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haredStrings.xml" ContentType="application/vnd.openxmlformats-officedocument.spreadsheetml.sharedStrings+xml"/>
  <Override PartName="/xl/media/image1347.gif" ContentType="image/gif"/>
  <Override PartName="/xl/media/image457.gif" ContentType="image/gif"/>
  <Override PartName="/xl/media/image1.jpeg" ContentType="image/jpeg"/>
  <Override PartName="/xl/media/image903.gif" ContentType="image/gif"/>
  <Override PartName="/xl/media/image1459.gif" ContentType="image/gif"/>
  <Override PartName="/xl/media/image49.gif" ContentType="image/gif"/>
  <Override PartName="/xl/media/image569.gif" ContentType="image/gif"/>
  <Override PartName="/xl/media/image1011.gif" ContentType="image/gif"/>
  <Override PartName="/xl/media/image121.gif" ContentType="image/gif"/>
  <Override PartName="/xl/media/image592.gif" ContentType="image/gif"/>
  <Override PartName="/xl/media/image72.gif" ContentType="image/gif"/>
  <Override PartName="/xl/media/image1482.gif" ContentType="image/gif"/>
  <Override PartName="/xl/media/image6.gif" ContentType="image/gif"/>
  <Override PartName="/xl/media/image301.gif" ContentType="image/gif"/>
  <Override PartName="/xl/media/image1189.gif" ContentType="image/gif"/>
  <Override PartName="/xl/media/image299.gif" ContentType="image/gif"/>
  <Override PartName="/xl/media/image2.gif" ContentType="image/gif"/>
  <Override PartName="/xl/media/image130.gif" ContentType="image/gif"/>
  <Override PartName="/xl/media/image1020.gif" ContentType="image/gif"/>
  <Override PartName="/xl/media/image1468.gif" ContentType="image/gif"/>
  <Override PartName="/xl/media/image58.gif" ContentType="image/gif"/>
  <Override PartName="/xl/media/image578.gif" ContentType="image/gif"/>
  <Override PartName="/xl/media/image3.gif" ContentType="image/gif"/>
  <Override PartName="/xl/media/image131.gif" ContentType="image/gif"/>
  <Override PartName="/xl/media/image1021.gif" ContentType="image/gif"/>
  <Override PartName="/xl/media/image1469.gif" ContentType="image/gif"/>
  <Override PartName="/xl/media/image59.gif" ContentType="image/gif"/>
  <Override PartName="/xl/media/image579.gif" ContentType="image/gif"/>
  <Override PartName="/xl/media/image4.gif" ContentType="image/gif"/>
  <Override PartName="/xl/media/image1480.gif" ContentType="image/gif"/>
  <Override PartName="/xl/media/image70.gif" ContentType="image/gif"/>
  <Override PartName="/xl/media/image590.gif" ContentType="image/gif"/>
  <Override PartName="/xl/media/image300.gif" ContentType="image/gif"/>
  <Override PartName="/xl/media/image5.gif" ContentType="image/gif"/>
  <Override PartName="/xl/media/image1481.gif" ContentType="image/gif"/>
  <Override PartName="/xl/media/image71.gif" ContentType="image/gif"/>
  <Override PartName="/xl/media/image591.gif" ContentType="image/gif"/>
  <Override PartName="/xl/media/image302.gif" ContentType="image/gif"/>
  <Override PartName="/xl/media/image7.gif" ContentType="image/gif"/>
  <Override PartName="/xl/media/image1483.gif" ContentType="image/gif"/>
  <Override PartName="/xl/media/image73.gif" ContentType="image/gif"/>
  <Override PartName="/xl/media/image593.gif" ContentType="image/gif"/>
  <Override PartName="/xl/media/image303.gif" ContentType="image/gif"/>
  <Override PartName="/xl/media/image8.gif" ContentType="image/gif"/>
  <Override PartName="/xl/media/image1484.gif" ContentType="image/gif"/>
  <Override PartName="/xl/media/image74.gif" ContentType="image/gif"/>
  <Override PartName="/xl/media/image594.gif" ContentType="image/gif"/>
  <Override PartName="/xl/media/image304.gif" ContentType="image/gif"/>
  <Override PartName="/xl/media/image9.gif" ContentType="image/gif"/>
  <Override PartName="/xl/media/image1485.gif" ContentType="image/gif"/>
  <Override PartName="/xl/media/image75.gif" ContentType="image/gif"/>
  <Override PartName="/xl/media/image595.gif" ContentType="image/gif"/>
  <Override PartName="/xl/media/image1420.gif" ContentType="image/gif"/>
  <Override PartName="/xl/media/image10.gif" ContentType="image/gif"/>
  <Override PartName="/xl/media/image530.gif" ContentType="image/gif"/>
  <Override PartName="/xl/media/image1421.gif" ContentType="image/gif"/>
  <Override PartName="/xl/media/image11.gif" ContentType="image/gif"/>
  <Override PartName="/xl/media/image531.gif" ContentType="image/gif"/>
  <Override PartName="/xl/media/image1422.gif" ContentType="image/gif"/>
  <Override PartName="/xl/media/image12.gif" ContentType="image/gif"/>
  <Override PartName="/xl/media/image532.gif" ContentType="image/gif"/>
  <Override PartName="/xl/media/image1423.gif" ContentType="image/gif"/>
  <Override PartName="/xl/media/image13.gif" ContentType="image/gif"/>
  <Override PartName="/xl/media/image533.gif" ContentType="image/gif"/>
  <Override PartName="/xl/media/image534.gif" ContentType="image/gif"/>
  <Override PartName="/xl/media/image14.gif" ContentType="image/gif"/>
  <Override PartName="/xl/media/image1424.gif" ContentType="image/gif"/>
  <Override PartName="/xl/media/image535.gif" ContentType="image/gif"/>
  <Override PartName="/xl/media/image15.gif" ContentType="image/gif"/>
  <Override PartName="/xl/media/image1425.gif" ContentType="image/gif"/>
  <Override PartName="/xl/media/image536.gif" ContentType="image/gif"/>
  <Override PartName="/xl/media/image16.gif" ContentType="image/gif"/>
  <Override PartName="/xl/media/image1426.gif" ContentType="image/gif"/>
  <Override PartName="/xl/media/image537.gif" ContentType="image/gif"/>
  <Override PartName="/xl/media/image17.gif" ContentType="image/gif"/>
  <Override PartName="/xl/media/image1427.gif" ContentType="image/gif"/>
  <Override PartName="/xl/media/image380.gif" ContentType="image/gif"/>
  <Override PartName="/xl/media/image1270.gif" ContentType="image/gif"/>
  <Override PartName="/xl/media/image538.gif" ContentType="image/gif"/>
  <Override PartName="/xl/media/image18.gif" ContentType="image/gif"/>
  <Override PartName="/xl/media/image1428.gif" ContentType="image/gif"/>
  <Override PartName="/xl/media/image381.gif" ContentType="image/gif"/>
  <Override PartName="/xl/media/image1271.gif" ContentType="image/gif"/>
  <Override PartName="/xl/media/image539.gif" ContentType="image/gif"/>
  <Override PartName="/xl/media/image19.gif" ContentType="image/gif"/>
  <Override PartName="/xl/media/image1429.gif" ContentType="image/gif"/>
  <Override PartName="/xl/media/image382.gif" ContentType="image/gif"/>
  <Override PartName="/xl/media/image1272.gif" ContentType="image/gif"/>
  <Override PartName="/xl/media/image540.gif" ContentType="image/gif"/>
  <Override PartName="/xl/media/image20.gif" ContentType="image/gif"/>
  <Override PartName="/xl/media/image1430.gif" ContentType="image/gif"/>
  <Override PartName="/xl/media/image541.gif" ContentType="image/gif"/>
  <Override PartName="/xl/media/image21.gif" ContentType="image/gif"/>
  <Override PartName="/xl/media/image1431.gif" ContentType="image/gif"/>
  <Override PartName="/xl/media/image542.gif" ContentType="image/gif"/>
  <Override PartName="/xl/media/image22.gif" ContentType="image/gif"/>
  <Override PartName="/xl/media/image1432.gif" ContentType="image/gif"/>
  <Override PartName="/xl/media/image543.gif" ContentType="image/gif"/>
  <Override PartName="/xl/media/image23.gif" ContentType="image/gif"/>
  <Override PartName="/xl/media/image1433.gif" ContentType="image/gif"/>
  <Override PartName="/xl/media/image544.gif" ContentType="image/gif"/>
  <Override PartName="/xl/media/image24.gif" ContentType="image/gif"/>
  <Override PartName="/xl/media/image1434.gif" ContentType="image/gif"/>
  <Override PartName="/xl/media/image545.gif" ContentType="image/gif"/>
  <Override PartName="/xl/media/image25.gif" ContentType="image/gif"/>
  <Override PartName="/xl/media/image1435.gif" ContentType="image/gif"/>
  <Override PartName="/xl/media/image546.gif" ContentType="image/gif"/>
  <Override PartName="/xl/media/image26.gif" ContentType="image/gif"/>
  <Override PartName="/xl/media/image1436.gif" ContentType="image/gif"/>
  <Override PartName="/xl/media/image547.gif" ContentType="image/gif"/>
  <Override PartName="/xl/media/image27.gif" ContentType="image/gif"/>
  <Override PartName="/xl/media/image1437.gif" ContentType="image/gif"/>
  <Override PartName="/xl/media/image390.gif" ContentType="image/gif"/>
  <Override PartName="/xl/media/image1280.gif" ContentType="image/gif"/>
  <Override PartName="/xl/media/image548.gif" ContentType="image/gif"/>
  <Override PartName="/xl/media/image28.gif" ContentType="image/gif"/>
  <Override PartName="/xl/media/image1438.gif" ContentType="image/gif"/>
  <Override PartName="/xl/media/image100.gif" ContentType="image/gif"/>
  <Override PartName="/xl/media/image391.gif" ContentType="image/gif"/>
  <Override PartName="/xl/media/image1281.gif" ContentType="image/gif"/>
  <Override PartName="/xl/media/image549.gif" ContentType="image/gif"/>
  <Override PartName="/xl/media/image29.gif" ContentType="image/gif"/>
  <Override PartName="/xl/media/image1439.gif" ContentType="image/gif"/>
  <Override PartName="/xl/media/image101.gif" ContentType="image/gif"/>
  <Override PartName="/xl/media/image392.gif" ContentType="image/gif"/>
  <Override PartName="/xl/media/image1282.gif" ContentType="image/gif"/>
  <Override PartName="/xl/media/image550.gif" ContentType="image/gif"/>
  <Override PartName="/xl/media/image30.gif" ContentType="image/gif"/>
  <Override PartName="/xl/media/image1440.gif" ContentType="image/gif"/>
  <Override PartName="/xl/media/image551.gif" ContentType="image/gif"/>
  <Override PartName="/xl/media/image31.gif" ContentType="image/gif"/>
  <Override PartName="/xl/media/image1441.gif" ContentType="image/gif"/>
  <Override PartName="/xl/media/image552.gif" ContentType="image/gif"/>
  <Override PartName="/xl/media/image32.gif" ContentType="image/gif"/>
  <Override PartName="/xl/media/image1442.gif" ContentType="image/gif"/>
  <Override PartName="/xl/media/image553.gif" ContentType="image/gif"/>
  <Override PartName="/xl/media/image33.gif" ContentType="image/gif"/>
  <Override PartName="/xl/media/image1443.gif" ContentType="image/gif"/>
  <Override PartName="/xl/media/image554.gif" ContentType="image/gif"/>
  <Override PartName="/xl/media/image34.gif" ContentType="image/gif"/>
  <Override PartName="/xl/media/image1444.gif" ContentType="image/gif"/>
  <Override PartName="/xl/media/image555.gif" ContentType="image/gif"/>
  <Override PartName="/xl/media/image35.gif" ContentType="image/gif"/>
  <Override PartName="/xl/media/image1445.gif" ContentType="image/gif"/>
  <Override PartName="/xl/media/image556.gif" ContentType="image/gif"/>
  <Override PartName="/xl/media/image36.gif" ContentType="image/gif"/>
  <Override PartName="/xl/media/image1446.gif" ContentType="image/gif"/>
  <Override PartName="/xl/media/image557.gif" ContentType="image/gif"/>
  <Override PartName="/xl/media/image37.gif" ContentType="image/gif"/>
  <Override PartName="/xl/media/image1447.gif" ContentType="image/gif"/>
  <Override PartName="/xl/media/image558.gif" ContentType="image/gif"/>
  <Override PartName="/xl/media/image38.gif" ContentType="image/gif"/>
  <Override PartName="/xl/media/image1448.gif" ContentType="image/gif"/>
  <Override PartName="/xl/media/image1000.gif" ContentType="image/gif"/>
  <Override PartName="/xl/media/image110.gif" ContentType="image/gif"/>
  <Override PartName="/xl/media/image559.gif" ContentType="image/gif"/>
  <Override PartName="/xl/media/image39.gif" ContentType="image/gif"/>
  <Override PartName="/xl/media/image1449.gif" ContentType="image/gif"/>
  <Override PartName="/xl/media/image1001.gif" ContentType="image/gif"/>
  <Override PartName="/xl/media/image111.gif" ContentType="image/gif"/>
  <Override PartName="/xl/media/image560.gif" ContentType="image/gif"/>
  <Override PartName="/xl/media/image40.gif" ContentType="image/gif"/>
  <Override PartName="/xl/media/image1450.gif" ContentType="image/gif"/>
  <Override PartName="/xl/media/image561.gif" ContentType="image/gif"/>
  <Override PartName="/xl/media/image41.gif" ContentType="image/gif"/>
  <Override PartName="/xl/media/image1451.gif" ContentType="image/gif"/>
  <Override PartName="/xl/media/image562.gif" ContentType="image/gif"/>
  <Override PartName="/xl/media/image42.gif" ContentType="image/gif"/>
  <Override PartName="/xl/media/image1452.gif" ContentType="image/gif"/>
  <Override PartName="/xl/media/image563.gif" ContentType="image/gif"/>
  <Override PartName="/xl/media/image43.gif" ContentType="image/gif"/>
  <Override PartName="/xl/media/image1453.gif" ContentType="image/gif"/>
  <Override PartName="/xl/media/image564.gif" ContentType="image/gif"/>
  <Override PartName="/xl/media/image44.gif" ContentType="image/gif"/>
  <Override PartName="/xl/media/image1454.gif" ContentType="image/gif"/>
  <Override PartName="/xl/media/image565.gif" ContentType="image/gif"/>
  <Override PartName="/xl/media/image45.gif" ContentType="image/gif"/>
  <Override PartName="/xl/media/image1455.gif" ContentType="image/gif"/>
  <Override PartName="/xl/media/image566.gif" ContentType="image/gif"/>
  <Override PartName="/xl/media/image46.gif" ContentType="image/gif"/>
  <Override PartName="/xl/media/image1456.gif" ContentType="image/gif"/>
  <Override PartName="/xl/media/image567.gif" ContentType="image/gif"/>
  <Override PartName="/xl/media/image47.gif" ContentType="image/gif"/>
  <Override PartName="/xl/media/image1457.gif" ContentType="image/gif"/>
  <Override PartName="/xl/media/image568.gif" ContentType="image/gif"/>
  <Override PartName="/xl/media/image48.gif" ContentType="image/gif"/>
  <Override PartName="/xl/media/image1458.gif" ContentType="image/gif"/>
  <Override PartName="/xl/media/image1010.gif" ContentType="image/gif"/>
  <Override PartName="/xl/media/image120.gif" ContentType="image/gif"/>
  <Override PartName="/xl/media/image570.gif" ContentType="image/gif"/>
  <Override PartName="/xl/media/image50.gif" ContentType="image/gif"/>
  <Override PartName="/xl/media/image1460.gif" ContentType="image/gif"/>
  <Override PartName="/xl/media/image571.gif" ContentType="image/gif"/>
  <Override PartName="/xl/media/image51.gif" ContentType="image/gif"/>
  <Override PartName="/xl/media/image1461.gif" ContentType="image/gif"/>
  <Override PartName="/xl/media/image572.gif" ContentType="image/gif"/>
  <Override PartName="/xl/media/image52.gif" ContentType="image/gif"/>
  <Override PartName="/xl/media/image1462.gif" ContentType="image/gif"/>
  <Override PartName="/xl/media/image573.gif" ContentType="image/gif"/>
  <Override PartName="/xl/media/image53.gif" ContentType="image/gif"/>
  <Override PartName="/xl/media/image1463.gif" ContentType="image/gif"/>
  <Override PartName="/xl/media/image574.gif" ContentType="image/gif"/>
  <Override PartName="/xl/media/image54.gif" ContentType="image/gif"/>
  <Override PartName="/xl/media/image1464.gif" ContentType="image/gif"/>
  <Override PartName="/xl/media/image575.gif" ContentType="image/gif"/>
  <Override PartName="/xl/media/image55.gif" ContentType="image/gif"/>
  <Override PartName="/xl/media/image1465.gif" ContentType="image/gif"/>
  <Override PartName="/xl/media/image576.gif" ContentType="image/gif"/>
  <Override PartName="/xl/media/image56.gif" ContentType="image/gif"/>
  <Override PartName="/xl/media/image1466.gif" ContentType="image/gif"/>
  <Override PartName="/xl/media/image577.gif" ContentType="image/gif"/>
  <Override PartName="/xl/media/image57.gif" ContentType="image/gif"/>
  <Override PartName="/xl/media/image1467.gif" ContentType="image/gif"/>
  <Override PartName="/xl/media/image580.gif" ContentType="image/gif"/>
  <Override PartName="/xl/media/image60.gif" ContentType="image/gif"/>
  <Override PartName="/xl/media/image1470.gif" ContentType="image/gif"/>
  <Override PartName="/xl/media/image581.gif" ContentType="image/gif"/>
  <Override PartName="/xl/media/image61.gif" ContentType="image/gif"/>
  <Override PartName="/xl/media/image1471.gif" ContentType="image/gif"/>
  <Override PartName="/xl/media/image582.gif" ContentType="image/gif"/>
  <Override PartName="/xl/media/image62.gif" ContentType="image/gif"/>
  <Override PartName="/xl/media/image1472.gif" ContentType="image/gif"/>
  <Override PartName="/xl/media/image583.gif" ContentType="image/gif"/>
  <Override PartName="/xl/media/image63.gif" ContentType="image/gif"/>
  <Override PartName="/xl/media/image1473.gif" ContentType="image/gif"/>
  <Override PartName="/xl/media/image584.gif" ContentType="image/gif"/>
  <Override PartName="/xl/media/image64.gif" ContentType="image/gif"/>
  <Override PartName="/xl/media/image1474.gif" ContentType="image/gif"/>
  <Override PartName="/xl/media/image585.gif" ContentType="image/gif"/>
  <Override PartName="/xl/media/image65.gif" ContentType="image/gif"/>
  <Override PartName="/xl/media/image1475.gif" ContentType="image/gif"/>
  <Override PartName="/xl/media/image586.gif" ContentType="image/gif"/>
  <Override PartName="/xl/media/image66.gif" ContentType="image/gif"/>
  <Override PartName="/xl/media/image1476.gif" ContentType="image/gif"/>
  <Override PartName="/xl/media/image587.gif" ContentType="image/gif"/>
  <Override PartName="/xl/media/image67.gif" ContentType="image/gif"/>
  <Override PartName="/xl/media/image1477.gif" ContentType="image/gif"/>
  <Override PartName="/xl/media/image588.gif" ContentType="image/gif"/>
  <Override PartName="/xl/media/image68.gif" ContentType="image/gif"/>
  <Override PartName="/xl/media/image1478.gif" ContentType="image/gif"/>
  <Override PartName="/xl/media/image140.gif" ContentType="image/gif"/>
  <Override PartName="/xl/media/image1030.gif" ContentType="image/gif"/>
  <Override PartName="/xl/media/image589.gif" ContentType="image/gif"/>
  <Override PartName="/xl/media/image69.gif" ContentType="image/gif"/>
  <Override PartName="/xl/media/image1479.gif" ContentType="image/gif"/>
  <Override PartName="/xl/media/image141.gif" ContentType="image/gif"/>
  <Override PartName="/xl/media/image1031.gif" ContentType="image/gif"/>
  <Override PartName="/xl/media/image596.gif" ContentType="image/gif"/>
  <Override PartName="/xl/media/image76.gif" ContentType="image/gif"/>
  <Override PartName="/xl/media/image1486.gif" ContentType="image/gif"/>
  <Override PartName="/xl/media/image305.gif" ContentType="image/gif"/>
  <Override PartName="/xl/media/image597.gif" ContentType="image/gif"/>
  <Override PartName="/xl/media/image77.gif" ContentType="image/gif"/>
  <Override PartName="/xl/media/image1487.gif" ContentType="image/gif"/>
  <Override PartName="/xl/media/image306.gif" ContentType="image/gif"/>
  <Override PartName="/xl/media/image150.gif" ContentType="image/gif"/>
  <Override PartName="/xl/media/image1040.gif" ContentType="image/gif"/>
  <Override PartName="/xl/media/image598.gif" ContentType="image/gif"/>
  <Override PartName="/xl/media/image78.gif" ContentType="image/gif"/>
  <Override PartName="/xl/media/image1488.gif" ContentType="image/gif"/>
  <Override PartName="/xl/media/image307.gif" ContentType="image/gif"/>
  <Override PartName="/xl/media/image151.gif" ContentType="image/gif"/>
  <Override PartName="/xl/media/image1041.gif" ContentType="image/gif"/>
  <Override PartName="/xl/media/image599.gif" ContentType="image/gif"/>
  <Override PartName="/xl/media/image79.gif" ContentType="image/gif"/>
  <Override PartName="/xl/media/image1489.gif" ContentType="image/gif"/>
  <Override PartName="/xl/media/image308.gif" ContentType="image/gif"/>
  <Override PartName="/xl/media/image80.gif" ContentType="image/gif"/>
  <Override PartName="/xl/media/image1490.gif" ContentType="image/gif"/>
  <Override PartName="/xl/media/image81.gif" ContentType="image/gif"/>
  <Override PartName="/xl/media/image1491.gif" ContentType="image/gif"/>
  <Override PartName="/xl/media/image310.gif" ContentType="image/gif"/>
  <Override PartName="/xl/media/image1200.gif" ContentType="image/gif"/>
  <Override PartName="/xl/media/image82.gif" ContentType="image/gif"/>
  <Override PartName="/xl/media/image1492.gif" ContentType="image/gif"/>
  <Override PartName="/xl/media/image311.gif" ContentType="image/gif"/>
  <Override PartName="/xl/media/image1201.gif" ContentType="image/gif"/>
  <Override PartName="/xl/media/image83.gif" ContentType="image/gif"/>
  <Override PartName="/xl/media/image1493.gif" ContentType="image/gif"/>
  <Override PartName="/xl/media/image312.gif" ContentType="image/gif"/>
  <Override PartName="/xl/media/image1202.gif" ContentType="image/gif"/>
  <Override PartName="/xl/media/image84.gif" ContentType="image/gif"/>
  <Override PartName="/xl/media/image1494.gif" ContentType="image/gif"/>
  <Override PartName="/xl/media/image313.gif" ContentType="image/gif"/>
  <Override PartName="/xl/media/image1203.gif" ContentType="image/gif"/>
  <Override PartName="/xl/media/image85.gif" ContentType="image/gif"/>
  <Override PartName="/xl/media/image1495.gif" ContentType="image/gif"/>
  <Override PartName="/xl/media/image314.gif" ContentType="image/gif"/>
  <Override PartName="/xl/media/image1204.gif" ContentType="image/gif"/>
  <Override PartName="/xl/media/image86.gif" ContentType="image/gif"/>
  <Override PartName="/xl/media/image1496.gif" ContentType="image/gif"/>
  <Override PartName="/xl/media/image315.gif" ContentType="image/gif"/>
  <Override PartName="/xl/media/image1205.gif" ContentType="image/gif"/>
  <Override PartName="/xl/media/image87.gif" ContentType="image/gif"/>
  <Override PartName="/xl/media/image1497.gif" ContentType="image/gif"/>
  <Override PartName="/xl/media/image316.gif" ContentType="image/gif"/>
  <Override PartName="/xl/media/image1206.gif" ContentType="image/gif"/>
  <Override PartName="/xl/media/image160.gif" ContentType="image/gif"/>
  <Override PartName="/xl/media/image1050.gif" ContentType="image/gif"/>
  <Override PartName="/xl/media/image88.gif" ContentType="image/gif"/>
  <Override PartName="/xl/media/image1498.gif" ContentType="image/gif"/>
  <Override PartName="/xl/media/image317.gif" ContentType="image/gif"/>
  <Override PartName="/xl/media/image1207.gif" ContentType="image/gif"/>
  <Override PartName="/xl/media/image161.gif" ContentType="image/gif"/>
  <Override PartName="/xl/media/image1051.gif" ContentType="image/gif"/>
  <Override PartName="/xl/media/image89.gif" ContentType="image/gif"/>
  <Override PartName="/xl/media/image1499.gif" ContentType="image/gif"/>
  <Override PartName="/xl/media/image318.gif" ContentType="image/gif"/>
  <Override PartName="/xl/media/image1208.gif" ContentType="image/gif"/>
  <Override PartName="/xl/media/image90.gif" ContentType="image/gif"/>
  <Override PartName="/xl/media/image91.gif" ContentType="image/gif"/>
  <Override PartName="/xl/media/image320.gif" ContentType="image/gif"/>
  <Override PartName="/xl/media/image1210.gif" ContentType="image/gif"/>
  <Override PartName="/xl/media/image92.gif" ContentType="image/gif"/>
  <Override PartName="/xl/media/image321.gif" ContentType="image/gif"/>
  <Override PartName="/xl/media/image1211.gif" ContentType="image/gif"/>
  <Override PartName="/xl/media/image93.gif" ContentType="image/gif"/>
  <Override PartName="/xl/media/image322.gif" ContentType="image/gif"/>
  <Override PartName="/xl/media/image1212.gif" ContentType="image/gif"/>
  <Override PartName="/xl/media/image94.gif" ContentType="image/gif"/>
  <Override PartName="/xl/media/image323.gif" ContentType="image/gif"/>
  <Override PartName="/xl/media/image1213.gif" ContentType="image/gif"/>
  <Override PartName="/xl/media/image95.gif" ContentType="image/gif"/>
  <Override PartName="/xl/media/image324.gif" ContentType="image/gif"/>
  <Override PartName="/xl/media/image1214.gif" ContentType="image/gif"/>
  <Override PartName="/xl/media/image96.gif" ContentType="image/gif"/>
  <Override PartName="/xl/media/image325.gif" ContentType="image/gif"/>
  <Override PartName="/xl/media/image1215.gif" ContentType="image/gif"/>
  <Override PartName="/xl/media/image97.gif" ContentType="image/gif"/>
  <Override PartName="/xl/media/image326.gif" ContentType="image/gif"/>
  <Override PartName="/xl/media/image1216.gif" ContentType="image/gif"/>
  <Override PartName="/xl/media/image170.gif" ContentType="image/gif"/>
  <Override PartName="/xl/media/image1060.gif" ContentType="image/gif"/>
  <Override PartName="/xl/media/image98.gif" ContentType="image/gif"/>
  <Override PartName="/xl/media/image327.gif" ContentType="image/gif"/>
  <Override PartName="/xl/media/image1217.gif" ContentType="image/gif"/>
  <Override PartName="/xl/media/image171.gif" ContentType="image/gif"/>
  <Override PartName="/xl/media/image1061.gif" ContentType="image/gif"/>
  <Override PartName="/xl/media/image99.gif" ContentType="image/gif"/>
  <Override PartName="/xl/media/image328.gif" ContentType="image/gif"/>
  <Override PartName="/xl/media/image1218.gif" ContentType="image/gif"/>
  <Override PartName="/xl/media/image102.gif" ContentType="image/gif"/>
  <Override PartName="/xl/media/image393.gif" ContentType="image/gif"/>
  <Override PartName="/xl/media/image1283.gif" ContentType="image/gif"/>
  <Override PartName="/xl/media/image103.gif" ContentType="image/gif"/>
  <Override PartName="/xl/media/image394.gif" ContentType="image/gif"/>
  <Override PartName="/xl/media/image1284.gif" ContentType="image/gif"/>
  <Override PartName="/xl/media/image104.gif" ContentType="image/gif"/>
  <Override PartName="/xl/media/image395.gif" ContentType="image/gif"/>
  <Override PartName="/xl/media/image1285.gif" ContentType="image/gif"/>
  <Override PartName="/xl/media/image105.gif" ContentType="image/gif"/>
  <Override PartName="/xl/media/image396.gif" ContentType="image/gif"/>
  <Override PartName="/xl/media/image1286.gif" ContentType="image/gif"/>
  <Override PartName="/xl/media/image106.gif" ContentType="image/gif"/>
  <Override PartName="/xl/media/image397.gif" ContentType="image/gif"/>
  <Override PartName="/xl/media/image1287.gif" ContentType="image/gif"/>
  <Override PartName="/xl/media/image107.gif" ContentType="image/gif"/>
  <Override PartName="/xl/media/image398.gif" ContentType="image/gif"/>
  <Override PartName="/xl/media/image1288.gif" ContentType="image/gif"/>
  <Override PartName="/xl/media/image108.gif" ContentType="image/gif"/>
  <Override PartName="/xl/media/image399.gif" ContentType="image/gif"/>
  <Override PartName="/xl/media/image1289.gif" ContentType="image/gif"/>
  <Override PartName="/xl/media/image109.gif" ContentType="image/gif"/>
  <Override PartName="/xl/media/image1002.gif" ContentType="image/gif"/>
  <Override PartName="/xl/media/image112.gif" ContentType="image/gif"/>
  <Override PartName="/xl/media/image1003.gif" ContentType="image/gif"/>
  <Override PartName="/xl/media/image113.gif" ContentType="image/gif"/>
  <Override PartName="/xl/media/image1004.gif" ContentType="image/gif"/>
  <Override PartName="/xl/media/image114.gif" ContentType="image/gif"/>
  <Override PartName="/xl/media/image1005.gif" ContentType="image/gif"/>
  <Override PartName="/xl/media/image115.gif" ContentType="image/gif"/>
  <Override PartName="/xl/media/image1006.gif" ContentType="image/gif"/>
  <Override PartName="/xl/media/image116.gif" ContentType="image/gif"/>
  <Override PartName="/xl/media/image1007.gif" ContentType="image/gif"/>
  <Override PartName="/xl/media/image117.gif" ContentType="image/gif"/>
  <Override PartName="/xl/media/image1008.gif" ContentType="image/gif"/>
  <Override PartName="/xl/media/image118.gif" ContentType="image/gif"/>
  <Override PartName="/xl/media/image1009.gif" ContentType="image/gif"/>
  <Override PartName="/xl/media/image119.gif" ContentType="image/gif"/>
  <Override PartName="/xl/media/image1012.gif" ContentType="image/gif"/>
  <Override PartName="/xl/media/image122.gif" ContentType="image/gif"/>
  <Override PartName="/xl/media/image1013.gif" ContentType="image/gif"/>
  <Override PartName="/xl/media/image123.gif" ContentType="image/gif"/>
  <Override PartName="/xl/media/image1014.gif" ContentType="image/gif"/>
  <Override PartName="/xl/media/image124.gif" ContentType="image/gif"/>
  <Override PartName="/xl/media/image1015.gif" ContentType="image/gif"/>
  <Override PartName="/xl/media/image125.gif" ContentType="image/gif"/>
  <Override PartName="/xl/media/image1016.gif" ContentType="image/gif"/>
  <Override PartName="/xl/media/image126.gif" ContentType="image/gif"/>
  <Override PartName="/xl/media/image1017.gif" ContentType="image/gif"/>
  <Override PartName="/xl/media/image127.gif" ContentType="image/gif"/>
  <Override PartName="/xl/media/image1018.gif" ContentType="image/gif"/>
  <Override PartName="/xl/media/image128.gif" ContentType="image/gif"/>
  <Override PartName="/xl/media/image1019.gif" ContentType="image/gif"/>
  <Override PartName="/xl/media/image129.gif" ContentType="image/gif"/>
  <Override PartName="/xl/media/image1022.gif" ContentType="image/gif"/>
  <Override PartName="/xl/media/image132.gif" ContentType="image/gif"/>
  <Override PartName="/xl/media/image1023.gif" ContentType="image/gif"/>
  <Override PartName="/xl/media/image133.gif" ContentType="image/gif"/>
  <Override PartName="/xl/media/image1024.gif" ContentType="image/gif"/>
  <Override PartName="/xl/media/image134.gif" ContentType="image/gif"/>
  <Override PartName="/xl/media/image135.gif" ContentType="image/gif"/>
  <Override PartName="/xl/media/image1025.gif" ContentType="image/gif"/>
  <Override PartName="/xl/media/image136.gif" ContentType="image/gif"/>
  <Override PartName="/xl/media/image1026.gif" ContentType="image/gif"/>
  <Override PartName="/xl/media/image137.gif" ContentType="image/gif"/>
  <Override PartName="/xl/media/image1027.gif" ContentType="image/gif"/>
  <Override PartName="/xl/media/image138.gif" ContentType="image/gif"/>
  <Override PartName="/xl/media/image1028.gif" ContentType="image/gif"/>
  <Override PartName="/xl/media/image139.gif" ContentType="image/gif"/>
  <Override PartName="/xl/media/image1029.gif" ContentType="image/gif"/>
  <Override PartName="/xl/media/image142.gif" ContentType="image/gif"/>
  <Override PartName="/xl/media/image1032.gif" ContentType="image/gif"/>
  <Override PartName="/xl/media/image143.gif" ContentType="image/gif"/>
  <Override PartName="/xl/media/image1033.gif" ContentType="image/gif"/>
  <Override PartName="/xl/media/image144.gif" ContentType="image/gif"/>
  <Override PartName="/xl/media/image1034.gif" ContentType="image/gif"/>
  <Override PartName="/xl/media/image145.gif" ContentType="image/gif"/>
  <Override PartName="/xl/media/image1035.gif" ContentType="image/gif"/>
  <Override PartName="/xl/media/image146.gif" ContentType="image/gif"/>
  <Override PartName="/xl/media/image1036.gif" ContentType="image/gif"/>
  <Override PartName="/xl/media/image147.gif" ContentType="image/gif"/>
  <Override PartName="/xl/media/image1037.gif" ContentType="image/gif"/>
  <Override PartName="/xl/media/image148.gif" ContentType="image/gif"/>
  <Override PartName="/xl/media/image1038.gif" ContentType="image/gif"/>
  <Override PartName="/xl/media/image149.gif" ContentType="image/gif"/>
  <Override PartName="/xl/media/image1039.gif" ContentType="image/gif"/>
  <Override PartName="/xl/media/image152.gif" ContentType="image/gif"/>
  <Override PartName="/xl/media/image1042.gif" ContentType="image/gif"/>
  <Override PartName="/xl/media/image309.gif" ContentType="image/gif"/>
  <Override PartName="/xl/media/image153.gif" ContentType="image/gif"/>
  <Override PartName="/xl/media/image1043.gif" ContentType="image/gif"/>
  <Override PartName="/xl/media/image154.gif" ContentType="image/gif"/>
  <Override PartName="/xl/media/image1044.gif" ContentType="image/gif"/>
  <Override PartName="/xl/media/image155.gif" ContentType="image/gif"/>
  <Override PartName="/xl/media/image1045.gif" ContentType="image/gif"/>
  <Override PartName="/xl/media/image156.gif" ContentType="image/gif"/>
  <Override PartName="/xl/media/image1046.gif" ContentType="image/gif"/>
  <Override PartName="/xl/media/image157.gif" ContentType="image/gif"/>
  <Override PartName="/xl/media/image1047.gif" ContentType="image/gif"/>
  <Override PartName="/xl/media/image158.gif" ContentType="image/gif"/>
  <Override PartName="/xl/media/image1048.gif" ContentType="image/gif"/>
  <Override PartName="/xl/media/image159.gif" ContentType="image/gif"/>
  <Override PartName="/xl/media/image1049.gif" ContentType="image/gif"/>
  <Override PartName="/xl/media/image162.gif" ContentType="image/gif"/>
  <Override PartName="/xl/media/image1052.gif" ContentType="image/gif"/>
  <Override PartName="/xl/media/image319.gif" ContentType="image/gif"/>
  <Override PartName="/xl/media/image1209.gif" ContentType="image/gif"/>
  <Override PartName="/xl/media/image163.gif" ContentType="image/gif"/>
  <Override PartName="/xl/media/image1053.gif" ContentType="image/gif"/>
  <Override PartName="/xl/media/image164.gif" ContentType="image/gif"/>
  <Override PartName="/xl/media/image1054.gif" ContentType="image/gif"/>
  <Override PartName="/xl/media/image165.gif" ContentType="image/gif"/>
  <Override PartName="/xl/media/image1055.gif" ContentType="image/gif"/>
  <Override PartName="/xl/media/image166.gif" ContentType="image/gif"/>
  <Override PartName="/xl/media/image1056.gif" ContentType="image/gif"/>
  <Override PartName="/xl/media/image167.gif" ContentType="image/gif"/>
  <Override PartName="/xl/media/image1057.gif" ContentType="image/gif"/>
  <Override PartName="/xl/media/image168.gif" ContentType="image/gif"/>
  <Override PartName="/xl/media/image1058.gif" ContentType="image/gif"/>
  <Override PartName="/xl/media/image169.gif" ContentType="image/gif"/>
  <Override PartName="/xl/media/image1059.gif" ContentType="image/gif"/>
  <Override PartName="/xl/media/image172.gif" ContentType="image/gif"/>
  <Override PartName="/xl/media/image1062.gif" ContentType="image/gif"/>
  <Override PartName="/xl/media/image329.gif" ContentType="image/gif"/>
  <Override PartName="/xl/media/image1219.gif" ContentType="image/gif"/>
  <Override PartName="/xl/media/image173.gif" ContentType="image/gif"/>
  <Override PartName="/xl/media/image1063.gif" ContentType="image/gif"/>
  <Override PartName="/xl/media/image174.gif" ContentType="image/gif"/>
  <Override PartName="/xl/media/image1064.gif" ContentType="image/gif"/>
  <Override PartName="/xl/media/image175.gif" ContentType="image/gif"/>
  <Override PartName="/xl/media/image1065.gif" ContentType="image/gif"/>
  <Override PartName="/xl/media/image176.gif" ContentType="image/gif"/>
  <Override PartName="/xl/media/image1066.gif" ContentType="image/gif"/>
  <Override PartName="/xl/media/image177.gif" ContentType="image/gif"/>
  <Override PartName="/xl/media/image1067.gif" ContentType="image/gif"/>
  <Override PartName="/xl/media/image178.gif" ContentType="image/gif"/>
  <Override PartName="/xl/media/image1068.gif" ContentType="image/gif"/>
  <Override PartName="/xl/media/image179.gif" ContentType="image/gif"/>
  <Override PartName="/xl/media/image1069.gif" ContentType="image/gif"/>
  <Override PartName="/xl/media/image180.gif" ContentType="image/gif"/>
  <Override PartName="/xl/media/image1070.gif" ContentType="image/gif"/>
  <Override PartName="/xl/media/image337.gif" ContentType="image/gif"/>
  <Override PartName="/xl/media/image1227.gif" ContentType="image/gif"/>
  <Override PartName="/xl/media/image181.gif" ContentType="image/gif"/>
  <Override PartName="/xl/media/image1071.gif" ContentType="image/gif"/>
  <Override PartName="/xl/media/image338.gif" ContentType="image/gif"/>
  <Override PartName="/xl/media/image1228.gif" ContentType="image/gif"/>
  <Override PartName="/xl/media/image182.gif" ContentType="image/gif"/>
  <Override PartName="/xl/media/image1072.gif" ContentType="image/gif"/>
  <Override PartName="/xl/media/image339.gif" ContentType="image/gif"/>
  <Override PartName="/xl/media/image1229.gif" ContentType="image/gif"/>
  <Override PartName="/xl/media/image183.gif" ContentType="image/gif"/>
  <Override PartName="/xl/media/image1073.gif" ContentType="image/gif"/>
  <Override PartName="/xl/media/image184.gif" ContentType="image/gif"/>
  <Override PartName="/xl/media/image1074.gif" ContentType="image/gif"/>
  <Override PartName="/xl/media/image185.gif" ContentType="image/gif"/>
  <Override PartName="/xl/media/image1075.gif" ContentType="image/gif"/>
  <Override PartName="/xl/media/image186.gif" ContentType="image/gif"/>
  <Override PartName="/xl/media/image1076.gif" ContentType="image/gif"/>
  <Override PartName="/xl/media/image187.gif" ContentType="image/gif"/>
  <Override PartName="/xl/media/image1077.gif" ContentType="image/gif"/>
  <Override PartName="/xl/media/image188.gif" ContentType="image/gif"/>
  <Override PartName="/xl/media/image1078.gif" ContentType="image/gif"/>
  <Override PartName="/xl/media/image189.gif" ContentType="image/gif"/>
  <Override PartName="/xl/media/image1079.gif" ContentType="image/gif"/>
  <Override PartName="/xl/media/image190.gif" ContentType="image/gif"/>
  <Override PartName="/xl/media/image1080.gif" ContentType="image/gif"/>
  <Override PartName="/xl/media/image347.gif" ContentType="image/gif"/>
  <Override PartName="/xl/media/image1237.gif" ContentType="image/gif"/>
  <Override PartName="/xl/media/image348.gif" ContentType="image/gif"/>
  <Override PartName="/xl/media/image1238.gif" ContentType="image/gif"/>
  <Override PartName="/xl/media/image1081.gif" ContentType="image/gif"/>
  <Override PartName="/xl/media/image191.gif" ContentType="image/gif"/>
  <Override PartName="/xl/media/image1239.gif" ContentType="image/gif"/>
  <Override PartName="/xl/media/image349.gif" ContentType="image/gif"/>
  <Override PartName="/xl/media/image1082.gif" ContentType="image/gif"/>
  <Override PartName="/xl/media/image192.gif" ContentType="image/gif"/>
  <Override PartName="/xl/media/image1083.gif" ContentType="image/gif"/>
  <Override PartName="/xl/media/image193.gif" ContentType="image/gif"/>
  <Override PartName="/xl/media/image1084.gif" ContentType="image/gif"/>
  <Override PartName="/xl/media/image194.gif" ContentType="image/gif"/>
  <Override PartName="/xl/media/image1085.gif" ContentType="image/gif"/>
  <Override PartName="/xl/media/image195.gif" ContentType="image/gif"/>
  <Override PartName="/xl/media/image1086.gif" ContentType="image/gif"/>
  <Override PartName="/xl/media/image196.gif" ContentType="image/gif"/>
  <Override PartName="/xl/media/image1087.gif" ContentType="image/gif"/>
  <Override PartName="/xl/media/image197.gif" ContentType="image/gif"/>
  <Override PartName="/xl/media/image1088.gif" ContentType="image/gif"/>
  <Override PartName="/xl/media/image198.gif" ContentType="image/gif"/>
  <Override PartName="/xl/media/image1089.gif" ContentType="image/gif"/>
  <Override PartName="/xl/media/image199.gif" ContentType="image/gif"/>
  <Override PartName="/xl/media/image1381.gif" ContentType="image/gif"/>
  <Override PartName="/xl/media/image491.gif" ContentType="image/gif"/>
  <Override PartName="/xl/media/image200.gif" ContentType="image/gif"/>
  <Override PartName="/xl/media/image1382.gif" ContentType="image/gif"/>
  <Override PartName="/xl/media/image492.gif" ContentType="image/gif"/>
  <Override PartName="/xl/media/image201.gif" ContentType="image/gif"/>
  <Override PartName="/xl/media/image1383.gif" ContentType="image/gif"/>
  <Override PartName="/xl/media/image493.gif" ContentType="image/gif"/>
  <Override PartName="/xl/media/image202.gif" ContentType="image/gif"/>
  <Override PartName="/xl/media/image1384.gif" ContentType="image/gif"/>
  <Override PartName="/xl/media/image494.gif" ContentType="image/gif"/>
  <Override PartName="/xl/media/image203.gif" ContentType="image/gif"/>
  <Override PartName="/xl/media/image1385.gif" ContentType="image/gif"/>
  <Override PartName="/xl/media/image495.gif" ContentType="image/gif"/>
  <Override PartName="/xl/media/image204.gif" ContentType="image/gif"/>
  <Override PartName="/xl/media/image1386.gif" ContentType="image/gif"/>
  <Override PartName="/xl/media/image496.gif" ContentType="image/gif"/>
  <Override PartName="/xl/media/image205.gif" ContentType="image/gif"/>
  <Override PartName="/xl/media/image1387.gif" ContentType="image/gif"/>
  <Override PartName="/xl/media/image497.gif" ContentType="image/gif"/>
  <Override PartName="/xl/media/image206.gif" ContentType="image/gif"/>
  <Override PartName="/xl/media/image1388.gif" ContentType="image/gif"/>
  <Override PartName="/xl/media/image498.gif" ContentType="image/gif"/>
  <Override PartName="/xl/media/image207.gif" ContentType="image/gif"/>
  <Override PartName="/xl/media/image1389.gif" ContentType="image/gif"/>
  <Override PartName="/xl/media/image499.gif" ContentType="image/gif"/>
  <Override PartName="/xl/media/image208.gif" ContentType="image/gif"/>
  <Override PartName="/xl/media/image209.gif" ContentType="image/gif"/>
  <Override PartName="/xl/media/image1100.gif" ContentType="image/gif"/>
  <Override PartName="/xl/media/image210.gif" ContentType="image/gif"/>
  <Override PartName="/xl/media/image1101.gif" ContentType="image/gif"/>
  <Override PartName="/xl/media/image211.gif" ContentType="image/gif"/>
  <Override PartName="/xl/media/image1102.gif" ContentType="image/gif"/>
  <Override PartName="/xl/media/image212.gif" ContentType="image/gif"/>
  <Override PartName="/xl/media/image1103.gif" ContentType="image/gif"/>
  <Override PartName="/xl/media/image213.gif" ContentType="image/gif"/>
  <Override PartName="/xl/media/image1104.gif" ContentType="image/gif"/>
  <Override PartName="/xl/media/image214.gif" ContentType="image/gif"/>
  <Override PartName="/xl/media/image1105.gif" ContentType="image/gif"/>
  <Override PartName="/xl/media/image215.gif" ContentType="image/gif"/>
  <Override PartName="/xl/media/image1106.gif" ContentType="image/gif"/>
  <Override PartName="/xl/media/image216.gif" ContentType="image/gif"/>
  <Override PartName="/xl/media/image1107.gif" ContentType="image/gif"/>
  <Override PartName="/xl/media/image217.gif" ContentType="image/gif"/>
  <Override PartName="/xl/media/image1108.gif" ContentType="image/gif"/>
  <Override PartName="/xl/media/image218.gif" ContentType="image/gif"/>
  <Override PartName="/xl/media/image1109.gif" ContentType="image/gif"/>
  <Override PartName="/xl/media/image219.gif" ContentType="image/gif"/>
  <Override PartName="/xl/media/image1110.gif" ContentType="image/gif"/>
  <Override PartName="/xl/media/image220.gif" ContentType="image/gif"/>
  <Override PartName="/xl/media/image1111.gif" ContentType="image/gif"/>
  <Override PartName="/xl/media/image221.gif" ContentType="image/gif"/>
  <Override PartName="/xl/media/image1112.gif" ContentType="image/gif"/>
  <Override PartName="/xl/media/image222.gif" ContentType="image/gif"/>
  <Override PartName="/xl/media/image1113.gif" ContentType="image/gif"/>
  <Override PartName="/xl/media/image223.gif" ContentType="image/gif"/>
  <Override PartName="/xl/media/image1114.gif" ContentType="image/gif"/>
  <Override PartName="/xl/media/image224.gif" ContentType="image/gif"/>
  <Override PartName="/xl/media/image1115.gif" ContentType="image/gif"/>
  <Override PartName="/xl/media/image225.gif" ContentType="image/gif"/>
  <Override PartName="/xl/media/image1116.gif" ContentType="image/gif"/>
  <Override PartName="/xl/media/image226.gif" ContentType="image/gif"/>
  <Override PartName="/xl/media/image1117.gif" ContentType="image/gif"/>
  <Override PartName="/xl/media/image227.gif" ContentType="image/gif"/>
  <Override PartName="/xl/media/image1118.gif" ContentType="image/gif"/>
  <Override PartName="/xl/media/image228.gif" ContentType="image/gif"/>
  <Override PartName="/xl/media/image1119.gif" ContentType="image/gif"/>
  <Override PartName="/xl/media/image229.gif" ContentType="image/gif"/>
  <Override PartName="/xl/media/image1120.gif" ContentType="image/gif"/>
  <Override PartName="/xl/media/image230.gif" ContentType="image/gif"/>
  <Override PartName="/xl/media/image1121.gif" ContentType="image/gif"/>
  <Override PartName="/xl/media/image231.gif" ContentType="image/gif"/>
  <Override PartName="/xl/media/image1122.gif" ContentType="image/gif"/>
  <Override PartName="/xl/media/image232.gif" ContentType="image/gif"/>
  <Override PartName="/xl/media/image1123.gif" ContentType="image/gif"/>
  <Override PartName="/xl/media/image233.gif" ContentType="image/gif"/>
  <Override PartName="/xl/media/image1124.gif" ContentType="image/gif"/>
  <Override PartName="/xl/media/image234.gif" ContentType="image/gif"/>
  <Override PartName="/xl/media/image1125.gif" ContentType="image/gif"/>
  <Override PartName="/xl/media/image235.gif" ContentType="image/gif"/>
  <Override PartName="/xl/media/image1126.gif" ContentType="image/gif"/>
  <Override PartName="/xl/media/image236.gif" ContentType="image/gif"/>
  <Override PartName="/xl/media/image1127.gif" ContentType="image/gif"/>
  <Override PartName="/xl/media/image237.gif" ContentType="image/gif"/>
  <Override PartName="/xl/media/image1128.gif" ContentType="image/gif"/>
  <Override PartName="/xl/media/image238.gif" ContentType="image/gif"/>
  <Override PartName="/xl/media/image1129.gif" ContentType="image/gif"/>
  <Override PartName="/xl/media/image239.gif" ContentType="image/gif"/>
  <Override PartName="/xl/media/image1130.gif" ContentType="image/gif"/>
  <Override PartName="/xl/media/image240.gif" ContentType="image/gif"/>
  <Override PartName="/xl/media/image1131.gif" ContentType="image/gif"/>
  <Override PartName="/xl/media/image241.gif" ContentType="image/gif"/>
  <Override PartName="/xl/media/image1132.gif" ContentType="image/gif"/>
  <Override PartName="/xl/media/image242.gif" ContentType="image/gif"/>
  <Override PartName="/xl/media/image1133.gif" ContentType="image/gif"/>
  <Override PartName="/xl/media/image243.gif" ContentType="image/gif"/>
  <Override PartName="/xl/media/image1134.gif" ContentType="image/gif"/>
  <Override PartName="/xl/media/image244.gif" ContentType="image/gif"/>
  <Override PartName="/xl/media/image1135.gif" ContentType="image/gif"/>
  <Override PartName="/xl/media/image245.gif" ContentType="image/gif"/>
  <Override PartName="/xl/media/image1136.gif" ContentType="image/gif"/>
  <Override PartName="/xl/media/image246.gif" ContentType="image/gif"/>
  <Override PartName="/xl/media/image1137.gif" ContentType="image/gif"/>
  <Override PartName="/xl/media/image247.gif" ContentType="image/gif"/>
  <Override PartName="/xl/media/image1138.gif" ContentType="image/gif"/>
  <Override PartName="/xl/media/image248.gif" ContentType="image/gif"/>
  <Override PartName="/xl/media/image1139.gif" ContentType="image/gif"/>
  <Override PartName="/xl/media/image249.gif" ContentType="image/gif"/>
  <Override PartName="/xl/media/image407.gif" ContentType="image/gif"/>
  <Override PartName="/xl/media/image1588.gif" ContentType="image/gif"/>
  <Override PartName="/xl/media/image698.gif" ContentType="image/gif"/>
  <Override PartName="/xl/media/image1140.gif" ContentType="image/gif"/>
  <Override PartName="/xl/media/image250.gif" ContentType="image/gif"/>
  <Override PartName="/xl/media/image408.gif" ContentType="image/gif"/>
  <Override PartName="/xl/media/image1589.gif" ContentType="image/gif"/>
  <Override PartName="/xl/media/image699.gif" ContentType="image/gif"/>
  <Override PartName="/xl/media/image1141.gif" ContentType="image/gif"/>
  <Override PartName="/xl/media/image251.gif" ContentType="image/gif"/>
  <Override PartName="/xl/media/image409.gif" ContentType="image/gif"/>
  <Override PartName="/xl/media/image1142.gif" ContentType="image/gif"/>
  <Override PartName="/xl/media/image252.gif" ContentType="image/gif"/>
  <Override PartName="/xl/media/image1143.gif" ContentType="image/gif"/>
  <Override PartName="/xl/media/image253.gif" ContentType="image/gif"/>
  <Override PartName="/xl/media/image1144.gif" ContentType="image/gif"/>
  <Override PartName="/xl/media/image254.gif" ContentType="image/gif"/>
  <Override PartName="/xl/media/image1145.gif" ContentType="image/gif"/>
  <Override PartName="/xl/media/image255.gif" ContentType="image/gif"/>
  <Override PartName="/xl/media/image1146.gif" ContentType="image/gif"/>
  <Override PartName="/xl/media/image256.gif" ContentType="image/gif"/>
  <Override PartName="/xl/media/image1147.gif" ContentType="image/gif"/>
  <Override PartName="/xl/media/image257.gif" ContentType="image/gif"/>
  <Override PartName="/xl/media/image1148.gif" ContentType="image/gif"/>
  <Override PartName="/xl/media/image258.gif" ContentType="image/gif"/>
  <Override PartName="/xl/media/image1149.gif" ContentType="image/gif"/>
  <Override PartName="/xl/media/image259.gif" ContentType="image/gif"/>
  <Override PartName="/xl/media/image1307.gif" ContentType="image/gif"/>
  <Override PartName="/xl/media/image417.gif" ContentType="image/gif"/>
  <Override PartName="/xl/media/image1150.gif" ContentType="image/gif"/>
  <Override PartName="/xl/media/image260.gif" ContentType="image/gif"/>
  <Override PartName="/xl/media/image1308.gif" ContentType="image/gif"/>
  <Override PartName="/xl/media/image418.gif" ContentType="image/gif"/>
  <Override PartName="/xl/media/image1151.gif" ContentType="image/gif"/>
  <Override PartName="/xl/media/image261.gif" ContentType="image/gif"/>
  <Override PartName="/xl/media/image1309.gif" ContentType="image/gif"/>
  <Override PartName="/xl/media/image419.gif" ContentType="image/gif"/>
  <Override PartName="/xl/media/image1152.gif" ContentType="image/gif"/>
  <Override PartName="/xl/media/image262.gif" ContentType="image/gif"/>
  <Override PartName="/xl/media/image1153.gif" ContentType="image/gif"/>
  <Override PartName="/xl/media/image263.gif" ContentType="image/gif"/>
  <Override PartName="/xl/media/image1154.gif" ContentType="image/gif"/>
  <Override PartName="/xl/media/image264.gif" ContentType="image/gif"/>
  <Override PartName="/xl/media/image1155.gif" ContentType="image/gif"/>
  <Override PartName="/xl/media/image265.gif" ContentType="image/gif"/>
  <Override PartName="/xl/media/image1156.gif" ContentType="image/gif"/>
  <Override PartName="/xl/media/image266.gif" ContentType="image/gif"/>
  <Override PartName="/xl/media/image1157.gif" ContentType="image/gif"/>
  <Override PartName="/xl/media/image267.gif" ContentType="image/gif"/>
  <Override PartName="/xl/media/image1158.gif" ContentType="image/gif"/>
  <Override PartName="/xl/media/image268.gif" ContentType="image/gif"/>
  <Override PartName="/xl/media/image1159.gif" ContentType="image/gif"/>
  <Override PartName="/xl/media/image269.gif" ContentType="image/gif"/>
  <Override PartName="/xl/media/image1317.gif" ContentType="image/gif"/>
  <Override PartName="/xl/media/image427.gif" ContentType="image/gif"/>
  <Override PartName="/xl/media/image1160.gif" ContentType="image/gif"/>
  <Override PartName="/xl/media/image270.gif" ContentType="image/gif"/>
  <Override PartName="/xl/media/image1318.gif" ContentType="image/gif"/>
  <Override PartName="/xl/media/image428.gif" ContentType="image/gif"/>
  <Override PartName="/xl/media/image1161.gif" ContentType="image/gif"/>
  <Override PartName="/xl/media/image271.gif" ContentType="image/gif"/>
  <Override PartName="/xl/media/image1319.gif" ContentType="image/gif"/>
  <Override PartName="/xl/media/image429.gif" ContentType="image/gif"/>
  <Override PartName="/xl/media/image1162.gif" ContentType="image/gif"/>
  <Override PartName="/xl/media/image272.gif" ContentType="image/gif"/>
  <Override PartName="/xl/media/image1163.gif" ContentType="image/gif"/>
  <Override PartName="/xl/media/image273.gif" ContentType="image/gif"/>
  <Override PartName="/xl/media/image1164.gif" ContentType="image/gif"/>
  <Override PartName="/xl/media/image274.gif" ContentType="image/gif"/>
  <Override PartName="/xl/media/image1165.gif" ContentType="image/gif"/>
  <Override PartName="/xl/media/image275.gif" ContentType="image/gif"/>
  <Override PartName="/xl/media/image1166.gif" ContentType="image/gif"/>
  <Override PartName="/xl/media/image276.gif" ContentType="image/gif"/>
  <Override PartName="/xl/media/image1167.gif" ContentType="image/gif"/>
  <Override PartName="/xl/media/image277.gif" ContentType="image/gif"/>
  <Override PartName="/xl/media/image1168.gif" ContentType="image/gif"/>
  <Override PartName="/xl/media/image278.gif" ContentType="image/gif"/>
  <Override PartName="/xl/media/image1169.gif" ContentType="image/gif"/>
  <Override PartName="/xl/media/image279.gif" ContentType="image/gif"/>
  <Override PartName="/xl/media/image1327.gif" ContentType="image/gif"/>
  <Override PartName="/xl/media/image437.gif" ContentType="image/gif"/>
  <Override PartName="/xl/media/image1170.gif" ContentType="image/gif"/>
  <Override PartName="/xl/media/image280.gif" ContentType="image/gif"/>
  <Override PartName="/xl/media/image1328.gif" ContentType="image/gif"/>
  <Override PartName="/xl/media/image438.gif" ContentType="image/gif"/>
  <Override PartName="/xl/media/image1171.gif" ContentType="image/gif"/>
  <Override PartName="/xl/media/image281.gif" ContentType="image/gif"/>
  <Override PartName="/xl/media/image1329.gif" ContentType="image/gif"/>
  <Override PartName="/xl/media/image439.gif" ContentType="image/gif"/>
  <Override PartName="/xl/media/image1172.gif" ContentType="image/gif"/>
  <Override PartName="/xl/media/image282.gif" ContentType="image/gif"/>
  <Override PartName="/xl/media/image1173.gif" ContentType="image/gif"/>
  <Override PartName="/xl/media/image283.gif" ContentType="image/gif"/>
  <Override PartName="/xl/media/image1174.gif" ContentType="image/gif"/>
  <Override PartName="/xl/media/image284.gif" ContentType="image/gif"/>
  <Override PartName="/xl/media/image1175.gif" ContentType="image/gif"/>
  <Override PartName="/xl/media/image285.gif" ContentType="image/gif"/>
  <Override PartName="/xl/media/image1176.gif" ContentType="image/gif"/>
  <Override PartName="/xl/media/image286.gif" ContentType="image/gif"/>
  <Override PartName="/xl/media/image1177.gif" ContentType="image/gif"/>
  <Override PartName="/xl/media/image287.gif" ContentType="image/gif"/>
  <Override PartName="/xl/media/image1178.gif" ContentType="image/gif"/>
  <Override PartName="/xl/media/image288.gif" ContentType="image/gif"/>
  <Override PartName="/xl/media/image1179.gif" ContentType="image/gif"/>
  <Override PartName="/xl/media/image289.gif" ContentType="image/gif"/>
  <Override PartName="/xl/media/image1337.gif" ContentType="image/gif"/>
  <Override PartName="/xl/media/image447.gif" ContentType="image/gif"/>
  <Override PartName="/xl/media/image1180.gif" ContentType="image/gif"/>
  <Override PartName="/xl/media/image290.gif" ContentType="image/gif"/>
  <Override PartName="/xl/media/image1338.gif" ContentType="image/gif"/>
  <Override PartName="/xl/media/image448.gif" ContentType="image/gif"/>
  <Override PartName="/xl/media/image1181.gif" ContentType="image/gif"/>
  <Override PartName="/xl/media/image291.gif" ContentType="image/gif"/>
  <Override PartName="/xl/media/image1339.gif" ContentType="image/gif"/>
  <Override PartName="/xl/media/image449.gif" ContentType="image/gif"/>
  <Override PartName="/xl/media/image1182.gif" ContentType="image/gif"/>
  <Override PartName="/xl/media/image292.gif" ContentType="image/gif"/>
  <Override PartName="/xl/media/image1183.gif" ContentType="image/gif"/>
  <Override PartName="/xl/media/image293.gif" ContentType="image/gif"/>
  <Override PartName="/xl/media/image1184.gif" ContentType="image/gif"/>
  <Override PartName="/xl/media/image294.gif" ContentType="image/gif"/>
  <Override PartName="/xl/media/image1185.gif" ContentType="image/gif"/>
  <Override PartName="/xl/media/image295.gif" ContentType="image/gif"/>
  <Override PartName="/xl/media/image1186.gif" ContentType="image/gif"/>
  <Override PartName="/xl/media/image296.gif" ContentType="image/gif"/>
  <Override PartName="/xl/media/image1187.gif" ContentType="image/gif"/>
  <Override PartName="/xl/media/image297.gif" ContentType="image/gif"/>
  <Override PartName="/xl/media/image1188.gif" ContentType="image/gif"/>
  <Override PartName="/xl/media/image298.gif" ContentType="image/gif"/>
  <Override PartName="/xl/media/image1220.gif" ContentType="image/gif"/>
  <Override PartName="/xl/media/image330.gif" ContentType="image/gif"/>
  <Override PartName="/xl/media/image1221.gif" ContentType="image/gif"/>
  <Override PartName="/xl/media/image331.gif" ContentType="image/gif"/>
  <Override PartName="/xl/media/image1222.gif" ContentType="image/gif"/>
  <Override PartName="/xl/media/image332.gif" ContentType="image/gif"/>
  <Override PartName="/xl/media/image1223.gif" ContentType="image/gif"/>
  <Override PartName="/xl/media/image333.gif" ContentType="image/gif"/>
  <Override PartName="/xl/media/image1224.gif" ContentType="image/gif"/>
  <Override PartName="/xl/media/image334.gif" ContentType="image/gif"/>
  <Override PartName="/xl/media/image1225.gif" ContentType="image/gif"/>
  <Override PartName="/xl/media/image335.gif" ContentType="image/gif"/>
  <Override PartName="/xl/media/image1226.gif" ContentType="image/gif"/>
  <Override PartName="/xl/media/image336.gif" ContentType="image/gif"/>
  <Override PartName="/xl/media/image1230.gif" ContentType="image/gif"/>
  <Override PartName="/xl/media/image340.gif" ContentType="image/gif"/>
  <Override PartName="/xl/media/image1231.gif" ContentType="image/gif"/>
  <Override PartName="/xl/media/image341.gif" ContentType="image/gif"/>
  <Override PartName="/xl/media/image1232.gif" ContentType="image/gif"/>
  <Override PartName="/xl/media/image342.gif" ContentType="image/gif"/>
  <Override PartName="/xl/media/image1233.gif" ContentType="image/gif"/>
  <Override PartName="/xl/media/image343.gif" ContentType="image/gif"/>
  <Override PartName="/xl/media/image1234.gif" ContentType="image/gif"/>
  <Override PartName="/xl/media/image344.gif" ContentType="image/gif"/>
  <Override PartName="/xl/media/image1235.gif" ContentType="image/gif"/>
  <Override PartName="/xl/media/image345.gif" ContentType="image/gif"/>
  <Override PartName="/xl/media/image1236.gif" ContentType="image/gif"/>
  <Override PartName="/xl/media/image346.gif" ContentType="image/gif"/>
  <Override PartName="/xl/media/image507.gif" ContentType="image/gif"/>
  <Override PartName="/xl/media/image1688.gif" ContentType="image/gif"/>
  <Override PartName="/xl/media/image798.gif" ContentType="image/gif"/>
  <Override PartName="/xl/media/image1240.gif" ContentType="image/gif"/>
  <Override PartName="/xl/media/image350.gif" ContentType="image/gif"/>
  <Override PartName="/xl/media/image508.gif" ContentType="image/gif"/>
  <Override PartName="/xl/media/image1689.gif" ContentType="image/gif"/>
  <Override PartName="/xl/media/image799.gif" ContentType="image/gif"/>
  <Override PartName="/xl/media/image1241.gif" ContentType="image/gif"/>
  <Override PartName="/xl/media/image351.gif" ContentType="image/gif"/>
  <Override PartName="/xl/media/image509.gif" ContentType="image/gif"/>
  <Override PartName="/xl/media/image1242.gif" ContentType="image/gif"/>
  <Override PartName="/xl/media/image352.gif" ContentType="image/gif"/>
  <Override PartName="/xl/media/image1243.gif" ContentType="image/gif"/>
  <Override PartName="/xl/media/image353.gif" ContentType="image/gif"/>
  <Override PartName="/xl/media/image1244.gif" ContentType="image/gif"/>
  <Override PartName="/xl/media/image354.gif" ContentType="image/gif"/>
  <Override PartName="/xl/media/image1245.gif" ContentType="image/gif"/>
  <Override PartName="/xl/media/image355.gif" ContentType="image/gif"/>
  <Override PartName="/xl/media/image1246.gif" ContentType="image/gif"/>
  <Override PartName="/xl/media/image356.gif" ContentType="image/gif"/>
  <Override PartName="/xl/media/image1247.gif" ContentType="image/gif"/>
  <Override PartName="/xl/media/image357.gif" ContentType="image/gif"/>
  <Override PartName="/xl/media/image1248.gif" ContentType="image/gif"/>
  <Override PartName="/xl/media/image358.gif" ContentType="image/gif"/>
  <Override PartName="/xl/media/image1249.gif" ContentType="image/gif"/>
  <Override PartName="/xl/media/image359.gif" ContentType="image/gif"/>
  <Override PartName="/xl/media/image1250.gif" ContentType="image/gif"/>
  <Override PartName="/xl/media/image360.gif" ContentType="image/gif"/>
  <Override PartName="/xl/media/image1251.gif" ContentType="image/gif"/>
  <Override PartName="/xl/media/image361.gif" ContentType="image/gif"/>
  <Override PartName="/xl/media/image1252.gif" ContentType="image/gif"/>
  <Override PartName="/xl/media/image362.gif" ContentType="image/gif"/>
  <Override PartName="/xl/media/image1253.gif" ContentType="image/gif"/>
  <Override PartName="/xl/media/image363.gif" ContentType="image/gif"/>
  <Override PartName="/xl/media/image1254.gif" ContentType="image/gif"/>
  <Override PartName="/xl/media/image364.gif" ContentType="image/gif"/>
  <Override PartName="/xl/media/image1255.gif" ContentType="image/gif"/>
  <Override PartName="/xl/media/image365.gif" ContentType="image/gif"/>
  <Override PartName="/xl/media/image1256.gif" ContentType="image/gif"/>
  <Override PartName="/xl/media/image366.gif" ContentType="image/gif"/>
  <Override PartName="/xl/media/image1257.gif" ContentType="image/gif"/>
  <Override PartName="/xl/media/image367.gif" ContentType="image/gif"/>
  <Override PartName="/xl/media/image1258.gif" ContentType="image/gif"/>
  <Override PartName="/xl/media/image368.gif" ContentType="image/gif"/>
  <Override PartName="/xl/media/image1259.gif" ContentType="image/gif"/>
  <Override PartName="/xl/media/image369.gif" ContentType="image/gif"/>
  <Override PartName="/xl/media/image1260.gif" ContentType="image/gif"/>
  <Override PartName="/xl/media/image370.gif" ContentType="image/gif"/>
  <Override PartName="/xl/media/image1261.gif" ContentType="image/gif"/>
  <Override PartName="/xl/media/image371.gif" ContentType="image/gif"/>
  <Override PartName="/xl/media/image1262.gif" ContentType="image/gif"/>
  <Override PartName="/xl/media/image372.gif" ContentType="image/gif"/>
  <Override PartName="/xl/media/image1263.gif" ContentType="image/gif"/>
  <Override PartName="/xl/media/image373.gif" ContentType="image/gif"/>
  <Override PartName="/xl/media/image1264.gif" ContentType="image/gif"/>
  <Override PartName="/xl/media/image374.gif" ContentType="image/gif"/>
  <Override PartName="/xl/media/image1265.gif" ContentType="image/gif"/>
  <Override PartName="/xl/media/image375.gif" ContentType="image/gif"/>
  <Override PartName="/xl/media/image1266.gif" ContentType="image/gif"/>
  <Override PartName="/xl/media/image376.gif" ContentType="image/gif"/>
  <Override PartName="/xl/media/image1267.gif" ContentType="image/gif"/>
  <Override PartName="/xl/media/image377.gif" ContentType="image/gif"/>
  <Override PartName="/xl/media/image1268.gif" ContentType="image/gif"/>
  <Override PartName="/xl/media/image378.gif" ContentType="image/gif"/>
  <Override PartName="/xl/media/image1269.gif" ContentType="image/gif"/>
  <Override PartName="/xl/media/image379.gif" ContentType="image/gif"/>
  <Override PartName="/xl/media/image1273.gif" ContentType="image/gif"/>
  <Override PartName="/xl/media/image383.gif" ContentType="image/gif"/>
  <Override PartName="/xl/media/image1274.gif" ContentType="image/gif"/>
  <Override PartName="/xl/media/image384.gif" ContentType="image/gif"/>
  <Override PartName="/xl/media/image1275.gif" ContentType="image/gif"/>
  <Override PartName="/xl/media/image385.gif" ContentType="image/gif"/>
  <Override PartName="/xl/media/image1276.gif" ContentType="image/gif"/>
  <Override PartName="/xl/media/image386.gif" ContentType="image/gif"/>
  <Override PartName="/xl/media/image1277.gif" ContentType="image/gif"/>
  <Override PartName="/xl/media/image387.gif" ContentType="image/gif"/>
  <Override PartName="/xl/media/image1278.gif" ContentType="image/gif"/>
  <Override PartName="/xl/media/image388.gif" ContentType="image/gif"/>
  <Override PartName="/xl/media/image1279.gif" ContentType="image/gif"/>
  <Override PartName="/xl/media/image389.gif" ContentType="image/gif"/>
  <Override PartName="/xl/media/image400.gif" ContentType="image/gif"/>
  <Override PartName="/xl/media/image1581.gif" ContentType="image/gif"/>
  <Override PartName="/xl/media/image691.gif" ContentType="image/gif"/>
  <Override PartName="/xl/media/image401.gif" ContentType="image/gif"/>
  <Override PartName="/xl/media/image1582.gif" ContentType="image/gif"/>
  <Override PartName="/xl/media/image692.gif" ContentType="image/gif"/>
  <Override PartName="/xl/media/image402.gif" ContentType="image/gif"/>
  <Override PartName="/xl/media/image1583.gif" ContentType="image/gif"/>
  <Override PartName="/xl/media/image693.gif" ContentType="image/gif"/>
  <Override PartName="/xl/media/image403.gif" ContentType="image/gif"/>
  <Override PartName="/xl/media/image1584.gif" ContentType="image/gif"/>
  <Override PartName="/xl/media/image694.gif" ContentType="image/gif"/>
  <Override PartName="/xl/media/image404.gif" ContentType="image/gif"/>
  <Override PartName="/xl/media/image1585.gif" ContentType="image/gif"/>
  <Override PartName="/xl/media/image695.gif" ContentType="image/gif"/>
  <Override PartName="/xl/media/image405.gif" ContentType="image/gif"/>
  <Override PartName="/xl/media/image1586.gif" ContentType="image/gif"/>
  <Override PartName="/xl/media/image696.gif" ContentType="image/gif"/>
  <Override PartName="/xl/media/image406.gif" ContentType="image/gif"/>
  <Override PartName="/xl/media/image1587.gif" ContentType="image/gif"/>
  <Override PartName="/xl/media/image697.gif" ContentType="image/gif"/>
  <Override PartName="/xl/media/image1300.gif" ContentType="image/gif"/>
  <Override PartName="/xl/media/image410.gif" ContentType="image/gif"/>
  <Override PartName="/xl/media/image1301.gif" ContentType="image/gif"/>
  <Override PartName="/xl/media/image411.gif" ContentType="image/gif"/>
  <Override PartName="/xl/media/image1302.gif" ContentType="image/gif"/>
  <Override PartName="/xl/media/image412.gif" ContentType="image/gif"/>
  <Override PartName="/xl/media/image1303.gif" ContentType="image/gif"/>
  <Override PartName="/xl/media/image413.gif" ContentType="image/gif"/>
  <Override PartName="/xl/media/image1304.gif" ContentType="image/gif"/>
  <Override PartName="/xl/media/image414.gif" ContentType="image/gif"/>
  <Override PartName="/xl/media/image1305.gif" ContentType="image/gif"/>
  <Override PartName="/xl/media/image415.gif" ContentType="image/gif"/>
  <Override PartName="/xl/media/image1306.gif" ContentType="image/gif"/>
  <Override PartName="/xl/media/image416.gif" ContentType="image/gif"/>
  <Override PartName="/xl/media/image1310.gif" ContentType="image/gif"/>
  <Override PartName="/xl/media/image420.gif" ContentType="image/gif"/>
  <Override PartName="/xl/media/image1311.gif" ContentType="image/gif"/>
  <Override PartName="/xl/media/image421.gif" ContentType="image/gif"/>
  <Override PartName="/xl/media/image1312.gif" ContentType="image/gif"/>
  <Override PartName="/xl/media/image422.gif" ContentType="image/gif"/>
  <Override PartName="/xl/media/image1313.gif" ContentType="image/gif"/>
  <Override PartName="/xl/media/image423.gif" ContentType="image/gif"/>
  <Override PartName="/xl/media/image1314.gif" ContentType="image/gif"/>
  <Override PartName="/xl/media/image424.gif" ContentType="image/gif"/>
  <Override PartName="/xl/media/image1315.gif" ContentType="image/gif"/>
  <Override PartName="/xl/media/image425.gif" ContentType="image/gif"/>
  <Override PartName="/xl/media/image1316.gif" ContentType="image/gif"/>
  <Override PartName="/xl/media/image426.gif" ContentType="image/gif"/>
  <Override PartName="/xl/media/image1320.gif" ContentType="image/gif"/>
  <Override PartName="/xl/media/image430.gif" ContentType="image/gif"/>
  <Override PartName="/xl/media/image1321.gif" ContentType="image/gif"/>
  <Override PartName="/xl/media/image431.gif" ContentType="image/gif"/>
  <Override PartName="/xl/media/image1322.gif" ContentType="image/gif"/>
  <Override PartName="/xl/media/image432.gif" ContentType="image/gif"/>
  <Override PartName="/xl/media/image1323.gif" ContentType="image/gif"/>
  <Override PartName="/xl/media/image433.gif" ContentType="image/gif"/>
  <Override PartName="/xl/media/image1324.gif" ContentType="image/gif"/>
  <Override PartName="/xl/media/image434.gif" ContentType="image/gif"/>
  <Override PartName="/xl/media/image1325.gif" ContentType="image/gif"/>
  <Override PartName="/xl/media/image435.gif" ContentType="image/gif"/>
  <Override PartName="/xl/media/image1326.gif" ContentType="image/gif"/>
  <Override PartName="/xl/media/image436.gif" ContentType="image/gif"/>
  <Override PartName="/xl/media/image1330.gif" ContentType="image/gif"/>
  <Override PartName="/xl/media/image440.gif" ContentType="image/gif"/>
  <Override PartName="/xl/media/image1331.gif" ContentType="image/gif"/>
  <Override PartName="/xl/media/image441.gif" ContentType="image/gif"/>
  <Override PartName="/xl/media/image1332.gif" ContentType="image/gif"/>
  <Override PartName="/xl/media/image442.gif" ContentType="image/gif"/>
  <Override PartName="/xl/media/image1333.gif" ContentType="image/gif"/>
  <Override PartName="/xl/media/image443.gif" ContentType="image/gif"/>
  <Override PartName="/xl/media/image1334.gif" ContentType="image/gif"/>
  <Override PartName="/xl/media/image444.gif" ContentType="image/gif"/>
  <Override PartName="/xl/media/image1335.gif" ContentType="image/gif"/>
  <Override PartName="/xl/media/image445.gif" ContentType="image/gif"/>
  <Override PartName="/xl/media/image1336.gif" ContentType="image/gif"/>
  <Override PartName="/xl/media/image446.gif" ContentType="image/gif"/>
  <Override PartName="/xl/media/image1340.gif" ContentType="image/gif"/>
  <Override PartName="/xl/media/image450.gif" ContentType="image/gif"/>
  <Override PartName="/xl/media/image1341.gif" ContentType="image/gif"/>
  <Override PartName="/xl/media/image451.gif" ContentType="image/gif"/>
  <Override PartName="/xl/media/image1342.gif" ContentType="image/gif"/>
  <Override PartName="/xl/media/image452.gif" ContentType="image/gif"/>
  <Override PartName="/xl/media/image1343.gif" ContentType="image/gif"/>
  <Override PartName="/xl/media/image453.gif" ContentType="image/gif"/>
  <Override PartName="/xl/media/image1344.gif" ContentType="image/gif"/>
  <Override PartName="/xl/media/image454.gif" ContentType="image/gif"/>
  <Override PartName="/xl/media/image1345.gif" ContentType="image/gif"/>
  <Override PartName="/xl/media/image455.gif" ContentType="image/gif"/>
  <Override PartName="/xl/media/image1346.gif" ContentType="image/gif"/>
  <Override PartName="/xl/media/image456.gif" ContentType="image/gif"/>
  <Override PartName="/xl/media/image1348.gif" ContentType="image/gif"/>
  <Override PartName="/xl/media/image458.gif" ContentType="image/gif"/>
  <Override PartName="/xl/media/image1349.gif" ContentType="image/gif"/>
  <Override PartName="/xl/media/image459.gif" ContentType="image/gif"/>
  <Override PartName="/xl/media/image1350.gif" ContentType="image/gif"/>
  <Override PartName="/xl/media/image460.gif" ContentType="image/gif"/>
  <Override PartName="/xl/media/image1351.gif" ContentType="image/gif"/>
  <Override PartName="/xl/media/image461.gif" ContentType="image/gif"/>
  <Override PartName="/xl/media/image1352.gif" ContentType="image/gif"/>
  <Override PartName="/xl/media/image462.gif" ContentType="image/gif"/>
  <Override PartName="/xl/media/image1353.gif" ContentType="image/gif"/>
  <Override PartName="/xl/media/image463.gif" ContentType="image/gif"/>
  <Override PartName="/xl/media/image1354.gif" ContentType="image/gif"/>
  <Override PartName="/xl/media/image464.gif" ContentType="image/gif"/>
  <Override PartName="/xl/media/image1355.gif" ContentType="image/gif"/>
  <Override PartName="/xl/media/image465.gif" ContentType="image/gif"/>
  <Override PartName="/xl/media/image1356.gif" ContentType="image/gif"/>
  <Override PartName="/xl/media/image466.gif" ContentType="image/gif"/>
  <Override PartName="/xl/media/image1357.gif" ContentType="image/gif"/>
  <Override PartName="/xl/media/image467.gif" ContentType="image/gif"/>
  <Override PartName="/xl/media/image1358.gif" ContentType="image/gif"/>
  <Override PartName="/xl/media/image468.gif" ContentType="image/gif"/>
  <Override PartName="/xl/media/image1359.gif" ContentType="image/gif"/>
  <Override PartName="/xl/media/image469.gif" ContentType="image/gif"/>
  <Override PartName="/xl/media/image1360.gif" ContentType="image/gif"/>
  <Override PartName="/xl/media/image470.gif" ContentType="image/gif"/>
  <Override PartName="/xl/media/image1361.gif" ContentType="image/gif"/>
  <Override PartName="/xl/media/image471.gif" ContentType="image/gif"/>
  <Override PartName="/xl/media/image1362.gif" ContentType="image/gif"/>
  <Override PartName="/xl/media/image472.gif" ContentType="image/gif"/>
  <Override PartName="/xl/media/image1363.gif" ContentType="image/gif"/>
  <Override PartName="/xl/media/image473.gif" ContentType="image/gif"/>
  <Override PartName="/xl/media/image1364.gif" ContentType="image/gif"/>
  <Override PartName="/xl/media/image474.gif" ContentType="image/gif"/>
  <Override PartName="/xl/media/image1365.gif" ContentType="image/gif"/>
  <Override PartName="/xl/media/image475.gif" ContentType="image/gif"/>
  <Override PartName="/xl/media/image1366.gif" ContentType="image/gif"/>
  <Override PartName="/xl/media/image476.gif" ContentType="image/gif"/>
  <Override PartName="/xl/media/image1367.gif" ContentType="image/gif"/>
  <Override PartName="/xl/media/image477.gif" ContentType="image/gif"/>
  <Override PartName="/xl/media/image1368.gif" ContentType="image/gif"/>
  <Override PartName="/xl/media/image478.gif" ContentType="image/gif"/>
  <Override PartName="/xl/media/image1369.gif" ContentType="image/gif"/>
  <Override PartName="/xl/media/image479.gif" ContentType="image/gif"/>
  <Override PartName="/xl/media/image1370.gif" ContentType="image/gif"/>
  <Override PartName="/xl/media/image480.gif" ContentType="image/gif"/>
  <Override PartName="/xl/media/image1371.gif" ContentType="image/gif"/>
  <Override PartName="/xl/media/image481.gif" ContentType="image/gif"/>
  <Override PartName="/xl/media/image1372.gif" ContentType="image/gif"/>
  <Override PartName="/xl/media/image482.gif" ContentType="image/gif"/>
  <Override PartName="/xl/media/image1373.gif" ContentType="image/gif"/>
  <Override PartName="/xl/media/image483.gif" ContentType="image/gif"/>
  <Override PartName="/xl/media/image1374.gif" ContentType="image/gif"/>
  <Override PartName="/xl/media/image484.gif" ContentType="image/gif"/>
  <Override PartName="/xl/media/image485.gif" ContentType="image/gif"/>
  <Override PartName="/xl/media/image1375.gif" ContentType="image/gif"/>
  <Override PartName="/xl/media/image486.gif" ContentType="image/gif"/>
  <Override PartName="/xl/media/image1376.gif" ContentType="image/gif"/>
  <Override PartName="/xl/media/image487.gif" ContentType="image/gif"/>
  <Override PartName="/xl/media/image1377.gif" ContentType="image/gif"/>
  <Override PartName="/xl/media/image488.gif" ContentType="image/gif"/>
  <Override PartName="/xl/media/image1378.gif" ContentType="image/gif"/>
  <Override PartName="/xl/media/image489.gif" ContentType="image/gif"/>
  <Override PartName="/xl/media/image1379.gif" ContentType="image/gif"/>
  <Override PartName="/xl/media/image490.gif" ContentType="image/gif"/>
  <Override PartName="/xl/media/image1380.gif" ContentType="image/gif"/>
  <Override PartName="/xl/media/image791.gif" ContentType="image/gif"/>
  <Override PartName="/xl/media/image1681.gif" ContentType="image/gif"/>
  <Override PartName="/xl/media/image500.gif" ContentType="image/gif"/>
  <Override PartName="/xl/media/image792.gif" ContentType="image/gif"/>
  <Override PartName="/xl/media/image1682.gif" ContentType="image/gif"/>
  <Override PartName="/xl/media/image501.gif" ContentType="image/gif"/>
  <Override PartName="/xl/media/image793.gif" ContentType="image/gif"/>
  <Override PartName="/xl/media/image1683.gif" ContentType="image/gif"/>
  <Override PartName="/xl/media/image502.gif" ContentType="image/gif"/>
  <Override PartName="/xl/media/image794.gif" ContentType="image/gif"/>
  <Override PartName="/xl/media/image1684.gif" ContentType="image/gif"/>
  <Override PartName="/xl/media/image503.gif" ContentType="image/gif"/>
  <Override PartName="/xl/media/image795.gif" ContentType="image/gif"/>
  <Override PartName="/xl/media/image1685.gif" ContentType="image/gif"/>
  <Override PartName="/xl/media/image504.gif" ContentType="image/gif"/>
  <Override PartName="/xl/media/image796.gif" ContentType="image/gif"/>
  <Override PartName="/xl/media/image1686.gif" ContentType="image/gif"/>
  <Override PartName="/xl/media/image505.gif" ContentType="image/gif"/>
  <Override PartName="/xl/media/image797.gif" ContentType="image/gif"/>
  <Override PartName="/xl/media/image1687.gif" ContentType="image/gif"/>
  <Override PartName="/xl/media/image506.gif" ContentType="image/gif"/>
  <Override PartName="/xl/media/image510.gif" ContentType="image/gif"/>
  <Override PartName="/xl/media/image1400.gif" ContentType="image/gif"/>
  <Override PartName="/xl/media/image511.gif" ContentType="image/gif"/>
  <Override PartName="/xl/media/image1401.gif" ContentType="image/gif"/>
  <Override PartName="/xl/media/image512.gif" ContentType="image/gif"/>
  <Override PartName="/xl/media/image1402.gif" ContentType="image/gif"/>
  <Override PartName="/xl/media/image513.gif" ContentType="image/gif"/>
  <Override PartName="/xl/media/image1403.gif" ContentType="image/gif"/>
  <Override PartName="/xl/media/image514.gif" ContentType="image/gif"/>
  <Override PartName="/xl/media/image1404.gif" ContentType="image/gif"/>
  <Override PartName="/xl/media/image515.gif" ContentType="image/gif"/>
  <Override PartName="/xl/media/image1405.gif" ContentType="image/gif"/>
  <Override PartName="/xl/media/image516.gif" ContentType="image/gif"/>
  <Override PartName="/xl/media/image1406.gif" ContentType="image/gif"/>
  <Override PartName="/xl/media/image517.gif" ContentType="image/gif"/>
  <Override PartName="/xl/media/image1407.gif" ContentType="image/gif"/>
  <Override PartName="/xl/media/image518.gif" ContentType="image/gif"/>
  <Override PartName="/xl/media/image1408.gif" ContentType="image/gif"/>
  <Override PartName="/xl/media/image519.gif" ContentType="image/gif"/>
  <Override PartName="/xl/media/image1409.gif" ContentType="image/gif"/>
  <Override PartName="/xl/media/image520.gif" ContentType="image/gif"/>
  <Override PartName="/xl/media/image1410.gif" ContentType="image/gif"/>
  <Override PartName="/xl/media/image521.gif" ContentType="image/gif"/>
  <Override PartName="/xl/media/image1411.gif" ContentType="image/gif"/>
  <Override PartName="/xl/media/image522.gif" ContentType="image/gif"/>
  <Override PartName="/xl/media/image1412.gif" ContentType="image/gif"/>
  <Override PartName="/xl/media/image523.gif" ContentType="image/gif"/>
  <Override PartName="/xl/media/image1413.gif" ContentType="image/gif"/>
  <Override PartName="/xl/media/image524.gif" ContentType="image/gif"/>
  <Override PartName="/xl/media/image1414.gif" ContentType="image/gif"/>
  <Override PartName="/xl/media/image525.gif" ContentType="image/gif"/>
  <Override PartName="/xl/media/image1415.gif" ContentType="image/gif"/>
  <Override PartName="/xl/media/image526.gif" ContentType="image/gif"/>
  <Override PartName="/xl/media/image1416.gif" ContentType="image/gif"/>
  <Override PartName="/xl/media/image527.gif" ContentType="image/gif"/>
  <Override PartName="/xl/media/image1417.gif" ContentType="image/gif"/>
  <Override PartName="/xl/media/image528.gif" ContentType="image/gif"/>
  <Override PartName="/xl/media/image1418.gif" ContentType="image/gif"/>
  <Override PartName="/xl/media/image529.gif" ContentType="image/gif"/>
  <Override PartName="/xl/media/image1419.gif" ContentType="image/gif"/>
  <Override PartName="/xl/media/image891.gif" ContentType="image/gif"/>
  <Override PartName="/xl/media/image1781.gif" ContentType="image/gif"/>
  <Override PartName="/xl/media/image600.gif" ContentType="image/gif"/>
  <Override PartName="/xl/media/image892.gif" ContentType="image/gif"/>
  <Override PartName="/xl/media/image1782.gif" ContentType="image/gif"/>
  <Override PartName="/xl/media/image601.gif" ContentType="image/gif"/>
  <Override PartName="/xl/media/image893.gif" ContentType="image/gif"/>
  <Override PartName="/xl/media/image1783.gif" ContentType="image/gif"/>
  <Override PartName="/xl/media/image602.gif" ContentType="image/gif"/>
  <Override PartName="/xl/media/image894.gif" ContentType="image/gif"/>
  <Override PartName="/xl/media/image1784.gif" ContentType="image/gif"/>
  <Override PartName="/xl/media/image603.gif" ContentType="image/gif"/>
  <Override PartName="/xl/media/image895.gif" ContentType="image/gif"/>
  <Override PartName="/xl/media/image1785.gif" ContentType="image/gif"/>
  <Override PartName="/xl/media/image604.gif" ContentType="image/gif"/>
  <Override PartName="/xl/media/image896.gif" ContentType="image/gif"/>
  <Override PartName="/xl/media/image1786.gif" ContentType="image/gif"/>
  <Override PartName="/xl/media/image605.gif" ContentType="image/gif"/>
  <Override PartName="/xl/media/image897.gif" ContentType="image/gif"/>
  <Override PartName="/xl/media/image1787.gif" ContentType="image/gif"/>
  <Override PartName="/xl/media/image606.gif" ContentType="image/gif"/>
  <Override PartName="/xl/media/image898.gif" ContentType="image/gif"/>
  <Override PartName="/xl/media/image1788.gif" ContentType="image/gif"/>
  <Override PartName="/xl/media/image607.gif" ContentType="image/gif"/>
  <Override PartName="/xl/media/image899.gif" ContentType="image/gif"/>
  <Override PartName="/xl/media/image608.gif" ContentType="image/gif"/>
  <Override PartName="/xl/media/image609.gif" ContentType="image/gif"/>
  <Override PartName="/xl/media/image610.gif" ContentType="image/gif"/>
  <Override PartName="/xl/media/image1500.gif" ContentType="image/gif"/>
  <Override PartName="/xl/media/image611.gif" ContentType="image/gif"/>
  <Override PartName="/xl/media/image1501.gif" ContentType="image/gif"/>
  <Override PartName="/xl/media/image612.gif" ContentType="image/gif"/>
  <Override PartName="/xl/media/image1502.gif" ContentType="image/gif"/>
  <Override PartName="/xl/media/image613.gif" ContentType="image/gif"/>
  <Override PartName="/xl/media/image1503.gif" ContentType="image/gif"/>
  <Override PartName="/xl/media/image614.gif" ContentType="image/gif"/>
  <Override PartName="/xl/media/image1504.gif" ContentType="image/gif"/>
  <Override PartName="/xl/media/image615.gif" ContentType="image/gif"/>
  <Override PartName="/xl/media/image1505.gif" ContentType="image/gif"/>
  <Override PartName="/xl/media/image616.gif" ContentType="image/gif"/>
  <Override PartName="/xl/media/image1506.gif" ContentType="image/gif"/>
  <Override PartName="/xl/media/image617.gif" ContentType="image/gif"/>
  <Override PartName="/xl/media/image1507.gif" ContentType="image/gif"/>
  <Override PartName="/xl/media/image618.gif" ContentType="image/gif"/>
  <Override PartName="/xl/media/image1508.gif" ContentType="image/gif"/>
  <Override PartName="/xl/media/image619.gif" ContentType="image/gif"/>
  <Override PartName="/xl/media/image1509.gif" ContentType="image/gif"/>
  <Override PartName="/xl/media/image620.gif" ContentType="image/gif"/>
  <Override PartName="/xl/media/image1510.gif" ContentType="image/gif"/>
  <Override PartName="/xl/media/image621.gif" ContentType="image/gif"/>
  <Override PartName="/xl/media/image1511.gif" ContentType="image/gif"/>
  <Override PartName="/xl/media/image622.gif" ContentType="image/gif"/>
  <Override PartName="/xl/media/image1512.gif" ContentType="image/gif"/>
  <Override PartName="/xl/media/image623.gif" ContentType="image/gif"/>
  <Override PartName="/xl/media/image1513.gif" ContentType="image/gif"/>
  <Override PartName="/xl/media/image624.gif" ContentType="image/gif"/>
  <Override PartName="/xl/media/image1514.gif" ContentType="image/gif"/>
  <Override PartName="/xl/media/image625.gif" ContentType="image/gif"/>
  <Override PartName="/xl/media/image1515.gif" ContentType="image/gif"/>
  <Override PartName="/xl/media/image626.gif" ContentType="image/gif"/>
  <Override PartName="/xl/media/image1516.gif" ContentType="image/gif"/>
  <Override PartName="/xl/media/image627.gif" ContentType="image/gif"/>
  <Override PartName="/xl/media/image1517.gif" ContentType="image/gif"/>
  <Override PartName="/xl/media/image628.gif" ContentType="image/gif"/>
  <Override PartName="/xl/media/image1518.gif" ContentType="image/gif"/>
  <Override PartName="/xl/media/image629.gif" ContentType="image/gif"/>
  <Override PartName="/xl/media/image1519.gif" ContentType="image/gif"/>
  <Override PartName="/xl/media/image630.gif" ContentType="image/gif"/>
  <Override PartName="/xl/media/image1520.gif" ContentType="image/gif"/>
  <Override PartName="/xl/media/image631.gif" ContentType="image/gif"/>
  <Override PartName="/xl/media/image1521.gif" ContentType="image/gif"/>
  <Override PartName="/xl/media/image632.gif" ContentType="image/gif"/>
  <Override PartName="/xl/media/image1522.gif" ContentType="image/gif"/>
  <Override PartName="/xl/media/image633.gif" ContentType="image/gif"/>
  <Override PartName="/xl/media/image1523.gif" ContentType="image/gif"/>
  <Override PartName="/xl/media/image634.gif" ContentType="image/gif"/>
  <Override PartName="/xl/media/image1524.gif" ContentType="image/gif"/>
  <Override PartName="/xl/media/image635.gif" ContentType="image/gif"/>
  <Override PartName="/xl/media/image1525.gif" ContentType="image/gif"/>
  <Override PartName="/xl/media/image636.gif" ContentType="image/gif"/>
  <Override PartName="/xl/media/image1526.gif" ContentType="image/gif"/>
  <Override PartName="/xl/media/image637.gif" ContentType="image/gif"/>
  <Override PartName="/xl/media/image1527.gif" ContentType="image/gif"/>
  <Override PartName="/xl/media/image638.gif" ContentType="image/gif"/>
  <Override PartName="/xl/media/image1528.gif" ContentType="image/gif"/>
  <Override PartName="/xl/media/image639.gif" ContentType="image/gif"/>
  <Override PartName="/xl/media/image1529.gif" ContentType="image/gif"/>
  <Override PartName="/xl/media/image640.gif" ContentType="image/gif"/>
  <Override PartName="/xl/media/image1530.gif" ContentType="image/gif"/>
  <Override PartName="/xl/media/image641.gif" ContentType="image/gif"/>
  <Override PartName="/xl/media/image1531.gif" ContentType="image/gif"/>
  <Override PartName="/xl/media/image642.gif" ContentType="image/gif"/>
  <Override PartName="/xl/media/image1532.gif" ContentType="image/gif"/>
  <Override PartName="/xl/media/image643.gif" ContentType="image/gif"/>
  <Override PartName="/xl/media/image1533.gif" ContentType="image/gif"/>
  <Override PartName="/xl/media/image644.gif" ContentType="image/gif"/>
  <Override PartName="/xl/media/image1534.gif" ContentType="image/gif"/>
  <Override PartName="/xl/media/image645.gif" ContentType="image/gif"/>
  <Override PartName="/xl/media/image1535.gif" ContentType="image/gif"/>
  <Override PartName="/xl/media/image646.gif" ContentType="image/gif"/>
  <Override PartName="/xl/media/image1536.gif" ContentType="image/gif"/>
  <Override PartName="/xl/media/image647.gif" ContentType="image/gif"/>
  <Override PartName="/xl/media/image1537.gif" ContentType="image/gif"/>
  <Override PartName="/xl/media/image648.gif" ContentType="image/gif"/>
  <Override PartName="/xl/media/image1538.gif" ContentType="image/gif"/>
  <Override PartName="/xl/media/image649.gif" ContentType="image/gif"/>
  <Override PartName="/xl/media/image1539.gif" ContentType="image/gif"/>
  <Override PartName="/xl/media/image650.gif" ContentType="image/gif"/>
  <Override PartName="/xl/media/image1540.gif" ContentType="image/gif"/>
  <Override PartName="/xl/media/image651.gif" ContentType="image/gif"/>
  <Override PartName="/xl/media/image1541.gif" ContentType="image/gif"/>
  <Override PartName="/xl/media/image652.gif" ContentType="image/gif"/>
  <Override PartName="/xl/media/image1542.gif" ContentType="image/gif"/>
  <Override PartName="/xl/media/image653.gif" ContentType="image/gif"/>
  <Override PartName="/xl/media/image1543.gif" ContentType="image/gif"/>
  <Override PartName="/xl/media/image654.gif" ContentType="image/gif"/>
  <Override PartName="/xl/media/image1544.gif" ContentType="image/gif"/>
  <Override PartName="/xl/media/image655.gif" ContentType="image/gif"/>
  <Override PartName="/xl/media/image1545.gif" ContentType="image/gif"/>
  <Override PartName="/xl/media/image656.gif" ContentType="image/gif"/>
  <Override PartName="/xl/media/image1546.gif" ContentType="image/gif"/>
  <Override PartName="/xl/media/image657.gif" ContentType="image/gif"/>
  <Override PartName="/xl/media/image1547.gif" ContentType="image/gif"/>
  <Override PartName="/xl/media/image658.gif" ContentType="image/gif"/>
  <Override PartName="/xl/media/image1548.gif" ContentType="image/gif"/>
  <Override PartName="/xl/media/image659.gif" ContentType="image/gif"/>
  <Override PartName="/xl/media/image1549.gif" ContentType="image/gif"/>
  <Override PartName="/xl/media/image660.gif" ContentType="image/gif"/>
  <Override PartName="/xl/media/image1550.gif" ContentType="image/gif"/>
  <Override PartName="/xl/media/image661.gif" ContentType="image/gif"/>
  <Override PartName="/xl/media/image1551.gif" ContentType="image/gif"/>
  <Override PartName="/xl/media/image662.gif" ContentType="image/gif"/>
  <Override PartName="/xl/media/image1552.gif" ContentType="image/gif"/>
  <Override PartName="/xl/media/image663.gif" ContentType="image/gif"/>
  <Override PartName="/xl/media/image1553.gif" ContentType="image/gif"/>
  <Override PartName="/xl/media/image664.gif" ContentType="image/gif"/>
  <Override PartName="/xl/media/image1554.gif" ContentType="image/gif"/>
  <Override PartName="/xl/media/image665.gif" ContentType="image/gif"/>
  <Override PartName="/xl/media/image1555.gif" ContentType="image/gif"/>
  <Override PartName="/xl/media/image666.gif" ContentType="image/gif"/>
  <Override PartName="/xl/media/image1556.gif" ContentType="image/gif"/>
  <Override PartName="/xl/media/image667.gif" ContentType="image/gif"/>
  <Override PartName="/xl/media/image1557.gif" ContentType="image/gif"/>
  <Override PartName="/xl/media/image668.gif" ContentType="image/gif"/>
  <Override PartName="/xl/media/image1558.gif" ContentType="image/gif"/>
  <Override PartName="/xl/media/image669.gif" ContentType="image/gif"/>
  <Override PartName="/xl/media/image1559.gif" ContentType="image/gif"/>
  <Override PartName="/xl/media/image670.gif" ContentType="image/gif"/>
  <Override PartName="/xl/media/image1560.gif" ContentType="image/gif"/>
  <Override PartName="/xl/media/image671.gif" ContentType="image/gif"/>
  <Override PartName="/xl/media/image1561.gif" ContentType="image/gif"/>
  <Override PartName="/xl/media/image672.gif" ContentType="image/gif"/>
  <Override PartName="/xl/media/image1562.gif" ContentType="image/gif"/>
  <Override PartName="/xl/media/image673.gif" ContentType="image/gif"/>
  <Override PartName="/xl/media/image1563.gif" ContentType="image/gif"/>
  <Override PartName="/xl/media/image674.gif" ContentType="image/gif"/>
  <Override PartName="/xl/media/image1564.gif" ContentType="image/gif"/>
  <Override PartName="/xl/media/image675.gif" ContentType="image/gif"/>
  <Override PartName="/xl/media/image1565.gif" ContentType="image/gif"/>
  <Override PartName="/xl/media/image676.gif" ContentType="image/gif"/>
  <Override PartName="/xl/media/image1566.gif" ContentType="image/gif"/>
  <Override PartName="/xl/media/image677.gif" ContentType="image/gif"/>
  <Override PartName="/xl/media/image1567.gif" ContentType="image/gif"/>
  <Override PartName="/xl/media/image678.gif" ContentType="image/gif"/>
  <Override PartName="/xl/media/image1568.gif" ContentType="image/gif"/>
  <Override PartName="/xl/media/image679.gif" ContentType="image/gif"/>
  <Override PartName="/xl/media/image1569.gif" ContentType="image/gif"/>
  <Override PartName="/xl/media/image680.gif" ContentType="image/gif"/>
  <Override PartName="/xl/media/image1570.gif" ContentType="image/gif"/>
  <Override PartName="/xl/media/image681.gif" ContentType="image/gif"/>
  <Override PartName="/xl/media/image1571.gif" ContentType="image/gif"/>
  <Override PartName="/xl/media/image682.gif" ContentType="image/gif"/>
  <Override PartName="/xl/media/image1572.gif" ContentType="image/gif"/>
  <Override PartName="/xl/media/image683.gif" ContentType="image/gif"/>
  <Override PartName="/xl/media/image1573.gif" ContentType="image/gif"/>
  <Override PartName="/xl/media/image684.gif" ContentType="image/gif"/>
  <Override PartName="/xl/media/image1574.gif" ContentType="image/gif"/>
  <Override PartName="/xl/media/image685.gif" ContentType="image/gif"/>
  <Override PartName="/xl/media/image1575.gif" ContentType="image/gif"/>
  <Override PartName="/xl/media/image686.gif" ContentType="image/gif"/>
  <Override PartName="/xl/media/image1576.gif" ContentType="image/gif"/>
  <Override PartName="/xl/media/image687.gif" ContentType="image/gif"/>
  <Override PartName="/xl/media/image1577.gif" ContentType="image/gif"/>
  <Override PartName="/xl/media/image688.gif" ContentType="image/gif"/>
  <Override PartName="/xl/media/image1578.gif" ContentType="image/gif"/>
  <Override PartName="/xl/media/image689.gif" ContentType="image/gif"/>
  <Override PartName="/xl/media/image1579.gif" ContentType="image/gif"/>
  <Override PartName="/xl/media/image690.gif" ContentType="image/gif"/>
  <Override PartName="/xl/media/image1580.gif" ContentType="image/gif"/>
  <Override PartName="/xl/media/image991.gif" ContentType="image/gif"/>
  <Override PartName="/xl/media/image700.gif" ContentType="image/gif"/>
  <Override PartName="/xl/media/image992.gif" ContentType="image/gif"/>
  <Override PartName="/xl/media/image701.gif" ContentType="image/gif"/>
  <Override PartName="/xl/media/image993.gif" ContentType="image/gif"/>
  <Override PartName="/xl/media/image702.gif" ContentType="image/gif"/>
  <Override PartName="/xl/media/image994.gif" ContentType="image/gif"/>
  <Override PartName="/xl/media/image703.gif" ContentType="image/gif"/>
  <Override PartName="/xl/media/image995.gif" ContentType="image/gif"/>
  <Override PartName="/xl/media/image704.gif" ContentType="image/gif"/>
  <Override PartName="/xl/media/image996.gif" ContentType="image/gif"/>
  <Override PartName="/xl/media/image705.gif" ContentType="image/gif"/>
  <Override PartName="/xl/media/image997.gif" ContentType="image/gif"/>
  <Override PartName="/xl/media/image706.gif" ContentType="image/gif"/>
  <Override PartName="/xl/media/image998.gif" ContentType="image/gif"/>
  <Override PartName="/xl/media/image707.gif" ContentType="image/gif"/>
  <Override PartName="/xl/media/image999.gif" ContentType="image/gif"/>
  <Override PartName="/xl/media/image708.gif" ContentType="image/gif"/>
  <Override PartName="/xl/media/image709.gif" ContentType="image/gif"/>
  <Override PartName="/xl/media/image710.gif" ContentType="image/gif"/>
  <Override PartName="/xl/media/image1600.gif" ContentType="image/gif"/>
  <Override PartName="/xl/media/image711.gif" ContentType="image/gif"/>
  <Override PartName="/xl/media/image1601.gif" ContentType="image/gif"/>
  <Override PartName="/xl/media/image712.gif" ContentType="image/gif"/>
  <Override PartName="/xl/media/image1602.gif" ContentType="image/gif"/>
  <Override PartName="/xl/media/image713.gif" ContentType="image/gif"/>
  <Override PartName="/xl/media/image1603.gif" ContentType="image/gif"/>
  <Override PartName="/xl/media/image714.gif" ContentType="image/gif"/>
  <Override PartName="/xl/media/image1604.gif" ContentType="image/gif"/>
  <Override PartName="/xl/media/image715.gif" ContentType="image/gif"/>
  <Override PartName="/xl/media/image1605.gif" ContentType="image/gif"/>
  <Override PartName="/xl/media/image716.gif" ContentType="image/gif"/>
  <Override PartName="/xl/media/image1606.gif" ContentType="image/gif"/>
  <Override PartName="/xl/media/image717.gif" ContentType="image/gif"/>
  <Override PartName="/xl/media/image1607.gif" ContentType="image/gif"/>
  <Override PartName="/xl/media/image718.gif" ContentType="image/gif"/>
  <Override PartName="/xl/media/image1608.gif" ContentType="image/gif"/>
  <Override PartName="/xl/media/image719.gif" ContentType="image/gif"/>
  <Override PartName="/xl/media/image1609.gif" ContentType="image/gif"/>
  <Override PartName="/xl/media/image720.gif" ContentType="image/gif"/>
  <Override PartName="/xl/media/image1610.gif" ContentType="image/gif"/>
  <Override PartName="/xl/media/image721.gif" ContentType="image/gif"/>
  <Override PartName="/xl/media/image1611.gif" ContentType="image/gif"/>
  <Override PartName="/xl/media/image722.gif" ContentType="image/gif"/>
  <Override PartName="/xl/media/image1612.gif" ContentType="image/gif"/>
  <Override PartName="/xl/media/image723.gif" ContentType="image/gif"/>
  <Override PartName="/xl/media/image1613.gif" ContentType="image/gif"/>
  <Override PartName="/xl/media/image724.gif" ContentType="image/gif"/>
  <Override PartName="/xl/media/image1614.gif" ContentType="image/gif"/>
  <Override PartName="/xl/media/image725.gif" ContentType="image/gif"/>
  <Override PartName="/xl/media/image1615.gif" ContentType="image/gif"/>
  <Override PartName="/xl/media/image726.gif" ContentType="image/gif"/>
  <Override PartName="/xl/media/image1616.gif" ContentType="image/gif"/>
  <Override PartName="/xl/media/image727.gif" ContentType="image/gif"/>
  <Override PartName="/xl/media/image1617.gif" ContentType="image/gif"/>
  <Override PartName="/xl/media/image728.gif" ContentType="image/gif"/>
  <Override PartName="/xl/media/image1618.gif" ContentType="image/gif"/>
  <Override PartName="/xl/media/image729.gif" ContentType="image/gif"/>
  <Override PartName="/xl/media/image1619.gif" ContentType="image/gif"/>
  <Override PartName="/xl/media/image730.gif" ContentType="image/gif"/>
  <Override PartName="/xl/media/image1620.gif" ContentType="image/gif"/>
  <Override PartName="/xl/media/image731.gif" ContentType="image/gif"/>
  <Override PartName="/xl/media/image1621.gif" ContentType="image/gif"/>
  <Override PartName="/xl/media/image732.gif" ContentType="image/gif"/>
  <Override PartName="/xl/media/image1622.gif" ContentType="image/gif"/>
  <Override PartName="/xl/media/image733.gif" ContentType="image/gif"/>
  <Override PartName="/xl/media/image1623.gif" ContentType="image/gif"/>
  <Override PartName="/xl/media/image734.gif" ContentType="image/gif"/>
  <Override PartName="/xl/media/image1624.gif" ContentType="image/gif"/>
  <Override PartName="/xl/media/image735.gif" ContentType="image/gif"/>
  <Override PartName="/xl/media/image1625.gif" ContentType="image/gif"/>
  <Override PartName="/xl/media/image736.gif" ContentType="image/gif"/>
  <Override PartName="/xl/media/image1626.gif" ContentType="image/gif"/>
  <Override PartName="/xl/media/image737.gif" ContentType="image/gif"/>
  <Override PartName="/xl/media/image1627.gif" ContentType="image/gif"/>
  <Override PartName="/xl/media/image738.gif" ContentType="image/gif"/>
  <Override PartName="/xl/media/image1628.gif" ContentType="image/gif"/>
  <Override PartName="/xl/media/image739.gif" ContentType="image/gif"/>
  <Override PartName="/xl/media/image1629.gif" ContentType="image/gif"/>
  <Override PartName="/xl/media/image740.gif" ContentType="image/gif"/>
  <Override PartName="/xl/media/image1630.gif" ContentType="image/gif"/>
  <Override PartName="/xl/media/image741.gif" ContentType="image/gif"/>
  <Override PartName="/xl/media/image1631.gif" ContentType="image/gif"/>
  <Override PartName="/xl/media/image742.gif" ContentType="image/gif"/>
  <Override PartName="/xl/media/image1632.gif" ContentType="image/gif"/>
  <Override PartName="/xl/media/image743.gif" ContentType="image/gif"/>
  <Override PartName="/xl/media/image1633.gif" ContentType="image/gif"/>
  <Override PartName="/xl/media/image744.gif" ContentType="image/gif"/>
  <Override PartName="/xl/media/image1634.gif" ContentType="image/gif"/>
  <Override PartName="/xl/media/image745.gif" ContentType="image/gif"/>
  <Override PartName="/xl/media/image1635.gif" ContentType="image/gif"/>
  <Override PartName="/xl/media/image746.gif" ContentType="image/gif"/>
  <Override PartName="/xl/media/image1636.gif" ContentType="image/gif"/>
  <Override PartName="/xl/media/image747.gif" ContentType="image/gif"/>
  <Override PartName="/xl/media/image1637.gif" ContentType="image/gif"/>
  <Override PartName="/xl/media/image748.gif" ContentType="image/gif"/>
  <Override PartName="/xl/media/image1638.gif" ContentType="image/gif"/>
  <Override PartName="/xl/media/image749.gif" ContentType="image/gif"/>
  <Override PartName="/xl/media/image1639.gif" ContentType="image/gif"/>
  <Override PartName="/xl/media/image750.gif" ContentType="image/gif"/>
  <Override PartName="/xl/media/image1640.gif" ContentType="image/gif"/>
  <Override PartName="/xl/media/image751.gif" ContentType="image/gif"/>
  <Override PartName="/xl/media/image1641.gif" ContentType="image/gif"/>
  <Override PartName="/xl/media/image752.gif" ContentType="image/gif"/>
  <Override PartName="/xl/media/image1642.gif" ContentType="image/gif"/>
  <Override PartName="/xl/media/image753.gif" ContentType="image/gif"/>
  <Override PartName="/xl/media/image1643.gif" ContentType="image/gif"/>
  <Override PartName="/xl/media/image754.gif" ContentType="image/gif"/>
  <Override PartName="/xl/media/image1644.gif" ContentType="image/gif"/>
  <Override PartName="/xl/media/image755.gif" ContentType="image/gif"/>
  <Override PartName="/xl/media/image1645.gif" ContentType="image/gif"/>
  <Override PartName="/xl/media/image756.gif" ContentType="image/gif"/>
  <Override PartName="/xl/media/image1646.gif" ContentType="image/gif"/>
  <Override PartName="/xl/media/image757.gif" ContentType="image/gif"/>
  <Override PartName="/xl/media/image1647.gif" ContentType="image/gif"/>
  <Override PartName="/xl/media/image758.gif" ContentType="image/gif"/>
  <Override PartName="/xl/media/image1648.gif" ContentType="image/gif"/>
  <Override PartName="/xl/media/image759.gif" ContentType="image/gif"/>
  <Override PartName="/xl/media/image1649.gif" ContentType="image/gif"/>
  <Override PartName="/xl/media/image760.gif" ContentType="image/gif"/>
  <Override PartName="/xl/media/image1650.gif" ContentType="image/gif"/>
  <Override PartName="/xl/media/image761.gif" ContentType="image/gif"/>
  <Override PartName="/xl/media/image1651.gif" ContentType="image/gif"/>
  <Override PartName="/xl/media/image762.gif" ContentType="image/gif"/>
  <Override PartName="/xl/media/image1652.gif" ContentType="image/gif"/>
  <Override PartName="/xl/media/image763.gif" ContentType="image/gif"/>
  <Override PartName="/xl/media/image1653.gif" ContentType="image/gif"/>
  <Override PartName="/xl/media/image764.gif" ContentType="image/gif"/>
  <Override PartName="/xl/media/image1654.gif" ContentType="image/gif"/>
  <Override PartName="/xl/media/image765.gif" ContentType="image/gif"/>
  <Override PartName="/xl/media/image1655.gif" ContentType="image/gif"/>
  <Override PartName="/xl/media/image766.gif" ContentType="image/gif"/>
  <Override PartName="/xl/media/image1656.gif" ContentType="image/gif"/>
  <Override PartName="/xl/media/image767.gif" ContentType="image/gif"/>
  <Override PartName="/xl/media/image1657.gif" ContentType="image/gif"/>
  <Override PartName="/xl/media/image768.gif" ContentType="image/gif"/>
  <Override PartName="/xl/media/image1658.gif" ContentType="image/gif"/>
  <Override PartName="/xl/media/image769.gif" ContentType="image/gif"/>
  <Override PartName="/xl/media/image1659.gif" ContentType="image/gif"/>
  <Override PartName="/xl/media/image770.gif" ContentType="image/gif"/>
  <Override PartName="/xl/media/image1660.gif" ContentType="image/gif"/>
  <Override PartName="/xl/media/image771.gif" ContentType="image/gif"/>
  <Override PartName="/xl/media/image1661.gif" ContentType="image/gif"/>
  <Override PartName="/xl/media/image772.gif" ContentType="image/gif"/>
  <Override PartName="/xl/media/image1662.gif" ContentType="image/gif"/>
  <Override PartName="/xl/media/image773.gif" ContentType="image/gif"/>
  <Override PartName="/xl/media/image1663.gif" ContentType="image/gif"/>
  <Override PartName="/xl/media/image774.gif" ContentType="image/gif"/>
  <Override PartName="/xl/media/image1664.gif" ContentType="image/gif"/>
  <Override PartName="/xl/media/image775.gif" ContentType="image/gif"/>
  <Override PartName="/xl/media/image1665.gif" ContentType="image/gif"/>
  <Override PartName="/xl/media/image776.gif" ContentType="image/gif"/>
  <Override PartName="/xl/media/image1666.gif" ContentType="image/gif"/>
  <Override PartName="/xl/media/image777.gif" ContentType="image/gif"/>
  <Override PartName="/xl/media/image1667.gif" ContentType="image/gif"/>
  <Override PartName="/xl/media/image778.gif" ContentType="image/gif"/>
  <Override PartName="/xl/media/image1668.gif" ContentType="image/gif"/>
  <Override PartName="/xl/media/image779.gif" ContentType="image/gif"/>
  <Override PartName="/xl/media/image1669.gif" ContentType="image/gif"/>
  <Override PartName="/xl/media/image780.gif" ContentType="image/gif"/>
  <Override PartName="/xl/media/image1670.gif" ContentType="image/gif"/>
  <Override PartName="/xl/media/image781.gif" ContentType="image/gif"/>
  <Override PartName="/xl/media/image1671.gif" ContentType="image/gif"/>
  <Override PartName="/xl/media/image782.gif" ContentType="image/gif"/>
  <Override PartName="/xl/media/image1672.gif" ContentType="image/gif"/>
  <Override PartName="/xl/media/image783.gif" ContentType="image/gif"/>
  <Override PartName="/xl/media/image1673.gif" ContentType="image/gif"/>
  <Override PartName="/xl/media/image784.gif" ContentType="image/gif"/>
  <Override PartName="/xl/media/image1674.gif" ContentType="image/gif"/>
  <Override PartName="/xl/media/image785.gif" ContentType="image/gif"/>
  <Override PartName="/xl/media/image1675.gif" ContentType="image/gif"/>
  <Override PartName="/xl/media/image786.gif" ContentType="image/gif"/>
  <Override PartName="/xl/media/image1676.gif" ContentType="image/gif"/>
  <Override PartName="/xl/media/image787.gif" ContentType="image/gif"/>
  <Override PartName="/xl/media/image1677.gif" ContentType="image/gif"/>
  <Override PartName="/xl/media/image788.gif" ContentType="image/gif"/>
  <Override PartName="/xl/media/image1678.gif" ContentType="image/gif"/>
  <Override PartName="/xl/media/image789.gif" ContentType="image/gif"/>
  <Override PartName="/xl/media/image1679.gif" ContentType="image/gif"/>
  <Override PartName="/xl/media/image790.gif" ContentType="image/gif"/>
  <Override PartName="/xl/media/image1680.gif" ContentType="image/gif"/>
  <Override PartName="/xl/media/image800.gif" ContentType="image/gif"/>
  <Override PartName="/xl/media/image801.gif" ContentType="image/gif"/>
  <Override PartName="/xl/media/image802.gif" ContentType="image/gif"/>
  <Override PartName="/xl/media/image803.gif" ContentType="image/gif"/>
  <Override PartName="/xl/media/image804.gif" ContentType="image/gif"/>
  <Override PartName="/xl/media/image805.gif" ContentType="image/gif"/>
  <Override PartName="/xl/media/image806.gif" ContentType="image/gif"/>
  <Override PartName="/xl/media/image807.gif" ContentType="image/gif"/>
  <Override PartName="/xl/media/image808.gif" ContentType="image/gif"/>
  <Override PartName="/xl/media/image809.gif" ContentType="image/gif"/>
  <Override PartName="/xl/media/image810.gif" ContentType="image/gif"/>
  <Override PartName="/xl/media/image1700.gif" ContentType="image/gif"/>
  <Override PartName="/xl/media/image811.gif" ContentType="image/gif"/>
  <Override PartName="/xl/media/image1701.gif" ContentType="image/gif"/>
  <Override PartName="/xl/media/image812.gif" ContentType="image/gif"/>
  <Override PartName="/xl/media/image1702.gif" ContentType="image/gif"/>
  <Override PartName="/xl/media/image813.gif" ContentType="image/gif"/>
  <Override PartName="/xl/media/image1703.gif" ContentType="image/gif"/>
  <Override PartName="/xl/media/image814.gif" ContentType="image/gif"/>
  <Override PartName="/xl/media/image1704.gif" ContentType="image/gif"/>
  <Override PartName="/xl/media/image815.gif" ContentType="image/gif"/>
  <Override PartName="/xl/media/image1705.gif" ContentType="image/gif"/>
  <Override PartName="/xl/media/image816.gif" ContentType="image/gif"/>
  <Override PartName="/xl/media/image1706.gif" ContentType="image/gif"/>
  <Override PartName="/xl/media/image817.gif" ContentType="image/gif"/>
  <Override PartName="/xl/media/image1707.gif" ContentType="image/gif"/>
  <Override PartName="/xl/media/image818.gif" ContentType="image/gif"/>
  <Override PartName="/xl/media/image1708.gif" ContentType="image/gif"/>
  <Override PartName="/xl/media/image819.gif" ContentType="image/gif"/>
  <Override PartName="/xl/media/image1709.gif" ContentType="image/gif"/>
  <Override PartName="/xl/media/image820.gif" ContentType="image/gif"/>
  <Override PartName="/xl/media/image1710.gif" ContentType="image/gif"/>
  <Override PartName="/xl/media/image821.gif" ContentType="image/gif"/>
  <Override PartName="/xl/media/image1711.gif" ContentType="image/gif"/>
  <Override PartName="/xl/media/image822.gif" ContentType="image/gif"/>
  <Override PartName="/xl/media/image1712.gif" ContentType="image/gif"/>
  <Override PartName="/xl/media/image823.gif" ContentType="image/gif"/>
  <Override PartName="/xl/media/image1713.gif" ContentType="image/gif"/>
  <Override PartName="/xl/media/image824.gif" ContentType="image/gif"/>
  <Override PartName="/xl/media/image1714.gif" ContentType="image/gif"/>
  <Override PartName="/xl/media/image825.gif" ContentType="image/gif"/>
  <Override PartName="/xl/media/image1715.gif" ContentType="image/gif"/>
  <Override PartName="/xl/media/image826.gif" ContentType="image/gif"/>
  <Override PartName="/xl/media/image1716.gif" ContentType="image/gif"/>
  <Override PartName="/xl/media/image827.gif" ContentType="image/gif"/>
  <Override PartName="/xl/media/image1717.gif" ContentType="image/gif"/>
  <Override PartName="/xl/media/image828.gif" ContentType="image/gif"/>
  <Override PartName="/xl/media/image1718.gif" ContentType="image/gif"/>
  <Override PartName="/xl/media/image829.gif" ContentType="image/gif"/>
  <Override PartName="/xl/media/image1719.gif" ContentType="image/gif"/>
  <Override PartName="/xl/media/image830.gif" ContentType="image/gif"/>
  <Override PartName="/xl/media/image1720.gif" ContentType="image/gif"/>
  <Override PartName="/xl/media/image831.gif" ContentType="image/gif"/>
  <Override PartName="/xl/media/image1721.gif" ContentType="image/gif"/>
  <Override PartName="/xl/media/image832.gif" ContentType="image/gif"/>
  <Override PartName="/xl/media/image1722.gif" ContentType="image/gif"/>
  <Override PartName="/xl/media/image833.gif" ContentType="image/gif"/>
  <Override PartName="/xl/media/image1723.gif" ContentType="image/gif"/>
  <Override PartName="/xl/media/image834.gif" ContentType="image/gif"/>
  <Override PartName="/xl/media/image1724.gif" ContentType="image/gif"/>
  <Override PartName="/xl/media/image835.gif" ContentType="image/gif"/>
  <Override PartName="/xl/media/image1725.gif" ContentType="image/gif"/>
  <Override PartName="/xl/media/image836.gif" ContentType="image/gif"/>
  <Override PartName="/xl/media/image1726.gif" ContentType="image/gif"/>
  <Override PartName="/xl/media/image837.gif" ContentType="image/gif"/>
  <Override PartName="/xl/media/image1727.gif" ContentType="image/gif"/>
  <Override PartName="/xl/media/image838.gif" ContentType="image/gif"/>
  <Override PartName="/xl/media/image1728.gif" ContentType="image/gif"/>
  <Override PartName="/xl/media/image839.gif" ContentType="image/gif"/>
  <Override PartName="/xl/media/image1729.gif" ContentType="image/gif"/>
  <Override PartName="/xl/media/image840.gif" ContentType="image/gif"/>
  <Override PartName="/xl/media/image1730.gif" ContentType="image/gif"/>
  <Override PartName="/xl/media/image841.gif" ContentType="image/gif"/>
  <Override PartName="/xl/media/image1731.gif" ContentType="image/gif"/>
  <Override PartName="/xl/media/image842.gif" ContentType="image/gif"/>
  <Override PartName="/xl/media/image1732.gif" ContentType="image/gif"/>
  <Override PartName="/xl/media/image843.gif" ContentType="image/gif"/>
  <Override PartName="/xl/media/image1733.gif" ContentType="image/gif"/>
  <Override PartName="/xl/media/image844.gif" ContentType="image/gif"/>
  <Override PartName="/xl/media/image1734.gif" ContentType="image/gif"/>
  <Override PartName="/xl/media/image845.gif" ContentType="image/gif"/>
  <Override PartName="/xl/media/image1735.gif" ContentType="image/gif"/>
  <Override PartName="/xl/media/image846.gif" ContentType="image/gif"/>
  <Override PartName="/xl/media/image1736.gif" ContentType="image/gif"/>
  <Override PartName="/xl/media/image847.gif" ContentType="image/gif"/>
  <Override PartName="/xl/media/image1737.gif" ContentType="image/gif"/>
  <Override PartName="/xl/media/image848.gif" ContentType="image/gif"/>
  <Override PartName="/xl/media/image1738.gif" ContentType="image/gif"/>
  <Override PartName="/xl/media/image849.gif" ContentType="image/gif"/>
  <Override PartName="/xl/media/image1739.gif" ContentType="image/gif"/>
  <Override PartName="/xl/media/image850.gif" ContentType="image/gif"/>
  <Override PartName="/xl/media/image1740.gif" ContentType="image/gif"/>
  <Override PartName="/xl/media/image851.gif" ContentType="image/gif"/>
  <Override PartName="/xl/media/image1741.gif" ContentType="image/gif"/>
  <Override PartName="/xl/media/image852.gif" ContentType="image/gif"/>
  <Override PartName="/xl/media/image1742.gif" ContentType="image/gif"/>
  <Override PartName="/xl/media/image853.gif" ContentType="image/gif"/>
  <Override PartName="/xl/media/image1743.gif" ContentType="image/gif"/>
  <Override PartName="/xl/media/image854.gif" ContentType="image/gif"/>
  <Override PartName="/xl/media/image1744.gif" ContentType="image/gif"/>
  <Override PartName="/xl/media/image855.gif" ContentType="image/gif"/>
  <Override PartName="/xl/media/image1745.gif" ContentType="image/gif"/>
  <Override PartName="/xl/media/image856.gif" ContentType="image/gif"/>
  <Override PartName="/xl/media/image1746.gif" ContentType="image/gif"/>
  <Override PartName="/xl/media/image857.gif" ContentType="image/gif"/>
  <Override PartName="/xl/media/image1747.gif" ContentType="image/gif"/>
  <Override PartName="/xl/media/image858.gif" ContentType="image/gif"/>
  <Override PartName="/xl/media/image1748.gif" ContentType="image/gif"/>
  <Override PartName="/xl/media/image859.gif" ContentType="image/gif"/>
  <Override PartName="/xl/media/image1749.gif" ContentType="image/gif"/>
  <Override PartName="/xl/media/image860.gif" ContentType="image/gif"/>
  <Override PartName="/xl/media/image1750.gif" ContentType="image/gif"/>
  <Override PartName="/xl/media/image861.gif" ContentType="image/gif"/>
  <Override PartName="/xl/media/image1751.gif" ContentType="image/gif"/>
  <Override PartName="/xl/media/image862.gif" ContentType="image/gif"/>
  <Override PartName="/xl/media/image1752.gif" ContentType="image/gif"/>
  <Override PartName="/xl/media/image863.gif" ContentType="image/gif"/>
  <Override PartName="/xl/media/image1753.gif" ContentType="image/gif"/>
  <Override PartName="/xl/media/image864.gif" ContentType="image/gif"/>
  <Override PartName="/xl/media/image1754.gif" ContentType="image/gif"/>
  <Override PartName="/xl/media/image865.gif" ContentType="image/gif"/>
  <Override PartName="/xl/media/image1755.gif" ContentType="image/gif"/>
  <Override PartName="/xl/media/image866.gif" ContentType="image/gif"/>
  <Override PartName="/xl/media/image1756.gif" ContentType="image/gif"/>
  <Override PartName="/xl/media/image867.gif" ContentType="image/gif"/>
  <Override PartName="/xl/media/image1757.gif" ContentType="image/gif"/>
  <Override PartName="/xl/media/image868.gif" ContentType="image/gif"/>
  <Override PartName="/xl/media/image1758.gif" ContentType="image/gif"/>
  <Override PartName="/xl/media/image869.gif" ContentType="image/gif"/>
  <Override PartName="/xl/media/image1759.gif" ContentType="image/gif"/>
  <Override PartName="/xl/media/image870.gif" ContentType="image/gif"/>
  <Override PartName="/xl/media/image1760.gif" ContentType="image/gif"/>
  <Override PartName="/xl/media/image871.gif" ContentType="image/gif"/>
  <Override PartName="/xl/media/image1761.gif" ContentType="image/gif"/>
  <Override PartName="/xl/media/image872.gif" ContentType="image/gif"/>
  <Override PartName="/xl/media/image1762.gif" ContentType="image/gif"/>
  <Override PartName="/xl/media/image873.gif" ContentType="image/gif"/>
  <Override PartName="/xl/media/image1763.gif" ContentType="image/gif"/>
  <Override PartName="/xl/media/image874.gif" ContentType="image/gif"/>
  <Override PartName="/xl/media/image1764.gif" ContentType="image/gif"/>
  <Override PartName="/xl/media/image875.gif" ContentType="image/gif"/>
  <Override PartName="/xl/media/image1765.gif" ContentType="image/gif"/>
  <Override PartName="/xl/media/image876.gif" ContentType="image/gif"/>
  <Override PartName="/xl/media/image1766.gif" ContentType="image/gif"/>
  <Override PartName="/xl/media/image877.gif" ContentType="image/gif"/>
  <Override PartName="/xl/media/image1767.gif" ContentType="image/gif"/>
  <Override PartName="/xl/media/image878.gif" ContentType="image/gif"/>
  <Override PartName="/xl/media/image1768.gif" ContentType="image/gif"/>
  <Override PartName="/xl/media/image879.gif" ContentType="image/gif"/>
  <Override PartName="/xl/media/image1769.gif" ContentType="image/gif"/>
  <Override PartName="/xl/media/image880.gif" ContentType="image/gif"/>
  <Override PartName="/xl/media/image1770.gif" ContentType="image/gif"/>
  <Override PartName="/xl/media/image881.gif" ContentType="image/gif"/>
  <Override PartName="/xl/media/image1771.gif" ContentType="image/gif"/>
  <Override PartName="/xl/media/image882.gif" ContentType="image/gif"/>
  <Override PartName="/xl/media/image1772.gif" ContentType="image/gif"/>
  <Override PartName="/xl/media/image883.gif" ContentType="image/gif"/>
  <Override PartName="/xl/media/image1773.gif" ContentType="image/gif"/>
  <Override PartName="/xl/media/image884.gif" ContentType="image/gif"/>
  <Override PartName="/xl/media/image1774.gif" ContentType="image/gif"/>
  <Override PartName="/xl/media/image885.gif" ContentType="image/gif"/>
  <Override PartName="/xl/media/image1775.gif" ContentType="image/gif"/>
  <Override PartName="/xl/media/image886.gif" ContentType="image/gif"/>
  <Override PartName="/xl/media/image1776.gif" ContentType="image/gif"/>
  <Override PartName="/xl/media/image887.gif" ContentType="image/gif"/>
  <Override PartName="/xl/media/image1777.gif" ContentType="image/gif"/>
  <Override PartName="/xl/media/image888.gif" ContentType="image/gif"/>
  <Override PartName="/xl/media/image1778.gif" ContentType="image/gif"/>
  <Override PartName="/xl/media/image889.gif" ContentType="image/gif"/>
  <Override PartName="/xl/media/image1779.gif" ContentType="image/gif"/>
  <Override PartName="/xl/media/image890.gif" ContentType="image/gif"/>
  <Override PartName="/xl/media/image1780.gif" ContentType="image/gif"/>
  <Override PartName="/xl/media/image900.gif" ContentType="image/gif"/>
  <Override PartName="/xl/media/image901.gif" ContentType="image/gif"/>
  <Override PartName="/xl/media/image902.gif" ContentType="image/gif"/>
  <Override PartName="/xl/media/image904.gif" ContentType="image/gif"/>
  <Override PartName="/xl/media/image905.gif" ContentType="image/gif"/>
  <Override PartName="/xl/media/image906.gif" ContentType="image/gif"/>
  <Override PartName="/xl/media/image907.gif" ContentType="image/gif"/>
  <Override PartName="/xl/media/image908.gif" ContentType="image/gif"/>
  <Override PartName="/xl/media/image909.gif" ContentType="image/gif"/>
  <Override PartName="/xl/media/image910.gif" ContentType="image/gif"/>
  <Override PartName="/xl/media/image911.gif" ContentType="image/gif"/>
  <Override PartName="/xl/media/image912.gif" ContentType="image/gif"/>
  <Override PartName="/xl/media/image913.gif" ContentType="image/gif"/>
  <Override PartName="/xl/media/image914.gif" ContentType="image/gif"/>
  <Override PartName="/xl/media/image915.gif" ContentType="image/gif"/>
  <Override PartName="/xl/media/image916.gif" ContentType="image/gif"/>
  <Override PartName="/xl/media/image917.gif" ContentType="image/gif"/>
  <Override PartName="/xl/media/image918.gif" ContentType="image/gif"/>
  <Override PartName="/xl/media/image919.gif" ContentType="image/gif"/>
  <Override PartName="/xl/media/image920.gif" ContentType="image/gif"/>
  <Override PartName="/xl/media/image921.gif" ContentType="image/gif"/>
  <Override PartName="/xl/media/image922.gif" ContentType="image/gif"/>
  <Override PartName="/xl/media/image923.gif" ContentType="image/gif"/>
  <Override PartName="/xl/media/image924.gif" ContentType="image/gif"/>
  <Override PartName="/xl/media/image925.gif" ContentType="image/gif"/>
  <Override PartName="/xl/media/image926.gif" ContentType="image/gif"/>
  <Override PartName="/xl/media/image927.gif" ContentType="image/gif"/>
  <Override PartName="/xl/media/image928.gif" ContentType="image/gif"/>
  <Override PartName="/xl/media/image929.gif" ContentType="image/gif"/>
  <Override PartName="/xl/media/image930.gif" ContentType="image/gif"/>
  <Override PartName="/xl/media/image931.gif" ContentType="image/gif"/>
  <Override PartName="/xl/media/image932.gif" ContentType="image/gif"/>
  <Override PartName="/xl/media/image933.gif" ContentType="image/gif"/>
  <Override PartName="/xl/media/image934.gif" ContentType="image/gif"/>
  <Override PartName="/xl/media/image935.gif" ContentType="image/gif"/>
  <Override PartName="/xl/media/image936.gif" ContentType="image/gif"/>
  <Override PartName="/xl/media/image937.gif" ContentType="image/gif"/>
  <Override PartName="/xl/media/image938.gif" ContentType="image/gif"/>
  <Override PartName="/xl/media/image939.gif" ContentType="image/gif"/>
  <Override PartName="/xl/media/image940.gif" ContentType="image/gif"/>
  <Override PartName="/xl/media/image941.gif" ContentType="image/gif"/>
  <Override PartName="/xl/media/image942.gif" ContentType="image/gif"/>
  <Override PartName="/xl/media/image943.gif" ContentType="image/gif"/>
  <Override PartName="/xl/media/image944.gif" ContentType="image/gif"/>
  <Override PartName="/xl/media/image945.gif" ContentType="image/gif"/>
  <Override PartName="/xl/media/image946.gif" ContentType="image/gif"/>
  <Override PartName="/xl/media/image947.gif" ContentType="image/gif"/>
  <Override PartName="/xl/media/image948.gif" ContentType="image/gif"/>
  <Override PartName="/xl/media/image949.gif" ContentType="image/gif"/>
  <Override PartName="/xl/media/image950.gif" ContentType="image/gif"/>
  <Override PartName="/xl/media/image951.gif" ContentType="image/gif"/>
  <Override PartName="/xl/media/image952.gif" ContentType="image/gif"/>
  <Override PartName="/xl/media/image953.gif" ContentType="image/gif"/>
  <Override PartName="/xl/media/image954.gif" ContentType="image/gif"/>
  <Override PartName="/xl/media/image955.gif" ContentType="image/gif"/>
  <Override PartName="/xl/media/image956.gif" ContentType="image/gif"/>
  <Override PartName="/xl/media/image957.gif" ContentType="image/gif"/>
  <Override PartName="/xl/media/image958.gif" ContentType="image/gif"/>
  <Override PartName="/xl/media/image959.gif" ContentType="image/gif"/>
  <Override PartName="/xl/media/image960.gif" ContentType="image/gif"/>
  <Override PartName="/xl/media/image961.gif" ContentType="image/gif"/>
  <Override PartName="/xl/media/image962.gif" ContentType="image/gif"/>
  <Override PartName="/xl/media/image963.gif" ContentType="image/gif"/>
  <Override PartName="/xl/media/image964.gif" ContentType="image/gif"/>
  <Override PartName="/xl/media/image965.gif" ContentType="image/gif"/>
  <Override PartName="/xl/media/image966.gif" ContentType="image/gif"/>
  <Override PartName="/xl/media/image967.gif" ContentType="image/gif"/>
  <Override PartName="/xl/media/image968.gif" ContentType="image/gif"/>
  <Override PartName="/xl/media/image969.gif" ContentType="image/gif"/>
  <Override PartName="/xl/media/image970.gif" ContentType="image/gif"/>
  <Override PartName="/xl/media/image971.gif" ContentType="image/gif"/>
  <Override PartName="/xl/media/image972.gif" ContentType="image/gif"/>
  <Override PartName="/xl/media/image973.gif" ContentType="image/gif"/>
  <Override PartName="/xl/media/image974.gif" ContentType="image/gif"/>
  <Override PartName="/xl/media/image975.gif" ContentType="image/gif"/>
  <Override PartName="/xl/media/image976.gif" ContentType="image/gif"/>
  <Override PartName="/xl/media/image977.gif" ContentType="image/gif"/>
  <Override PartName="/xl/media/image978.gif" ContentType="image/gif"/>
  <Override PartName="/xl/media/image979.gif" ContentType="image/gif"/>
  <Override PartName="/xl/media/image980.gif" ContentType="image/gif"/>
  <Override PartName="/xl/media/image981.gif" ContentType="image/gif"/>
  <Override PartName="/xl/media/image982.gif" ContentType="image/gif"/>
  <Override PartName="/xl/media/image983.gif" ContentType="image/gif"/>
  <Override PartName="/xl/media/image984.gif" ContentType="image/gif"/>
  <Override PartName="/xl/media/image985.gif" ContentType="image/gif"/>
  <Override PartName="/xl/media/image986.gif" ContentType="image/gif"/>
  <Override PartName="/xl/media/image987.gif" ContentType="image/gif"/>
  <Override PartName="/xl/media/image988.gif" ContentType="image/gif"/>
  <Override PartName="/xl/media/image989.gif" ContentType="image/gif"/>
  <Override PartName="/xl/media/image990.gif" ContentType="image/gif"/>
  <Override PartName="/xl/media/image1090.gif" ContentType="image/gif"/>
  <Override PartName="/xl/media/image1091.gif" ContentType="image/gif"/>
  <Override PartName="/xl/media/image1092.gif" ContentType="image/gif"/>
  <Override PartName="/xl/media/image1093.gif" ContentType="image/gif"/>
  <Override PartName="/xl/media/image1094.gif" ContentType="image/gif"/>
  <Override PartName="/xl/media/image1095.gif" ContentType="image/gif"/>
  <Override PartName="/xl/media/image1096.gif" ContentType="image/gif"/>
  <Override PartName="/xl/media/image1097.gif" ContentType="image/gif"/>
  <Override PartName="/xl/media/image1098.gif" ContentType="image/gif"/>
  <Override PartName="/xl/media/image1099.gif" ContentType="image/gif"/>
  <Override PartName="/xl/media/image1190.gif" ContentType="image/gif"/>
  <Override PartName="/xl/media/image1191.gif" ContentType="image/gif"/>
  <Override PartName="/xl/media/image1192.gif" ContentType="image/gif"/>
  <Override PartName="/xl/media/image1193.gif" ContentType="image/gif"/>
  <Override PartName="/xl/media/image1194.gif" ContentType="image/gif"/>
  <Override PartName="/xl/media/image1195.gif" ContentType="image/gif"/>
  <Override PartName="/xl/media/image1196.gif" ContentType="image/gif"/>
  <Override PartName="/xl/media/image1197.gif" ContentType="image/gif"/>
  <Override PartName="/xl/media/image1198.gif" ContentType="image/gif"/>
  <Override PartName="/xl/media/image1199.gif" ContentType="image/gif"/>
  <Override PartName="/xl/media/image1290.gif" ContentType="image/gif"/>
  <Override PartName="/xl/media/image1291.gif" ContentType="image/gif"/>
  <Override PartName="/xl/media/image1292.gif" ContentType="image/gif"/>
  <Override PartName="/xl/media/image1293.gif" ContentType="image/gif"/>
  <Override PartName="/xl/media/image1294.gif" ContentType="image/gif"/>
  <Override PartName="/xl/media/image1295.gif" ContentType="image/gif"/>
  <Override PartName="/xl/media/image1296.gif" ContentType="image/gif"/>
  <Override PartName="/xl/media/image1297.gif" ContentType="image/gif"/>
  <Override PartName="/xl/media/image1298.gif" ContentType="image/gif"/>
  <Override PartName="/xl/media/image1299.gif" ContentType="image/gif"/>
  <Override PartName="/xl/media/image1390.gif" ContentType="image/gif"/>
  <Override PartName="/xl/media/image1391.gif" ContentType="image/gif"/>
  <Override PartName="/xl/media/image1392.gif" ContentType="image/gif"/>
  <Override PartName="/xl/media/image1393.gif" ContentType="image/gif"/>
  <Override PartName="/xl/media/image1394.gif" ContentType="image/gif"/>
  <Override PartName="/xl/media/image1395.gif" ContentType="image/gif"/>
  <Override PartName="/xl/media/image1396.gif" ContentType="image/gif"/>
  <Override PartName="/xl/media/image1397.gif" ContentType="image/gif"/>
  <Override PartName="/xl/media/image1398.gif" ContentType="image/gif"/>
  <Override PartName="/xl/media/image1399.gif" ContentType="image/gif"/>
  <Override PartName="/xl/media/image1590.gif" ContentType="image/gif"/>
  <Override PartName="/xl/media/image1591.gif" ContentType="image/gif"/>
  <Override PartName="/xl/media/image1592.gif" ContentType="image/gif"/>
  <Override PartName="/xl/media/image1593.gif" ContentType="image/gif"/>
  <Override PartName="/xl/media/image1594.gif" ContentType="image/gif"/>
  <Override PartName="/xl/media/image1595.gif" ContentType="image/gif"/>
  <Override PartName="/xl/media/image1596.gif" ContentType="image/gif"/>
  <Override PartName="/xl/media/image1597.gif" ContentType="image/gif"/>
  <Override PartName="/xl/media/image1598.gif" ContentType="image/gif"/>
  <Override PartName="/xl/media/image1599.gif" ContentType="image/gif"/>
  <Override PartName="/xl/media/image1690.gif" ContentType="image/gif"/>
  <Override PartName="/xl/media/image1691.gif" ContentType="image/gif"/>
  <Override PartName="/xl/media/image1692.gif" ContentType="image/gif"/>
  <Override PartName="/xl/media/image1693.gif" ContentType="image/gif"/>
  <Override PartName="/xl/media/image1694.gif" ContentType="image/gif"/>
  <Override PartName="/xl/media/image1695.gif" ContentType="image/gif"/>
  <Override PartName="/xl/media/image1696.gif" ContentType="image/gif"/>
  <Override PartName="/xl/media/image1697.gif" ContentType="image/gif"/>
  <Override PartName="/xl/media/image1698.gif" ContentType="image/gif"/>
  <Override PartName="/xl/media/image1699.gif" ContentType="image/gif"/>
  <Override PartName="/xl/media/image1789.png" ContentType="image/png"/>
  <Override PartName="/xl/comments3.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_rels/drawing1.xml.rels" ContentType="application/vnd.openxmlformats-package.relationships+xml"/>
  <Override PartName="/xl/drawings/_rels/drawing4.xml.rels" ContentType="application/vnd.openxmlformats-package.relationships+xml"/>
  <Override PartName="/xl/drawings/_rels/drawing7.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CAPA-DADOS" sheetId="1" state="visible" r:id="rId2"/>
    <sheet name="01_SINTETICO" sheetId="2" state="visible" r:id="rId3"/>
    <sheet name="02_CRONOGRAMA" sheetId="3" state="visible" r:id="rId4"/>
    <sheet name="03_COMPOSIÇÕES" sheetId="4" state="visible" r:id="rId5"/>
    <sheet name="04_PESQUISAS" sheetId="5" state="visible" r:id="rId6"/>
    <sheet name="05_BDI" sheetId="6" state="visible" r:id="rId7"/>
    <sheet name="06_ENCARGOS" sheetId="7" state="visible" r:id="rId8"/>
    <sheet name="CURVA ABC" sheetId="8" state="visible" r:id="rId9"/>
    <sheet name="INSUMOS_AUX" sheetId="9" state="hidden" r:id="rId10"/>
    <sheet name="INSUMOS SINAPI" sheetId="10" state="hidden" r:id="rId11"/>
    <sheet name="SERVICOS SINAPI" sheetId="11" state="hidden" r:id="rId12"/>
  </sheets>
  <definedNames>
    <definedName function="false" hidden="false" localSheetId="1" name="_xlnm.Print_Area" vbProcedure="false">01_SINTETICO!$A$1:$J$112</definedName>
    <definedName function="false" hidden="false" localSheetId="1" name="_xlnm.Print_Titles" vbProcedure="false">01_SINTETICO!$1:$5</definedName>
    <definedName function="false" hidden="true" localSheetId="1" name="_xlnm._FilterDatabase" vbProcedure="false">01_SINTETICO!$A$6:$S$93</definedName>
    <definedName function="false" hidden="false" localSheetId="2" name="_xlnm.Print_Area" vbProcedure="false">02_CRONOGRAMA!$B$2:$Z$44</definedName>
    <definedName function="false" hidden="false" localSheetId="3" name="_xlnm.Print_Area" vbProcedure="false">03_COMPOSIÇÕES!$A$1:$G$683</definedName>
    <definedName function="false" hidden="false" localSheetId="3" name="_xlnm.Print_Titles" vbProcedure="false">03_COMPOSIÇÕES!$1:$3</definedName>
    <definedName function="false" hidden="true" localSheetId="3" name="_xlnm._FilterDatabase" vbProcedure="false">03_COMPOSIÇÕES!$A$5:$G$683</definedName>
    <definedName function="false" hidden="false" localSheetId="4" name="_xlnm.Print_Area" vbProcedure="false">04_PESQUISAS!$A$1:$G$213</definedName>
    <definedName function="false" hidden="false" localSheetId="4" name="_xlnm.Print_Titles" vbProcedure="false">04_PESQUISAS!$1:$5</definedName>
    <definedName function="false" hidden="true" localSheetId="4" name="_xlnm._FilterDatabase" vbProcedure="false">04_PESQUISAS!$A$7:$G$14</definedName>
    <definedName function="false" hidden="false" localSheetId="5" name="_xlnm.Print_Area" vbProcedure="false">05_BDI!$A$1:$E$45</definedName>
    <definedName function="false" hidden="false" localSheetId="6" name="_xlnm.Print_Area" vbProcedure="false">06_ENCARGOS!$A:$G</definedName>
    <definedName function="false" hidden="false" localSheetId="0" name="_xlnm.Print_Area" vbProcedure="false">'CAPA-DADOS'!$A$1:$M$30</definedName>
    <definedName function="false" hidden="false" localSheetId="7" name="_xlnm.Print_Area" vbProcedure="false">'CURVA ABC'!$A$1:$K$64</definedName>
    <definedName function="false" hidden="false" localSheetId="7" name="_xlnm.Print_Titles" vbProcedure="false">'CURVA ABC'!$1:$5</definedName>
    <definedName function="false" hidden="true" localSheetId="7" name="_xlnm._FilterDatabase" vbProcedure="false">'CURVA ABC'!$A$6:$K$64</definedName>
    <definedName function="false" hidden="false" localSheetId="8" name="_xlnm.Print_Area" vbProcedure="false">INSUMOS_AUX!$A:$F</definedName>
    <definedName function="false" hidden="false" localSheetId="10" name="_xlnm.Print_Area" vbProcedure="false">'SERVICOS SINAPI'!$A$1:$E$7425</definedName>
    <definedName function="false" hidden="false" name="MED_DIRETA" vbProcedure="false">02_CRONOGRAMA!$AB$3</definedName>
    <definedName function="false" hidden="false" localSheetId="1" name="BDI_MAT" vbProcedure="false">01_SINTETICO!$I$97</definedName>
    <definedName function="false" hidden="false" localSheetId="1" name="BDI_MDO" vbProcedure="false">01_SINTETICO!$J$97</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AA3" authorId="0">
      <text>
        <r>
          <rPr>
            <sz val="11"/>
            <color rgb="FF000000"/>
            <rFont val="Calibri"/>
            <family val="2"/>
            <charset val="1"/>
          </rPr>
          <t xml:space="preserve">Reinaldo de Sa Moreira e Silva  :
</t>
        </r>
        <r>
          <rPr>
            <sz val="9"/>
            <color rgb="FF000000"/>
            <rFont val="Tahoma"/>
            <family val="2"/>
            <charset val="1"/>
          </rPr>
          <t xml:space="preserve">DEVE SOMAR TODOS QUE NÃO SERÃO MEDIDOS PROPORCIONALMENTE</t>
        </r>
      </text>
    </comment>
  </commentList>
</comments>
</file>

<file path=xl/sharedStrings.xml><?xml version="1.0" encoding="utf-8"?>
<sst xmlns="http://schemas.openxmlformats.org/spreadsheetml/2006/main" count="41261" uniqueCount="20585">
  <si>
    <t xml:space="preserve">TRIBUNAL REGIONAL DO TRABALHO DA 18ª REGIÃO</t>
  </si>
  <si>
    <t xml:space="preserve">SECRETARIA DE MANUTENÇÃO E PROJETOS</t>
  </si>
  <si>
    <t xml:space="preserve">DIVISÃO DE ENGENHARIA</t>
  </si>
  <si>
    <t xml:space="preserve">PLANILHA ORÇAMENTÁRIA DE REFERÊNCIA</t>
  </si>
  <si>
    <t xml:space="preserve">DADOS GERAIS DO ORÇAMENTO</t>
  </si>
  <si>
    <t xml:space="preserve">OBRA/SERVIÇO</t>
  </si>
  <si>
    <t xml:space="preserve">MODERNIZAÇÃO E ADEQUAÇÃO DA INFRAESTRUTURA FÍSICA DO FÓRUM TRABALHISTA DE GOIÂNIA</t>
  </si>
  <si>
    <t xml:space="preserve">CIDADE DA OBRA</t>
  </si>
  <si>
    <t xml:space="preserve">GOIÂNIA-GO</t>
  </si>
  <si>
    <t xml:space="preserve">DATA DO ORÇAMENTO</t>
  </si>
  <si>
    <t xml:space="preserve">(atualizar com Control+ponto e virgula)</t>
  </si>
  <si>
    <t xml:space="preserve">TABELA UTILIZADA</t>
  </si>
  <si>
    <t xml:space="preserve">SINAPI-JULHO/2022</t>
  </si>
  <si>
    <t xml:space="preserve">DESONERADO</t>
  </si>
  <si>
    <t xml:space="preserve">REF. MUNICIPIO GOIÂNIA - DESONERADO</t>
  </si>
  <si>
    <t xml:space="preserve">(CONFORME DECRETO 7983/13)</t>
  </si>
  <si>
    <t xml:space="preserve">(publicação oficial www.caixa.gov.br/sinapi)</t>
  </si>
  <si>
    <t xml:space="preserve">CONTEÚDO</t>
  </si>
  <si>
    <t xml:space="preserve">ORÇAMENTO SINTÉTICO</t>
  </si>
  <si>
    <t xml:space="preserve">CRONOGRAMA FÍSICO FINANCEIRO</t>
  </si>
  <si>
    <t xml:space="preserve">COMPOSIÇÕES ANALÍTICAS</t>
  </si>
  <si>
    <t xml:space="preserve">RELATÓRIO DE PESQUISAS DE MERCADO</t>
  </si>
  <si>
    <t xml:space="preserve">COMPOSIÇÃO DO BDI PRESUMIDO (BONIFICAÇÕES E DESPESAS INDIRETAS)</t>
  </si>
  <si>
    <t xml:space="preserve">COMPOSIÇÃO DOS ENCARGOS SOCIAIS</t>
  </si>
  <si>
    <t xml:space="preserve">CURVA ABC</t>
  </si>
  <si>
    <t xml:space="preserve">PODER JUDICIÁRIO DA UNIÃO
TRIBUNAL REGIONAL DO TRABALHO DA 18ª REGIÃO</t>
  </si>
  <si>
    <t xml:space="preserve">ORÇAMENTO SINTÉTICO DESONERADO</t>
  </si>
  <si>
    <t xml:space="preserve">ITEM</t>
  </si>
  <si>
    <t xml:space="preserve">CÓDIGO</t>
  </si>
  <si>
    <t xml:space="preserve">DISCRIMINAÇÃO</t>
  </si>
  <si>
    <t xml:space="preserve">CLASS</t>
  </si>
  <si>
    <t xml:space="preserve">UN</t>
  </si>
  <si>
    <t xml:space="preserve">QTD</t>
  </si>
  <si>
    <t xml:space="preserve">CUSTO UNITÁRIO</t>
  </si>
  <si>
    <t xml:space="preserve">CUSTO TOTAL (SEM BDI)</t>
  </si>
  <si>
    <t xml:space="preserve">PREÇO TOTAL (COM BDI)</t>
  </si>
  <si>
    <t xml:space="preserve">PREÇO FINAL</t>
  </si>
  <si>
    <t xml:space="preserve">MAT</t>
  </si>
  <si>
    <t xml:space="preserve">MDO</t>
  </si>
  <si>
    <t xml:space="preserve">verificações sinapi</t>
  </si>
  <si>
    <t xml:space="preserve">(01)</t>
  </si>
  <si>
    <t xml:space="preserve">(02)</t>
  </si>
  <si>
    <t xml:space="preserve">(03)</t>
  </si>
  <si>
    <t xml:space="preserve">(04)</t>
  </si>
  <si>
    <t xml:space="preserve">(05)</t>
  </si>
  <si>
    <t xml:space="preserve">(06)</t>
  </si>
  <si>
    <t xml:space="preserve">(07)</t>
  </si>
  <si>
    <t xml:space="preserve">(08)</t>
  </si>
  <si>
    <t xml:space="preserve">(09)</t>
  </si>
  <si>
    <t xml:space="preserve">(10)</t>
  </si>
  <si>
    <t xml:space="preserve">(11)</t>
  </si>
  <si>
    <t xml:space="preserve">(12)</t>
  </si>
  <si>
    <t xml:space="preserve">(13)</t>
  </si>
  <si>
    <t xml:space="preserve">SINTETICO</t>
  </si>
  <si>
    <t xml:space="preserve">SINAPI</t>
  </si>
  <si>
    <t xml:space="preserve">DIF UN</t>
  </si>
  <si>
    <t xml:space="preserve">DIF TOTAL</t>
  </si>
  <si>
    <t xml:space="preserve">ADMINISTRAÇÃO LOCAL</t>
  </si>
  <si>
    <t xml:space="preserve">1.01</t>
  </si>
  <si>
    <t xml:space="preserve">100320U</t>
  </si>
  <si>
    <t xml:space="preserve">ENGENHEIRO CIVIL PLENO COM ENCARGOS COMPLEMENTARES</t>
  </si>
  <si>
    <t xml:space="preserve">SER.CG</t>
  </si>
  <si>
    <t xml:space="preserve">MÊS</t>
  </si>
  <si>
    <t xml:space="preserve">1.02</t>
  </si>
  <si>
    <t xml:space="preserve">93572U</t>
  </si>
  <si>
    <t xml:space="preserve">ENCARREGADO GERAL DE OBRAS COM ENCARGOS COMPLEMENTARES</t>
  </si>
  <si>
    <t xml:space="preserve">1.03</t>
  </si>
  <si>
    <t xml:space="preserve">T.ART</t>
  </si>
  <si>
    <t xml:space="preserve">ANOTAÇÃO/REGISTRO DE RESPONSABILIDADE TÉCNICA (ART OU RRT)</t>
  </si>
  <si>
    <t xml:space="preserve">não se aplica</t>
  </si>
  <si>
    <t xml:space="preserve">1.04</t>
  </si>
  <si>
    <t xml:space="preserve">T.DIARIO</t>
  </si>
  <si>
    <t xml:space="preserve">DIÁRIO DE OBRAS ou LIVRO DE ORDEM - EM TAMANHO OFICIO - 33X3 - PREENCHIMENTO OBRIGATÓRIO PELA CONTRATADA</t>
  </si>
  <si>
    <t xml:space="preserve">CANTEIRO DE OBRAS</t>
  </si>
  <si>
    <t xml:space="preserve">2.01</t>
  </si>
  <si>
    <t xml:space="preserve">LOCACAO DE ANDAIME METALICO TUBULAR DE ENCAIXE, TIPO DE TORRE, COM LARGURA DE 1 ATE 1,5 M E ALTURA DE *1,00* M (INCLUSO SAPATAS FIXAS OU RODIZIOS)</t>
  </si>
  <si>
    <t xml:space="preserve">MAT.</t>
  </si>
  <si>
    <t xml:space="preserve">MXMES</t>
  </si>
  <si>
    <t xml:space="preserve">2.02</t>
  </si>
  <si>
    <t xml:space="preserve">T.PLACA</t>
  </si>
  <si>
    <t xml:space="preserve">PLACA DE OBRA EM CHAPA DE ACO GALVANIZADO</t>
  </si>
  <si>
    <t xml:space="preserve">M2</t>
  </si>
  <si>
    <t xml:space="preserve">2.03</t>
  </si>
  <si>
    <t xml:space="preserve">97064U</t>
  </si>
  <si>
    <t xml:space="preserve">MONTAGEM E DESMONTAGEM DE ANDAIME TUBULAR TIPO ?TORRE? (EXCLUSIVE ANDAIME E LIMPEZA). AF_11/2017</t>
  </si>
  <si>
    <t xml:space="preserve">M</t>
  </si>
  <si>
    <t xml:space="preserve">2.04</t>
  </si>
  <si>
    <t xml:space="preserve">T.PLATAFORMA</t>
  </si>
  <si>
    <t xml:space="preserve">PLATAFORMA MADEIRA PARA ANDAIME</t>
  </si>
  <si>
    <t xml:space="preserve">2.05</t>
  </si>
  <si>
    <t xml:space="preserve">T.PROT.INST</t>
  </si>
  <si>
    <t xml:space="preserve">PROTEÇÃO DE INSTALAÇÕES, VIDROS E EQUIPAMENTOS, MOBILIARIO, ESTACOES DE TRABALHO, ETC.</t>
  </si>
  <si>
    <t xml:space="preserve">RETIRADAS E DEMOLIÇÕES</t>
  </si>
  <si>
    <t xml:space="preserve">3.01</t>
  </si>
  <si>
    <t xml:space="preserve">97629U</t>
  </si>
  <si>
    <t xml:space="preserve">DEMOLIÇÃO DE LAJES, DE FORMA MECANIZADA COM MARTELETE, SEM REAPROVEITAMENTO. AF_12/2017</t>
  </si>
  <si>
    <t xml:space="preserve">M3</t>
  </si>
  <si>
    <t xml:space="preserve">3.02</t>
  </si>
  <si>
    <t xml:space="preserve">T.CACAMBA</t>
  </si>
  <si>
    <t xml:space="preserve">CAÇAMBA ESTACIONÁRIA PARA ENTULHOS. CAP. 6M³</t>
  </si>
  <si>
    <t xml:space="preserve">3.03</t>
  </si>
  <si>
    <t xml:space="preserve">T.DEM.RODAPE</t>
  </si>
  <si>
    <t xml:space="preserve">DEMOLIÇÃO DE RODAPÉ DE GRANITINA DE FORMA MANUAL, SEM REAPROVEITAMENTO</t>
  </si>
  <si>
    <t xml:space="preserve">3.04</t>
  </si>
  <si>
    <t xml:space="preserve">T.ENSACAMENTO</t>
  </si>
  <si>
    <t xml:space="preserve">ENSACAMENTO DE ENTULHO, INCLUSO TRANSPORTE VERTICAL E DESPEJO EM CAÇAMBA ESTACIONÁRIA</t>
  </si>
  <si>
    <t xml:space="preserve">KG</t>
  </si>
  <si>
    <t xml:space="preserve">3.05</t>
  </si>
  <si>
    <t xml:space="preserve">T.REMOCAO</t>
  </si>
  <si>
    <t xml:space="preserve">REMOCAO DE PISO TATIL</t>
  </si>
  <si>
    <t xml:space="preserve">3.06</t>
  </si>
  <si>
    <t xml:space="preserve">T.REMOCAO.PISO</t>
  </si>
  <si>
    <t xml:space="preserve">REMOCAO, CARGA, TRANSPORTE VERTICAL E EMPILHAMENTO DE PLACA DE PISO ELEVADO 60X60 CM COMPOSTO POR CONCRETO CELULAR, CHAPA DE AÇO E BASE/HASTE/CRUZETAS EM AÇO</t>
  </si>
  <si>
    <t xml:space="preserve">PISO ELEVADO</t>
  </si>
  <si>
    <t xml:space="preserve">4.01</t>
  </si>
  <si>
    <t xml:space="preserve">98685U</t>
  </si>
  <si>
    <t xml:space="preserve">RODAPÉ EM GRANITO, ALTURA 10 CM. AF_09/2020</t>
  </si>
  <si>
    <t xml:space="preserve">4.02</t>
  </si>
  <si>
    <t xml:space="preserve">T.FURO.PISO</t>
  </si>
  <si>
    <t xml:space="preserve">FURACAO CIRCULAR 25MM EM PISO ELEVADO DE GRANITO PARA PASSAGEM DE CABOS ELETRICOS/LOGICOS</t>
  </si>
  <si>
    <t xml:space="preserve">4.03</t>
  </si>
  <si>
    <t xml:space="preserve">T.PISO.ELEVADO</t>
  </si>
  <si>
    <t xml:space="preserve">PISO ELEVADO COMPOSTO POR PLACAS DE GRANITO CINZA ANDORINHA, DIMENSOES 600 x 600 x 20 MM, POLIDO, CORTE RETO, ESTRUTURADO COM TELA DE FIBRA DE VIDRO COLADA NA FACE INFERIOR, APOIADO SOBRE SISTEMA DE PEDESTAIS EM POLIPROPILENO INJETADO. ALTURA DOS PEDESTAIS DEVERA SER DE 18 CM (VARIACAO 3 CM PARA MAIS OU PARA MENOS). SERVIÇO DE INSTALACAO INCLUSO</t>
  </si>
  <si>
    <t xml:space="preserve">DIVISORIAS</t>
  </si>
  <si>
    <t xml:space="preserve">5.01</t>
  </si>
  <si>
    <t xml:space="preserve">T.DIV.ACUS</t>
  </si>
  <si>
    <t xml:space="preserve">PAINEL MODULAR ACUSTICO (DIVISORIA ESPECIAL), INCLUSO SERVICO DE INSTALACAO (VER ESPECIFICACAO COMPLETA NO MEMORIAL)</t>
  </si>
  <si>
    <t xml:space="preserve">5.02</t>
  </si>
  <si>
    <t xml:space="preserve">T.DIV.NAVAL</t>
  </si>
  <si>
    <t xml:space="preserve">PAINEL MODULAR NAO ACUSTICO (DIVISORIA NAVAL), INCLUSO SERVICO DE INSTALACAO (VER ESPECIFICACAO COMPLETA NO MEMORIAL)</t>
  </si>
  <si>
    <t xml:space="preserve">5.03</t>
  </si>
  <si>
    <t xml:space="preserve">T.PORTA.ACUS</t>
  </si>
  <si>
    <t xml:space="preserve">PORTA MODULAR ACUSTICA (PORTA ACUSTICA), 90X240 CM, INCLUSO FERRAGENS E SERVICO DE INSTALACAO (VER ESPECIFICACAO COMPLETA NO MEMORIAL)</t>
  </si>
  <si>
    <t xml:space="preserve">5.04</t>
  </si>
  <si>
    <t xml:space="preserve">T.PORTA.NAVAL</t>
  </si>
  <si>
    <t xml:space="preserve">PORTA MODULAR NAO ACUSTICA (PORTA NAVAL), 90X210 CM, INCLUSO FERRAGENS E SERVICO DE INSTALACAO (VER ESPECIFICACAO COMPLETA NO MEMORIAL)</t>
  </si>
  <si>
    <t xml:space="preserve">5.05</t>
  </si>
  <si>
    <t xml:space="preserve">T.REINST.ACUS</t>
  </si>
  <si>
    <t xml:space="preserve">REINSTALACAO DE PAINEL MODULAR ACUSTICO (DIVISORIA ACUSTICA) CONFORME ESPECIFICACAO EXISTENTE NO MEMORIAL</t>
  </si>
  <si>
    <t xml:space="preserve">5.06</t>
  </si>
  <si>
    <t xml:space="preserve">T.REINST.NAVAL</t>
  </si>
  <si>
    <t xml:space="preserve">REINSTALACAO DE PAINEL MODULAR NAO ACUSTICO (DIVISORIA NAVAL), CONFORME ESPECIFICACAO EXISTENTE NO MEMORIAL</t>
  </si>
  <si>
    <t xml:space="preserve">5.07</t>
  </si>
  <si>
    <t xml:space="preserve">T.REM.ACUS</t>
  </si>
  <si>
    <t xml:space="preserve">REMOCAO DE PAINEL MODULAR ACUSTICO (DIVISORIA ACUSTICA), CONFORME ESPECIFICACAO EXISTENTE NO MEMORIAL</t>
  </si>
  <si>
    <t xml:space="preserve">5.08</t>
  </si>
  <si>
    <t xml:space="preserve">T.REM.NAVAL</t>
  </si>
  <si>
    <t xml:space="preserve">REMOCAO DE PAINEL MODULAR NAO ACUSTICO (DIVISORIA NAVAL), CONFORME ESPECIFICACAO EXISTENTE NO MEMORIAL</t>
  </si>
  <si>
    <t xml:space="preserve">PINTURA</t>
  </si>
  <si>
    <t xml:space="preserve">6.01</t>
  </si>
  <si>
    <t xml:space="preserve">102494U</t>
  </si>
  <si>
    <t xml:space="preserve">PINTURA DE PISO COM TINTA EPÓXI, APLICAÇÃO MANUAL, 2 DEMÃOS, INCLUSO PRIMER EPÓXI. AF_05/2021</t>
  </si>
  <si>
    <t xml:space="preserve">6.02</t>
  </si>
  <si>
    <t xml:space="preserve">88488U</t>
  </si>
  <si>
    <t xml:space="preserve">APLICAÇÃO MANUAL DE PINTURA COM TINTA LÁTEX ACRÍLICA EM TETO, DUAS DEMÃOS. AF_06/2014</t>
  </si>
  <si>
    <t xml:space="preserve">6.03</t>
  </si>
  <si>
    <t xml:space="preserve">88494U</t>
  </si>
  <si>
    <t xml:space="preserve">APLICAÇÃO E LIXAMENTO DE MASSA LÁTEX EM TETO, UMA DEMÃO. AF_06/2014</t>
  </si>
  <si>
    <t xml:space="preserve">6.04</t>
  </si>
  <si>
    <t xml:space="preserve">88495U</t>
  </si>
  <si>
    <t xml:space="preserve">APLICAÇÃO E LIXAMENTO DE MASSA LÁTEX EM PAREDES, UMA DEMÃO. AF_06/2014</t>
  </si>
  <si>
    <t xml:space="preserve">6.05</t>
  </si>
  <si>
    <t xml:space="preserve">T.PINTURA.ACETINADA</t>
  </si>
  <si>
    <t xml:space="preserve">APLICAÇÃO MANUAL DE PINTURA COM TINTA ACRÍLICA LAVÁVEL ACETINADO EM PAREDES, DUAS DEMÃOS. (REF.: TOQUE DE SEDA PREMIUM BRANCO GELO SUVINIL)</t>
  </si>
  <si>
    <t xml:space="preserve">ENCHIMENTO DA MURETA PERIFERICA (LADO T-51)</t>
  </si>
  <si>
    <t xml:space="preserve">7.01</t>
  </si>
  <si>
    <t xml:space="preserve">T.ENCHIMENTO</t>
  </si>
  <si>
    <t xml:space="preserve">ENCHIMENTO EM ARGAMASSA DE MURETA PERIFERICA DOS CORREDORES (LADO RUA T-51), DEVENDO SER REQUADRADAS COM ALTURA ACABADA DE 12CM E LARGURA DE 37CM</t>
  </si>
  <si>
    <t xml:space="preserve">INSTALACOES ELETRICAS / LOGICAS</t>
  </si>
  <si>
    <t xml:space="preserve">8.01</t>
  </si>
  <si>
    <t xml:space="preserve">T.ELE.CABOPP</t>
  </si>
  <si>
    <t xml:space="preserve">CABO PP 3x2.5 MM² - BRANCO</t>
  </si>
  <si>
    <t xml:space="preserve">8.02</t>
  </si>
  <si>
    <t xml:space="preserve">T.ELE.CAIXACOMDISJUNTOR</t>
  </si>
  <si>
    <t xml:space="preserve">CAIXA DE SOBREPOR COM DISJUNTOR MONOPOLAR 6A</t>
  </si>
  <si>
    <t xml:space="preserve">8.03</t>
  </si>
  <si>
    <t xml:space="preserve">T.ELE.CONECTORCERÂMICA</t>
  </si>
  <si>
    <t xml:space="preserve">CONECTOR CERÂMICA TRIPOLAR PARA CABOS ATÉ 10 MM²</t>
  </si>
  <si>
    <t xml:space="preserve">8.04</t>
  </si>
  <si>
    <t xml:space="preserve">T.ELE.INTERRUPTOR</t>
  </si>
  <si>
    <t xml:space="preserve">REMANEJAMENTO DE INTERRUPTOR EM DIVISORIAS</t>
  </si>
  <si>
    <t xml:space="preserve">8.05</t>
  </si>
  <si>
    <t xml:space="preserve">T.ELE.PONTOS</t>
  </si>
  <si>
    <t xml:space="preserve">REMANEJAMENTO DE PONTOS ELETRICOS NO PISO</t>
  </si>
  <si>
    <t xml:space="preserve">8.06</t>
  </si>
  <si>
    <t xml:space="preserve">T.ELE.TERMOSTATO</t>
  </si>
  <si>
    <t xml:space="preserve">REMANEJAMENTO DE TERMOSTATO EM DIVISORIAS</t>
  </si>
  <si>
    <t xml:space="preserve">8.07</t>
  </si>
  <si>
    <t xml:space="preserve">T.ELE.TOMADA</t>
  </si>
  <si>
    <t xml:space="preserve">AQUISICAO E INSTALACAO DE PONTOS DE TOMADA EM ESTACAO DE TRABALHO</t>
  </si>
  <si>
    <t xml:space="preserve">8.08</t>
  </si>
  <si>
    <t xml:space="preserve">T.LOG.RJ45.MACHO</t>
  </si>
  <si>
    <t xml:space="preserve">CONECTOR RJ 45 MACHO</t>
  </si>
  <si>
    <t xml:space="preserve">8.09</t>
  </si>
  <si>
    <t xml:space="preserve">T.LOG.UTP</t>
  </si>
  <si>
    <t xml:space="preserve">CABO DE REDE UTP CAT. 6</t>
  </si>
  <si>
    <t xml:space="preserve">REVESTIMENTO DE GRANITO NA PAREDE DOS ELEVADORES (EXCETO PRIVATIVO, INCLUSO JUIZES)</t>
  </si>
  <si>
    <t xml:space="preserve">9.01</t>
  </si>
  <si>
    <t xml:space="preserve">T.REVEST.GRANITO</t>
  </si>
  <si>
    <t xml:space="preserve">REVESTIMENTO EM GRANITO, POLIDO, TIPO ANDORINHA/ QUARTZ/ CASTELO/ CORUMBA OU OUTROS EQUIVALENTES DA REGIAO, FORMATO MAIOR OU IGUAL A 3025 CM2, E = *2*CM</t>
  </si>
  <si>
    <t xml:space="preserve">CARPETES</t>
  </si>
  <si>
    <t xml:space="preserve">10.01</t>
  </si>
  <si>
    <t xml:space="preserve">T.CARPETE</t>
  </si>
  <si>
    <t xml:space="preserve">CARPETE EM ROLO, ESPESSURA 9MM (VARIACAO DE ATE 10%) REF. BELGOTEX, LINHA BALTIMORE, COR A DEFINIR, ESPECIFICACOES TECNICAS CONFORME FABRICANTE, INCLUSO ADESIVO ACRILICO PARA PISO E ARGAMASSA ESPECIFICA PARA ASSENTAMENTO DE CARPETE (ESPESSURA DA ARGAMASSA 1CM)</t>
  </si>
  <si>
    <t xml:space="preserve">10.02</t>
  </si>
  <si>
    <t xml:space="preserve">T.RODAPE.CARPETE</t>
  </si>
  <si>
    <t xml:space="preserve">RODAPE EM POLIESTIRENO, COR A DEFINIR, ALTURA 10CM, ESPESSURA 16MM PARA PISO CARPETE (INCL. REGULARIZACAO DE SUPERFICIE)</t>
  </si>
  <si>
    <t xml:space="preserve">PISO TATIL</t>
  </si>
  <si>
    <t xml:space="preserve">11.01</t>
  </si>
  <si>
    <t xml:space="preserve">T.TATIL</t>
  </si>
  <si>
    <t xml:space="preserve">PISO TÁTIL ALERTA - ELEMENTOS DISCRETOS, ALMA EM TPU REVESTIDOS COM AÇO INOX - PINO COLA (INCL. COLA E SERVIÇO DE ASSENTAMENTO)</t>
  </si>
  <si>
    <t xml:space="preserve">COMPONENTES ADICIONAIS PARA TABLADO DAS SALAS DE AUDIENCIA</t>
  </si>
  <si>
    <t xml:space="preserve">12.01</t>
  </si>
  <si>
    <t xml:space="preserve">101159U</t>
  </si>
  <si>
    <t xml:space="preserve">ALVENARIA DE VEDAÇÃO DE BLOCOS CERÂMICOS MACIÇOS DE 5X10X20CM (ESPESSURA 10CM) E ARGAMASSA DE ASSENTAMENTO COM PREPARO EM BETONEIRA. AF_05/2020</t>
  </si>
  <si>
    <t xml:space="preserve">12.02</t>
  </si>
  <si>
    <t xml:space="preserve">98671U</t>
  </si>
  <si>
    <t xml:space="preserve">PISO EM GRANITO APLICADO EM AMBIENTES INTERNOS. AF_09/2020</t>
  </si>
  <si>
    <t xml:space="preserve">12.03</t>
  </si>
  <si>
    <t xml:space="preserve">12.04</t>
  </si>
  <si>
    <t xml:space="preserve">T.PISO.ELEV.30</t>
  </si>
  <si>
    <t xml:space="preserve">PISO ELEVADO COMPOSTO POR PLACAS DE GRANITO CINZA ANDORINHA, DIMENSOES 600 x 600 x 20 MM, POLIDO, CORTE RETO, ESTRUTURADO COM TELA DE FIBRA DE VIDRO COLADA NA FACE INFERIOR, APOIADO SOBRE SISTEMA DE PEDESTAIS EM POLIPROPILENO INJETADO. ALTURA DOS PEDESTAIS DEVERA SER DE 30 CM (VARIACAO 3 CM PARA MAIS OU PARA MENOS). SERVIÇO DE INSTALACAO INCLUSO</t>
  </si>
  <si>
    <t xml:space="preserve">12.05</t>
  </si>
  <si>
    <t xml:space="preserve">T.RAMPA</t>
  </si>
  <si>
    <t xml:space="preserve">RAMPA DE PISO ELEVADO, CONSTITUIDO COM CHAPA DE ACO CARBONO, APOIADO EM TRES BARRAS DE METALON 100X50MM, REVESTIMENTO EM GRANITO, INCLUSIVE NAS LATERAIS. INCLUSO SERVIÇO DE INSTALACAO INCLINACAO MAXIMA 10%, REVESTIDO COM GRANITO</t>
  </si>
  <si>
    <t xml:space="preserve">PISO EM GRANITO NOS ELEVADORES PRIVATIVOS</t>
  </si>
  <si>
    <t xml:space="preserve">13.01</t>
  </si>
  <si>
    <t xml:space="preserve">REMOCAO E REINSTALACAO DE DIVISORIA E PORTA DE VIDRO</t>
  </si>
  <si>
    <t xml:space="preserve">14.01</t>
  </si>
  <si>
    <t xml:space="preserve">T.REINS.P.VIDRO</t>
  </si>
  <si>
    <t xml:space="preserve">REINSTALAÇÃO DE PORTA DE VIDRO TEMPERADO, E = 10 MM</t>
  </si>
  <si>
    <t xml:space="preserve">14.02</t>
  </si>
  <si>
    <t xml:space="preserve">T.REINS.VIDRO</t>
  </si>
  <si>
    <t xml:space="preserve">REINSTALAÇÃO DE DIVISORIA DE VIDRO TEMPERADO, E = 10 MM</t>
  </si>
  <si>
    <t xml:space="preserve">14.03</t>
  </si>
  <si>
    <t xml:space="preserve">T.REM.P.VIDRO</t>
  </si>
  <si>
    <t xml:space="preserve">REMOÇÃO DE PORTA DE VIDRO TEMPERADO 10 MM</t>
  </si>
  <si>
    <t xml:space="preserve">14.04</t>
  </si>
  <si>
    <t xml:space="preserve">T.REM.VIDRO</t>
  </si>
  <si>
    <t xml:space="preserve">REMOÇÃO DE DIVISORIA DE VIDRO TEMPERADO 10 MM</t>
  </si>
  <si>
    <t xml:space="preserve">SERVIÇOS FINAIS</t>
  </si>
  <si>
    <t xml:space="preserve">15.01</t>
  </si>
  <si>
    <t xml:space="preserve">T.CANTONEIRA.ALUM</t>
  </si>
  <si>
    <t xml:space="preserve">FRISO DE ALUMÍNIO DE 1.1/4'' (ABAS IGUAIS) COLADA EM LOCAIS ONDE HA MUDANCA DE MATERIAL DO PISO</t>
  </si>
  <si>
    <t xml:space="preserve">15.02</t>
  </si>
  <si>
    <t xml:space="preserve">T.LIMPEZA</t>
  </si>
  <si>
    <t xml:space="preserve">LIMPEZA PERMANENTE E FINAL DE OBRA</t>
  </si>
  <si>
    <t xml:space="preserve">15.03</t>
  </si>
  <si>
    <t xml:space="preserve">T.PLACA.INAUG</t>
  </si>
  <si>
    <t xml:space="preserve">PLACA DE INAUGURAÇÃO AÇO ESCOVADO - 40X60 CM</t>
  </si>
  <si>
    <t xml:space="preserve">TOTAIS</t>
  </si>
  <si>
    <t xml:space="preserve">TOTAL GERAL SEM BDI</t>
  </si>
  <si>
    <t xml:space="preserve">PERCENTUAIS DE BDI</t>
  </si>
  <si>
    <t xml:space="preserve">BDI</t>
  </si>
  <si>
    <t xml:space="preserve">TOTAIS COM BDI</t>
  </si>
  <si>
    <t xml:space="preserve">&lt;---- BDI SE FOSSE UNIFORMEMENTE APLICADO</t>
  </si>
  <si>
    <t xml:space="preserve">R$/m2</t>
  </si>
  <si>
    <t xml:space="preserve">CRONOGRAMA FÍSICO-FINANCEIRO DESONERADO</t>
  </si>
  <si>
    <t xml:space="preserve">MEDIÇÃO DIRETA</t>
  </si>
  <si>
    <t xml:space="preserve">ITENS INDIRETOS</t>
  </si>
  <si>
    <t xml:space="preserve">ETAPAS
(para descrição completa, ver orçamento sintético)</t>
  </si>
  <si>
    <t xml:space="preserve">MEDIÇÕES / SUBETAPAS</t>
  </si>
  <si>
    <t xml:space="preserve">VERIFICAÇÕES CONSISTÊNCIA</t>
  </si>
  <si>
    <t xml:space="preserve">%</t>
  </si>
  <si>
    <t xml:space="preserve">*medido proporcionalmente à execução contratual</t>
  </si>
  <si>
    <t xml:space="preserve">R$</t>
  </si>
  <si>
    <t xml:space="preserve">TOTAIS DAS MEDIÇÕES</t>
  </si>
  <si>
    <t xml:space="preserve">TOTAIS ACUMULADOS</t>
  </si>
  <si>
    <t xml:space="preserve">%    </t>
  </si>
  <si>
    <t xml:space="preserve">RELATÓRIO DE COMPOSIÇÕES ANALÍTICAS - ORÇAMENTO DESONERADO</t>
  </si>
  <si>
    <t xml:space="preserve">DESCRIÇÃO</t>
  </si>
  <si>
    <t xml:space="preserve">UNID.</t>
  </si>
  <si>
    <t xml:space="preserve">QUANT./COEF.</t>
  </si>
  <si>
    <t xml:space="preserve">PREÇO MAT. (UNIT.)(R$)</t>
  </si>
  <si>
    <t xml:space="preserve">PREÇO M.O. (UNIT.)(R$)</t>
  </si>
  <si>
    <t xml:space="preserve">EXAMES - MENSALISTA (COLETADO CAIXA)</t>
  </si>
  <si>
    <t xml:space="preserve">SEGURO - MENSALISTA (COLETADO CAIXA)</t>
  </si>
  <si>
    <t xml:space="preserve">ENGENHEIRO CIVIL PLENO (MENSALISTA)</t>
  </si>
  <si>
    <t xml:space="preserve">M.O.</t>
  </si>
  <si>
    <t xml:space="preserve">FERRAMENTAS - FAMILIA ENGENHEIRO CIVIL - MENSALISTA (ENCARGOS COMPLEMENTARES - COLETADO CAIXA)</t>
  </si>
  <si>
    <t xml:space="preserve">EPI - FAMILIA ENGENHEIRO CIVIL - MENSALISTA (ENCARGOS COMPLEMENTARES - COLETADO CAIXA)</t>
  </si>
  <si>
    <t xml:space="preserve">ENCARREGADO GERAL DE OBRAS (MENSALISTA)</t>
  </si>
  <si>
    <t xml:space="preserve">FERRAMENTAS - FAMILIA ENCARREGADO GERAL - MENSALISTA (ENCARGOS COMPLEMENTARES - COLETADO CAIXA)</t>
  </si>
  <si>
    <t xml:space="preserve">EPI - FAMILIA ENCARREGADO GERAL - MENSALISTA (ENCARGOS COMPLEMENTARES - COLETADO CAIXA)</t>
  </si>
  <si>
    <t xml:space="preserve">PESQUISA.ART</t>
  </si>
  <si>
    <t xml:space="preserve">PESQUISA.DIARIO</t>
  </si>
  <si>
    <t xml:space="preserve">LIVRO DIARIO DE OBRAS / LIVRO DE ORDEM TAMANHO OFICIO 33 X 3</t>
  </si>
  <si>
    <t xml:space="preserve">BETONEIRA CAPACIDADE NOMINAL 400 L, CAPACIDADE DE MISTURA 280 L, MOTOR ELETRICO TRIFASICO 220/380 V POTENCIA 2 CV, SEM CARREGADOR</t>
  </si>
  <si>
    <t xml:space="preserve">CARPINTEIRO DE FORMAS</t>
  </si>
  <si>
    <t xml:space="preserve">H</t>
  </si>
  <si>
    <t xml:space="preserve">CIMENTO PORTLAND COMPOSTO CP II-32</t>
  </si>
  <si>
    <t xml:space="preserve">ENERGIA ELETRICA ATE 2000 KWH INDUSTRIAL, SEM DEMANDA</t>
  </si>
  <si>
    <t xml:space="preserve">KW/H</t>
  </si>
  <si>
    <t xml:space="preserve">AREIA MEDIA - POSTO JAZIDA/FORNECEDOR (RETIRADO NA JAZIDA, SEM TRANSPORTE)</t>
  </si>
  <si>
    <t xml:space="preserve">ALIMENTACAO - HORISTA (COLETADO CAIXA)</t>
  </si>
  <si>
    <t xml:space="preserve">TRANSPORTE - HORISTA (COLETADO CAIXA)</t>
  </si>
  <si>
    <t xml:space="preserve">EXAMES - HORISTA (COLETADO CAIXA)</t>
  </si>
  <si>
    <t xml:space="preserve">SEGURO - HORISTA (COLETADO CAIXA)</t>
  </si>
  <si>
    <t xml:space="preserve">OPERADOR DE BETONEIRA ESTACIONARIA / MISTURADOR</t>
  </si>
  <si>
    <t xml:space="preserve">FERRAMENTAS - FAMILIA CARPINTEIRO DE FORMAS - HORISTA (ENCARGOS COMPLEMENTARES - COLETADO CAIXA)</t>
  </si>
  <si>
    <t xml:space="preserve">FERRAMENTAS - FAMILIA OPERADOR ESCAVADEIRA - HORISTA (ENCARGOS COMPLEMENTARES - COLETADO CAIXA)</t>
  </si>
  <si>
    <t xml:space="preserve">FERRAMENTAS - FAMILIA SERVENTE - HORISTA (ENCARGOS COMPLEMENTARES - COLETADO CAIXA)</t>
  </si>
  <si>
    <t xml:space="preserve">EPI - FAMILIA CARPINTEIRO DE FORMAS - HORISTA (ENCARGOS COMPLEMENTARES - COLETADO CAIXA)</t>
  </si>
  <si>
    <t xml:space="preserve">EPI - FAMILIA OPERADOR ESCAVADEIRA - HORISTA (ENCARGOS COMPLEMENTARES - COLETADO CAIXA)</t>
  </si>
  <si>
    <t xml:space="preserve">EPI - FAMILIA SERVENTE - HORISTA (ENCARGOS COMPLEMENTARES - COLETADO CAIXA)</t>
  </si>
  <si>
    <t xml:space="preserve">SARRAFO DE MADEIRA NAO APARELHADA *2,5 X 7* CM, MACARANDUBA, ANGELIM OU EQUIVALENTE DA REGIAO</t>
  </si>
  <si>
    <t xml:space="preserve">PONTALETE DE MADEIRA NAO APARELHADA *7,5 X 7,5* CM (3 X 3 ") PINUS, MISTA OU EQUIVALENTE DA REGIAO</t>
  </si>
  <si>
    <t xml:space="preserve">PEDRA BRITADA N. 1 (9,5 a 19 MM) POSTO PEDREIRA/FORNECEDOR, SEM FRETE</t>
  </si>
  <si>
    <t xml:space="preserve">PLACA DE OBRA (PARA CONSTRUCAO CIVIL) EM CHAPA GALVANIZADA *N. 22*, ADESIVADA, DE *2,4 X 1,2* M (SEM POSTES PARA FIXACAO)</t>
  </si>
  <si>
    <t xml:space="preserve">PREGO DE ACO POLIDO COM CABECA 18 X 30 (2 3/4 X 10)</t>
  </si>
  <si>
    <t xml:space="preserve">SERVENTE DE OBRAS</t>
  </si>
  <si>
    <t xml:space="preserve">MONTADOR DE ESTRUTURAS METALICAS HORISTA</t>
  </si>
  <si>
    <t xml:space="preserve">TABUA DE MADEIRA NAO APARELHADA *2,5 X 30* CM, CEDRINHO OU EQUIVALENTE DA REGIAO</t>
  </si>
  <si>
    <t xml:space="preserve">LONA PLASTICA PRETA, E= 150 MICRA</t>
  </si>
  <si>
    <t xml:space="preserve">MARTELO DEMOLIDOR PNEUMATICO MANUAL, PESO DE 28 KG, COM SILENCIADOR</t>
  </si>
  <si>
    <t xml:space="preserve">OPERADOR DE MARTELETE OU MARTELETEIRO</t>
  </si>
  <si>
    <t xml:space="preserve">FERRAMENTAS - FAMILIA PEDREIRO - HORISTA (ENCARGOS COMPLEMENTARES - COLETADO CAIXA)</t>
  </si>
  <si>
    <t xml:space="preserve">EPI - FAMILIA PEDREIRO - HORISTA (ENCARGOS COMPLEMENTARES - COLETADO CAIXA)</t>
  </si>
  <si>
    <t xml:space="preserve">PEDREIRO (HORISTA)</t>
  </si>
  <si>
    <t xml:space="preserve">PESQUISA.CACAMBA</t>
  </si>
  <si>
    <t xml:space="preserve">AZULEJISTA OU LADRILHEIRO (HORISTA)</t>
  </si>
  <si>
    <t xml:space="preserve">SACO DE RAFIA PARA ENTULHO, NOVO, LISO (SEM CLICHE), *60 x 90* CM</t>
  </si>
  <si>
    <t xml:space="preserve">RODAPE OU RODABANCADA EM GRANITO, POLIDO, TIPO ANDORINHA/ QUARTZ/ CASTELO/ CORUMBA OU OUTROS EQUIVALENTES DA REGIAO, H= 10 CM, E= *2,0* CM</t>
  </si>
  <si>
    <t xml:space="preserve">REJUNTE CIMENTICIO, QUALQUER COR</t>
  </si>
  <si>
    <t xml:space="preserve">ARGAMASSA COLANTE TIPO AC III</t>
  </si>
  <si>
    <t xml:space="preserve">MARMORISTA / GRANITEIRO (HORISTA)</t>
  </si>
  <si>
    <t xml:space="preserve">PESQUISA.FURO</t>
  </si>
  <si>
    <t xml:space="preserve">PESQUISA.01</t>
  </si>
  <si>
    <t xml:space="preserve">PESQUISA.03</t>
  </si>
  <si>
    <t xml:space="preserve">PESQUISA.02</t>
  </si>
  <si>
    <t xml:space="preserve">PESQUISA.05</t>
  </si>
  <si>
    <t xml:space="preserve">PESQUISA.04</t>
  </si>
  <si>
    <t xml:space="preserve">AJUDANTE ESPECIALIZADO</t>
  </si>
  <si>
    <t xml:space="preserve">SERRALHEIRO (HORISTA)</t>
  </si>
  <si>
    <t xml:space="preserve">FITA CREPE ROLO DE 25 MM X 50 M</t>
  </si>
  <si>
    <t xml:space="preserve">FERRAMENTAS - FAMILIA PINTOR - HORISTA (ENCARGOS COMPLEMENTARES - COLETADO CAIXA)</t>
  </si>
  <si>
    <t xml:space="preserve">EPI - FAMILIA PINTOR - HORISTA (ENCARGOS COMPLEMENTARES - COLETADO CAIXA)</t>
  </si>
  <si>
    <t xml:space="preserve">PRIMER EPOXI / EPOXIDICO</t>
  </si>
  <si>
    <t xml:space="preserve">L</t>
  </si>
  <si>
    <t xml:space="preserve">PINTOR</t>
  </si>
  <si>
    <t xml:space="preserve">DILUENTE EPOXI</t>
  </si>
  <si>
    <t xml:space="preserve">TINTA EPOXI BASE AGUA PREMIUM, BRANCA</t>
  </si>
  <si>
    <t xml:space="preserve">TINTA LATEX ACRILICA PREMIUM, COR BRANCO FOSCO</t>
  </si>
  <si>
    <t xml:space="preserve">LIXA EM FOLHA PARA PAREDE OU MADEIRA, NUMERO 120, COR VERMELHA</t>
  </si>
  <si>
    <t xml:space="preserve">MASSA CORRIDA PARA SUPERFICIES DE AMBIENTES INTERNOS</t>
  </si>
  <si>
    <t xml:space="preserve">PESQUISA.TINTA.ACETINADO</t>
  </si>
  <si>
    <t xml:space="preserve">TINTA ACRÍLICA ACETINADO TOQUE DE SEDA PREMIUM BRANCO GELO - REF.: SUVINIL (LATA 18LT)</t>
  </si>
  <si>
    <t xml:space="preserve">CAL HIDRATADA CH-I PARA ARGAMASSAS</t>
  </si>
  <si>
    <t xml:space="preserve">SARRAFO NAO APARELHADO *2,5 X 10* CM, EM MACARANDUBA, ANGELIM OU EQUIVALENTE DA REGIAO - BRUTA</t>
  </si>
  <si>
    <t xml:space="preserve">SARRAFO *2,5 X 7,5* CM EM PINUS, MISTA OU EQUIVALENTE DA REGIAO - BRUTA</t>
  </si>
  <si>
    <t xml:space="preserve">ELETRICISTA</t>
  </si>
  <si>
    <t xml:space="preserve">AJUDANTE DE ELETRICISTA</t>
  </si>
  <si>
    <t xml:space="preserve">FERRAMENTAS - FAMILIA ELETRICISTA - HORISTA (ENCARGOS COMPLEMENTARES - COLETADO CAIXA)</t>
  </si>
  <si>
    <t xml:space="preserve">EPI - FAMILIA ELETRICISTA - HORISTA (ENCARGOS COMPLEMENTARES - COLETADO CAIXA)</t>
  </si>
  <si>
    <t xml:space="preserve">PESQUISA.CABOPP3x2.5MM²</t>
  </si>
  <si>
    <t xml:space="preserve">CABO PP 3x2.5 MM²</t>
  </si>
  <si>
    <t xml:space="preserve">PESQUISA.CAIXACOMDISJUNTOR</t>
  </si>
  <si>
    <t xml:space="preserve">CAIXA DE SOBREPOR COM DISJUNTOR 6A</t>
  </si>
  <si>
    <t xml:space="preserve">PESQUISA.CONECTORCERÂMICA</t>
  </si>
  <si>
    <t xml:space="preserve">CONECTOR CERÂMICA TRIPOLAR - 10 MM²</t>
  </si>
  <si>
    <t xml:space="preserve">CABO DE COBRE, FLEXIVEL, CLASSE 4 OU 5, ISOLACAO EM PVC/A, ANTICHAMA BWF-B, 1 CONDUTOR, 450/750 V, SECAO NOMINAL 2,5 MM2</t>
  </si>
  <si>
    <t xml:space="preserve">FITA ISOLANTE ADESIVA ANTICHAMA, USO ATE 750 V, EM ROLO DE 19 MM X 5 M</t>
  </si>
  <si>
    <t xml:space="preserve">CABO MULTIPOLAR DE COBRE, FLEXIVEL, CLASSE 4 OU 5, ISOLACAO EM HEPR, COBERTURA EM PVC-ST2, ANTICHAMA BWF-B, 0,6/1 KV, 3 CONDUTORES DE 2,5 MM2</t>
  </si>
  <si>
    <t xml:space="preserve">FITA ISOLANTE DE BORRACHA AUTOFUSAO, USO ATE 69 KV (ALTA TENSAO)</t>
  </si>
  <si>
    <t xml:space="preserve">PESQUISA.CONECTORFÊMEA</t>
  </si>
  <si>
    <t xml:space="preserve">CONECTOR FÊMEA 2P+T - 10A BRANCA</t>
  </si>
  <si>
    <t xml:space="preserve">CONECTOR MACHO RJ - 45, CATEGORIA 6</t>
  </si>
  <si>
    <t xml:space="preserve">PESQUISA.CABOUTP</t>
  </si>
  <si>
    <t xml:space="preserve">CABO DE REDE UTP CAT.6</t>
  </si>
  <si>
    <t xml:space="preserve">M </t>
  </si>
  <si>
    <t xml:space="preserve">PISO/ REVESTIMENTO EM GRANITO, POLIDO, TIPO ANDORINHA/ QUARTZ/ CASTELO/ CORUMBA OU OUTROS EQUIVALENTES DA REGIAO, FORMATO MAIOR OU IGUAL A 3025 CM2, E = *2*CM</t>
  </si>
  <si>
    <t xml:space="preserve">PESQUISA.06</t>
  </si>
  <si>
    <t xml:space="preserve">CARPETE (DETALHAR ESPECIFICACAO)</t>
  </si>
  <si>
    <t xml:space="preserve">PESQUISA.ADESIVO</t>
  </si>
  <si>
    <t xml:space="preserve">ADESIVO ACRILICO PARA PISO 16,2L BLD 18KG</t>
  </si>
  <si>
    <t xml:space="preserve">BD</t>
  </si>
  <si>
    <t xml:space="preserve">PESQUISA.ARG</t>
  </si>
  <si>
    <t xml:space="preserve">ARGAMASSA PLANIPREP MAPEI SC 4KG</t>
  </si>
  <si>
    <t xml:space="preserve">SC</t>
  </si>
  <si>
    <t xml:space="preserve">ARGAMASSA INDUSTRIALIZADA MULTIUSO, PARA REVESTIMENTO INTERNO E EXTERNO E ASSENTAMENTO DE BLOCOS DIVERSOS</t>
  </si>
  <si>
    <t xml:space="preserve">PROJETOR DE ARGAMASSA, CAPACIDADE DE PROJECAO 1,5 M3/H, ALCANCE DA PROJECAO 30 ATE 60 M, MOTOR ELETRICO TRIFASICO</t>
  </si>
  <si>
    <t xml:space="preserve">PESQUISA.07</t>
  </si>
  <si>
    <t xml:space="preserve">RODAPE EM POLIESTIRENO, COR A DEFINIR, ALTURA 10CM, ESPESSURA 16MM PARA PISO CARPETE</t>
  </si>
  <si>
    <t xml:space="preserve">PESQUISA.SELANTE</t>
  </si>
  <si>
    <t xml:space="preserve">SELANTE PU FLEX PRETO TUBO 400G</t>
  </si>
  <si>
    <t xml:space="preserve">PESQUISA.PISO.TATIL</t>
  </si>
  <si>
    <t xml:space="preserve">TIJOLO CERAMICO MACICO COMUM *5 X 10 X 20* CM (L X A X C)</t>
  </si>
  <si>
    <t xml:space="preserve">PISO EM GRANITO, POLIDO, TIPO ANDORINHA/ QUARTZ/ CASTELO/ CORUMBA OU OUTROS EQUIVALENTES DA REGIAO, FORMATO MENOR OU IGUAL A 3025 CM2, E= *2* CM</t>
  </si>
  <si>
    <t xml:space="preserve">SOLDA EM BARRA DE ESTANHO-CHUMBO 50/50</t>
  </si>
  <si>
    <t xml:space="preserve">CHAPA DE ACO CARBONO LAMINADO A QUENTE, QUALIDADE ESTRUTURAL, BITOLA 3/16", E =4,75 MM (37,29 KG/M2)</t>
  </si>
  <si>
    <t xml:space="preserve">PESQUISA.METALON</t>
  </si>
  <si>
    <t xml:space="preserve">METALON 100X50X6000 MM</t>
  </si>
  <si>
    <t xml:space="preserve">VIDRACEIRO (HORISTA)</t>
  </si>
  <si>
    <t xml:space="preserve">BUCHA DE NYLON SEM ABA S6, COM PARAFUSO DE 4,20 X 40 MM EM ACO ZINCADO COM ROSCA SOBERBA, CABECA CHATA E FENDA PHILLIPS</t>
  </si>
  <si>
    <t xml:space="preserve">FITA DE PAPEL REFORCADA COM LAMINA DE METAL PARA REFORCO DE CANTOS DE CHAPA DE GESSO PARA DRYWALL</t>
  </si>
  <si>
    <t xml:space="preserve">SILICONE ACETICO USO GERAL INCOLOR 280 G</t>
  </si>
  <si>
    <t xml:space="preserve">ADESIVO ACRILICO DE BASE AQUOSA / COLA DE CONTATO</t>
  </si>
  <si>
    <t xml:space="preserve">CANTONEIRA ALUMINIO ABAS IGUAIS 1 1/4 ", E = 3/16 "</t>
  </si>
  <si>
    <t xml:space="preserve">ACIDO MURIATICO, DILUICAO 10% A 12% PARA USO EM LIMPEZA</t>
  </si>
  <si>
    <t xml:space="preserve">PLACA DE INAUGURACAO METALICA, *40* CM X *60* CM</t>
  </si>
  <si>
    <t xml:space="preserve">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</si>
  <si>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 xml:space="preserve">TIPO</t>
  </si>
  <si>
    <t xml:space="preserve">Descrição</t>
  </si>
  <si>
    <t xml:space="preserve">UNIDADE </t>
  </si>
  <si>
    <t xml:space="preserve">CUSTO ADOTADO</t>
  </si>
  <si>
    <t xml:space="preserve">EMPRESA</t>
  </si>
  <si>
    <t xml:space="preserve">TELEFONE</t>
  </si>
  <si>
    <t xml:space="preserve">ENDEREÇO/E-MAIL</t>
  </si>
  <si>
    <t xml:space="preserve">VALOR</t>
  </si>
  <si>
    <t xml:space="preserve">MÉDIA MERCADO</t>
  </si>
  <si>
    <t xml:space="preserve">CUSTOS ADOTADOS</t>
  </si>
  <si>
    <t xml:space="preserve">MATERIAL</t>
  </si>
  <si>
    <t xml:space="preserve">MÃO-DE-OBRA</t>
  </si>
  <si>
    <t xml:space="preserve">Papelaria Universo</t>
  </si>
  <si>
    <t xml:space="preserve">(62) 3541-3634</t>
  </si>
  <si>
    <t xml:space="preserve">NÃO SE APLICA</t>
  </si>
  <si>
    <t xml:space="preserve">Papelaria Dinâmica</t>
  </si>
  <si>
    <t xml:space="preserve">(62) 3226-9300</t>
  </si>
  <si>
    <t xml:space="preserve">Papelaria Modelo</t>
  </si>
  <si>
    <t xml:space="preserve">(62) 3251-5528</t>
  </si>
  <si>
    <t xml:space="preserve">CREA-GO</t>
  </si>
  <si>
    <t xml:space="preserve">(62) 3221-6200</t>
  </si>
  <si>
    <t xml:space="preserve">www.crea-go.org.br</t>
  </si>
  <si>
    <t xml:space="preserve">PisoFlex</t>
  </si>
  <si>
    <t xml:space="preserve">(11) 9 8174-6874</t>
  </si>
  <si>
    <t xml:space="preserve">Maurício</t>
  </si>
  <si>
    <t xml:space="preserve">Martoreli</t>
  </si>
  <si>
    <t xml:space="preserve">(11) 9 8517-4790</t>
  </si>
  <si>
    <t xml:space="preserve">Felipe</t>
  </si>
  <si>
    <t xml:space="preserve">RBF</t>
  </si>
  <si>
    <t xml:space="preserve">(11) 9 8666-0803</t>
  </si>
  <si>
    <t xml:space="preserve">Adnael</t>
  </si>
  <si>
    <t xml:space="preserve">Elevar Pisos</t>
  </si>
  <si>
    <t xml:space="preserve">(31) 33177711</t>
  </si>
  <si>
    <t xml:space="preserve">Wagner Fonseca</t>
  </si>
  <si>
    <t xml:space="preserve">Metelson</t>
  </si>
  <si>
    <t xml:space="preserve">(11) 9 9971-9222</t>
  </si>
  <si>
    <t xml:space="preserve">Carlos</t>
  </si>
  <si>
    <t xml:space="preserve">Design</t>
  </si>
  <si>
    <t xml:space="preserve">(61) 9 8222-5202</t>
  </si>
  <si>
    <t xml:space="preserve">Antônio Paiva</t>
  </si>
  <si>
    <t xml:space="preserve">Divihouse</t>
  </si>
  <si>
    <t xml:space="preserve">(61) 9 7403-9985</t>
  </si>
  <si>
    <t xml:space="preserve">Wanderley</t>
  </si>
  <si>
    <t xml:space="preserve">Diviforma</t>
  </si>
  <si>
    <t xml:space="preserve">(61) 9 9951-3138</t>
  </si>
  <si>
    <t xml:space="preserve">Edis</t>
  </si>
  <si>
    <t xml:space="preserve">Diviforma Barra Grande</t>
  </si>
  <si>
    <t xml:space="preserve">(61) 9 8409-6387</t>
  </si>
  <si>
    <t xml:space="preserve">Liberio</t>
  </si>
  <si>
    <t xml:space="preserve">JR Comércios e Vidros Ltda</t>
  </si>
  <si>
    <t xml:space="preserve">(61) 3459-3375</t>
  </si>
  <si>
    <t xml:space="preserve">contatojrdf1@hotmail.com</t>
  </si>
  <si>
    <t xml:space="preserve">Plack</t>
  </si>
  <si>
    <t xml:space="preserve">(62) 9 9123-3098</t>
  </si>
  <si>
    <t xml:space="preserve">Waleska</t>
  </si>
  <si>
    <t xml:space="preserve">Construpiso</t>
  </si>
  <si>
    <t xml:space="preserve">(62) 3242-0628</t>
  </si>
  <si>
    <t xml:space="preserve">Hometeck</t>
  </si>
  <si>
    <t xml:space="preserve">(61) 3548-1520</t>
  </si>
  <si>
    <t xml:space="preserve">Ricardo do Amaral</t>
  </si>
  <si>
    <t xml:space="preserve">Mundo dos Tapetes</t>
  </si>
  <si>
    <t xml:space="preserve">(62) 3281-2424</t>
  </si>
  <si>
    <t xml:space="preserve">Daniela Vieira</t>
  </si>
  <si>
    <t xml:space="preserve">RODAPE EM POLIESTIRENO, COR A DEFINIR, ALTURA 10CM, ESPESSURA 16MM PARA PISO CARPETE (REF. SANTA LUZIA)</t>
  </si>
  <si>
    <t xml:space="preserve">Leroy Merlin</t>
  </si>
  <si>
    <t xml:space="preserve">https://www.leroymerlin.com.br/rodape-de-poliestireno-branco-454-10x240cm-santa-luzia_87635744?region=grande_sao_paulo</t>
  </si>
  <si>
    <t xml:space="preserve">Americanas</t>
  </si>
  <si>
    <t xml:space="preserve">SITE</t>
  </si>
  <si>
    <t xml:space="preserve">MadeiraMadeira</t>
  </si>
  <si>
    <t xml:space="preserve">Shopfacil</t>
  </si>
  <si>
    <t xml:space="preserve">Carrefour</t>
  </si>
  <si>
    <t xml:space="preserve">ShopPiso</t>
  </si>
  <si>
    <t xml:space="preserve">espacosmart</t>
  </si>
  <si>
    <t xml:space="preserve">impermix</t>
  </si>
  <si>
    <t xml:space="preserve">LeroyMerlin</t>
  </si>
  <si>
    <t xml:space="preserve">Magalu</t>
  </si>
  <si>
    <t xml:space="preserve">CENTRAL CABOS</t>
  </si>
  <si>
    <t xml:space="preserve">SHOPEE</t>
  </si>
  <si>
    <t xml:space="preserve">AMERICANAS</t>
  </si>
  <si>
    <t xml:space="preserve">Atual Entulhos</t>
  </si>
  <si>
    <t xml:space="preserve">(62) 3010-2727</t>
  </si>
  <si>
    <t xml:space="preserve">Av. T-2, 500 - St. Bueno, Goiânia - GO</t>
  </si>
  <si>
    <t xml:space="preserve">Disk Entulhos</t>
  </si>
  <si>
    <t xml:space="preserve">(62) 3261-6161</t>
  </si>
  <si>
    <t xml:space="preserve">R. Nepomuceno, 200 - Setor Negrão de Lima, Goiânia - GO</t>
  </si>
  <si>
    <t xml:space="preserve">RG Entulhos</t>
  </si>
  <si>
    <t xml:space="preserve">(62) 3549-7270</t>
  </si>
  <si>
    <t xml:space="preserve">R. 16, 720 - Jardim Santo Antônio, Goiânia - GO</t>
  </si>
  <si>
    <t xml:space="preserve">Lojas Tamoyo</t>
  </si>
  <si>
    <t xml:space="preserve">CAIXA DE SOBREPOR</t>
  </si>
  <si>
    <t xml:space="preserve">Shopping Construir</t>
  </si>
  <si>
    <t xml:space="preserve">Santil</t>
  </si>
  <si>
    <t xml:space="preserve">DISJUNTOR 6A</t>
  </si>
  <si>
    <t xml:space="preserve">Magazine Luiza</t>
  </si>
  <si>
    <t xml:space="preserve">Eletroluz</t>
  </si>
  <si>
    <t xml:space="preserve">METALON 100X50X6000 MM CHAPA 14 (2MM)</t>
  </si>
  <si>
    <t xml:space="preserve">Ferro e Aço Goiás</t>
  </si>
  <si>
    <t xml:space="preserve">(62) 3206-7524</t>
  </si>
  <si>
    <t xml:space="preserve">Ferro e aco sudoeste</t>
  </si>
  <si>
    <t xml:space="preserve">(62) 3287-3883</t>
  </si>
  <si>
    <t xml:space="preserve">Perfinasa</t>
  </si>
  <si>
    <t xml:space="preserve">(62) 3237-1400</t>
  </si>
  <si>
    <t xml:space="preserve">WebMetal (site)</t>
  </si>
  <si>
    <t xml:space="preserve">WAT</t>
  </si>
  <si>
    <t xml:space="preserve">(11) 3571-8343</t>
  </si>
  <si>
    <t xml:space="preserve">www.watplast.com.br</t>
  </si>
  <si>
    <t xml:space="preserve">Solução Acessível</t>
  </si>
  <si>
    <t xml:space="preserve">(62) 3091-2512</t>
  </si>
  <si>
    <t xml:space="preserve">contato@solucaoacessivel.com.br</t>
  </si>
  <si>
    <t xml:space="preserve">Conexão Acessível</t>
  </si>
  <si>
    <t xml:space="preserve">(62) 3911-2007</t>
  </si>
  <si>
    <t xml:space="preserve">Avenida T-9 Nº 3179 Jardim América - Goiânia, GO</t>
  </si>
  <si>
    <t xml:space="preserve">Utility Home</t>
  </si>
  <si>
    <t xml:space="preserve">ferramentas kennedy</t>
  </si>
  <si>
    <t xml:space="preserve">LT 18L</t>
  </si>
  <si>
    <t xml:space="preserve">Melo  Tintas</t>
  </si>
  <si>
    <t xml:space="preserve">(62) 3933-8222</t>
  </si>
  <si>
    <t xml:space="preserve">Av. T-7, 566 - St. Bueno, Goiânia - GO</t>
  </si>
  <si>
    <t xml:space="preserve">Leroy Merlin Goiânia</t>
  </si>
  <si>
    <t xml:space="preserve">(62) 4020-5376</t>
  </si>
  <si>
    <t xml:space="preserve">Av. Goiás, 3592 - St. Central, Goiânia - GO</t>
  </si>
  <si>
    <t xml:space="preserve">Tintas MC</t>
  </si>
  <si>
    <t xml:space="preserve">(62) 3251-2327</t>
  </si>
  <si>
    <t xml:space="preserve">Av. T-7, 480, Setor Bueno, Goiânia-Go</t>
  </si>
  <si>
    <t xml:space="preserve">PODER JUDICIÁRIO DA UNIÃO</t>
  </si>
  <si>
    <t xml:space="preserve">DETALHAMENTO DE BDI PRESUMIDO COM DESONERAÇÃO</t>
  </si>
  <si>
    <t xml:space="preserve">CONSIDEROU-SE SERVIÇOS DE CONSTRUÇÃO CIVIL  A SEREM PRESTADOS POR EMPRESAS QUE GOZAM DE DESONERAÇÃO DE FOLHA DE PAGAMENTO.</t>
  </si>
  <si>
    <t xml:space="preserve">(FONTE: CÓDIGO TRIBUTÁRIO MUNICIPAL)</t>
  </si>
  <si>
    <t xml:space="preserve">ACÓRDÃO 2.622/2013 TCU</t>
  </si>
  <si>
    <t xml:space="preserve">MATERIAIS</t>
  </si>
  <si>
    <t xml:space="preserve">MÃO DE OBRA</t>
  </si>
  <si>
    <t xml:space="preserve">1º QUARTIL</t>
  </si>
  <si>
    <t xml:space="preserve">MÉDIA</t>
  </si>
  <si>
    <t xml:space="preserve">3º QUARTIL</t>
  </si>
  <si>
    <t xml:space="preserve">ADMINISTRAÇÃO CENTRAL (AC)</t>
  </si>
  <si>
    <t xml:space="preserve">AC</t>
  </si>
  <si>
    <t xml:space="preserve">S+R+G</t>
  </si>
  <si>
    <t xml:space="preserve">SEGURO (S)</t>
  </si>
  <si>
    <t xml:space="preserve">GARANTIAS (G)</t>
  </si>
  <si>
    <t xml:space="preserve">S+G</t>
  </si>
  <si>
    <t xml:space="preserve">RISCOS (R)</t>
  </si>
  <si>
    <t xml:space="preserve">R</t>
  </si>
  <si>
    <t xml:space="preserve">ref. ao 1º fator</t>
  </si>
  <si>
    <t xml:space="preserve">DESPESAS FINANCEIRAS (DF)</t>
  </si>
  <si>
    <t xml:space="preserve">ref. ao 2º fator</t>
  </si>
  <si>
    <t xml:space="preserve">DF</t>
  </si>
  <si>
    <t xml:space="preserve">REMUNERAÇÃO BRUTA DO CONSTRUTOR (L)</t>
  </si>
  <si>
    <t xml:space="preserve">ref. ao 3º fator</t>
  </si>
  <si>
    <t xml:space="preserve">(1+AC+S+R+G) x (1+DF) x (1+L)</t>
  </si>
  <si>
    <t xml:space="preserve">PIS</t>
  </si>
  <si>
    <t xml:space="preserve">COFINS</t>
  </si>
  <si>
    <t xml:space="preserve">(CÓDIGO TRIBUTÁRIO DO MUNICÍPIO) ISSQN</t>
  </si>
  <si>
    <t xml:space="preserve">(depende da legislação tributária municipal)</t>
  </si>
  <si>
    <t xml:space="preserve">(CONTRIB. PREV. SOBRE RECEITA BRUTA) CPRB</t>
  </si>
  <si>
    <t xml:space="preserve">( 1 – I )</t>
  </si>
  <si>
    <t xml:space="preserve">Fórmula utilizada:</t>
  </si>
  <si>
    <t xml:space="preserve">ESSES VALORES não INCLUIRAM O IPRB, CONFORME OBSERVA O próprio ACORDAO</t>
  </si>
  <si>
    <t xml:space="preserve">Fonte: 
BRASIL. Tribunal de Contas da União. Orientações para elaboração de planilhas orçamentárias de Obras Públicas. Brasília: TCU, 2014.(p.86)</t>
  </si>
  <si>
    <t xml:space="preserve">FONTE: CAIXA ECONOMICA FEDERAL</t>
  </si>
  <si>
    <t xml:space="preserve">PODER JUDICIÁRIO DA UNIÃO_x005F_x000D_
TRIBUNAL REGIONAL DO TRABALHO DA 18ª REGIÃO</t>
  </si>
  <si>
    <t xml:space="preserve">PERCENTUAIS</t>
  </si>
  <si>
    <t xml:space="preserve">TOTAL</t>
  </si>
  <si>
    <t xml:space="preserve">ACUM %</t>
  </si>
  <si>
    <t xml:space="preserve">01</t>
  </si>
  <si>
    <t xml:space="preserve">02</t>
  </si>
  <si>
    <t xml:space="preserve">03</t>
  </si>
  <si>
    <t xml:space="preserve">04</t>
  </si>
  <si>
    <t xml:space="preserve">05</t>
  </si>
  <si>
    <t xml:space="preserve">06</t>
  </si>
  <si>
    <t xml:space="preserve">07</t>
  </si>
  <si>
    <t xml:space="preserve">08</t>
  </si>
  <si>
    <t xml:space="preserve">09</t>
  </si>
  <si>
    <t xml:space="preserve">10</t>
  </si>
  <si>
    <t xml:space="preserve">11</t>
  </si>
  <si>
    <t xml:space="preserve">TABELA DE INSUMOS EMPREGADOS NAS COMPOSIÇÕES ANALÍTICAS</t>
  </si>
  <si>
    <t xml:space="preserve">(NÃO IMPRIMIR, POIS NÃO FAZ PARTE DA DOCUMENTAÇÃO NECESSÁRIA, APENAS PARA CALCULO INTERNO)</t>
  </si>
  <si>
    <t xml:space="preserve">UNIDADE</t>
  </si>
  <si>
    <t xml:space="preserve">QUANT.</t>
  </si>
  <si>
    <t xml:space="preserve">        PRECOS DE INSUMOS - BANCO NACIONAL</t>
  </si>
  <si>
    <t xml:space="preserve">MES DE COLETA: 07/2022</t>
  </si>
  <si>
    <t xml:space="preserve">LOCALIDADE: 4260 - GOIANIA</t>
  </si>
  <si>
    <t xml:space="preserve">ENCARGOS SOCIAIS DESONERADOS (%) HORISTA  85,92  MENSALISTA  49,08</t>
  </si>
  <si>
    <t xml:space="preserve">CODIGO  </t>
  </si>
  <si>
    <t xml:space="preserve">DESCRICAO DO INSUMO</t>
  </si>
  <si>
    <t xml:space="preserve">UNIDADE DE MEDIDA</t>
  </si>
  <si>
    <t xml:space="preserve">ORIGEM DO PRECO</t>
  </si>
  <si>
    <t xml:space="preserve">PRECO MEDIANO R$</t>
  </si>
  <si>
    <t xml:space="preserve">ABERTURA PARA ENCAIXE DE CUBA OU LAVATORIO EM BANCADA DE MARMORE/ GRANITO OU OUTRO TIPO DE PEDRA NATURAL                                                                                                                                                                                                                                                                                                                                                                                                  </t>
  </si>
  <si>
    <t xml:space="preserve">UN    </t>
  </si>
  <si>
    <t xml:space="preserve">CR</t>
  </si>
  <si>
    <t xml:space="preserve">ABRACADEIRA DE LATAO PARA FIXACAO DE CABO PARA-RAIO, DIMENSOES 32 X 24 X 24 MM                                                                                                                                                                                                                                                                                                                                                                                                                            </t>
  </si>
  <si>
    <t xml:space="preserve">AS</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</si>
  <si>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</si>
  <si>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</si>
  <si>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</si>
  <si>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</si>
  <si>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C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</si>
  <si>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</si>
  <si>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</si>
  <si>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</si>
  <si>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</si>
  <si>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</si>
  <si>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</si>
  <si>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</si>
  <si>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</si>
  <si>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</si>
  <si>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</si>
  <si>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</si>
  <si>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</si>
  <si>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</si>
  <si>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</si>
  <si>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</si>
  <si>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</si>
  <si>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</si>
  <si>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</si>
  <si>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</si>
  <si>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</si>
  <si>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</si>
  <si>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</si>
  <si>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</si>
  <si>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</si>
  <si>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</si>
  <si>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</si>
  <si>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</si>
  <si>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</si>
  <si>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</si>
  <si>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</si>
  <si>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</si>
  <si>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</si>
  <si>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</si>
  <si>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</si>
  <si>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</si>
  <si>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</si>
  <si>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</si>
  <si>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</si>
  <si>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</si>
  <si>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</si>
  <si>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</si>
  <si>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</si>
  <si>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KG    </t>
  </si>
  <si>
    <t xml:space="preserve">ACIDO CLORIDRICO / ACIDO MURIATICO, DILUICAO 10% A 12% PARA USO EM LIMPEZA                                                                                                                                                                                                                                                                                                                                                                                                                                </t>
  </si>
  <si>
    <t xml:space="preserve">L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</si>
  <si>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</si>
  <si>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</si>
  <si>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</si>
  <si>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</si>
  <si>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</si>
  <si>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</si>
  <si>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</si>
  <si>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</si>
  <si>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</si>
  <si>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</si>
  <si>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</si>
  <si>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</si>
  <si>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</si>
  <si>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</si>
  <si>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</si>
  <si>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</si>
  <si>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</si>
  <si>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</si>
  <si>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</si>
  <si>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</si>
  <si>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</si>
  <si>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</si>
  <si>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</si>
  <si>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</si>
  <si>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</si>
  <si>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</si>
  <si>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</si>
  <si>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</si>
  <si>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</si>
  <si>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</si>
  <si>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</si>
  <si>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</si>
  <si>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</si>
  <si>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</si>
  <si>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</si>
  <si>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</si>
  <si>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</si>
  <si>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</si>
  <si>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</si>
  <si>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</si>
  <si>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</si>
  <si>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</si>
  <si>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</si>
  <si>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</si>
  <si>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</si>
  <si>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</si>
  <si>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</si>
  <si>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</si>
  <si>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</si>
  <si>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</si>
  <si>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</si>
  <si>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</si>
  <si>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</si>
  <si>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</si>
  <si>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</si>
  <si>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</si>
  <si>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</si>
  <si>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</si>
  <si>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</si>
  <si>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</si>
  <si>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</si>
  <si>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</si>
  <si>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</si>
  <si>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</si>
  <si>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</si>
  <si>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</si>
  <si>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</si>
  <si>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</si>
  <si>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</si>
  <si>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</si>
  <si>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</si>
  <si>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</si>
  <si>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</si>
  <si>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</si>
  <si>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</si>
  <si>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</si>
  <si>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</si>
  <si>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</si>
  <si>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</si>
  <si>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</si>
  <si>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</si>
  <si>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</si>
  <si>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</si>
  <si>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</si>
  <si>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</si>
  <si>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</si>
  <si>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</si>
  <si>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</si>
  <si>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</si>
  <si>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</si>
  <si>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</si>
  <si>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</si>
  <si>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</si>
  <si>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</si>
  <si>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</si>
  <si>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</si>
  <si>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</si>
  <si>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</si>
  <si>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</si>
  <si>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</si>
  <si>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</si>
  <si>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</si>
  <si>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</si>
  <si>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</si>
  <si>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</si>
  <si>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</si>
  <si>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</si>
  <si>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</si>
  <si>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</si>
  <si>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M3    </t>
  </si>
  <si>
    <t xml:space="preserve">AJUDANTE DE ARMADOR (HORISTA)                                                                                                                                                                                                                                                                                                                                                                                                                                                                             </t>
  </si>
  <si>
    <t xml:space="preserve">H     </t>
  </si>
  <si>
    <t xml:space="preserve">AJUDANTE DE ARMADOR (MENSALISTA)                                                                                                                                                                                                                                                                                                                                                                                                                                                                          </t>
  </si>
  <si>
    <t xml:space="preserve">MES   </t>
  </si>
  <si>
    <t xml:space="preserve">AJUDANTE DE ELETRICISTA (HORISTA)                                                                                                                                                                                                                                                                                                                                                                                                                                                                         </t>
  </si>
  <si>
    <t xml:space="preserve">AJUDANTE DE ELETRICISTA (MENSALISTA)                                                                                                                                                                                                                                                                                                                                                                                                                                                                      </t>
  </si>
  <si>
    <t xml:space="preserve">AJUDANTE DE ESTRUTURAS METALICAS (MENSALISTA)                                                                                                                                                                                                                                                                                                                                                                                                                                                             </t>
  </si>
  <si>
    <t xml:space="preserve">AJUDANTE DE ESTRUTURAS METALICAS HORISTA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</si>
  <si>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</si>
  <si>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</si>
  <si>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</si>
  <si>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</si>
  <si>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</si>
  <si>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</si>
  <si>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</si>
  <si>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</si>
  <si>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</si>
  <si>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</si>
  <si>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</si>
  <si>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</si>
  <si>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</si>
  <si>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</si>
  <si>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</si>
  <si>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</si>
  <si>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</si>
  <si>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</si>
  <si>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</si>
  <si>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</si>
  <si>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</si>
  <si>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</si>
  <si>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</si>
  <si>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</si>
  <si>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</si>
  <si>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</si>
  <si>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</si>
  <si>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</si>
  <si>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</si>
  <si>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</si>
  <si>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</si>
  <si>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</si>
  <si>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</si>
  <si>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</si>
  <si>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</si>
  <si>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</si>
  <si>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</si>
  <si>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</si>
  <si>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</si>
  <si>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</si>
  <si>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</si>
  <si>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</si>
  <si>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</si>
  <si>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</si>
  <si>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</si>
  <si>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</si>
  <si>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</si>
  <si>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</si>
  <si>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</si>
  <si>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</si>
  <si>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</si>
  <si>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</si>
  <si>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</si>
  <si>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</si>
  <si>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</si>
  <si>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</si>
  <si>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</si>
  <si>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</si>
  <si>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</si>
  <si>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</si>
  <si>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</si>
  <si>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</si>
  <si>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</si>
  <si>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</si>
  <si>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</si>
  <si>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</si>
  <si>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</si>
  <si>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</si>
  <si>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</si>
  <si>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</si>
  <si>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</si>
  <si>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</si>
  <si>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</si>
  <si>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</si>
  <si>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</si>
  <si>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</si>
  <si>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</si>
  <si>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</si>
  <si>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</si>
  <si>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</si>
  <si>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</si>
  <si>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</si>
  <si>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</si>
  <si>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</si>
  <si>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</si>
  <si>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</si>
  <si>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</si>
  <si>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</si>
  <si>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</si>
  <si>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</si>
  <si>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</si>
  <si>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</si>
  <si>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</si>
  <si>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</si>
  <si>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</si>
  <si>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</si>
  <si>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</si>
  <si>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</si>
  <si>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</si>
  <si>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</si>
  <si>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</si>
  <si>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</si>
  <si>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</si>
  <si>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</si>
  <si>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</si>
  <si>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</si>
  <si>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</si>
  <si>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</si>
  <si>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</si>
  <si>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</si>
  <si>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</si>
  <si>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</si>
  <si>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</si>
  <si>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</si>
  <si>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</si>
  <si>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</si>
  <si>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</si>
  <si>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</si>
  <si>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</si>
  <si>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</si>
  <si>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</si>
  <si>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</si>
  <si>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</si>
  <si>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</si>
  <si>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</si>
  <si>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</si>
  <si>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</si>
  <si>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</si>
  <si>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</si>
  <si>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</si>
  <si>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</si>
  <si>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</si>
  <si>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</si>
  <si>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</si>
  <si>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</si>
  <si>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</si>
  <si>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</si>
  <si>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</si>
  <si>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</si>
  <si>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</si>
  <si>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</si>
  <si>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</si>
  <si>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</si>
  <si>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</si>
  <si>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</si>
  <si>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</si>
  <si>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</si>
  <si>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</si>
  <si>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</si>
  <si>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</si>
  <si>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</si>
  <si>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</si>
  <si>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</si>
  <si>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</si>
  <si>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</si>
  <si>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</si>
  <si>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</si>
  <si>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</si>
  <si>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</si>
  <si>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</si>
  <si>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</si>
  <si>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</si>
  <si>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</si>
  <si>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</si>
  <si>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</si>
  <si>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</si>
  <si>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</si>
  <si>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</si>
  <si>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</si>
  <si>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</si>
  <si>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</si>
  <si>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</si>
  <si>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</si>
  <si>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</si>
  <si>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</si>
  <si>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</si>
  <si>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</si>
  <si>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</si>
  <si>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</si>
  <si>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</si>
  <si>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</si>
  <si>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</si>
  <si>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</si>
  <si>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</si>
  <si>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</si>
  <si>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</si>
  <si>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</si>
  <si>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</si>
  <si>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</si>
  <si>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</si>
  <si>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</si>
  <si>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</si>
  <si>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</si>
  <si>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</si>
  <si>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</si>
  <si>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</si>
  <si>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</si>
  <si>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</si>
  <si>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</si>
  <si>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</si>
  <si>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</si>
  <si>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</si>
  <si>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</si>
  <si>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</si>
  <si>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</si>
  <si>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</si>
  <si>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</si>
  <si>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</si>
  <si>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</si>
  <si>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</si>
  <si>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</si>
  <si>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</si>
  <si>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</si>
  <si>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</si>
  <si>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</si>
  <si>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</si>
  <si>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</si>
  <si>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</si>
  <si>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</si>
  <si>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</si>
  <si>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</si>
  <si>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</si>
  <si>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</si>
  <si>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</si>
  <si>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</si>
  <si>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</si>
  <si>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</si>
  <si>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</si>
  <si>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</si>
  <si>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</si>
  <si>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</si>
  <si>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t>
  </si>
  <si>
    <t xml:space="preserve">AUXILIAR DE MECANICO (MENSALISTA)                                                                                                                                                                                                                                                                                                                                                                                                                                                                         </t>
  </si>
  <si>
    <t xml:space="preserve">AUXILIAR DE PEDREIRO (HORISTA)                                                                                                                                                                                                                                                                                                                                                                                                                                                                            </t>
  </si>
  <si>
    <t xml:space="preserve">AUXILIAR DE PEDREIRO (MENSALISTA)                                                                                                                                                                                                                                                                                                                                                                                                                                                                         </t>
  </si>
  <si>
    <t xml:space="preserve">AUXILIAR DE SERVICOS GERAIS                                                                                                                                                                                                                                                                                                                                                                                                                                                                               </t>
  </si>
  <si>
    <t xml:space="preserve">AUXILIAR DE SERVICOS GERAIS (MENSALISTA)                                                                                                                                                                                                                                                                                                                                                                                                                                                                  </t>
  </si>
  <si>
    <t xml:space="preserve">AUXILIAR DE TOPOGRAFO (HORISTA)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</si>
  <si>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</si>
  <si>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</si>
  <si>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</si>
  <si>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</si>
  <si>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</si>
  <si>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</si>
  <si>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</si>
  <si>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</si>
  <si>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</si>
  <si>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</si>
  <si>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</si>
  <si>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</si>
  <si>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</si>
  <si>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</si>
  <si>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</si>
  <si>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</si>
  <si>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</si>
  <si>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</si>
  <si>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</si>
  <si>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</si>
  <si>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M2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</si>
  <si>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</si>
  <si>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</si>
  <si>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</si>
  <si>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</si>
  <si>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</si>
  <si>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</si>
  <si>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</si>
  <si>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</si>
  <si>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</si>
  <si>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</si>
  <si>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</si>
  <si>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</si>
  <si>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</si>
  <si>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PAR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</si>
  <si>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</si>
  <si>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</si>
  <si>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</si>
  <si>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</si>
  <si>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</si>
  <si>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</si>
  <si>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</si>
  <si>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</si>
  <si>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</si>
  <si>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</si>
  <si>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</si>
  <si>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</si>
  <si>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</si>
  <si>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</si>
  <si>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</si>
  <si>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</si>
  <si>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</si>
  <si>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</si>
  <si>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</si>
  <si>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</si>
  <si>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</si>
  <si>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</si>
  <si>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</si>
  <si>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</si>
  <si>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</si>
  <si>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</si>
  <si>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</si>
  <si>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</si>
  <si>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</si>
  <si>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</si>
  <si>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</si>
  <si>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</si>
  <si>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</si>
  <si>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</si>
  <si>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</si>
  <si>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</si>
  <si>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</si>
  <si>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</si>
  <si>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</si>
  <si>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</si>
  <si>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</si>
  <si>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</si>
  <si>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</si>
  <si>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</si>
  <si>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</si>
  <si>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</si>
  <si>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</si>
  <si>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</si>
  <si>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</si>
  <si>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</si>
  <si>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</si>
  <si>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</si>
  <si>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</si>
  <si>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</si>
  <si>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</si>
  <si>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</si>
  <si>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</si>
  <si>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</si>
  <si>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</si>
  <si>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</si>
  <si>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</si>
  <si>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</si>
  <si>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</si>
  <si>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</si>
  <si>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</si>
  <si>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</si>
  <si>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</si>
  <si>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</si>
  <si>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</si>
  <si>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</si>
  <si>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</si>
  <si>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</si>
  <si>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</si>
  <si>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</si>
  <si>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</si>
  <si>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</si>
  <si>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</si>
  <si>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</si>
  <si>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</si>
  <si>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</si>
  <si>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</si>
  <si>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</si>
  <si>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</si>
  <si>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</si>
  <si>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</si>
  <si>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</si>
  <si>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</si>
  <si>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</si>
  <si>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</si>
  <si>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</si>
  <si>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</si>
  <si>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</si>
  <si>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</si>
  <si>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</si>
  <si>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</si>
  <si>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</si>
  <si>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</si>
  <si>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</si>
  <si>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</si>
  <si>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</si>
  <si>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</si>
  <si>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</si>
  <si>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</si>
  <si>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</si>
  <si>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</si>
  <si>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</si>
  <si>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</si>
  <si>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</si>
  <si>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</si>
  <si>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</si>
  <si>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</si>
  <si>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</si>
  <si>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</si>
  <si>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</si>
  <si>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</si>
  <si>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</si>
  <si>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</si>
  <si>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</si>
  <si>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</si>
  <si>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</si>
  <si>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</si>
  <si>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</si>
  <si>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</si>
  <si>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</si>
  <si>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</si>
  <si>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</si>
  <si>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</si>
  <si>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</si>
  <si>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</si>
  <si>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</si>
  <si>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</si>
  <si>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</si>
  <si>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</si>
  <si>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</si>
  <si>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</si>
  <si>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</si>
  <si>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</si>
  <si>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</si>
  <si>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</si>
  <si>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</si>
  <si>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</si>
  <si>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</si>
  <si>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</si>
  <si>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</si>
  <si>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</si>
  <si>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</si>
  <si>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</si>
  <si>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</si>
  <si>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</si>
  <si>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</si>
  <si>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</si>
  <si>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</si>
  <si>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</si>
  <si>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</si>
  <si>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</si>
  <si>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</si>
  <si>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</si>
  <si>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</si>
  <si>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</si>
  <si>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</si>
  <si>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</si>
  <si>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</si>
  <si>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</si>
  <si>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</si>
  <si>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</si>
  <si>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</si>
  <si>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</si>
  <si>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</si>
  <si>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</si>
  <si>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</si>
  <si>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</si>
  <si>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</si>
  <si>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</si>
  <si>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</si>
  <si>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</si>
  <si>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</si>
  <si>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</si>
  <si>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</si>
  <si>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</si>
  <si>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</si>
  <si>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</si>
  <si>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</si>
  <si>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</si>
  <si>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</si>
  <si>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</si>
  <si>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</si>
  <si>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</si>
  <si>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</si>
  <si>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</si>
  <si>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</si>
  <si>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</si>
  <si>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</si>
  <si>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</si>
  <si>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</si>
  <si>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</si>
  <si>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</si>
  <si>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</si>
  <si>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</si>
  <si>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</si>
  <si>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</si>
  <si>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</si>
  <si>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</si>
  <si>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</si>
  <si>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</si>
  <si>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</si>
  <si>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</si>
  <si>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</si>
  <si>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</si>
  <si>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</si>
  <si>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</si>
  <si>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</si>
  <si>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</si>
  <si>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</si>
  <si>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</si>
  <si>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</si>
  <si>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</si>
  <si>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</si>
  <si>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</si>
  <si>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</si>
  <si>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</si>
  <si>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</si>
  <si>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</si>
  <si>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</si>
  <si>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</si>
  <si>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</si>
  <si>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</si>
  <si>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</si>
  <si>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</si>
  <si>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</si>
  <si>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</si>
  <si>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</si>
  <si>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</si>
  <si>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</si>
  <si>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</si>
  <si>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</si>
  <si>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</si>
  <si>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</si>
  <si>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</si>
  <si>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</si>
  <si>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</si>
  <si>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</si>
  <si>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</si>
  <si>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</si>
  <si>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</si>
  <si>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</si>
  <si>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</si>
  <si>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</si>
  <si>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</si>
  <si>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</si>
  <si>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</si>
  <si>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</si>
  <si>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</si>
  <si>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</si>
  <si>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</si>
  <si>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</si>
  <si>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</si>
  <si>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</si>
  <si>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</si>
  <si>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</si>
  <si>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</si>
  <si>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</si>
  <si>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</si>
  <si>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</si>
  <si>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</si>
  <si>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</si>
  <si>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</si>
  <si>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</si>
  <si>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</si>
  <si>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</si>
  <si>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</si>
  <si>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</si>
  <si>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</si>
  <si>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</si>
  <si>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</si>
  <si>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</si>
  <si>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</si>
  <si>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</si>
  <si>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</si>
  <si>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</si>
  <si>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</si>
  <si>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</si>
  <si>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</si>
  <si>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</si>
  <si>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</si>
  <si>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</si>
  <si>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</si>
  <si>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</si>
  <si>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</si>
  <si>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</si>
  <si>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</si>
  <si>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</si>
  <si>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</si>
  <si>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</si>
  <si>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</si>
  <si>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</si>
  <si>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</si>
  <si>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</si>
  <si>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</si>
  <si>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</si>
  <si>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</si>
  <si>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</si>
  <si>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</si>
  <si>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</si>
  <si>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</si>
  <si>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</si>
  <si>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</si>
  <si>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</si>
  <si>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</si>
  <si>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</si>
  <si>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</si>
  <si>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</si>
  <si>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</si>
  <si>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</si>
  <si>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</si>
  <si>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</si>
  <si>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</si>
  <si>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</si>
  <si>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</si>
  <si>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</si>
  <si>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</si>
  <si>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</si>
  <si>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</si>
  <si>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</si>
  <si>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</si>
  <si>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</si>
  <si>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</si>
  <si>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</si>
  <si>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</si>
  <si>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</si>
  <si>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</si>
  <si>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</si>
  <si>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</si>
  <si>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</si>
  <si>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</si>
  <si>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</si>
  <si>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</si>
  <si>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</si>
  <si>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</si>
  <si>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</si>
  <si>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</si>
  <si>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</si>
  <si>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</si>
  <si>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</si>
  <si>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</si>
  <si>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</si>
  <si>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</si>
  <si>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</si>
  <si>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</si>
  <si>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</si>
  <si>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</si>
  <si>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</si>
  <si>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</si>
  <si>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</si>
  <si>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</si>
  <si>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</si>
  <si>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</si>
  <si>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</si>
  <si>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</si>
  <si>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</si>
  <si>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</si>
  <si>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</si>
  <si>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</si>
  <si>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</si>
  <si>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</si>
  <si>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</si>
  <si>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</si>
  <si>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</si>
  <si>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</si>
  <si>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</si>
  <si>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</si>
  <si>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</si>
  <si>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</si>
  <si>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</si>
  <si>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</si>
  <si>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</si>
  <si>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</si>
  <si>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</si>
  <si>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</si>
  <si>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</si>
  <si>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</si>
  <si>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</si>
  <si>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</si>
  <si>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</si>
  <si>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</si>
  <si>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</si>
  <si>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</si>
  <si>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</si>
  <si>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</si>
  <si>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</si>
  <si>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</si>
  <si>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</si>
  <si>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</si>
  <si>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</si>
  <si>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</si>
  <si>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</si>
  <si>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</si>
  <si>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</si>
  <si>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UTP, 4 PARES, CATEGORIA 6 (CAT 6), ISOLAMENTO PVC (LSZH)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</si>
  <si>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</si>
  <si>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</si>
  <si>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</si>
  <si>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</si>
  <si>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</si>
  <si>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</si>
  <si>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</si>
  <si>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</si>
  <si>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</si>
  <si>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</si>
  <si>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</si>
  <si>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</si>
  <si>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</si>
  <si>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</si>
  <si>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</si>
  <si>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</si>
  <si>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</si>
  <si>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</si>
  <si>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</si>
  <si>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</si>
  <si>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</si>
  <si>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</si>
  <si>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</si>
  <si>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</si>
  <si>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</si>
  <si>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</si>
  <si>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</si>
  <si>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</si>
  <si>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</si>
  <si>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</si>
  <si>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</si>
  <si>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</si>
  <si>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</si>
  <si>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</si>
  <si>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</si>
  <si>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</si>
  <si>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</si>
  <si>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</si>
  <si>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</si>
  <si>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</si>
  <si>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</si>
  <si>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</si>
  <si>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</si>
  <si>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</si>
  <si>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</si>
  <si>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</si>
  <si>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</si>
  <si>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</si>
  <si>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</si>
  <si>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</si>
  <si>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</si>
  <si>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</si>
  <si>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</si>
  <si>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</si>
  <si>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</si>
  <si>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</si>
  <si>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</si>
  <si>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</si>
  <si>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</si>
  <si>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</si>
  <si>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</si>
  <si>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</si>
  <si>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</si>
  <si>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</si>
  <si>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</si>
  <si>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</si>
  <si>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</si>
  <si>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</si>
  <si>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</si>
  <si>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</si>
  <si>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</si>
  <si>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</si>
  <si>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</si>
  <si>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</si>
  <si>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</si>
  <si>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</si>
  <si>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</si>
  <si>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</si>
  <si>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</si>
  <si>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</si>
  <si>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</si>
  <si>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</si>
  <si>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</si>
  <si>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</si>
  <si>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</si>
  <si>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</si>
  <si>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</si>
  <si>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</si>
  <si>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</si>
  <si>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</si>
  <si>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</si>
  <si>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</si>
  <si>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</si>
  <si>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</si>
  <si>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</si>
  <si>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</si>
  <si>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</si>
  <si>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</si>
  <si>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</si>
  <si>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</si>
  <si>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</si>
  <si>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</si>
  <si>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</si>
  <si>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</si>
  <si>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</si>
  <si>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</si>
  <si>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</si>
  <si>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</si>
  <si>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</si>
  <si>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</si>
  <si>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</si>
  <si>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</si>
  <si>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</si>
  <si>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</si>
  <si>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</si>
  <si>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</si>
  <si>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</si>
  <si>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</si>
  <si>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</si>
  <si>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</si>
  <si>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</si>
  <si>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</si>
  <si>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</si>
  <si>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</si>
  <si>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</si>
  <si>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</si>
  <si>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</si>
  <si>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</si>
  <si>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</si>
  <si>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</si>
  <si>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</si>
  <si>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</si>
  <si>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</si>
  <si>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</si>
  <si>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</si>
  <si>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</si>
  <si>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</si>
  <si>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</si>
  <si>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</si>
  <si>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</si>
  <si>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</si>
  <si>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</si>
  <si>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</si>
  <si>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</si>
  <si>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</si>
  <si>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</si>
  <si>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</si>
  <si>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</si>
  <si>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</si>
  <si>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</si>
  <si>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(MENSALISTA)                                                                                                                                                                                                                                                                                                                                                                                                                                                                                  </t>
  </si>
  <si>
    <t xml:space="preserve">CALCETEIRO (HORISTA)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</si>
  <si>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</si>
  <si>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</si>
  <si>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</si>
  <si>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</si>
  <si>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</si>
  <si>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</si>
  <si>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</si>
  <si>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</si>
  <si>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</si>
  <si>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</si>
  <si>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</si>
  <si>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</si>
  <si>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</si>
  <si>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</si>
  <si>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</si>
  <si>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</si>
  <si>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</si>
  <si>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</si>
  <si>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</si>
  <si>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</si>
  <si>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</si>
  <si>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</si>
  <si>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</si>
  <si>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</si>
  <si>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</si>
  <si>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</si>
  <si>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</si>
  <si>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</si>
  <si>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</si>
  <si>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</si>
  <si>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</si>
  <si>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</si>
  <si>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</si>
  <si>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</si>
  <si>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</si>
  <si>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</si>
  <si>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</si>
  <si>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</si>
  <si>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</si>
  <si>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</si>
  <si>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</si>
  <si>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</si>
  <si>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</si>
  <si>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</si>
  <si>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</si>
  <si>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</si>
  <si>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</si>
  <si>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</si>
  <si>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</si>
  <si>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</si>
  <si>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</si>
  <si>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</si>
  <si>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</si>
  <si>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</si>
  <si>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</si>
  <si>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</si>
  <si>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</si>
  <si>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</si>
  <si>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</si>
  <si>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</si>
  <si>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</si>
  <si>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</si>
  <si>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</si>
  <si>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</si>
  <si>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</si>
  <si>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</si>
  <si>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</si>
  <si>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</si>
  <si>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</si>
  <si>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</si>
  <si>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</si>
  <si>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</si>
  <si>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</si>
  <si>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</si>
  <si>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</si>
  <si>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</si>
  <si>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</si>
  <si>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</si>
  <si>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</si>
  <si>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</si>
  <si>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</si>
  <si>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</si>
  <si>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</si>
  <si>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</si>
  <si>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</si>
  <si>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</si>
  <si>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</si>
  <si>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</si>
  <si>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</si>
  <si>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</si>
  <si>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</si>
  <si>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</si>
  <si>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</si>
  <si>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</si>
  <si>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</si>
  <si>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</si>
  <si>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</si>
  <si>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</si>
  <si>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</si>
  <si>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</si>
  <si>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</si>
  <si>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</si>
  <si>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</si>
  <si>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</si>
  <si>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</si>
  <si>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</si>
  <si>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</si>
  <si>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</si>
  <si>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</si>
  <si>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</si>
  <si>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</si>
  <si>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</si>
  <si>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</si>
  <si>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</si>
  <si>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</si>
  <si>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</si>
  <si>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</si>
  <si>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</si>
  <si>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</si>
  <si>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</si>
  <si>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</si>
  <si>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</si>
  <si>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</si>
  <si>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</si>
  <si>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</si>
  <si>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</si>
  <si>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</si>
  <si>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</si>
  <si>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</si>
  <si>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</si>
  <si>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</si>
  <si>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T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</si>
  <si>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</si>
  <si>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</si>
  <si>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</si>
  <si>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</si>
  <si>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</si>
  <si>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</si>
  <si>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</si>
  <si>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</si>
  <si>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</si>
  <si>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</si>
  <si>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</si>
  <si>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</si>
  <si>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</si>
  <si>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</si>
  <si>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</si>
  <si>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</si>
  <si>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</si>
  <si>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</si>
  <si>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</si>
  <si>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</si>
  <si>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</si>
  <si>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</si>
  <si>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</si>
  <si>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</si>
  <si>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</si>
  <si>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</si>
  <si>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</si>
  <si>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</si>
  <si>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</si>
  <si>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</si>
  <si>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</si>
  <si>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</si>
  <si>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</si>
  <si>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</si>
  <si>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</si>
  <si>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</si>
  <si>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</si>
  <si>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</si>
  <si>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</si>
  <si>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</si>
  <si>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</si>
  <si>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</si>
  <si>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</si>
  <si>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</si>
  <si>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</si>
  <si>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</si>
  <si>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</si>
  <si>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</si>
  <si>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</si>
  <si>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</si>
  <si>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</si>
  <si>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</si>
  <si>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</si>
  <si>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</si>
  <si>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</si>
  <si>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</si>
  <si>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</si>
  <si>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</si>
  <si>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</si>
  <si>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</si>
  <si>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</si>
  <si>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</si>
  <si>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</si>
  <si>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</si>
  <si>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</si>
  <si>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</si>
  <si>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</si>
  <si>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</si>
  <si>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</si>
  <si>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</si>
  <si>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</si>
  <si>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</si>
  <si>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</si>
  <si>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</si>
  <si>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</si>
  <si>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</si>
  <si>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</si>
  <si>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</si>
  <si>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</si>
  <si>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</si>
  <si>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</si>
  <si>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</si>
  <si>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</si>
  <si>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</si>
  <si>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</si>
  <si>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</si>
  <si>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</si>
  <si>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</si>
  <si>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</si>
  <si>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</si>
  <si>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</si>
  <si>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</si>
  <si>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</si>
  <si>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</si>
  <si>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</si>
  <si>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</si>
  <si>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</si>
  <si>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</si>
  <si>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</si>
  <si>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</si>
  <si>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</si>
  <si>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</si>
  <si>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</si>
  <si>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</si>
  <si>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</si>
  <si>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</si>
  <si>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</si>
  <si>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</si>
  <si>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</si>
  <si>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</si>
  <si>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</si>
  <si>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</si>
  <si>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</si>
  <si>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</si>
  <si>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</si>
  <si>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</si>
  <si>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</si>
  <si>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</si>
  <si>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</si>
  <si>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</si>
  <si>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</si>
  <si>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</si>
  <si>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</si>
  <si>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</si>
  <si>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</si>
  <si>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</si>
  <si>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</si>
  <si>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</si>
  <si>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</si>
  <si>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</si>
  <si>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</si>
  <si>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</si>
  <si>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</si>
  <si>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</si>
  <si>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</si>
  <si>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</si>
  <si>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</si>
  <si>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</si>
  <si>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</si>
  <si>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</si>
  <si>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</si>
  <si>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</si>
  <si>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</si>
  <si>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</si>
  <si>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</si>
  <si>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</si>
  <si>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</si>
  <si>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</si>
  <si>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</si>
  <si>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</si>
  <si>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</si>
  <si>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</si>
  <si>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</si>
  <si>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</si>
  <si>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</si>
  <si>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</si>
  <si>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</si>
  <si>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</si>
  <si>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</si>
  <si>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</si>
  <si>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</si>
  <si>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</si>
  <si>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</si>
  <si>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</si>
  <si>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</si>
  <si>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</si>
  <si>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</si>
  <si>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</si>
  <si>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</si>
  <si>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</si>
  <si>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</si>
  <si>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</si>
  <si>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</si>
  <si>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</si>
  <si>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</si>
  <si>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</si>
  <si>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</si>
  <si>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</si>
  <si>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</si>
  <si>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</si>
  <si>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</si>
  <si>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</si>
  <si>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</si>
  <si>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</si>
  <si>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</si>
  <si>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</si>
  <si>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</si>
  <si>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</si>
  <si>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</si>
  <si>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</si>
  <si>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</si>
  <si>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</si>
  <si>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</si>
  <si>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</si>
  <si>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</si>
  <si>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</si>
  <si>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</si>
  <si>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</si>
  <si>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</si>
  <si>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</si>
  <si>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</si>
  <si>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</si>
  <si>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</si>
  <si>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</si>
  <si>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</si>
  <si>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</si>
  <si>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</si>
  <si>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</si>
  <si>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</si>
  <si>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</si>
  <si>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</si>
  <si>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</si>
  <si>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</si>
  <si>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</si>
  <si>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</si>
  <si>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</si>
  <si>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</si>
  <si>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</si>
  <si>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</si>
  <si>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</si>
  <si>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</si>
  <si>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</si>
  <si>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</si>
  <si>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</si>
  <si>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</si>
  <si>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</si>
  <si>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</si>
  <si>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</si>
  <si>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</si>
  <si>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</si>
  <si>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</si>
  <si>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</si>
  <si>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</si>
  <si>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</si>
  <si>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</si>
  <si>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</si>
  <si>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</si>
  <si>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</si>
  <si>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</si>
  <si>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</si>
  <si>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</si>
  <si>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</si>
  <si>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</si>
  <si>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</si>
  <si>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</si>
  <si>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</si>
  <si>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</si>
  <si>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</si>
  <si>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</si>
  <si>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</si>
  <si>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</si>
  <si>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</si>
  <si>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</si>
  <si>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</si>
  <si>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</si>
  <si>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</si>
  <si>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</si>
  <si>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</si>
  <si>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</si>
  <si>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</si>
  <si>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</si>
  <si>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</si>
  <si>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</si>
  <si>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</si>
  <si>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</si>
  <si>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</si>
  <si>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</si>
  <si>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</si>
  <si>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</si>
  <si>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</si>
  <si>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</si>
  <si>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</si>
  <si>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</si>
  <si>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</si>
  <si>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</si>
  <si>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</si>
  <si>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</si>
  <si>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</si>
  <si>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</si>
  <si>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</si>
  <si>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</si>
  <si>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</si>
  <si>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</si>
  <si>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</si>
  <si>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</si>
  <si>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</si>
  <si>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</si>
  <si>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</si>
  <si>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</si>
  <si>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</si>
  <si>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</si>
  <si>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</si>
  <si>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</si>
  <si>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</si>
  <si>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</si>
  <si>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</si>
  <si>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</si>
  <si>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</si>
  <si>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</si>
  <si>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</si>
  <si>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</si>
  <si>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</si>
  <si>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</si>
  <si>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</si>
  <si>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</si>
  <si>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</si>
  <si>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</si>
  <si>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</si>
  <si>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</si>
  <si>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</si>
  <si>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</si>
  <si>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</si>
  <si>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</si>
  <si>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</si>
  <si>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</si>
  <si>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</si>
  <si>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</si>
  <si>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</si>
  <si>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</si>
  <si>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</si>
  <si>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</si>
  <si>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</si>
  <si>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</si>
  <si>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</si>
  <si>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</si>
  <si>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</si>
  <si>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</si>
  <si>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</si>
  <si>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</si>
  <si>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</si>
  <si>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</si>
  <si>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</si>
  <si>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</si>
  <si>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</si>
  <si>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</si>
  <si>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</si>
  <si>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</si>
  <si>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</si>
  <si>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</si>
  <si>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</si>
  <si>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</si>
  <si>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</si>
  <si>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</si>
  <si>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</si>
  <si>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</si>
  <si>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</si>
  <si>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</si>
  <si>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</si>
  <si>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</si>
  <si>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</si>
  <si>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</si>
  <si>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</si>
  <si>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</si>
  <si>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</si>
  <si>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</si>
  <si>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</si>
  <si>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</si>
  <si>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</si>
  <si>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</si>
  <si>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</si>
  <si>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</si>
  <si>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</si>
  <si>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</si>
  <si>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</si>
  <si>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</si>
  <si>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</si>
  <si>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</si>
  <si>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</si>
  <si>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</si>
  <si>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</si>
  <si>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</si>
  <si>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</si>
  <si>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</si>
  <si>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</si>
  <si>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</si>
  <si>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</si>
  <si>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</si>
  <si>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</si>
  <si>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</si>
  <si>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</si>
  <si>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</si>
  <si>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</si>
  <si>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</si>
  <si>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</si>
  <si>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</si>
  <si>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</si>
  <si>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</si>
  <si>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</si>
  <si>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</si>
  <si>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</si>
  <si>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</si>
  <si>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</si>
  <si>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</si>
  <si>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</si>
  <si>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</si>
  <si>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</si>
  <si>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</si>
  <si>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</si>
  <si>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</si>
  <si>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</si>
  <si>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</si>
  <si>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</si>
  <si>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</si>
  <si>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</si>
  <si>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</si>
  <si>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</si>
  <si>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</si>
  <si>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</si>
  <si>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</si>
  <si>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</si>
  <si>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</si>
  <si>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</si>
  <si>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</si>
  <si>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</si>
  <si>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</si>
  <si>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</si>
  <si>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</si>
  <si>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</si>
  <si>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</si>
  <si>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</si>
  <si>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</si>
  <si>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</si>
  <si>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</si>
  <si>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</si>
  <si>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</si>
  <si>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</si>
  <si>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</si>
  <si>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</si>
  <si>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</si>
  <si>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</si>
  <si>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</si>
  <si>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</si>
  <si>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</si>
  <si>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</si>
  <si>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</si>
  <si>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</si>
  <si>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</si>
  <si>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</si>
  <si>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</si>
  <si>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</si>
  <si>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</si>
  <si>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</si>
  <si>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</si>
  <si>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</si>
  <si>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</si>
  <si>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</si>
  <si>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</si>
  <si>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</si>
  <si>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</si>
  <si>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</si>
  <si>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</si>
  <si>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</si>
  <si>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</si>
  <si>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</si>
  <si>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</si>
  <si>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</si>
  <si>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</si>
  <si>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</si>
  <si>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</si>
  <si>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</si>
  <si>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</si>
  <si>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</si>
  <si>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</si>
  <si>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</si>
  <si>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</si>
  <si>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</si>
  <si>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</si>
  <si>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</si>
  <si>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</si>
  <si>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</si>
  <si>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</si>
  <si>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</si>
  <si>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</si>
  <si>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</si>
  <si>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</si>
  <si>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</si>
  <si>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</si>
  <si>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</si>
  <si>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</si>
  <si>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</si>
  <si>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</si>
  <si>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</si>
  <si>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</si>
  <si>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</si>
  <si>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</si>
  <si>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</si>
  <si>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</si>
  <si>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</si>
  <si>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</si>
  <si>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</si>
  <si>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</si>
  <si>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</si>
  <si>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</si>
  <si>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</si>
  <si>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</si>
  <si>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</si>
  <si>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</si>
  <si>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</si>
  <si>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</si>
  <si>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</si>
  <si>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</si>
  <si>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</si>
  <si>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</si>
  <si>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</si>
  <si>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</si>
  <si>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</si>
  <si>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</si>
  <si>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</si>
  <si>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</si>
  <si>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</si>
  <si>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</si>
  <si>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</si>
  <si>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</si>
  <si>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</si>
  <si>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</si>
  <si>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</si>
  <si>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</si>
  <si>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</si>
  <si>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</si>
  <si>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</si>
  <si>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</si>
  <si>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</si>
  <si>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</si>
  <si>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</si>
  <si>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</si>
  <si>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</si>
  <si>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</si>
  <si>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</si>
  <si>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</si>
  <si>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</si>
  <si>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</si>
  <si>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</si>
  <si>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</si>
  <si>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</si>
  <si>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</si>
  <si>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</si>
  <si>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</si>
  <si>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</si>
  <si>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</si>
  <si>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</si>
  <si>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</si>
  <si>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</si>
  <si>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</si>
  <si>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</si>
  <si>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</si>
  <si>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</si>
  <si>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</si>
  <si>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</si>
  <si>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</si>
  <si>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</si>
  <si>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</si>
  <si>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</si>
  <si>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</si>
  <si>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</si>
  <si>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</si>
  <si>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</si>
  <si>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</si>
  <si>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</si>
  <si>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</si>
  <si>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</si>
  <si>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</si>
  <si>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</si>
  <si>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</si>
  <si>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</si>
  <si>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</si>
  <si>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</si>
  <si>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</si>
  <si>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</si>
  <si>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</si>
  <si>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</si>
  <si>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</si>
  <si>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</si>
  <si>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</si>
  <si>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</si>
  <si>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</si>
  <si>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</si>
  <si>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</si>
  <si>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</si>
  <si>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</si>
  <si>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</si>
  <si>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</si>
  <si>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</si>
  <si>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</si>
  <si>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</si>
  <si>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</si>
  <si>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</si>
  <si>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</si>
  <si>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</si>
  <si>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</si>
  <si>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</si>
  <si>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</si>
  <si>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</si>
  <si>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</si>
  <si>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</si>
  <si>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</si>
  <si>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</si>
  <si>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</si>
  <si>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</si>
  <si>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</si>
  <si>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</si>
  <si>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</si>
  <si>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</si>
  <si>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</si>
  <si>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</si>
  <si>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</si>
  <si>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</si>
  <si>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</si>
  <si>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</si>
  <si>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</si>
  <si>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</si>
  <si>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</si>
  <si>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</si>
  <si>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</si>
  <si>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</si>
  <si>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</si>
  <si>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</si>
  <si>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</si>
  <si>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</si>
  <si>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</si>
  <si>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</si>
  <si>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</si>
  <si>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</si>
  <si>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</si>
  <si>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</si>
  <si>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</si>
  <si>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</si>
  <si>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</si>
  <si>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</si>
  <si>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</si>
  <si>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</si>
  <si>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</si>
  <si>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</si>
  <si>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</si>
  <si>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</si>
  <si>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</si>
  <si>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</si>
  <si>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</si>
  <si>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</si>
  <si>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</si>
  <si>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</si>
  <si>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</si>
  <si>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</si>
  <si>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</si>
  <si>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</si>
  <si>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</si>
  <si>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</si>
  <si>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</si>
  <si>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</si>
  <si>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</si>
  <si>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</si>
  <si>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</si>
  <si>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</si>
  <si>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</si>
  <si>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</si>
  <si>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</si>
  <si>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</si>
  <si>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</si>
  <si>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</si>
  <si>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</si>
  <si>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</si>
  <si>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</si>
  <si>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</si>
  <si>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</si>
  <si>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</si>
  <si>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</si>
  <si>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</si>
  <si>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</si>
  <si>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</si>
  <si>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</si>
  <si>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</si>
  <si>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</si>
  <si>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</si>
  <si>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</si>
  <si>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</si>
  <si>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</si>
  <si>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</si>
  <si>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</si>
  <si>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</si>
  <si>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</si>
  <si>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</si>
  <si>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</si>
  <si>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</si>
  <si>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</si>
  <si>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</si>
  <si>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</si>
  <si>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</si>
  <si>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</si>
  <si>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</si>
  <si>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</si>
  <si>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</si>
  <si>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</si>
  <si>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</si>
  <si>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</si>
  <si>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</si>
  <si>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</si>
  <si>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</si>
  <si>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</si>
  <si>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</si>
  <si>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</si>
  <si>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</si>
  <si>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</si>
  <si>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</si>
  <si>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</si>
  <si>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</si>
  <si>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</si>
  <si>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</si>
  <si>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</si>
  <si>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</si>
  <si>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</si>
  <si>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</si>
  <si>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</si>
  <si>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</si>
  <si>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</si>
  <si>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</si>
  <si>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</si>
  <si>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</si>
  <si>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</si>
  <si>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</si>
  <si>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</si>
  <si>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</si>
  <si>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</si>
  <si>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</si>
  <si>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</si>
  <si>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</si>
  <si>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</si>
  <si>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</si>
  <si>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</si>
  <si>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</si>
  <si>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</si>
  <si>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</si>
  <si>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</si>
  <si>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</si>
  <si>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</si>
  <si>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</si>
  <si>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</si>
  <si>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</si>
  <si>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</si>
  <si>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</si>
  <si>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</si>
  <si>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</si>
  <si>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</si>
  <si>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</si>
  <si>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</si>
  <si>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</si>
  <si>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</si>
  <si>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</si>
  <si>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</si>
  <si>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</si>
  <si>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</si>
  <si>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</si>
  <si>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</si>
  <si>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</si>
  <si>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</si>
  <si>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</si>
  <si>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</si>
  <si>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</si>
  <si>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</si>
  <si>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</si>
  <si>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</si>
  <si>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</si>
  <si>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</si>
  <si>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</si>
  <si>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</si>
  <si>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</si>
  <si>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</si>
  <si>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</si>
  <si>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</si>
  <si>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</si>
  <si>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</si>
  <si>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</si>
  <si>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</si>
  <si>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</si>
  <si>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</si>
  <si>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</si>
  <si>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</si>
  <si>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</si>
  <si>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</si>
  <si>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</si>
  <si>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</si>
  <si>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</si>
  <si>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</si>
  <si>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</si>
  <si>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</si>
  <si>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</si>
  <si>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</si>
  <si>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</si>
  <si>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</si>
  <si>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</si>
  <si>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</si>
  <si>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</si>
  <si>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</si>
  <si>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</si>
  <si>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</si>
  <si>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</si>
  <si>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</si>
  <si>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</si>
  <si>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</si>
  <si>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</si>
  <si>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</si>
  <si>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</si>
  <si>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</si>
  <si>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</si>
  <si>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</si>
  <si>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</si>
  <si>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</si>
  <si>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</si>
  <si>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</si>
  <si>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</si>
  <si>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</si>
  <si>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</si>
  <si>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</si>
  <si>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</si>
  <si>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</si>
  <si>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</si>
  <si>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</si>
  <si>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</si>
  <si>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</si>
  <si>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</si>
  <si>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</si>
  <si>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</si>
  <si>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</si>
  <si>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</si>
  <si>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</si>
  <si>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</si>
  <si>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</si>
  <si>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</si>
  <si>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</si>
  <si>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</si>
  <si>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</si>
  <si>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</si>
  <si>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</si>
  <si>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</si>
  <si>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</si>
  <si>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</si>
  <si>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</si>
  <si>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</si>
  <si>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</si>
  <si>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</si>
  <si>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</si>
  <si>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</si>
  <si>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</si>
  <si>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</si>
  <si>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</si>
  <si>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</si>
  <si>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</si>
  <si>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</si>
  <si>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</si>
  <si>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</si>
  <si>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</si>
  <si>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</si>
  <si>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</si>
  <si>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</si>
  <si>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</si>
  <si>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</si>
  <si>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</si>
  <si>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</si>
  <si>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</si>
  <si>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</si>
  <si>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</si>
  <si>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</si>
  <si>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</si>
  <si>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</si>
  <si>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</si>
  <si>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</si>
  <si>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</si>
  <si>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</si>
  <si>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</si>
  <si>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</si>
  <si>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</si>
  <si>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</si>
  <si>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</si>
  <si>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</si>
  <si>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</si>
  <si>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</si>
  <si>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</si>
  <si>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</si>
  <si>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</si>
  <si>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</si>
  <si>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</si>
  <si>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</si>
  <si>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</si>
  <si>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</si>
  <si>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</si>
  <si>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</si>
  <si>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</si>
  <si>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</si>
  <si>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</si>
  <si>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</si>
  <si>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</si>
  <si>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</si>
  <si>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</si>
  <si>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</si>
  <si>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</si>
  <si>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</si>
  <si>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</si>
  <si>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</si>
  <si>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</si>
  <si>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</si>
  <si>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</si>
  <si>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</si>
  <si>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</si>
  <si>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</si>
  <si>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</si>
  <si>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</si>
  <si>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</si>
  <si>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</si>
  <si>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</si>
  <si>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</si>
  <si>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</si>
  <si>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</si>
  <si>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</si>
  <si>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</si>
  <si>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</si>
  <si>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</si>
  <si>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</si>
  <si>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</si>
  <si>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</si>
  <si>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</si>
  <si>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</si>
  <si>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</si>
  <si>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</si>
  <si>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</si>
  <si>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</si>
  <si>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</si>
  <si>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</si>
  <si>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</si>
  <si>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</si>
  <si>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</si>
  <si>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</si>
  <si>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</si>
  <si>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</si>
  <si>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</si>
  <si>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</si>
  <si>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</si>
  <si>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</si>
  <si>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</si>
  <si>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</si>
  <si>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</si>
  <si>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</si>
  <si>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/CENTRALIZADOR DE BARRA DE ACO, PLASTICO, DIAMETRO INTERNO ENTRE 25 A 32 MM, TIPO CARAMBOLA - CB, PARA TIRANTES E OUTROS SERVICOS(CHUMBADOR TIPO CARAMBOLA)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</si>
  <si>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</si>
  <si>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</si>
  <si>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</si>
  <si>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</si>
  <si>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</si>
  <si>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</si>
  <si>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</si>
  <si>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</si>
  <si>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</si>
  <si>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</si>
  <si>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</si>
  <si>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</si>
  <si>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</si>
  <si>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</si>
  <si>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</si>
  <si>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</si>
  <si>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</si>
  <si>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</si>
  <si>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</si>
  <si>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</si>
  <si>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</si>
  <si>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</si>
  <si>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</si>
  <si>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</si>
  <si>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</si>
  <si>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</si>
  <si>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</si>
  <si>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</si>
  <si>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</si>
  <si>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</si>
  <si>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</si>
  <si>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</si>
  <si>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</si>
  <si>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</si>
  <si>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</si>
  <si>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</si>
  <si>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</si>
  <si>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</si>
  <si>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</si>
  <si>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</si>
  <si>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</si>
  <si>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</si>
  <si>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</si>
  <si>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</si>
  <si>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</si>
  <si>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</si>
  <si>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</si>
  <si>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</si>
  <si>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</si>
  <si>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</si>
  <si>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</si>
  <si>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</si>
  <si>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</si>
  <si>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</si>
  <si>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</si>
  <si>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</si>
  <si>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</si>
  <si>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</si>
  <si>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</si>
  <si>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</si>
  <si>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</si>
  <si>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</si>
  <si>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</si>
  <si>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</si>
  <si>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</si>
  <si>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</si>
  <si>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</si>
  <si>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</si>
  <si>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</si>
  <si>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</si>
  <si>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</si>
  <si>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</si>
  <si>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</si>
  <si>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</si>
  <si>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</si>
  <si>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</si>
  <si>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</si>
  <si>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</si>
  <si>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</si>
  <si>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</si>
  <si>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</si>
  <si>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</si>
  <si>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</si>
  <si>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</si>
  <si>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</si>
  <si>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</si>
  <si>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</si>
  <si>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</si>
  <si>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</si>
  <si>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</si>
  <si>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</si>
  <si>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</si>
  <si>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</si>
  <si>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</si>
  <si>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</si>
  <si>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</si>
  <si>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</si>
  <si>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</si>
  <si>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</si>
  <si>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</si>
  <si>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</si>
  <si>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</si>
  <si>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</si>
  <si>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</si>
  <si>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</si>
  <si>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</si>
  <si>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</si>
  <si>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</si>
  <si>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</si>
  <si>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</si>
  <si>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</si>
  <si>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</si>
  <si>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</si>
  <si>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</si>
  <si>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</si>
  <si>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</si>
  <si>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</si>
  <si>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</si>
  <si>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</si>
  <si>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</si>
  <si>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</si>
  <si>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</si>
  <si>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</si>
  <si>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</si>
  <si>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</si>
  <si>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</si>
  <si>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</si>
  <si>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</si>
  <si>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</si>
  <si>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</si>
  <si>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CENTO </t>
  </si>
  <si>
    <t xml:space="preserve">FINCAPINO LONGO CALIBRE 22, CARGA FORTE POTENCIA 7 (PARA FERRAMENTA DE ACAO DIRETA), COR AMARELA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</si>
  <si>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</si>
  <si>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</si>
  <si>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</si>
  <si>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</si>
  <si>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</si>
  <si>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</si>
  <si>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</si>
  <si>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</si>
  <si>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</si>
  <si>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</si>
  <si>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</si>
  <si>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</si>
  <si>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</si>
  <si>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</si>
  <si>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</si>
  <si>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</si>
  <si>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</si>
  <si>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</si>
  <si>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</si>
  <si>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</si>
  <si>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</si>
  <si>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</si>
  <si>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</si>
  <si>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</si>
  <si>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</si>
  <si>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</si>
  <si>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</si>
  <si>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</si>
  <si>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</si>
  <si>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</si>
  <si>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</si>
  <si>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</si>
  <si>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</si>
  <si>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</si>
  <si>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</si>
  <si>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</si>
  <si>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</si>
  <si>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</si>
  <si>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</si>
  <si>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</si>
  <si>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</si>
  <si>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</si>
  <si>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</si>
  <si>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</si>
  <si>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</si>
  <si>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</si>
  <si>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</si>
  <si>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</si>
  <si>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</si>
  <si>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</si>
  <si>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</si>
  <si>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</si>
  <si>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</si>
  <si>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</si>
  <si>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</si>
  <si>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</si>
  <si>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</si>
  <si>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</si>
  <si>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</si>
  <si>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</si>
  <si>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</si>
  <si>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</si>
  <si>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</si>
  <si>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</si>
  <si>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</si>
  <si>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</si>
  <si>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</si>
  <si>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</si>
  <si>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</si>
  <si>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</si>
  <si>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</si>
  <si>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</si>
  <si>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</si>
  <si>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</si>
  <si>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</si>
  <si>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</si>
  <si>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</si>
  <si>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</si>
  <si>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</si>
  <si>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</si>
  <si>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</si>
  <si>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</si>
  <si>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</si>
  <si>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</si>
  <si>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</si>
  <si>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</si>
  <si>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</si>
  <si>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</si>
  <si>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</si>
  <si>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</si>
  <si>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</si>
  <si>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</si>
  <si>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</si>
  <si>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</si>
  <si>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</si>
  <si>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</si>
  <si>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</si>
  <si>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</si>
  <si>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</si>
  <si>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</si>
  <si>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</si>
  <si>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</si>
  <si>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</si>
  <si>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</si>
  <si>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</si>
  <si>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</si>
  <si>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</si>
  <si>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</si>
  <si>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</si>
  <si>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</si>
  <si>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</si>
  <si>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</si>
  <si>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</si>
  <si>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</si>
  <si>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</si>
  <si>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</si>
  <si>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</si>
  <si>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</si>
  <si>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</si>
  <si>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</si>
  <si>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</si>
  <si>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</si>
  <si>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</si>
  <si>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</si>
  <si>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</si>
  <si>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</si>
  <si>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</si>
  <si>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</si>
  <si>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</si>
  <si>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</si>
  <si>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</si>
  <si>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</si>
  <si>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</si>
  <si>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</si>
  <si>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</si>
  <si>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</si>
  <si>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</si>
  <si>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</si>
  <si>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</si>
  <si>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</si>
  <si>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</si>
  <si>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</si>
  <si>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</si>
  <si>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</si>
  <si>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</si>
  <si>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</si>
  <si>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</si>
  <si>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</si>
  <si>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</si>
  <si>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</si>
  <si>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</si>
  <si>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</si>
  <si>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</si>
  <si>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</si>
  <si>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</si>
  <si>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</si>
  <si>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</si>
  <si>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</si>
  <si>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</si>
  <si>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</si>
  <si>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</si>
  <si>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</si>
  <si>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</si>
  <si>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</si>
  <si>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</si>
  <si>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</si>
  <si>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</si>
  <si>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</si>
  <si>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</si>
  <si>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</si>
  <si>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</si>
  <si>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</si>
  <si>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</si>
  <si>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</si>
  <si>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</si>
  <si>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</si>
  <si>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</si>
  <si>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</si>
  <si>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</si>
  <si>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</si>
  <si>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</si>
  <si>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</si>
  <si>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</si>
  <si>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</si>
  <si>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</si>
  <si>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</si>
  <si>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</si>
  <si>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</si>
  <si>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</si>
  <si>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</si>
  <si>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</si>
  <si>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</si>
  <si>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</si>
  <si>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</si>
  <si>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</si>
  <si>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</si>
  <si>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</si>
  <si>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</si>
  <si>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</si>
  <si>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</si>
  <si>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</si>
  <si>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</si>
  <si>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</si>
  <si>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</si>
  <si>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</si>
  <si>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</si>
  <si>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</si>
  <si>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</si>
  <si>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</si>
  <si>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</si>
  <si>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</si>
  <si>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</si>
  <si>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</si>
  <si>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</si>
  <si>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</si>
  <si>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</si>
  <si>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</si>
  <si>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</si>
  <si>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</si>
  <si>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</si>
  <si>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</si>
  <si>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</si>
  <si>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</si>
  <si>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</si>
  <si>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</si>
  <si>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</si>
  <si>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</si>
  <si>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</si>
  <si>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</si>
  <si>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</si>
  <si>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</si>
  <si>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</si>
  <si>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</si>
  <si>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</si>
  <si>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</si>
  <si>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</si>
  <si>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</si>
  <si>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</si>
  <si>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</si>
  <si>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</si>
  <si>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</si>
  <si>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</si>
  <si>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</si>
  <si>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</si>
  <si>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</si>
  <si>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</si>
  <si>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</si>
  <si>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</si>
  <si>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</si>
  <si>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</si>
  <si>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</si>
  <si>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</si>
  <si>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</si>
  <si>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</si>
  <si>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</si>
  <si>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</si>
  <si>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</si>
  <si>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</si>
  <si>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</si>
  <si>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</si>
  <si>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</si>
  <si>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</si>
  <si>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PERFIL 25, 120 X 150 CM (A X L), 4 FLS, BANDEIRA COM BASCULA,  ACABAMENTO BRANCO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</si>
  <si>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</si>
  <si>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SEM GUARNICAO/ALIZAR                                                                                                                                                                                                                                                                                                                                   </t>
  </si>
  <si>
    <t xml:space="preserve">JANELA DE CORRER, EM ALUMINIO PERFIL 25, 100 X 120 CM (A X L), 2 FLS MOVEIS,  SEM BANDEIRA, ACABAMENTO BRANCO OU BRILHANTE, BATENTE DE 6 A 7 CM, COM VIDRO, SEM GUARNICAO                                                                                                                                                                                                                                                                                                                                 </t>
  </si>
  <si>
    <t xml:space="preserve">JANELA DE CORRER, EM ALUMINIO PERFIL 25, 100 X 150 CM (A X L), 2 FLS MOVEIS,  SEM BANDEIRA, ACABAMENTO BRANCO OU BRILHANTE, BATENTE DE 6 A 7 CM, COM VIDRO, SEM GUARNICAO                                                                                                                                                                                                                                                                                                                                 </t>
  </si>
  <si>
    <t xml:space="preserve">JANELA DE CORRER, EM ALUMINIO PERFIL 25, 100 X 150 CM (A X L), 4 FLS MOVEIS, SEM BANDEIRA, ACABAMENTO BRANCO OU BRILHANTE, BATENTE DE 6 A 7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</si>
  <si>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</si>
  <si>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</si>
  <si>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</si>
  <si>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</si>
  <si>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</si>
  <si>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</si>
  <si>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</si>
  <si>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</si>
  <si>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</si>
  <si>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SEM GUARNICAO/ALIZAR                                                                                                                                                                                                                                                                                               </t>
  </si>
  <si>
    <t xml:space="preserve">JANELA VENEZIANA DE CORRER, EM ALUMINIO PERFIL 25, 100 X 150 CM (A X L), 6 FLS (4 VENEZIANAS E 2 VIDROS), SEM BANDEIRA, ACABAMENTO BRANCO OU BRILHANTE, BATENTE DE 8 A 9 CM, COM VIDRO, SEM GUARNICAO / ALIZAR                                                                                                                                                                                                                                                                                            </t>
  </si>
  <si>
    <t xml:space="preserve">JARDINEIRO (HORISTA)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</si>
  <si>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</si>
  <si>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</si>
  <si>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</si>
  <si>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</si>
  <si>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</si>
  <si>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</si>
  <si>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</si>
  <si>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</si>
  <si>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</si>
  <si>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</si>
  <si>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</si>
  <si>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</si>
  <si>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</si>
  <si>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</si>
  <si>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</si>
  <si>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</si>
  <si>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</si>
  <si>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</si>
  <si>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</si>
  <si>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</si>
  <si>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</si>
  <si>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</si>
  <si>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</si>
  <si>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</si>
  <si>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</si>
  <si>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</si>
  <si>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</si>
  <si>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</si>
  <si>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</si>
  <si>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</si>
  <si>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</si>
  <si>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</si>
  <si>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</si>
  <si>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</si>
  <si>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</si>
  <si>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</si>
  <si>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</si>
  <si>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</si>
  <si>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</si>
  <si>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</si>
  <si>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</si>
  <si>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</si>
  <si>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</si>
  <si>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</si>
  <si>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</si>
  <si>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</si>
  <si>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</si>
  <si>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</si>
  <si>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</si>
  <si>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</si>
  <si>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</si>
  <si>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</si>
  <si>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</si>
  <si>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</si>
  <si>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</si>
  <si>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</si>
  <si>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</si>
  <si>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</si>
  <si>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</si>
  <si>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</si>
  <si>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</si>
  <si>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</si>
  <si>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</si>
  <si>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</si>
  <si>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</si>
  <si>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</si>
  <si>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</si>
  <si>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</si>
  <si>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</si>
  <si>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</si>
  <si>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</si>
  <si>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</si>
  <si>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</si>
  <si>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</si>
  <si>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</si>
  <si>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</si>
  <si>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</si>
  <si>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</si>
  <si>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</si>
  <si>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</si>
  <si>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</si>
  <si>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</si>
  <si>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</si>
  <si>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</si>
  <si>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</si>
  <si>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</si>
  <si>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</si>
  <si>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</si>
  <si>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</si>
  <si>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</si>
  <si>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</si>
  <si>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</si>
  <si>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</si>
  <si>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</si>
  <si>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</si>
  <si>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</si>
  <si>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</si>
  <si>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</si>
  <si>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</si>
  <si>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</si>
  <si>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</si>
  <si>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</si>
  <si>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</si>
  <si>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</si>
  <si>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</si>
  <si>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</si>
  <si>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</si>
  <si>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</si>
  <si>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</si>
  <si>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</si>
  <si>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</si>
  <si>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</si>
  <si>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</si>
  <si>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</si>
  <si>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</si>
  <si>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</si>
  <si>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</si>
  <si>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</si>
  <si>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</si>
  <si>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</si>
  <si>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</si>
  <si>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</si>
  <si>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</si>
  <si>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</si>
  <si>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</si>
  <si>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</si>
  <si>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</si>
  <si>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</si>
  <si>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</si>
  <si>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</si>
  <si>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</si>
  <si>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</si>
  <si>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</si>
  <si>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</si>
  <si>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</si>
  <si>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</si>
  <si>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</si>
  <si>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</si>
  <si>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</si>
  <si>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</si>
  <si>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</si>
  <si>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</si>
  <si>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</si>
  <si>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</si>
  <si>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</si>
  <si>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</si>
  <si>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</si>
  <si>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</si>
  <si>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</si>
  <si>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</si>
  <si>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</si>
  <si>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</si>
  <si>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</si>
  <si>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</si>
  <si>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</si>
  <si>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</si>
  <si>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</si>
  <si>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</si>
  <si>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</si>
  <si>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</si>
  <si>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</si>
  <si>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</si>
  <si>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</si>
  <si>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</si>
  <si>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</si>
  <si>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</si>
  <si>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</si>
  <si>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</si>
  <si>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</si>
  <si>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</si>
  <si>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</si>
  <si>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</si>
  <si>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</si>
  <si>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</si>
  <si>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</si>
  <si>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</si>
  <si>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</si>
  <si>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</si>
  <si>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</si>
  <si>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</si>
  <si>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</si>
  <si>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</si>
  <si>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</si>
  <si>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</si>
  <si>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</si>
  <si>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</si>
  <si>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</si>
  <si>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</si>
  <si>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</si>
  <si>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</si>
  <si>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</si>
  <si>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</si>
  <si>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</si>
  <si>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</si>
  <si>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</si>
  <si>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</si>
  <si>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</si>
  <si>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</si>
  <si>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</si>
  <si>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</si>
  <si>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</si>
  <si>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</si>
  <si>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</si>
  <si>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</si>
  <si>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</si>
  <si>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</si>
  <si>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</si>
  <si>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</si>
  <si>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</si>
  <si>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</si>
  <si>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</si>
  <si>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</si>
  <si>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</si>
  <si>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</si>
  <si>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</si>
  <si>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</si>
  <si>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</si>
  <si>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</si>
  <si>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</si>
  <si>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</si>
  <si>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</si>
  <si>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</si>
  <si>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</si>
  <si>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</si>
  <si>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</si>
  <si>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</si>
  <si>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</si>
  <si>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</si>
  <si>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</si>
  <si>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</si>
  <si>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</si>
  <si>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</si>
  <si>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</si>
  <si>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</si>
  <si>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</si>
  <si>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</si>
  <si>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</si>
  <si>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</si>
  <si>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</si>
  <si>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</si>
  <si>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</si>
  <si>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</si>
  <si>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</si>
  <si>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</si>
  <si>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</si>
  <si>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</si>
  <si>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</si>
  <si>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</si>
  <si>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</si>
  <si>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</si>
  <si>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</si>
  <si>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</si>
  <si>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</si>
  <si>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</si>
  <si>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</si>
  <si>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</si>
  <si>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</si>
  <si>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</si>
  <si>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</si>
  <si>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</si>
  <si>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</si>
  <si>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</si>
  <si>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</si>
  <si>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</si>
  <si>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</si>
  <si>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</si>
  <si>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</si>
  <si>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</si>
  <si>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</si>
  <si>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</si>
  <si>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</si>
  <si>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</si>
  <si>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</si>
  <si>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</si>
  <si>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</si>
  <si>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</si>
  <si>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</si>
  <si>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</si>
  <si>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</si>
  <si>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</si>
  <si>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</si>
  <si>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</si>
  <si>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</si>
  <si>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</si>
  <si>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</si>
  <si>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</si>
  <si>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</si>
  <si>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</si>
  <si>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</si>
  <si>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</si>
  <si>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</si>
  <si>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</si>
  <si>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</si>
  <si>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</si>
  <si>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</si>
  <si>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</si>
  <si>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</si>
  <si>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</si>
  <si>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</si>
  <si>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</si>
  <si>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M2XMES</t>
  </si>
  <si>
    <t xml:space="preserve">LOCACAO DE ANDAIME METALICO TUBULAR DE ENCAIXE, TIPO DE TORRE, COM LARGURA DE 1 ATE 1,5 M E ALTURA DE *1,00* M (INCLUSO SAPATAS FIXAS OU RODIZIOS)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</si>
  <si>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</si>
  <si>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</si>
  <si>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</si>
  <si>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</si>
  <si>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</si>
  <si>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</si>
  <si>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</si>
  <si>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</si>
  <si>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</si>
  <si>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</si>
  <si>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</si>
  <si>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</si>
  <si>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</si>
  <si>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</si>
  <si>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</si>
  <si>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</si>
  <si>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</si>
  <si>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UNXMES</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</si>
  <si>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</si>
  <si>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</si>
  <si>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</si>
  <si>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</si>
  <si>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</si>
  <si>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</si>
  <si>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</si>
  <si>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</si>
  <si>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</si>
  <si>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</si>
  <si>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</si>
  <si>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</si>
  <si>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</si>
  <si>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</si>
  <si>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</si>
  <si>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</si>
  <si>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</si>
  <si>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</si>
  <si>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</si>
  <si>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</si>
  <si>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</si>
  <si>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</si>
  <si>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</si>
  <si>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</si>
  <si>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</si>
  <si>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</si>
  <si>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</si>
  <si>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</si>
  <si>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</si>
  <si>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</si>
  <si>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</si>
  <si>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</si>
  <si>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</si>
  <si>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FECHADA P/ ILUMINACAO PUBLICA, TIPO ABL 50/F OU EQUIV, P/ LAMPADA A VAPOR DE MERCURIO 400W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</si>
  <si>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</si>
  <si>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</si>
  <si>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</si>
  <si>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</si>
  <si>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</si>
  <si>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</si>
  <si>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</si>
  <si>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</si>
  <si>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</si>
  <si>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</si>
  <si>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</si>
  <si>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</si>
  <si>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</si>
  <si>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</si>
  <si>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</si>
  <si>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</si>
  <si>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</si>
  <si>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</si>
  <si>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</si>
  <si>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</si>
  <si>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</si>
  <si>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</si>
  <si>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</si>
  <si>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</si>
  <si>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</si>
  <si>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</si>
  <si>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</si>
  <si>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</si>
  <si>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</si>
  <si>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</si>
  <si>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</si>
  <si>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</si>
  <si>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</si>
  <si>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</si>
  <si>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</si>
  <si>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</si>
  <si>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</si>
  <si>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</si>
  <si>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</si>
  <si>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</si>
  <si>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</si>
  <si>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</si>
  <si>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</si>
  <si>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</si>
  <si>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</si>
  <si>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</si>
  <si>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</si>
  <si>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</si>
  <si>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</si>
  <si>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</si>
  <si>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</si>
  <si>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</si>
  <si>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</si>
  <si>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</si>
  <si>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</si>
  <si>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</si>
  <si>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</si>
  <si>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</si>
  <si>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</si>
  <si>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</si>
  <si>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</si>
  <si>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</si>
  <si>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</si>
  <si>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</si>
  <si>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</si>
  <si>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</si>
  <si>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</si>
  <si>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</si>
  <si>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</si>
  <si>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</si>
  <si>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</si>
  <si>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</si>
  <si>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</si>
  <si>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</si>
  <si>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</si>
  <si>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</si>
  <si>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</si>
  <si>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</si>
  <si>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</si>
  <si>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</si>
  <si>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</si>
  <si>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</si>
  <si>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</si>
  <si>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</si>
  <si>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</si>
  <si>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</si>
  <si>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</si>
  <si>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</si>
  <si>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</si>
  <si>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</si>
  <si>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</si>
  <si>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</si>
  <si>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</si>
  <si>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</si>
  <si>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</si>
  <si>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</si>
  <si>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</si>
  <si>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</si>
  <si>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</si>
  <si>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</si>
  <si>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</si>
  <si>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</si>
  <si>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</si>
  <si>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</si>
  <si>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</si>
  <si>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</si>
  <si>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</si>
  <si>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</si>
  <si>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</si>
  <si>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</si>
  <si>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</si>
  <si>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</si>
  <si>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</si>
  <si>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</si>
  <si>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</si>
  <si>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</si>
  <si>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</si>
  <si>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</si>
  <si>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</si>
  <si>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</si>
  <si>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</si>
  <si>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</si>
  <si>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</si>
  <si>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</si>
  <si>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</si>
  <si>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</si>
  <si>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</si>
  <si>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</si>
  <si>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</si>
  <si>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</si>
  <si>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</si>
  <si>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</si>
  <si>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</si>
  <si>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</si>
  <si>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</si>
  <si>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</si>
  <si>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</si>
  <si>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</si>
  <si>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</si>
  <si>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</si>
  <si>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</si>
  <si>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</si>
  <si>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</si>
  <si>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</si>
  <si>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</si>
  <si>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</si>
  <si>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</si>
  <si>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</si>
  <si>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</si>
  <si>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</si>
  <si>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</si>
  <si>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</si>
  <si>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</si>
  <si>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</si>
  <si>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</si>
  <si>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</si>
  <si>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</si>
  <si>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</si>
  <si>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</si>
  <si>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</si>
  <si>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</si>
  <si>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</si>
  <si>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</si>
  <si>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</si>
  <si>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</si>
  <si>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</si>
  <si>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</si>
  <si>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</si>
  <si>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</si>
  <si>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</si>
  <si>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</si>
  <si>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</si>
  <si>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</si>
  <si>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</si>
  <si>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</si>
  <si>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</si>
  <si>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</si>
  <si>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</si>
  <si>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</si>
  <si>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</si>
  <si>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</si>
  <si>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</si>
  <si>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</si>
  <si>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</si>
  <si>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</si>
  <si>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</si>
  <si>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</si>
  <si>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</si>
  <si>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</si>
  <si>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</si>
  <si>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</si>
  <si>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</si>
  <si>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</si>
  <si>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</si>
  <si>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</si>
  <si>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</si>
  <si>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</si>
  <si>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</si>
  <si>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</si>
  <si>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</si>
  <si>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</si>
  <si>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</si>
  <si>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</si>
  <si>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</si>
  <si>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</si>
  <si>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</si>
  <si>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</si>
  <si>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</si>
  <si>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</si>
  <si>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</si>
  <si>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</si>
  <si>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</si>
  <si>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</si>
  <si>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</si>
  <si>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</si>
  <si>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</si>
  <si>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</si>
  <si>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</si>
  <si>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</si>
  <si>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</si>
  <si>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</si>
  <si>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</si>
  <si>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</si>
  <si>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</si>
  <si>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</si>
  <si>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</si>
  <si>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</si>
  <si>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</si>
  <si>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</si>
  <si>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</si>
  <si>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</si>
  <si>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</si>
  <si>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</si>
  <si>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</si>
  <si>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</si>
  <si>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</si>
  <si>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</si>
  <si>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</si>
  <si>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</si>
  <si>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</si>
  <si>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</si>
  <si>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</si>
  <si>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</si>
  <si>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</si>
  <si>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</si>
  <si>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</si>
  <si>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</si>
  <si>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</si>
  <si>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</si>
  <si>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</si>
  <si>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</si>
  <si>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</si>
  <si>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</si>
  <si>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</si>
  <si>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</si>
  <si>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</si>
  <si>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</si>
  <si>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</si>
  <si>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</si>
  <si>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</si>
  <si>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</si>
  <si>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</si>
  <si>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</si>
  <si>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</si>
  <si>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</si>
  <si>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</si>
  <si>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</si>
  <si>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</si>
  <si>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</si>
  <si>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</si>
  <si>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</si>
  <si>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</si>
  <si>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</si>
  <si>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</si>
  <si>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</si>
  <si>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</si>
  <si>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</si>
  <si>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</si>
  <si>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</si>
  <si>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</si>
  <si>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</si>
  <si>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</si>
  <si>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</si>
  <si>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</si>
  <si>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</si>
  <si>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</si>
  <si>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</si>
  <si>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</si>
  <si>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</si>
  <si>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</si>
  <si>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</si>
  <si>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</si>
  <si>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</si>
  <si>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</si>
  <si>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</si>
  <si>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</si>
  <si>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</si>
  <si>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</si>
  <si>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</si>
  <si>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</si>
  <si>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</si>
  <si>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</si>
  <si>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</si>
  <si>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</si>
  <si>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</si>
  <si>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</si>
  <si>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</si>
  <si>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</si>
  <si>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</si>
  <si>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</si>
  <si>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</si>
  <si>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</si>
  <si>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</si>
  <si>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</si>
  <si>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</si>
  <si>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</si>
  <si>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</si>
  <si>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</si>
  <si>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</si>
  <si>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</si>
  <si>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</si>
  <si>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</si>
  <si>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</si>
  <si>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</si>
  <si>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</si>
  <si>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</si>
  <si>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</si>
  <si>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</si>
  <si>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</si>
  <si>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</si>
  <si>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</si>
  <si>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</si>
  <si>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</si>
  <si>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</si>
  <si>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</si>
  <si>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</si>
  <si>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</si>
  <si>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</si>
  <si>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</si>
  <si>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</si>
  <si>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</si>
  <si>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</si>
  <si>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</si>
  <si>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</si>
  <si>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</si>
  <si>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</si>
  <si>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</si>
  <si>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</si>
  <si>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</si>
  <si>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</si>
  <si>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</si>
  <si>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</si>
  <si>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</si>
  <si>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</si>
  <si>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</si>
  <si>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</si>
  <si>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</si>
  <si>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</si>
  <si>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</si>
  <si>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</si>
  <si>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</si>
  <si>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</si>
  <si>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</si>
  <si>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</si>
  <si>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</si>
  <si>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</si>
  <si>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</si>
  <si>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</si>
  <si>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</si>
  <si>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</si>
  <si>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</si>
  <si>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</si>
  <si>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</si>
  <si>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</si>
  <si>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</si>
  <si>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</si>
  <si>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</si>
  <si>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</si>
  <si>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</si>
  <si>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</si>
  <si>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</si>
  <si>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</si>
  <si>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</si>
  <si>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</si>
  <si>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</si>
  <si>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</si>
  <si>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</si>
  <si>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</si>
  <si>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</si>
  <si>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</si>
  <si>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</si>
  <si>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</si>
  <si>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</si>
  <si>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</si>
  <si>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</si>
  <si>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</si>
  <si>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</si>
  <si>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</si>
  <si>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</si>
  <si>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</si>
  <si>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</si>
  <si>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</si>
  <si>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</si>
  <si>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</si>
  <si>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</si>
  <si>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</si>
  <si>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</si>
  <si>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</si>
  <si>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</si>
  <si>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</si>
  <si>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</si>
  <si>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</si>
  <si>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</si>
  <si>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</si>
  <si>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</si>
  <si>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</si>
  <si>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</si>
  <si>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</si>
  <si>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</si>
  <si>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</si>
  <si>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</si>
  <si>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</si>
  <si>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</si>
  <si>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</si>
  <si>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</si>
  <si>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</si>
  <si>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</si>
  <si>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</si>
  <si>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</si>
  <si>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</si>
  <si>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</si>
  <si>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</si>
  <si>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</si>
  <si>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</si>
  <si>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</si>
  <si>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</si>
  <si>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</si>
  <si>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</si>
  <si>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</si>
  <si>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</si>
  <si>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</si>
  <si>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</si>
  <si>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</si>
  <si>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</si>
  <si>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</si>
  <si>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</si>
  <si>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</si>
  <si>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</si>
  <si>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</si>
  <si>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</si>
  <si>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</si>
  <si>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</si>
  <si>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</si>
  <si>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</si>
  <si>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</si>
  <si>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</si>
  <si>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</si>
  <si>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</si>
  <si>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</si>
  <si>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</si>
  <si>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</si>
  <si>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</si>
  <si>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</si>
  <si>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</si>
  <si>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</si>
  <si>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</si>
  <si>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</si>
  <si>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</si>
  <si>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</si>
  <si>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</si>
  <si>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</si>
  <si>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</si>
  <si>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</si>
  <si>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</si>
  <si>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</si>
  <si>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</si>
  <si>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</si>
  <si>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</si>
  <si>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</si>
  <si>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</si>
  <si>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</si>
  <si>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</si>
  <si>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</si>
  <si>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</si>
  <si>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</si>
  <si>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</si>
  <si>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</si>
  <si>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</si>
  <si>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</si>
  <si>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</si>
  <si>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</si>
  <si>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</si>
  <si>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</si>
  <si>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</si>
  <si>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</si>
  <si>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</si>
  <si>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</si>
  <si>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</si>
  <si>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</si>
  <si>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</si>
  <si>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</si>
  <si>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</si>
  <si>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</si>
  <si>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</si>
  <si>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</si>
  <si>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</si>
  <si>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</si>
  <si>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</si>
  <si>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</si>
  <si>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</si>
  <si>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</si>
  <si>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</si>
  <si>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</si>
  <si>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</si>
  <si>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</si>
  <si>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</si>
  <si>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</si>
  <si>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</si>
  <si>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</si>
  <si>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</si>
  <si>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</si>
  <si>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</si>
  <si>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</si>
  <si>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</si>
  <si>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</si>
  <si>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</si>
  <si>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</si>
  <si>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</si>
  <si>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</si>
  <si>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</si>
  <si>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</si>
  <si>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</si>
  <si>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</si>
  <si>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</si>
  <si>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</si>
  <si>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</si>
  <si>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</si>
  <si>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</si>
  <si>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</si>
  <si>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</si>
  <si>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</si>
  <si>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</si>
  <si>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</si>
  <si>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</si>
  <si>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</si>
  <si>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</si>
  <si>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</si>
  <si>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</si>
  <si>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</si>
  <si>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</si>
  <si>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</si>
  <si>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</si>
  <si>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</si>
  <si>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</si>
  <si>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</si>
  <si>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</si>
  <si>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</si>
  <si>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</si>
  <si>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</si>
  <si>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</si>
  <si>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</si>
  <si>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</si>
  <si>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</si>
  <si>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</si>
  <si>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</si>
  <si>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</si>
  <si>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</si>
  <si>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</si>
  <si>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</si>
  <si>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</si>
  <si>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</si>
  <si>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</si>
  <si>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</si>
  <si>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</si>
  <si>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</si>
  <si>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</si>
  <si>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</si>
  <si>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</si>
  <si>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</si>
  <si>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</si>
  <si>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</si>
  <si>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</si>
  <si>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</si>
  <si>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</si>
  <si>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</si>
  <si>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</si>
  <si>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</si>
  <si>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</si>
  <si>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</si>
  <si>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</si>
  <si>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</si>
  <si>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</si>
  <si>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</si>
  <si>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</si>
  <si>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</si>
  <si>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</si>
  <si>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</si>
  <si>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</si>
  <si>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</si>
  <si>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</si>
  <si>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</si>
  <si>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</si>
  <si>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</si>
  <si>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</si>
  <si>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</si>
  <si>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</si>
  <si>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</si>
  <si>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</si>
  <si>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</si>
  <si>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</si>
  <si>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</si>
  <si>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</si>
  <si>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</si>
  <si>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</si>
  <si>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</si>
  <si>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</si>
  <si>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</si>
  <si>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</si>
  <si>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</si>
  <si>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</si>
  <si>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</si>
  <si>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</si>
  <si>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</si>
  <si>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</si>
  <si>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</si>
  <si>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</si>
  <si>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</si>
  <si>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</si>
  <si>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</si>
  <si>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</si>
  <si>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</si>
  <si>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</si>
  <si>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</si>
  <si>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</si>
  <si>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</si>
  <si>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</si>
  <si>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</si>
  <si>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</si>
  <si>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</si>
  <si>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</si>
  <si>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</si>
  <si>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</si>
  <si>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</si>
  <si>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</si>
  <si>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</si>
  <si>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</si>
  <si>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MIL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</si>
  <si>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</si>
  <si>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</si>
  <si>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</si>
  <si>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</si>
  <si>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</si>
  <si>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</si>
  <si>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</si>
  <si>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</si>
  <si>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</si>
  <si>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</si>
  <si>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</si>
  <si>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</si>
  <si>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</si>
  <si>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</si>
  <si>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</si>
  <si>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</si>
  <si>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</si>
  <si>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</si>
  <si>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</si>
  <si>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</si>
  <si>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</si>
  <si>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</si>
  <si>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</si>
  <si>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</si>
  <si>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</si>
  <si>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</si>
  <si>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</si>
  <si>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</si>
  <si>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</si>
  <si>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</si>
  <si>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</si>
  <si>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</si>
  <si>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</si>
  <si>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</si>
  <si>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</si>
  <si>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</si>
  <si>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</si>
  <si>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</si>
  <si>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</si>
  <si>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</si>
  <si>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</si>
  <si>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</si>
  <si>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</si>
  <si>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</si>
  <si>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</si>
  <si>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</si>
  <si>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</si>
  <si>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</si>
  <si>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</si>
  <si>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</si>
  <si>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</si>
  <si>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</si>
  <si>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</si>
  <si>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</si>
  <si>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</si>
  <si>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</si>
  <si>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</si>
  <si>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</si>
  <si>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</si>
  <si>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</si>
  <si>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</si>
  <si>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</si>
  <si>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</si>
  <si>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</si>
  <si>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</si>
  <si>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</si>
  <si>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</si>
  <si>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</si>
  <si>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</si>
  <si>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</si>
  <si>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</si>
  <si>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</si>
  <si>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</si>
  <si>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</si>
  <si>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</si>
  <si>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</si>
  <si>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</si>
  <si>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</si>
  <si>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</si>
  <si>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</si>
  <si>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</si>
  <si>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</si>
  <si>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</si>
  <si>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</si>
  <si>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</si>
  <si>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</si>
  <si>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</si>
  <si>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</si>
  <si>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</si>
  <si>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</si>
  <si>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</si>
  <si>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</si>
  <si>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</si>
  <si>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</si>
  <si>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</si>
  <si>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</si>
  <si>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</si>
  <si>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</si>
  <si>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</si>
  <si>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</si>
  <si>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</si>
  <si>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</si>
  <si>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</si>
  <si>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</si>
  <si>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</si>
  <si>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</si>
  <si>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</si>
  <si>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</si>
  <si>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</si>
  <si>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</si>
  <si>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</si>
  <si>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</si>
  <si>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</si>
  <si>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</si>
  <si>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</si>
  <si>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</si>
  <si>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</si>
  <si>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</si>
  <si>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</si>
  <si>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</si>
  <si>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</si>
  <si>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</si>
  <si>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</si>
  <si>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</si>
  <si>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</si>
  <si>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</si>
  <si>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</si>
  <si>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</si>
  <si>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</si>
  <si>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</si>
  <si>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</si>
  <si>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</si>
  <si>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</si>
  <si>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</si>
  <si>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</si>
  <si>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</si>
  <si>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</si>
  <si>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</si>
  <si>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</si>
  <si>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</si>
  <si>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</si>
  <si>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</si>
  <si>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</si>
  <si>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</si>
  <si>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</si>
  <si>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</si>
  <si>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</si>
  <si>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</si>
  <si>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</si>
  <si>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</si>
  <si>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</si>
  <si>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</si>
  <si>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</si>
  <si>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</si>
  <si>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</si>
  <si>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</si>
  <si>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</si>
  <si>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</si>
  <si>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</si>
  <si>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</si>
  <si>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</si>
  <si>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</si>
  <si>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</si>
  <si>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</si>
  <si>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</si>
  <si>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</si>
  <si>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</si>
  <si>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</si>
  <si>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</si>
  <si>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</si>
  <si>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</si>
  <si>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</si>
  <si>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</si>
  <si>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</si>
  <si>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</si>
  <si>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</si>
  <si>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</si>
  <si>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</si>
  <si>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</si>
  <si>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</si>
  <si>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</si>
  <si>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</si>
  <si>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</si>
  <si>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</si>
  <si>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</si>
  <si>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</si>
  <si>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</si>
  <si>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</si>
  <si>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</si>
  <si>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</si>
  <si>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</si>
  <si>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</si>
  <si>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</si>
  <si>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</si>
  <si>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</si>
  <si>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</si>
  <si>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</si>
  <si>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</si>
  <si>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</si>
  <si>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</si>
  <si>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</si>
  <si>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</si>
  <si>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</si>
  <si>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</si>
  <si>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</si>
  <si>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</si>
  <si>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</si>
  <si>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</si>
  <si>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</si>
  <si>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</si>
  <si>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</si>
  <si>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</si>
  <si>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</si>
  <si>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</si>
  <si>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</si>
  <si>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</si>
  <si>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</si>
  <si>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</si>
  <si>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</si>
  <si>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</si>
  <si>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</si>
  <si>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</si>
  <si>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</si>
  <si>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</si>
  <si>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</si>
  <si>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</si>
  <si>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</si>
  <si>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</si>
  <si>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</si>
  <si>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</si>
  <si>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</si>
  <si>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</si>
  <si>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</si>
  <si>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</si>
  <si>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</si>
  <si>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</si>
  <si>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</si>
  <si>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</si>
  <si>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</si>
  <si>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</si>
  <si>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</si>
  <si>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</si>
  <si>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</si>
  <si>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</si>
  <si>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</si>
  <si>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</si>
  <si>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</si>
  <si>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</si>
  <si>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</si>
  <si>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</si>
  <si>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</si>
  <si>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</si>
  <si>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</si>
  <si>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</si>
  <si>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</si>
  <si>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</si>
  <si>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</si>
  <si>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</si>
  <si>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</si>
  <si>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</si>
  <si>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</si>
  <si>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</si>
  <si>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</si>
  <si>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</si>
  <si>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</si>
  <si>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</si>
  <si>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</si>
  <si>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</si>
  <si>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</si>
  <si>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</si>
  <si>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</si>
  <si>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</si>
  <si>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</si>
  <si>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</si>
  <si>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</si>
  <si>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</si>
  <si>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</si>
  <si>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</si>
  <si>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</si>
  <si>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</si>
  <si>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</si>
  <si>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</si>
  <si>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</si>
  <si>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</si>
  <si>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</si>
  <si>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</si>
  <si>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</si>
  <si>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</si>
  <si>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</si>
  <si>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</si>
  <si>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</si>
  <si>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</si>
  <si>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</si>
  <si>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</si>
  <si>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</si>
  <si>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</si>
  <si>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</si>
  <si>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</si>
  <si>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</si>
  <si>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</si>
  <si>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</si>
  <si>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</si>
  <si>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</si>
  <si>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</si>
  <si>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</si>
  <si>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</si>
  <si>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</si>
  <si>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</si>
  <si>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</si>
  <si>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</si>
  <si>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</si>
  <si>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</si>
  <si>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</si>
  <si>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</si>
  <si>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</si>
  <si>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</si>
  <si>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</si>
  <si>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</si>
  <si>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</si>
  <si>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</si>
  <si>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</si>
  <si>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</si>
  <si>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</si>
  <si>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</si>
  <si>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</si>
  <si>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</si>
  <si>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</si>
  <si>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</si>
  <si>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</si>
  <si>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</si>
  <si>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</si>
  <si>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</si>
  <si>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</si>
  <si>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</si>
  <si>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</si>
  <si>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</si>
  <si>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</si>
  <si>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</si>
  <si>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</si>
  <si>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</si>
  <si>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</si>
  <si>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</si>
  <si>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</si>
  <si>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</si>
  <si>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</si>
  <si>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</si>
  <si>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</si>
  <si>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</si>
  <si>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</si>
  <si>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</si>
  <si>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</si>
  <si>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</si>
  <si>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</si>
  <si>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</si>
  <si>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</si>
  <si>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</si>
  <si>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</si>
  <si>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</si>
  <si>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</si>
  <si>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</si>
  <si>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</si>
  <si>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</si>
  <si>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</si>
  <si>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</si>
  <si>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</si>
  <si>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</si>
  <si>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</si>
  <si>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</si>
  <si>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</si>
  <si>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</si>
  <si>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</si>
  <si>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</si>
  <si>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</si>
  <si>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</si>
  <si>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</si>
  <si>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</si>
  <si>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</si>
  <si>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</si>
  <si>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</si>
  <si>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</si>
  <si>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</si>
  <si>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</si>
  <si>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</si>
  <si>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</si>
  <si>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</si>
  <si>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</si>
  <si>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</si>
  <si>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</si>
  <si>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</si>
  <si>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</si>
  <si>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</si>
  <si>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</si>
  <si>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</si>
  <si>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</si>
  <si>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</si>
  <si>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</si>
  <si>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</si>
  <si>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</si>
  <si>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</si>
  <si>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</si>
  <si>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</si>
  <si>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</si>
  <si>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</si>
  <si>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</si>
  <si>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</si>
  <si>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</si>
  <si>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</si>
  <si>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</si>
  <si>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</si>
  <si>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</si>
  <si>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</si>
  <si>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</si>
  <si>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</si>
  <si>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</si>
  <si>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</si>
  <si>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</si>
  <si>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</si>
  <si>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</si>
  <si>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</si>
  <si>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</si>
  <si>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</si>
  <si>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</si>
  <si>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</si>
  <si>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</si>
  <si>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</si>
  <si>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</si>
  <si>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</si>
  <si>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</si>
  <si>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</si>
  <si>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</si>
  <si>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</si>
  <si>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</si>
  <si>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</si>
  <si>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</si>
  <si>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</si>
  <si>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</si>
  <si>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</si>
  <si>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</si>
  <si>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</si>
  <si>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</si>
  <si>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</si>
  <si>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</si>
  <si>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</si>
  <si>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</si>
  <si>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</si>
  <si>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</si>
  <si>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</si>
  <si>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</si>
  <si>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</si>
  <si>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</si>
  <si>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</si>
  <si>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</si>
  <si>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</si>
  <si>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</si>
  <si>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</si>
  <si>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</si>
  <si>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</si>
  <si>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</si>
  <si>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</si>
  <si>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</si>
  <si>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</si>
  <si>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</si>
  <si>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</si>
  <si>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</si>
  <si>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</si>
  <si>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</si>
  <si>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</si>
  <si>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</si>
  <si>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</si>
  <si>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</si>
  <si>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</si>
  <si>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</si>
  <si>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</si>
  <si>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</si>
  <si>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</si>
  <si>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</si>
  <si>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</si>
  <si>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</si>
  <si>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</si>
  <si>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</si>
  <si>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</si>
  <si>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</si>
  <si>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</si>
  <si>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</si>
  <si>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</si>
  <si>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</si>
  <si>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</si>
  <si>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</si>
  <si>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</si>
  <si>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</si>
  <si>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</si>
  <si>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</si>
  <si>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</si>
  <si>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</si>
  <si>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</si>
  <si>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</si>
  <si>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</si>
  <si>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</si>
  <si>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</si>
  <si>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</si>
  <si>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</si>
  <si>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</si>
  <si>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</si>
  <si>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</si>
  <si>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</si>
  <si>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</si>
  <si>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</si>
  <si>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</si>
  <si>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</si>
  <si>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</si>
  <si>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</si>
  <si>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</si>
  <si>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</si>
  <si>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</si>
  <si>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</si>
  <si>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</si>
  <si>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</si>
  <si>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</si>
  <si>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</si>
  <si>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</si>
  <si>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</si>
  <si>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</si>
  <si>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</si>
  <si>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</si>
  <si>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</si>
  <si>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</si>
  <si>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</si>
  <si>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</si>
  <si>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</si>
  <si>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</si>
  <si>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</si>
  <si>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</si>
  <si>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</si>
  <si>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</si>
  <si>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</si>
  <si>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</si>
  <si>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</si>
  <si>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</si>
  <si>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</si>
  <si>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</si>
  <si>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</si>
  <si>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</si>
  <si>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</si>
  <si>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</si>
  <si>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</si>
  <si>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</si>
  <si>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</si>
  <si>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</si>
  <si>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</si>
  <si>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</si>
  <si>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</si>
  <si>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</si>
  <si>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</si>
  <si>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</si>
  <si>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</si>
  <si>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</si>
  <si>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</si>
  <si>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</si>
  <si>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</si>
  <si>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</si>
  <si>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</si>
  <si>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</si>
  <si>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</si>
  <si>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</si>
  <si>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</si>
  <si>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</si>
  <si>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</si>
  <si>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</si>
  <si>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</si>
  <si>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</si>
  <si>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</si>
  <si>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</si>
  <si>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</si>
  <si>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</si>
  <si>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</si>
  <si>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</si>
  <si>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</si>
  <si>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</si>
  <si>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</si>
  <si>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</si>
  <si>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</si>
  <si>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</si>
  <si>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</si>
  <si>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</si>
  <si>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</si>
  <si>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</si>
  <si>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</si>
  <si>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</si>
  <si>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</si>
  <si>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</si>
  <si>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</si>
  <si>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</si>
  <si>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</si>
  <si>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</si>
  <si>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</si>
  <si>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</si>
  <si>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</si>
  <si>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</si>
  <si>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</si>
  <si>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</si>
  <si>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</si>
  <si>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</si>
  <si>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</si>
  <si>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</si>
  <si>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</si>
  <si>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</si>
  <si>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310ML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</si>
  <si>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</si>
  <si>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</si>
  <si>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</si>
  <si>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</si>
  <si>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</si>
  <si>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</si>
  <si>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</si>
  <si>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</si>
  <si>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</si>
  <si>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</si>
  <si>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</si>
  <si>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</si>
  <si>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</si>
  <si>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</si>
  <si>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</si>
  <si>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</si>
  <si>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</si>
  <si>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</si>
  <si>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</si>
  <si>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</si>
  <si>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</si>
  <si>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</si>
  <si>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</si>
  <si>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</si>
  <si>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</si>
  <si>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</si>
  <si>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</si>
  <si>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</si>
  <si>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</si>
  <si>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</si>
  <si>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</si>
  <si>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</si>
  <si>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</si>
  <si>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</si>
  <si>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</si>
  <si>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</si>
  <si>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</si>
  <si>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</si>
  <si>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</si>
  <si>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</si>
  <si>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</si>
  <si>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</si>
  <si>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</si>
  <si>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</si>
  <si>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</si>
  <si>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</si>
  <si>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</si>
  <si>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</si>
  <si>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</si>
  <si>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</si>
  <si>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</si>
  <si>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</si>
  <si>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</si>
  <si>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</si>
  <si>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</si>
  <si>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</si>
  <si>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</si>
  <si>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</si>
  <si>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</si>
  <si>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</si>
  <si>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</si>
  <si>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</si>
  <si>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</si>
  <si>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</si>
  <si>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</si>
  <si>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</si>
  <si>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</si>
  <si>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</si>
  <si>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</si>
  <si>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</si>
  <si>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</si>
  <si>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</si>
  <si>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</si>
  <si>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</si>
  <si>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</si>
  <si>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</si>
  <si>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</si>
  <si>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</si>
  <si>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</si>
  <si>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</si>
  <si>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</si>
  <si>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</si>
  <si>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</si>
  <si>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</si>
  <si>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</si>
  <si>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</si>
  <si>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</si>
  <si>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</si>
  <si>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</si>
  <si>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</si>
  <si>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</si>
  <si>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</si>
  <si>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</si>
  <si>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</si>
  <si>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</si>
  <si>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</si>
  <si>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</si>
  <si>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</si>
  <si>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</si>
  <si>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</si>
  <si>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</si>
  <si>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</si>
  <si>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</si>
  <si>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</si>
  <si>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</si>
  <si>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</si>
  <si>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</si>
  <si>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</si>
  <si>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</si>
  <si>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</si>
  <si>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</si>
  <si>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</si>
  <si>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</si>
  <si>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</si>
  <si>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</si>
  <si>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</si>
  <si>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</si>
  <si>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</si>
  <si>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</si>
  <si>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</si>
  <si>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</si>
  <si>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</si>
  <si>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</si>
  <si>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</si>
  <si>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</si>
  <si>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</si>
  <si>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</si>
  <si>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</si>
  <si>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</si>
  <si>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</si>
  <si>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</si>
  <si>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</si>
  <si>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</si>
  <si>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</si>
  <si>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CLASSE A15 CARGA MAX 1,5 T, 300 X 300 MM (COM INSCRICAO EM RELEVO DO TIPO DE REDE)                                                                                                                                                                                                                                                                                                                                                                                          </t>
  </si>
  <si>
    <t xml:space="preserve">TAMPAO FOFO SIMPLES COM BASE, CLASSE A15 CARGA MAX 1,5 T, 400 X 400 MM (COM INSCRICAO EM RELEVO DO TIPO DE REDE)                                                                                                                                                                                                                                                                                                                                                                                          </t>
  </si>
  <si>
    <t xml:space="preserve">TAMPAO FOFO SIMPLES COM BASE, CLASSE A15 CARGA MAX 1,5 T, 400 X 600 MM (COM INSCRICAO EM RELEVO DO TIPO DE REDE)                                                                                                                                                                                                                                                                                                                                                                                          </t>
  </si>
  <si>
    <t xml:space="preserve">TAMPAO FOFO SIMPLES COM BASE, CLASSE B125 CARGA MAX 12,5 T, REDONDO, TAMPA 500 MM (COM INSCRICAO EM RELEVO DO TIPO DE REDE)                                                                                                                                                                                                                                                                                                                                                                               </t>
  </si>
  <si>
    <t xml:space="preserve">TAMPAO FOFO SIMPLES COM BASE, CLASSE B125 CARGA MAX 12,5 T, REDONDO, TAMPA 600 MM (COM INSCRICAO EM RELEVO DO TIPO DE REDE)                                                                                                                                                                                                                                                                                                                                                                               </t>
  </si>
  <si>
    <t xml:space="preserve">TAMPAO FOFO SIMPLES COM BASE, CLASSE D400 CARGA MAX 40 T, REDONDO, TAMPA 600 MM, REDE PLUVIAL/ESGOTO (COM INSCRICAO EM RELEVO DO TIPO DE REDE)                                                                                                                                                                                                                                                                                                                                                            </t>
  </si>
  <si>
    <t xml:space="preserve">TAMPAO FOFO SIMPLES COM BASE, CLASSE D400 CARGA MAX 40 T, REDONDO, TAMPA 900 MM (COM INSCRICAO EM RELEVO DO TIPO DE REDE)                                                                                                                                                                                                                                                                                                                                                                                 </t>
  </si>
  <si>
    <t xml:space="preserve">TAMPAO FOFO SIMPLES,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</si>
  <si>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</si>
  <si>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</si>
  <si>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</si>
  <si>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</si>
  <si>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</si>
  <si>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</si>
  <si>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</si>
  <si>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</si>
  <si>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</si>
  <si>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</si>
  <si>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</si>
  <si>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</si>
  <si>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</si>
  <si>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</si>
  <si>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</si>
  <si>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</si>
  <si>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</si>
  <si>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</si>
  <si>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</si>
  <si>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</si>
  <si>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</si>
  <si>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</si>
  <si>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</si>
  <si>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</si>
  <si>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</si>
  <si>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</si>
  <si>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</si>
  <si>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</si>
  <si>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</si>
  <si>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</si>
  <si>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</si>
  <si>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</si>
  <si>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</si>
  <si>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</si>
  <si>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</si>
  <si>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</si>
  <si>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</si>
  <si>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</si>
  <si>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</si>
  <si>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</si>
  <si>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</si>
  <si>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</si>
  <si>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</si>
  <si>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</si>
  <si>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</si>
  <si>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</si>
  <si>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</si>
  <si>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</si>
  <si>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</si>
  <si>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</si>
  <si>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</si>
  <si>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</si>
  <si>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</si>
  <si>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</si>
  <si>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</si>
  <si>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</si>
  <si>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</si>
  <si>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</si>
  <si>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</si>
  <si>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</si>
  <si>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</si>
  <si>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</si>
  <si>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</si>
  <si>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</si>
  <si>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</si>
  <si>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</si>
  <si>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</si>
  <si>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</si>
  <si>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</si>
  <si>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</si>
  <si>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</si>
  <si>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</si>
  <si>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</si>
  <si>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</si>
  <si>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</si>
  <si>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</si>
  <si>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</si>
  <si>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</si>
  <si>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</si>
  <si>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</si>
  <si>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</si>
  <si>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</si>
  <si>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</si>
  <si>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</si>
  <si>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</si>
  <si>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</si>
  <si>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</si>
  <si>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</si>
  <si>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</si>
  <si>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</si>
  <si>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</si>
  <si>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</si>
  <si>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</si>
  <si>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</si>
  <si>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</si>
  <si>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</si>
  <si>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</si>
  <si>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</si>
  <si>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</si>
  <si>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</si>
  <si>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</si>
  <si>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</si>
  <si>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</si>
  <si>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</si>
  <si>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</si>
  <si>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</si>
  <si>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</si>
  <si>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</si>
  <si>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</si>
  <si>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</si>
  <si>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</si>
  <si>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</si>
  <si>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</si>
  <si>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</si>
  <si>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</si>
  <si>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</si>
  <si>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</si>
  <si>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</si>
  <si>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</si>
  <si>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</si>
  <si>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</si>
  <si>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</si>
  <si>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</si>
  <si>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</si>
  <si>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</si>
  <si>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</si>
  <si>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</si>
  <si>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</si>
  <si>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</si>
  <si>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</si>
  <si>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</si>
  <si>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</si>
  <si>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</si>
  <si>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</si>
  <si>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</si>
  <si>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</si>
  <si>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</si>
  <si>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</si>
  <si>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</si>
  <si>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</si>
  <si>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</si>
  <si>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</si>
  <si>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</si>
  <si>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</si>
  <si>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</si>
  <si>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</si>
  <si>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</si>
  <si>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</si>
  <si>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</si>
  <si>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</si>
  <si>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</si>
  <si>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</si>
  <si>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</si>
  <si>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</si>
  <si>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</si>
  <si>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</si>
  <si>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</si>
  <si>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</si>
  <si>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</si>
  <si>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</si>
  <si>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</si>
  <si>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</si>
  <si>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</si>
  <si>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</si>
  <si>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</si>
  <si>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</si>
  <si>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</si>
  <si>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</si>
  <si>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</si>
  <si>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</si>
  <si>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</si>
  <si>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</si>
  <si>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</si>
  <si>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</si>
  <si>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</si>
  <si>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</si>
  <si>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</si>
  <si>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</si>
  <si>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</si>
  <si>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</si>
  <si>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</si>
  <si>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</si>
  <si>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</si>
  <si>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</si>
  <si>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</si>
  <si>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</si>
  <si>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</si>
  <si>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</si>
  <si>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</si>
  <si>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</si>
  <si>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</si>
  <si>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</si>
  <si>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</si>
  <si>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</si>
  <si>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</si>
  <si>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</si>
  <si>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</si>
  <si>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</si>
  <si>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</si>
  <si>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</si>
  <si>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</si>
  <si>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</si>
  <si>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</si>
  <si>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</si>
  <si>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</si>
  <si>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</si>
  <si>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</si>
  <si>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</si>
  <si>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</si>
  <si>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</si>
  <si>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</si>
  <si>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</si>
  <si>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</si>
  <si>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</si>
  <si>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</si>
  <si>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</si>
  <si>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</si>
  <si>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</si>
  <si>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</si>
  <si>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</si>
  <si>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</si>
  <si>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</si>
  <si>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</si>
  <si>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</si>
  <si>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</si>
  <si>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</si>
  <si>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</si>
  <si>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</si>
  <si>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</si>
  <si>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</si>
  <si>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</si>
  <si>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</si>
  <si>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</si>
  <si>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</si>
  <si>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</si>
  <si>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</si>
  <si>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</si>
  <si>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</si>
  <si>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</si>
  <si>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</si>
  <si>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</si>
  <si>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</si>
  <si>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</si>
  <si>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</si>
  <si>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</si>
  <si>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</si>
  <si>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</si>
  <si>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</si>
  <si>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</si>
  <si>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</si>
  <si>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</si>
  <si>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</si>
  <si>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</si>
  <si>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</si>
  <si>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</si>
  <si>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</si>
  <si>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</si>
  <si>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</si>
  <si>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</si>
  <si>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</si>
  <si>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</si>
  <si>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</si>
  <si>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</si>
  <si>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</si>
  <si>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</si>
  <si>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</si>
  <si>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</si>
  <si>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</si>
  <si>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</si>
  <si>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</si>
  <si>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</si>
  <si>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</si>
  <si>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</si>
  <si>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</si>
  <si>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</si>
  <si>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</si>
  <si>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</si>
  <si>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</si>
  <si>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</si>
  <si>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</si>
  <si>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</si>
  <si>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</si>
  <si>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</si>
  <si>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</si>
  <si>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</si>
  <si>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</si>
  <si>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</si>
  <si>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</si>
  <si>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</si>
  <si>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</si>
  <si>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</si>
  <si>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</si>
  <si>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</si>
  <si>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</si>
  <si>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</si>
  <si>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</si>
  <si>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</si>
  <si>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</si>
  <si>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</si>
  <si>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</si>
  <si>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</si>
  <si>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</si>
  <si>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</si>
  <si>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</si>
  <si>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</si>
  <si>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</si>
  <si>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</si>
  <si>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</si>
  <si>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</si>
  <si>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</si>
  <si>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</si>
  <si>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</si>
  <si>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</si>
  <si>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</si>
  <si>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</si>
  <si>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</si>
  <si>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</si>
  <si>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</si>
  <si>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</si>
  <si>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</si>
  <si>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</si>
  <si>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</si>
  <si>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</si>
  <si>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</si>
  <si>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</si>
  <si>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</si>
  <si>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</si>
  <si>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</si>
  <si>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</si>
  <si>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</si>
  <si>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</si>
  <si>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</si>
  <si>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</si>
  <si>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</si>
  <si>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</si>
  <si>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</si>
  <si>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</si>
  <si>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</si>
  <si>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</si>
  <si>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</si>
  <si>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</si>
  <si>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</si>
  <si>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</si>
  <si>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</si>
  <si>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</si>
  <si>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</si>
  <si>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</si>
  <si>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</si>
  <si>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</si>
  <si>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</si>
  <si>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</si>
  <si>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</si>
  <si>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</si>
  <si>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</si>
  <si>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</si>
  <si>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</si>
  <si>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</si>
  <si>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</si>
  <si>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</si>
  <si>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</si>
  <si>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</si>
  <si>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</si>
  <si>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</si>
  <si>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</si>
  <si>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</si>
  <si>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</si>
  <si>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</si>
  <si>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</si>
  <si>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</si>
  <si>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</si>
  <si>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</si>
  <si>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</si>
  <si>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</si>
  <si>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</si>
  <si>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</si>
  <si>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</si>
  <si>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</si>
  <si>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</si>
  <si>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</si>
  <si>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</si>
  <si>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</si>
  <si>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</si>
  <si>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</si>
  <si>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</si>
  <si>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</si>
  <si>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</si>
  <si>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</si>
  <si>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</si>
  <si>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</si>
  <si>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</si>
  <si>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</si>
  <si>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</si>
  <si>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</si>
  <si>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</si>
  <si>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</si>
  <si>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</si>
  <si>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</si>
  <si>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</si>
  <si>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</si>
  <si>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</si>
  <si>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</si>
  <si>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</si>
  <si>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</si>
  <si>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</si>
  <si>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</si>
  <si>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</si>
  <si>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</si>
  <si>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</si>
  <si>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</si>
  <si>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</si>
  <si>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</si>
  <si>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</si>
  <si>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</si>
  <si>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</si>
  <si>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</si>
  <si>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</si>
  <si>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</si>
  <si>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</si>
  <si>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</si>
  <si>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</si>
  <si>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</si>
  <si>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</si>
  <si>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</si>
  <si>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</si>
  <si>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</si>
  <si>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</si>
  <si>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</si>
  <si>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</si>
  <si>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</si>
  <si>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</si>
  <si>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</si>
  <si>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</si>
  <si>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</si>
  <si>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</si>
  <si>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</si>
  <si>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</si>
  <si>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</si>
  <si>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</si>
  <si>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</si>
  <si>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</si>
  <si>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</si>
  <si>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</si>
  <si>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</si>
  <si>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</si>
  <si>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</si>
  <si>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</si>
  <si>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</si>
  <si>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</si>
  <si>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</si>
  <si>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</si>
  <si>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</si>
  <si>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</si>
  <si>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</si>
  <si>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</si>
  <si>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</si>
  <si>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</si>
  <si>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</si>
  <si>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</si>
  <si>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</si>
  <si>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</si>
  <si>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</si>
  <si>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</si>
  <si>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</si>
  <si>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</si>
  <si>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</si>
  <si>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</si>
  <si>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</si>
  <si>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</si>
  <si>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</si>
  <si>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</si>
  <si>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</si>
  <si>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</si>
  <si>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</si>
  <si>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</si>
  <si>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</si>
  <si>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</si>
  <si>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</si>
  <si>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</si>
  <si>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</si>
  <si>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</si>
  <si>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</si>
  <si>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</si>
  <si>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</si>
  <si>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</si>
  <si>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</si>
  <si>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</si>
  <si>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</si>
  <si>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</si>
  <si>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</si>
  <si>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</si>
  <si>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</si>
  <si>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</si>
  <si>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</si>
  <si>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</si>
  <si>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</si>
  <si>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</si>
  <si>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</si>
  <si>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</si>
  <si>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</si>
  <si>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</si>
  <si>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</si>
  <si>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</si>
  <si>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</si>
  <si>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</si>
  <si>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</si>
  <si>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</si>
  <si>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</si>
  <si>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</si>
  <si>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</si>
  <si>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</si>
  <si>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</si>
  <si>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</si>
  <si>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</si>
  <si>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</si>
  <si>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</si>
  <si>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</si>
  <si>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</si>
  <si>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</si>
  <si>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</si>
  <si>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</si>
  <si>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</si>
  <si>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</si>
  <si>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</si>
  <si>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</si>
  <si>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</si>
  <si>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</si>
  <si>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</si>
  <si>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</si>
  <si>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</si>
  <si>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</si>
  <si>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</si>
  <si>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</si>
  <si>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</si>
  <si>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</si>
  <si>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</si>
  <si>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</si>
  <si>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</si>
  <si>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</si>
  <si>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</si>
  <si>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</si>
  <si>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</si>
  <si>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</si>
  <si>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</si>
  <si>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</si>
  <si>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</si>
  <si>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</si>
  <si>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</si>
  <si>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</si>
  <si>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</si>
  <si>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</si>
  <si>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</si>
  <si>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</si>
  <si>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</si>
  <si>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</si>
  <si>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</si>
  <si>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</si>
  <si>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</si>
  <si>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</si>
  <si>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</si>
  <si>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</si>
  <si>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</si>
  <si>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</si>
  <si>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</si>
  <si>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</si>
  <si>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</si>
  <si>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</si>
  <si>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</si>
  <si>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</si>
  <si>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</si>
  <si>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</si>
  <si>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</si>
  <si>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</si>
  <si>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</si>
  <si>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</si>
  <si>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</si>
  <si>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</si>
  <si>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</si>
  <si>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</si>
  <si>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</si>
  <si>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</si>
  <si>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</si>
  <si>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</si>
  <si>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</si>
  <si>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</si>
  <si>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</si>
  <si>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</si>
  <si>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</si>
  <si>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</si>
  <si>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</si>
  <si>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</si>
  <si>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</si>
  <si>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</si>
  <si>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</si>
  <si>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</si>
  <si>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</si>
  <si>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</si>
  <si>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</si>
  <si>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</si>
  <si>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</si>
  <si>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</si>
  <si>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</si>
  <si>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</si>
  <si>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</si>
  <si>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</si>
  <si>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</si>
  <si>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</si>
  <si>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</si>
  <si>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</si>
  <si>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</si>
  <si>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</si>
  <si>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</si>
  <si>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</si>
  <si>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</si>
  <si>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</si>
  <si>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</si>
  <si>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</si>
  <si>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</si>
  <si>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</si>
  <si>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</si>
  <si>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</si>
  <si>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</si>
  <si>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</si>
  <si>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</si>
  <si>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</si>
  <si>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</si>
  <si>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</si>
  <si>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</si>
  <si>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</si>
  <si>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</si>
  <si>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</si>
  <si>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</si>
  <si>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</si>
  <si>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</si>
  <si>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</si>
  <si>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</si>
  <si>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</si>
  <si>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</si>
  <si>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</si>
  <si>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</si>
  <si>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</si>
  <si>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</si>
  <si>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</si>
  <si>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</si>
  <si>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</si>
  <si>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</si>
  <si>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</si>
  <si>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</si>
  <si>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</si>
  <si>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</si>
  <si>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</si>
  <si>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</si>
  <si>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</si>
  <si>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</si>
  <si>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</si>
  <si>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</si>
  <si>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</si>
  <si>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</si>
  <si>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</si>
  <si>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</si>
  <si>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</si>
  <si>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</si>
  <si>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</si>
  <si>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</si>
  <si>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</si>
  <si>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</si>
  <si>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</si>
  <si>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</si>
  <si>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</si>
  <si>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</si>
  <si>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</si>
  <si>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</si>
  <si>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</si>
  <si>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</si>
  <si>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</si>
  <si>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</si>
  <si>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</si>
  <si>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</si>
  <si>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</si>
  <si>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</si>
  <si>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</si>
  <si>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</si>
  <si>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</si>
  <si>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</si>
  <si>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</si>
  <si>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</si>
  <si>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</si>
  <si>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</si>
  <si>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</si>
  <si>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</si>
  <si>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</si>
  <si>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</si>
  <si>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</si>
  <si>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</si>
  <si>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</si>
  <si>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</si>
  <si>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</si>
  <si>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</si>
  <si>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</si>
  <si>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</si>
  <si>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</si>
  <si>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</si>
  <si>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</si>
  <si>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</si>
  <si>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</si>
  <si>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</si>
  <si>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</si>
  <si>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</si>
  <si>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</si>
  <si>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</si>
  <si>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</si>
  <si>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</si>
  <si>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</si>
  <si>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</si>
  <si>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</si>
  <si>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</si>
  <si>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</si>
  <si>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</si>
  <si>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</si>
  <si>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</si>
  <si>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</si>
  <si>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</si>
  <si>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</si>
  <si>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</si>
  <si>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</si>
  <si>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</si>
  <si>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</si>
  <si>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</si>
  <si>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</si>
  <si>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</si>
  <si>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</si>
  <si>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</si>
  <si>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</si>
  <si>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</si>
  <si>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</si>
  <si>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</si>
  <si>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</si>
  <si>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</si>
  <si>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</si>
  <si>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</si>
  <si>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</si>
  <si>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</si>
  <si>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</si>
  <si>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</si>
  <si>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</si>
  <si>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</si>
  <si>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</si>
  <si>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</si>
  <si>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</si>
  <si>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</si>
  <si>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</si>
  <si>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</si>
  <si>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</si>
  <si>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</si>
  <si>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</si>
  <si>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</si>
  <si>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</si>
  <si>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</si>
  <si>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</si>
  <si>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</si>
  <si>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</si>
  <si>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</si>
  <si>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</si>
  <si>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</si>
  <si>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</si>
  <si>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</si>
  <si>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</si>
  <si>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</si>
  <si>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</si>
  <si>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</si>
  <si>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</si>
  <si>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</si>
  <si>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</si>
  <si>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</si>
  <si>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</si>
  <si>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</si>
  <si>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</si>
  <si>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</si>
  <si>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</si>
  <si>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</si>
  <si>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</si>
  <si>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</si>
  <si>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</si>
  <si>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</si>
  <si>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</si>
  <si>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</si>
  <si>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</si>
  <si>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</si>
  <si>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</si>
  <si>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</si>
  <si>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</si>
  <si>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100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</si>
  <si>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</si>
  <si>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</si>
  <si>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</si>
  <si>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</si>
  <si>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</si>
  <si>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</si>
  <si>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</si>
  <si>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</si>
  <si>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</si>
  <si>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</si>
  <si>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</si>
  <si>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</si>
  <si>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</si>
  <si>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</si>
  <si>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</si>
  <si>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</si>
  <si>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</si>
  <si>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</si>
  <si>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</si>
  <si>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</si>
  <si>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</si>
  <si>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</si>
  <si>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</si>
  <si>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</si>
  <si>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</si>
  <si>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</si>
  <si>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</si>
  <si>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</si>
  <si>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</si>
  <si>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</si>
  <si>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</si>
  <si>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</si>
  <si>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</si>
  <si>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</si>
  <si>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</si>
  <si>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</si>
  <si>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</si>
  <si>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</si>
  <si>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</si>
  <si>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</si>
  <si>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</si>
  <si>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</si>
  <si>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</si>
  <si>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</si>
  <si>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</si>
  <si>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</si>
  <si>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</si>
  <si>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</si>
  <si>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</si>
  <si>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</si>
  <si>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</si>
  <si>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</si>
  <si>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</si>
  <si>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</si>
  <si>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</si>
  <si>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</si>
  <si>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</si>
  <si>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</si>
  <si>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</si>
  <si>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</si>
  <si>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</si>
  <si>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</si>
  <si>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</si>
  <si>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</si>
  <si>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</si>
  <si>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</si>
  <si>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</si>
  <si>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</si>
  <si>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</si>
  <si>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</si>
  <si>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</si>
  <si>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</si>
  <si>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</si>
  <si>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</si>
  <si>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</si>
  <si>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</si>
  <si>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</si>
  <si>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</si>
  <si>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</si>
  <si>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</si>
  <si>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</si>
  <si>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</si>
  <si>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</si>
  <si>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</si>
  <si>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</si>
  <si>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</si>
  <si>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</si>
  <si>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</si>
  <si>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</si>
  <si>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</si>
  <si>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</si>
  <si>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</si>
  <si>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</si>
  <si>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</si>
  <si>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</si>
  <si>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</si>
  <si>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</si>
  <si>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</si>
  <si>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</si>
  <si>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</si>
  <si>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</si>
  <si>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</si>
  <si>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</si>
  <si>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</si>
  <si>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</si>
  <si>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</si>
  <si>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</si>
  <si>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</si>
  <si>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</si>
  <si>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</si>
  <si>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</si>
  <si>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</si>
  <si>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</si>
  <si>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</si>
  <si>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</si>
  <si>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</si>
  <si>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</si>
  <si>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</si>
  <si>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</si>
  <si>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</si>
  <si>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</si>
  <si>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</si>
  <si>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</si>
  <si>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</si>
  <si>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</si>
  <si>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</si>
  <si>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</si>
  <si>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</si>
  <si>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</si>
  <si>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</si>
  <si>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</si>
  <si>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</si>
  <si>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</si>
  <si>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</si>
  <si>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</si>
  <si>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</si>
  <si>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</si>
  <si>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</si>
  <si>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</si>
  <si>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</si>
  <si>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</si>
  <si>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</si>
  <si>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</si>
  <si>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</si>
  <si>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</si>
  <si>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</si>
  <si>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</si>
  <si>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</si>
  <si>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</si>
  <si>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</si>
  <si>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</si>
  <si>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</si>
  <si>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</si>
  <si>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</si>
  <si>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</si>
  <si>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</si>
  <si>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</si>
  <si>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</si>
  <si>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</si>
  <si>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</si>
  <si>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</si>
  <si>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</si>
  <si>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</si>
  <si>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</si>
  <si>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</si>
  <si>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</si>
  <si>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</si>
  <si>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</si>
  <si>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</si>
  <si>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</si>
  <si>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</si>
  <si>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</si>
  <si>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</si>
  <si>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</si>
  <si>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</si>
  <si>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</si>
  <si>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</si>
  <si>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</si>
  <si>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</si>
  <si>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</si>
  <si>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</si>
  <si>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</si>
  <si>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</si>
  <si>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</si>
  <si>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</si>
  <si>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</si>
  <si>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</si>
  <si>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</si>
  <si>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</si>
  <si>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</si>
  <si>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</si>
  <si>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</si>
  <si>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</si>
  <si>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</si>
  <si>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</si>
  <si>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</si>
  <si>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</si>
  <si>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</si>
  <si>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</si>
  <si>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</si>
  <si>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</si>
  <si>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</si>
  <si>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</si>
  <si>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 xml:space="preserve">TOTAL DE INSUMOS : 5200</t>
  </si>
  <si>
    <t xml:space="preserve">PCI.817.01 - CUSTO DE COMPOSIÇÕES - SINTÉTICO                                               DATA DE EMISSÃO: 11/08/2022 23:28:02            DATA DE RT: 10/08/2022</t>
  </si>
  <si>
    <t xml:space="preserve">ENCARGOS SOCIAIS DESONERADOS: 85,92%(HORA)   49,08%(MÊS)</t>
  </si>
  <si>
    <t xml:space="preserve">ABRANGÊNCIA : NACIONAL                                              LOCALIDADE  : GOIANIA                                                                                                             DATA DE PREÇO   : 07/2022 REFERÊNCIA COLETA : MEDIANO</t>
  </si>
  <si>
    <t xml:space="preserve">CODIGO  DA COMPOSICAO</t>
  </si>
  <si>
    <t xml:space="preserve">DESCRICAO DA COMPOSICAO</t>
  </si>
  <si>
    <t xml:space="preserve">CUSTO TOTAL</t>
  </si>
  <si>
    <t xml:space="preserve">97141U</t>
  </si>
  <si>
    <t xml:space="preserve">ASSENTAMENTO DE TUBO DE FERRO FUNDIDO PARA REDE DE ÁGUA, DN 80 MM, JUNTA ELÁSTICA, INSTALADO EM LOCAL COM NÍVEL ALTO DE INTERFERÊNCIAS (NÃO INCLUI FORNECIMENTO). AF_11/2017</t>
  </si>
  <si>
    <t xml:space="preserve">97142U</t>
  </si>
  <si>
    <t xml:space="preserve">ASSENTAMENTO DE TUBO DE FERRO FUNDIDO PARA REDE DE ÁGUA, DN 100 MM, JUNTA ELÁSTICA, INSTALADO EM LOCAL COM NÍVEL ALTO DE INTERFERÊNCIAS (NÃO INCLUI FORNECIMENTO). AF_11/2017</t>
  </si>
  <si>
    <t xml:space="preserve">97143U</t>
  </si>
  <si>
    <t xml:space="preserve">ASSENTAMENTO DE TUBO DE FERRO FUNDIDO PARA REDE DE ÁGUA, DN 150 MM, JUNTA ELÁSTICA, INSTALADO EM LOCAL COM NÍVEL ALTO DE INTERFERÊNCIAS (NÃO INCLUI FORNECIMENTO). AF_11/2017</t>
  </si>
  <si>
    <t xml:space="preserve">97144U</t>
  </si>
  <si>
    <t xml:space="preserve">ASSENTAMENTO DE TUBO DE FERRO FUNDIDO PARA REDE DE ÁGUA, DN 200 MM, JUNTA ELÁSTICA, INSTALADO EM LOCAL COM NÍVEL ALTO DE INTERFERÊNCIAS (NÃO INCLUI FORNECIMENTO). AF_11/2017</t>
  </si>
  <si>
    <t xml:space="preserve">97145U</t>
  </si>
  <si>
    <t xml:space="preserve">ASSENTAMENTO DE TUBO DE FERRO FUNDIDO PARA REDE DE ÁGUA, DN 250 MM, JUNTA ELÁSTICA, INSTALADO EM LOCAL COM NÍVEL ALTO DE INTERFERÊNCIAS (NÃO INCLUI FORNECIMENTO). AF_11/2017</t>
  </si>
  <si>
    <t xml:space="preserve">97146U</t>
  </si>
  <si>
    <t xml:space="preserve">ASSENTAMENTO DE TUBO DE FERRO FUNDIDO PARA REDE DE ÁGUA, DN 300 MM, JUNTA ELÁSTICA, INSTALADO EM LOCAL COM NÍVEL ALTO DE INTERFERÊNCIAS (NÃO INCLUI FORNECIMENTO). AF_11/2017</t>
  </si>
  <si>
    <t xml:space="preserve">97147U</t>
  </si>
  <si>
    <t xml:space="preserve">ASSENTAMENTO DE TUBO DE FERRO FUNDIDO PARA REDE DE ÁGUA, DN 350 MM, JUNTA ELÁSTICA, INSTALADO EM LOCAL COM NÍVEL ALTO DE INTERFERÊNCIAS (NÃO INCLUI FORNECIMENTO). AF_11/2017</t>
  </si>
  <si>
    <t xml:space="preserve">97148U</t>
  </si>
  <si>
    <t xml:space="preserve">ASSENTAMENTO DE TUBO DE FERRO FUNDIDO PARA REDE DE ÁGUA, DN 400 MM, JUNTA ELÁSTICA, INSTALADO EM LOCAL COM NÍVEL ALTO DE INTERFERÊNCIAS (NÃO INCLUI FORNECIMENTO). AF_11/2017</t>
  </si>
  <si>
    <t xml:space="preserve">97149U</t>
  </si>
  <si>
    <t xml:space="preserve">ASSENTAMENTO DE TUBO DE FERRO FUNDIDO PARA REDE DE ÁGUA, DN 450 MM, JUNTA ELÁSTICA, INSTALADO EM LOCAL COM NÍVEL ALTO DE INTERFERÊNCIAS (NÃO INCLUI FORNECIMENTO). AF_11/2017</t>
  </si>
  <si>
    <t xml:space="preserve">97150U</t>
  </si>
  <si>
    <t xml:space="preserve">ASSENTAMENTO DE TUBO DE FERRO FUNDIDO PARA REDE DE ÁGUA, DN 500 MM, JUNTA ELÁSTICA, INSTALADO EM LOCAL COM NÍVEL ALTO DE INTERFERÊNCIAS (NÃO INCLUI FORNECIMENTO). AF_11/2017</t>
  </si>
  <si>
    <t xml:space="preserve">97151U</t>
  </si>
  <si>
    <t xml:space="preserve">ASSENTAMENTO DE TUBO DE FERRO FUNDIDO PARA REDE DE ÁGUA, DN 600 MM, JUNTA ELÁSTICA, INSTALADO EM LOCAL COM NÍVEL ALTO DE INTERFERÊNCIAS (NÃO INCLUI FORNECIMENTO). AF_11/2017</t>
  </si>
  <si>
    <t xml:space="preserve">97152U</t>
  </si>
  <si>
    <t xml:space="preserve">ASSENTAMENTO DE TUBO DE FERRO FUNDIDO PARA REDE DE ÁGUA, DN 700 MM, JUNTA ELÁSTICA, INSTALADO EM LOCAL COM NÍVEL ALTO DE INTERFERÊNCIAS (NÃO INCLUI FORNECIMENTO). AF_11/2017</t>
  </si>
  <si>
    <t xml:space="preserve">97153U</t>
  </si>
  <si>
    <t xml:space="preserve">ASSENTAMENTO DE TUBO DE FERRO FUNDIDO PARA REDE DE ÁGUA, DN 800 MM, JUNTA ELÁSTICA, INSTALADO EM LOCAL COM NÍVEL ALTO DE INTERFERÊNCIAS (NÃO INCLUI FORNECIMENTO). AF_11/2017</t>
  </si>
  <si>
    <t xml:space="preserve">97154U</t>
  </si>
  <si>
    <t xml:space="preserve">ASSENTAMENTO DE TUBO DE FERRO FUNDIDO PARA REDE DE ÁGUA, DN 900 MM, JUNTA ELÁSTICA, INSTALADO EM LOCAL COM NÍVEL ALTO DE INTERFERÊNCIAS (NÃO INCLUI FORNECIMENTO). AF_11/2017</t>
  </si>
  <si>
    <t xml:space="preserve">97155U</t>
  </si>
  <si>
    <t xml:space="preserve">ASSENTAMENTO DE TUBO DE FERRO FUNDIDO PARA REDE DE ÁGUA, DN 1000 MM, JUNTA ELÁSTICA, INSTALADO EM LOCAL COM NÍVEL ALTO DE INTERFERÊNCIAS (NÃO INCLUI FORNECIMENTO). AF_11/2017</t>
  </si>
  <si>
    <t xml:space="preserve">97156U</t>
  </si>
  <si>
    <t xml:space="preserve">ASSENTAMENTO DE TUBO DE FERRO FUNDIDO PARA REDE DE ÁGUA, DN 1200 MM, JUNTA ELÁSTICA, INSTALADO EM LOCAL COM NÍVEL ALTO DE INTERFERÊNCIAS (NÃO INCLUI FORNECIMENTO). AF_11/2017</t>
  </si>
  <si>
    <t xml:space="preserve">97157U</t>
  </si>
  <si>
    <t xml:space="preserve">ASSENTAMENTO DE TUBO DE FERRO FUNDIDO PARA REDE DE ÁGUA, DN 80 MM, JUNTA ELÁSTICA, INSTALADO EM LOCAL COM NÍVEL BAIXO DE INTERFERÊNCIAS (NÃO INCLUI FORNECIMENTO). AF_11/2017</t>
  </si>
  <si>
    <t xml:space="preserve">97158U</t>
  </si>
  <si>
    <t xml:space="preserve">ASSENTAMENTO DE TUBO DE FERRO FUNDIDO PARA REDE DE ÁGUA, DN 100 MM, JUNTA ELÁSTICA, INSTALADO EM LOCAL COM NÍVEL BAIXO DE INTERFERÊNCIAS (NÃO INCLUI FORNECIMENTO). AF_11/2017</t>
  </si>
  <si>
    <t xml:space="preserve">97159U</t>
  </si>
  <si>
    <t xml:space="preserve">ASSENTAMENTO DE TUBO DE FERRO FUNDIDO PARA REDE DE ÁGUA, DN 150 MM, JUNTA ELÁSTICA, INSTALADO EM LOCAL COM NÍVEL BAIXO DE INTERFERÊNCIAS (NÃO INCLUI FORNECIMENTO). AF_11/2017</t>
  </si>
  <si>
    <t xml:space="preserve">97160U</t>
  </si>
  <si>
    <t xml:space="preserve">ASSENTAMENTO DE TUBO DE FERRO FUNDIDO PARA REDE DE ÁGUA, DN 200 MM, JUNTA ELÁSTICA, INSTALADO EM LOCAL COM NÍVEL BAIXO DE INTERFERÊNCIAS (NÃO INCLUI FORNECIMENTO). AF_11/2017</t>
  </si>
  <si>
    <t xml:space="preserve">97161U</t>
  </si>
  <si>
    <t xml:space="preserve">ASSENTAMENTO DE TUBO DE FERRO FUNDIDO PARA REDE DE ÁGUA, DN 250 MM, JUNTA ELÁSTICA, INSTALADO EM LOCAL COM NÍVEL BAIXO DE INTERFERÊNCIAS (NÃO INCLUI FORNECIMENTO). AF_11/2017</t>
  </si>
  <si>
    <t xml:space="preserve">97162U</t>
  </si>
  <si>
    <t xml:space="preserve">ASSENTAMENTO DE TUBO DE FERRO FUNDIDO PARA REDE DE ÁGUA, DN 300 MM, JUNTA ELÁSTICA, INSTALADO EM LOCAL COM NÍVEL BAIXO DE INTERFERÊNCIAS (NÃO INCLUI FORNECIMENTO). AF_11/2017</t>
  </si>
  <si>
    <t xml:space="preserve">97163U</t>
  </si>
  <si>
    <t xml:space="preserve">ASSENTAMENTO DE TUBO DE FERRO FUNDIDO PARA REDE DE ÁGUA, DN 350 MM, JUNTA ELÁSTICA, INSTALADO EM LOCAL COM NÍVEL BAIXO DE INTERFERÊNCIAS (NÃO INCLUI FORNECIMENTO). AF_11/2017</t>
  </si>
  <si>
    <t xml:space="preserve">97164U</t>
  </si>
  <si>
    <t xml:space="preserve">ASSENTAMENTO DE TUBO DE FERRO FUNDIDO PARA REDE DE ÁGUA, DN 400 MM, JUNTA ELÁSTICA, INSTALADO EM LOCAL COM NÍVEL BAIXO DE INTERFERÊNCIAS (NÃO INCLUI FORNECIMENTO). AF_11/2017</t>
  </si>
  <si>
    <t xml:space="preserve">97165U</t>
  </si>
  <si>
    <t xml:space="preserve">ASSENTAMENTO DE TUBO DE FERRO FUNDIDO PARA REDE DE ÁGUA, DN 450 MM, JUNTA ELÁSTICA, INSTALADO EM LOCAL COM NÍVEL BAIXO DE INTERFERÊNCIAS (NÃO INCLUI FORNECIMENTO). AF_11/2017</t>
  </si>
  <si>
    <t xml:space="preserve">97166U</t>
  </si>
  <si>
    <t xml:space="preserve">ASSENTAMENTO DE TUBO DE FERRO FUNDIDO PARA REDE DE ÁGUA, DN 500 MM, JUNTA ELÁSTICA, INSTALADO EM LOCAL COM NÍVEL BAIXO DE INTERFERÊNCIAS (NÃO INCLUI FORNECIMENTO). AF_11/2017</t>
  </si>
  <si>
    <t xml:space="preserve">97167U</t>
  </si>
  <si>
    <t xml:space="preserve">ASSENTAMENTO DE TUBO DE FERRO FUNDIDO PARA REDE DE ÁGUA, DN 600 MM, JUNTA ELÁSTICA, INSTALADO EM LOCAL COM NÍVEL BAIXO DE INTERFERÊNCIAS (NÃO INCLUI FORNECIMENTO). AF_11/2017</t>
  </si>
  <si>
    <t xml:space="preserve">97168U</t>
  </si>
  <si>
    <t xml:space="preserve">ASSENTAMENTO DE TUBO DE FERRO FUNDIDO PARA REDE DE ÁGUA, DN 700 MM, JUNTA ELÁSTICA, INSTALADO EM LOCAL COM NÍVEL BAIXO DE INTERFERÊNCIAS (NÃO INCLUI FORNECIMENTO). AF_11/2017</t>
  </si>
  <si>
    <t xml:space="preserve">97169U</t>
  </si>
  <si>
    <t xml:space="preserve">ASSENTAMENTO DE TUBO DE FERRO FUNDIDO PARA REDE DE ÁGUA, DN 800 MM, JUNTA ELÁSTICA, INSTALADO EM LOCAL COM NÍVEL BAIXO DE INTERFERÊNCIAS (NÃO INCLUI FORNECIMENTO). AF_11/2017</t>
  </si>
  <si>
    <t xml:space="preserve">97170U</t>
  </si>
  <si>
    <t xml:space="preserve">ASSENTAMENTO DE TUBO DE FERRO FUNDIDO PARA REDE DE ÁGUA, DN 900 MM, JUNTA ELÁSTICA, INSTALADO EM LOCAL COM NÍVEL BAIXO DE INTERFERÊNCIAS (NÃO INCLUI FORNECIMENTO). AF_11/2017</t>
  </si>
  <si>
    <t xml:space="preserve">97171U</t>
  </si>
  <si>
    <t xml:space="preserve">ASSENTAMENTO DE TUBO DE FERRO FUNDIDO PARA REDE DE ÁGUA, DN 1000 MM, JUNTA ELÁSTICA, INSTALADO EM LOCAL COM NÍVEL BAIXO DE INTERFERÊNCIAS (NÃO INCLUI FORNECIMENTO). AF_11/2017</t>
  </si>
  <si>
    <t xml:space="preserve">97172U</t>
  </si>
  <si>
    <t xml:space="preserve">ASSENTAMENTO DE TUBO DE FERRO FUNDIDO PARA REDE DE ÁGUA, DN 1200 MM, JUNTA ELÁSTICA, INSTALADO EM LOCAL COM NÍVEL BAIXO DE INTERFERÊNCIAS (NÃO INCLUI FORNECIMENTO). AF_11/2017</t>
  </si>
  <si>
    <t xml:space="preserve">97173U</t>
  </si>
  <si>
    <t xml:space="preserve">ASSENTAMENTO DE TUBO DE AÇO CARBONO PARA REDE DE ÁGUA, DN 600 MM (24), JUNTA SOLDADA, INSTALADO EM LOCAL COM NÍVEL ALTO DE INTERFERÊNCIAS (NÃO INCLUI FORNECIMENTO). AF_11/2017</t>
  </si>
  <si>
    <t xml:space="preserve">97174U</t>
  </si>
  <si>
    <t xml:space="preserve">ASSENTAMENTO DE TUBO DE AÇO CARBONO PARA REDE DE ÁGUA, DN 700 MM (28), JUNTA SOLDADA, INSTALADO EM LOCAL COM NÍVEL ALTO DE INTERFERÊNCIAS (NÃO INCLUI FORNECIMENTO). AF_11/2017</t>
  </si>
  <si>
    <t xml:space="preserve">97175U</t>
  </si>
  <si>
    <t xml:space="preserve">ASSENTAMENTO DE TUBO DE AÇO CARBONO PARA REDE DE ÁGUA, DN 800 MM (32), JUNTA SOLDADA, INSTALADO EM LOCAL COM NÍVEL ALTO DE INTERFERÊNCIAS (NÃO INCLUI FORNECIMENTO). AF_11/2017</t>
  </si>
  <si>
    <t xml:space="preserve">97176U</t>
  </si>
  <si>
    <t xml:space="preserve">ASSENTAMENTO DE TUBO DE AÇO CARBONO PARA REDE DE ÁGUA, DN 900 MM (36), JUNTA SOLDADA, INSTALADO EM LOCAL COM NÍVEL ALTO DE INTERFERÊNCIAS (NÃO INCLUI FORNECIMENTO). AF_11/2017</t>
  </si>
  <si>
    <t xml:space="preserve">97177U</t>
  </si>
  <si>
    <t xml:space="preserve">ASSENTAMENTO DE TUBO DE AÇO CARBONO PARA REDE DE ÁGUA, DN 1000 MM (40) OU DN 1100 MM (44), JUNTA SOLDADA, INSTALADO EM LOCAL COM NÍVEL ALTO DE INTERFERÊNCIAS (NÃO INCLUI FORNECIMENTO). AF_11/2017</t>
  </si>
  <si>
    <t xml:space="preserve">97178U</t>
  </si>
  <si>
    <t xml:space="preserve">ASSENTAMENTO DE TUBO DE AÇO CARBONO PARA REDE DE ÁGUA, DN 1200 MM (48) OU DN 1300 MM (52), JUNTA SOLDADA, INSTALADO EM LOCAL COM NÍVEL ALTO DE INTERFERÊNCIAS (NÃO INCLUI FORNECIMENTO). AF_11/2017</t>
  </si>
  <si>
    <t xml:space="preserve">97179U</t>
  </si>
  <si>
    <t xml:space="preserve">ASSENTAMENTO DE TUBO DE AÇO CARBONO PARA REDE DE ÁGUA, DN 1400 MM (56'') OU DN 1500 MM (60), JUNTA SOLDADA, INSTALADO EM LOCAL COM NÍVEL ALTO DE INTERFERÊNCIAS (NÃO INCLUI FORNECIMENTO). AF_11/2017</t>
  </si>
  <si>
    <t xml:space="preserve">97180U</t>
  </si>
  <si>
    <t xml:space="preserve">ASSENTAMENTO DE TUBO DE AÇO CARBONO PARA REDE DE ÁGUA, DN 1600 MM (64) OU DN 1700 MM (68), JUNTA SOLDADA, INSTALADO EM LOCAL COM NÍVEL ALTO DE INTERFERÊNCIAS (NÃO INCLUI FORNECIMENTO). AF_11/2017</t>
  </si>
  <si>
    <t xml:space="preserve">97181U</t>
  </si>
  <si>
    <t xml:space="preserve">ASSENTAMENTO DE TUBO DE AÇO CARBONO PARA REDE DE ÁGUA, DN 1800 MM (72) OU DN 1900 MM (76), JUNTA SOLDADA, INSTALADO EM LOCAL COM NÍVEL ALTO DE INTERFERÊNCIAS (NÃO INCLUI FORNECIMENTO). AF_11/2017</t>
  </si>
  <si>
    <t xml:space="preserve">97182U</t>
  </si>
  <si>
    <t xml:space="preserve">ASSENTAMENTO DE TUBO DE AÇO CARBONO PARA REDE DE ÁGUA, DN 2000 MM (80) OU DN 2100 MM (84), JUNTA SOLDADA, INSTALADO EM LOCAL COM NÍVEL ALTO DE INTERFERÊNCIAS (NÃO INCLUI FORNECIMENTO). AF_11/2017</t>
  </si>
  <si>
    <t xml:space="preserve">97183U</t>
  </si>
  <si>
    <t xml:space="preserve">ASSENTAMENTO DE TUBO DE AÇO CARBONO PARA REDE DE ÁGUA, DN 600 MM (24), JUNTA SOLDADA, INSTALADO EM LOCAL COM NÍVEL BAIXO DE INTERFERÊNCIAS (NÃO INCLUI FORNECIMENTO). AF_11/2017</t>
  </si>
  <si>
    <t xml:space="preserve">97184U</t>
  </si>
  <si>
    <t xml:space="preserve">ASSENTAMENTO DE TUBO DE AÇO CARBONO PARA REDE DE ÁGUA, DN 700 MM (28), JUNTA SOLDADA, INSTALADO EM LOCAL COM NÍVEL BAIXO DE INTERFERÊNCIAS (NÃO INCLUI FORNECIMENTO). AF_11/2017</t>
  </si>
  <si>
    <t xml:space="preserve">97185U</t>
  </si>
  <si>
    <t xml:space="preserve">ASSENTAMENTO DE TUBO DE AÇO CARBONO PARA REDE DE ÁGUA, DN 800 MM (32), JUNTA SOLDADA, INSTALADO EM LOCAL COM NÍVEL BAIXO DE INTERFERÊNCIAS (NÃO INCLUI FORNECIMENTO). AF_11/2017</t>
  </si>
  <si>
    <t xml:space="preserve">97186U</t>
  </si>
  <si>
    <t xml:space="preserve">ASSENTAMENTO DE TUBO DE AÇO CARBONO PARA REDE DE ÁGUA, DN 900 MM (36), JUNTA SOLDADA, INSTALADO EM LOCAL COM NÍVEL BAIXO DE INTERFERÊNCIAS (NÃO INCLUI FORNECIMENTO). AF_11/2017</t>
  </si>
  <si>
    <t xml:space="preserve">97187U</t>
  </si>
  <si>
    <t xml:space="preserve">ASSENTAMENTO DE TUBO DE AÇO CARBONO PARA REDE DE ÁGUA, DN 1000 MM (40  ) OU DN 1100 MM (44  ), JUNTA SOLDADA, INSTALADO EM LOCAL COM NÍVEL BAIXO DE INTERFERÊNCIAS (NÃO INCLUI FORNECIMENTO). AF_11/2017</t>
  </si>
  <si>
    <t xml:space="preserve">97188U</t>
  </si>
  <si>
    <t xml:space="preserve">ASSENTAMENTO DE TUBO DE AÇO CARBONO PARA REDE DE ÁGUA, DN 1200 MM (48) OU DN 1300 MM (52), JUNTA SOLDADA, INSTALADO EM LOCAL COM NÍVEL BAIXO DE INTERFERÊNCIAS (NÃO INCLUI FORNECIMENTO). AF_11/2017</t>
  </si>
  <si>
    <t xml:space="preserve">97189U</t>
  </si>
  <si>
    <t xml:space="preserve">ASSENTAMENTO DE TUBO DE AÇO CARBONO PARA REDE DE ÁGUA, DN 1400 MM (56'') OU DN 1500 MM (60), JUNTA SOLDADA, INSTALADO EM LOCAL COM NÍVEL BAIXO DE INTERFERÊNCIAS (NÃO INCLUI FORNECIMENTO). AF_11/2017</t>
  </si>
  <si>
    <t xml:space="preserve">97190U</t>
  </si>
  <si>
    <t xml:space="preserve">ASSENTAMENTO DE TUBO DE AÇO CARBONO PARA REDE DE ÁGUA, DN 1600 MM (64) OU DN 1700 MM (68), JUNTA SOLDADA, INSTALADO EM LOCAL COM NÍVEL BAIXO DE INTERFERÊNCIAS (NÃO INCLUI FORNECIMENTO). AF_11/2017</t>
  </si>
  <si>
    <t xml:space="preserve">97191U</t>
  </si>
  <si>
    <t xml:space="preserve">ASSENTAMENTO DE TUBO DE AÇO CARBONO PARA REDE DE ÁGUA, DN 1800 MM (72) OU DN 1900 MM (76), JUNTA SOLDADA, INSTALADO EM LOCAL COM NÍVEL BAIXO DE INTERFERÊNCIAS (NÃO INCLUI FORNECIMENTO). AF_11/2017</t>
  </si>
  <si>
    <t xml:space="preserve">97192U</t>
  </si>
  <si>
    <t xml:space="preserve">ASSENTAMENTO DE TUBO DE AÇO CARBONO PARA REDE DE ÁGUA, DN 2000 MM (80) OU DN 2100 MM (84), JUNTA SOLDADA, INSTALADO EM LOCAL COM NÍVEL BAIXO DE INTERFERÊNCIAS (NÃO INCLUI FORNECIMENTO). AF_11/2017</t>
  </si>
  <si>
    <t xml:space="preserve">90694U</t>
  </si>
  <si>
    <t xml:space="preserve">TUBO DE PVC PARA REDE COLETORA DE ESGOTO DE PAREDE MACIÇA, DN 100 MM, JUNTA ELÁSTICA - FORNECIMENTO E ASSENTAMENTO. AF_01/2021</t>
  </si>
  <si>
    <t xml:space="preserve">90695U</t>
  </si>
  <si>
    <t xml:space="preserve">TUBO DE PVC PARA REDE COLETORA DE ESGOTO DE PAREDE MACIÇA, DN 150 MM, JUNTA ELÁSTICA  - FORNECIMENTO E ASSENTAMENTO. AF_01/2021</t>
  </si>
  <si>
    <t xml:space="preserve">90696U</t>
  </si>
  <si>
    <t xml:space="preserve">TUBO DE PVC PARA REDE COLETORA DE ESGOTO DE PAREDE MACIÇA, DN 200 MM, JUNTA ELÁSTICA - FORNECIMENTO E ASSENTAMENTO. AF_01/2021</t>
  </si>
  <si>
    <t xml:space="preserve">90697U</t>
  </si>
  <si>
    <t xml:space="preserve">TUBO DE PVC PARA REDE COLETORA DE ESGOTO DE PAREDE MACIÇA, DN 250 MM, JUNTA ELÁSTICA  - FORNECIMENTO E ASSENTAMENTO. AF_01/2021</t>
  </si>
  <si>
    <t xml:space="preserve">90698U</t>
  </si>
  <si>
    <t xml:space="preserve">TUBO DE PVC PARA REDE COLETORA DE ESGOTO DE PAREDE MACIÇA, DN 300 MM, JUNTA ELÁSTICA,  FORNECIMENTO E ASSENTAMENTO. AF_01/2021</t>
  </si>
  <si>
    <t xml:space="preserve">90699U</t>
  </si>
  <si>
    <t xml:space="preserve">TUBO DE PVC PARA REDE COLETORA DE ESGOTO DE PAREDE MACIÇA, DN 350 MM, JUNTA ELÁSTICA  - FORNECIMENTO E ASSENTAMENTO. AF_01/2021</t>
  </si>
  <si>
    <t xml:space="preserve">90700U</t>
  </si>
  <si>
    <t xml:space="preserve">TUBO DE PVC PARA REDE COLETORA DE ESGOTO DE PAREDE MACIÇA, DN 400 MM, JUNTA ELÁSTICA  FORNECIMENTO E ASSENTAMENTO. AF_01/2021</t>
  </si>
  <si>
    <t xml:space="preserve">90701U</t>
  </si>
  <si>
    <t xml:space="preserve">TUBO DE PVC CORRUGADO DE DUPLA PAREDE PARA REDE COLETORA DE ESGOTO, DN 150 MM, JUNTA ELÁSTICA - FORNECIMENTO E ASSENTAMENTO. AF_01/2021</t>
  </si>
  <si>
    <t xml:space="preserve">90702U</t>
  </si>
  <si>
    <t xml:space="preserve">TUBO DE PVC CORRUGADO DE DUPLA PAREDE PARA REDE COLETORA DE ESGOTO, DN 200 MM, JUNTA ELÁSTICA - FORNECIMENTO E ASSENTAMENTO. AF_01/2021</t>
  </si>
  <si>
    <t xml:space="preserve">90703U</t>
  </si>
  <si>
    <t xml:space="preserve">TUBO DE PVC CORRUGADO DE DUPLA PAREDE PARA REDE COLETORA DE ESGOTO, DN 250 MM, JUNTA ELÁSTICA - FORNECIMENTO E ASSENTAMENTO. AF_01/2021</t>
  </si>
  <si>
    <t xml:space="preserve">90704U</t>
  </si>
  <si>
    <t xml:space="preserve">TUBO DE PVC CORRUGADO DE DUPLA PAREDE PARA REDE COLETORA DE ESGOTO, DN 300 MM, JUNTA ELÁSTICA - FORNECIMENTO E ASSENTAMENTO. AF_01/2021</t>
  </si>
  <si>
    <t xml:space="preserve">90705U</t>
  </si>
  <si>
    <t xml:space="preserve">TUBO DE PVC CORRUGADO DE DUPLA PAREDE PARA REDE COLETORA DE ESGOTO, DN 350 MM, JUNTA ELÁSTICA - FORNECIMENTO E ASSENTAMENTO. AF_01/2021</t>
  </si>
  <si>
    <t xml:space="preserve">90706U</t>
  </si>
  <si>
    <t xml:space="preserve">TUBO DE PVC CORRUGADO DE DUPLA PAREDE PARA REDE COLETORA DE ESGOTO, DN 400 MM, JUNTA ELÁSTICA - FORNECIMENTO E ASSENTAMENTO. AF_01/2021</t>
  </si>
  <si>
    <t xml:space="preserve">90708U</t>
  </si>
  <si>
    <t xml:space="preserve">TUBO DE PEAD CORRUGADO DE DUPLA PAREDE PARA REDE COLETORA DE ESGOTO, DN 600 MM, JUNTA ELÁSTICA INTEGRADA - FORNECIMENTO E ASSENTAMENTO. AF_01/2021</t>
  </si>
  <si>
    <t xml:space="preserve">90724U</t>
  </si>
  <si>
    <t xml:space="preserve">JUNTA ARGAMASSADA ENTRE TUBO DN 100 MM E O POÇO DE VISITA/ CAIXA DE CONCRETO OU ALVENARIA EM REDES DE ESGOTO. AF_01/2021</t>
  </si>
  <si>
    <t xml:space="preserve">90725U</t>
  </si>
  <si>
    <t xml:space="preserve">JUNTA ARGAMASSADA ENTRE TUBO DN 150 MM E O POÇO DE VISITA/ CAIXA DE CONCRETO OU ALVENARIA EM REDES DE ESGOTO. AF_01/2021</t>
  </si>
  <si>
    <t xml:space="preserve">90726U</t>
  </si>
  <si>
    <t xml:space="preserve">JUNTA ARGAMASSADA ENTRE TUBO DN 200 MM E O POÇO/ CAIXA DE CONCRETO OU ALVENARIA EM REDES DE ESGOTO. AF_01/2021</t>
  </si>
  <si>
    <t xml:space="preserve">90727U</t>
  </si>
  <si>
    <t xml:space="preserve">JUNTA ARGAMASSADA ENTRE TUBO DN 250 MM E O POÇO DE VISITA/ CAIXA DE CONCRETO OU ALVENARIA EM REDES DE ESGOTO. AF_01/2021</t>
  </si>
  <si>
    <t xml:space="preserve">90728U</t>
  </si>
  <si>
    <t xml:space="preserve">JUNTA ARGAMASSADA ENTRE TUBO DN 300 MM E O POÇO DE VISITA/ CAIXA DE CONCRETO OU ALVENARIA EM REDES DE ESGOTO. AF_01/2021</t>
  </si>
  <si>
    <t xml:space="preserve">90729U</t>
  </si>
  <si>
    <t xml:space="preserve">JUNTA ARGAMASSADA ENTRE TUBO DN 350 MM E O POÇO DE VISITA/ CAIXA DE CONCRETO OU ALVENARIA EM REDES DE ESGOTO. AF_01/2021</t>
  </si>
  <si>
    <t xml:space="preserve">90730U</t>
  </si>
  <si>
    <t xml:space="preserve">JUNTA ARGAMASSADA ENTRE TUBO DN 400 MM E O POÇO DE VISITA/ CAIXA DE CONCRETO OU ALVENARIA EM REDES DE ESGOTO. AF_01/2021</t>
  </si>
  <si>
    <t xml:space="preserve">90731U</t>
  </si>
  <si>
    <t xml:space="preserve">JUNTA ARGAMASSADA ENTRE TUBO DN 450 MM E O POÇO DE VISITA/ CAIXA DE CONCRETO OU ALVENARIA EM REDES DE ESGOTO. AF_01/2021</t>
  </si>
  <si>
    <t xml:space="preserve">90732U</t>
  </si>
  <si>
    <t xml:space="preserve">JUNTA ARGAMASSADA ENTRE TUBO DN 600 MM E O POÇO DE VISITA/ CAIXA DE CONCRETO OU ALVENARIA EM REDES DE ESGOTO. AF_01/2021</t>
  </si>
  <si>
    <t xml:space="preserve">90733U</t>
  </si>
  <si>
    <t xml:space="preserve">ASSENTAMENTO DE TUBO DE PVC PARA REDE COLETORA DE ESGOTO DE PAREDE MACIÇA, DN 100 MM, JUNTA ELÁSTICA (NÃO INCLUI FORNECIMENTO). AF_01/2021</t>
  </si>
  <si>
    <t xml:space="preserve">90734U</t>
  </si>
  <si>
    <t xml:space="preserve">ASSENTAMENTO DE TUBO DE PVC PARA REDE COLETORA DE ESGOTO DE PAREDE MACIÇA, DN 150 MM, JUNTA ELÁSTICA,  (NÃO INCLUI FORNECIMENTO). AF_01/2021</t>
  </si>
  <si>
    <t xml:space="preserve">90735U</t>
  </si>
  <si>
    <t xml:space="preserve">ASSENTAMENTO DE TUBO DE PVC PARA REDE COLETORA DE ESGOTO DE PAREDE MACIÇA, DN 200 MM, JUNTA ELÁSTICA (NÃO INCLUI FORNECIMENTO). AF_01/2021</t>
  </si>
  <si>
    <t xml:space="preserve">90736U</t>
  </si>
  <si>
    <t xml:space="preserve">ASSENTAMENTO DE TUBO DE PVC PARA REDE COLETORA DE ESGOTO DE PAREDE MACIÇA, DN 250 MM, JUNTA ELÁSTICA (NÃO INCLUI FORNECIMENTO). AF_01/2021</t>
  </si>
  <si>
    <t xml:space="preserve">90737U</t>
  </si>
  <si>
    <t xml:space="preserve">ASSENTAMENTO DE TUBO DE PVC PARA REDE COLETORA DE ESGOTO DE PAREDE MACIÇA, DN 300 MM, JUNTA ELÁSTICA  (NÃO INCLUI FORNECIMENTO). AF_01/2021</t>
  </si>
  <si>
    <t xml:space="preserve">90738U</t>
  </si>
  <si>
    <t xml:space="preserve">ASSENTAMENTO DE TUBO DE PVC PARA REDE COLETORA DE ESGOTO DE PAREDE MACIÇA, DN 350 MM, JUNTA ELÁSTICA (NÃO INCLUI FORNECIMENTO). AF_01/2021</t>
  </si>
  <si>
    <t xml:space="preserve">90739U</t>
  </si>
  <si>
    <t xml:space="preserve">ASSENTAMENTO DE TUBO DE PVC PARA REDE COLETORA DE ESGOTO DE PAREDE MACIÇA, DN 400 MM, JUNTA ELÁSTICA (NÃO INCLUI FORNECIMENTO). AF_01/2021</t>
  </si>
  <si>
    <t xml:space="preserve">90740U</t>
  </si>
  <si>
    <t xml:space="preserve">ASSENTAMENTO DE TUBO DE PVC CORRUGADO DE DUPLA PAREDE PARA REDE COLETORA DE ESGOTO, DN 150 MM, JUNTA ELÁSTICA (NÃO INCLUI FORNECIMENTO). AF_01/2021</t>
  </si>
  <si>
    <t xml:space="preserve">90741U</t>
  </si>
  <si>
    <t xml:space="preserve">ASSENTAMENTO DE TUBO DE PVC CORRUGADO DE DUPLA PAREDE PARA REDE COLETORA DE ESGOTO, DN 200 MM, JUNTA ELÁSTICA (NÃO INCLUI FORNECIMENTO). AF_01/2021</t>
  </si>
  <si>
    <t xml:space="preserve">90742U</t>
  </si>
  <si>
    <t xml:space="preserve">ASSENTAMENTO DE TUBO DE PVC CORRUGADO DE DUPLA PAREDE PARA REDE COLETORA DE ESGOTO, DN 250 MM, JUNTA ELÁSTICA (NÃO INCLUI FORNECIMENTO). AF_01/2021</t>
  </si>
  <si>
    <t xml:space="preserve">90743U</t>
  </si>
  <si>
    <t xml:space="preserve">ASSENTAMENTO DE TUBO DE PVC CORRUGADO DE DUPLA PAREDE PARA REDE COLETORA DE ESGOTO, DN 300 MM, JUNTA ELÁSTICA (NÃO INCLUI FORNECIMENTO). AF_01/2021</t>
  </si>
  <si>
    <t xml:space="preserve">90744U</t>
  </si>
  <si>
    <t xml:space="preserve">ASSENTAMENTO DE TUBO DE PVC CORRUGADO DE DUPLA PAREDE PARA REDE COLETORA DE ESGOTO, DN 350 MM, JUNTA ELÁSTICA (NÃO INCLUI FORNECIMENTO). AF_01/2021</t>
  </si>
  <si>
    <t xml:space="preserve">90745U</t>
  </si>
  <si>
    <t xml:space="preserve">ASSENTAMENTO DE TUBO DE PVC CORRUGADO DE DUPLA PAREDE PARA REDE COLETORA DE ESGOTO, DN 400 MM, JUNTA ELÁSTICA  (NÃO INCLUI FORNECIMENTO). AF_01/2021</t>
  </si>
  <si>
    <t xml:space="preserve">90746U</t>
  </si>
  <si>
    <t xml:space="preserve">ASSENTAMENTO DE TUBO DE PEAD CORRUGADO DE DUPLA PAREDE PARA REDE COLETORA DE ESGOTO, DN 450 MM, JUNTA ELÁSTICA INTEGRADA (NÃO INCLUI FORNECIMENTO). AF_01/2021</t>
  </si>
  <si>
    <t xml:space="preserve">90747U</t>
  </si>
  <si>
    <t xml:space="preserve">ASSENTAMENTO DE TUBO DE PEAD CORRUGADO DE DUPLA PAREDE PARA REDE COLETORA DE ESGOTO, DN 600 MM, JUNTA ELÁSTICA INTEGRADA (NÃO INCLUI FORNECIMENTO). AF_01/2021</t>
  </si>
  <si>
    <t xml:space="preserve">94869U</t>
  </si>
  <si>
    <t xml:space="preserve">TUBO DE PEAD CORRUGADO DE DUPLA PAREDE PARA REDE COLETORA DE ESGOTO, DN 250 MM, JUNTA ELÁSTICA INTEGRADA - FORNECIMENTO E ASSENTAMENTO. AF_01/2021</t>
  </si>
  <si>
    <t xml:space="preserve">94870U</t>
  </si>
  <si>
    <t xml:space="preserve">ASSENTAMENTO DE TUBO DE PEAD CORRUGADO DE DUPLA PAREDE PARA REDE COLETORA DE ESGOTO, DN 250 MM, JUNTA ELÁSTICA INTEGRADA (NÃO INCLUI FORNECIMENTO). AF_01/2021</t>
  </si>
  <si>
    <t xml:space="preserve">94871U</t>
  </si>
  <si>
    <t xml:space="preserve">TUBO DE PEAD CORRUGADO DE DUPLA PAREDE PARA REDE COLETORA DE ESGOTO, DN 300 MM, JUNTA ELÁSTICA INTEGRADA - FORNECIMENTO E ASSENTAMENTO. AF_01/2021</t>
  </si>
  <si>
    <t xml:space="preserve">94872U</t>
  </si>
  <si>
    <t xml:space="preserve">ASSENTAMENTO DE TUBO DE PEAD CORRUGADO DE DUPLA PAREDE PARA REDE COLETORA DE ESGOTO, DN 300 MM, JUNTA ELÁSTICA INTEGRADA  (NÃO INCLUI FORNECIMENTO). AF_01/2021</t>
  </si>
  <si>
    <t xml:space="preserve">94875U</t>
  </si>
  <si>
    <t xml:space="preserve">TUBO DE PEAD CORRUGADO DE DUPLA PAREDE PARA REDE COLETORA DE ESGOTO, DN 800 MM, JUNTA ELÁSTICA INTEGRADA - FORNECIMENTO E ASSENTAMENTO. AF_01/2021</t>
  </si>
  <si>
    <t xml:space="preserve">94876U</t>
  </si>
  <si>
    <t xml:space="preserve">ASSENTAMENTO DE TUBO DE PEAD CORRUGADO DE DUPLA PAREDE PARA REDE COLETORA DE ESGOTO, DN 800 MM, JUNTA ELÁSTICA INTEGRADA  (NÃO INCLUI FORNECIMENTO). AF_01/2021</t>
  </si>
  <si>
    <t xml:space="preserve">94878U</t>
  </si>
  <si>
    <t xml:space="preserve">ASSENTAMENTO DE TUBO DE PEAD CORRUGADO DE DUPLA PAREDE PARA REDE COLETORA DE ESGOTO, DN 900 MM, JUNTA ELÁSTICA INTEGRADA (NÃO INCLUI FORNECIMENTO). AF_01/2021</t>
  </si>
  <si>
    <t xml:space="preserve">94879U</t>
  </si>
  <si>
    <t xml:space="preserve">TUBO DE PEAD CORRUGADO DE DUPLA PAREDE PARA REDE COLETORA DE ESGOTO, DN 1000 MM, JUNTA ELÁSTICA INTEGRADA - FORNECIMENTO E ASSENTAMENTO. AF_01/2021</t>
  </si>
  <si>
    <t xml:space="preserve">94880U</t>
  </si>
  <si>
    <t xml:space="preserve">ASSENTAMENTO DE TUBO DE PEAD CORRUGADO DE DUPLA PAREDE PARA REDE COLETORA DE ESGOTO, DN 1000 MM, JUNTA ELÁSTICA INTEGRADA (NÃO INCLUI FORNECIMENTO). AF_01/2021</t>
  </si>
  <si>
    <t xml:space="preserve">94881U</t>
  </si>
  <si>
    <t xml:space="preserve">TUBO DE PEAD CORRUGADO DE DUPLA PAREDE PARA REDE COLETORA DE ESGOTO, DN 1200 MM, JUNTA ELÁSTICA INTEGRADA - FORNECIMENTO E ASSENTAMENTO. AF_01/2021</t>
  </si>
  <si>
    <t xml:space="preserve">94882U</t>
  </si>
  <si>
    <t xml:space="preserve">ASSENTAMENTO DE TUBO DE PEAD CORRUGADO DE DUPLA PAREDE PARA REDE COLETORA DE ESGOTO, DN 1200 MM, JUNTA ELÁSTICA INTEGRADA (NÃO INCLUI FORNECIMENTO). AF_01/2021</t>
  </si>
  <si>
    <t xml:space="preserve">94884U</t>
  </si>
  <si>
    <t xml:space="preserve">ASSENTAMENTO DE TUBO DE PEAD CORRUGADO DE DUPLA PAREDE PARA REDE COLETORA DE ESGOTO, DN 1500 MM, JUNTA ELÁSTICA INTEGRADA (NÃO INCLUI FORNECIMENTO). AF_01/2021</t>
  </si>
  <si>
    <t xml:space="preserve">97121U</t>
  </si>
  <si>
    <t xml:space="preserve">ASSENTAMENTO DE TUBO DE PVC PBA PARA REDE DE ÁGUA, DN 50 MM, JUNTA ELÁSTICA INTEGRADA, INSTALADO EM LOCAL COM NÍVEL ALTO DE INTERFERÊNCIAS (NÃO INCLUI FORNECIMENTO). AF_11/2017</t>
  </si>
  <si>
    <t xml:space="preserve">97122U</t>
  </si>
  <si>
    <t xml:space="preserve">ASSENTAMENTO DE TUBO DE PVC PBA PARA REDE DE ÁGUA, DN 75 MM, JUNTA ELÁSTICA INTEGRADA, INSTALADO EM LOCAL COM NÍVEL ALTO DE INTERFERÊNCIAS (NÃO INCLUI FORNECIMENTO). AF_11/2017</t>
  </si>
  <si>
    <t xml:space="preserve">97123U</t>
  </si>
  <si>
    <t xml:space="preserve">ASSENTAMENTO DE TUBO DE PVC PBA PARA REDE DE ÁGUA, DN 100 MM, JUNTA ELÁSTICA INTEGRADA, INSTALADO EM LOCAL COM NÍVEL ALTO DE INTERFERÊNCIAS (NÃO INCLUI FORNECIMENTO). AF_11/2017</t>
  </si>
  <si>
    <t xml:space="preserve">97124U</t>
  </si>
  <si>
    <t xml:space="preserve">ASSENTAMENTO DE TUBO DE PVC PBA PARA REDE DE ÁGUA, DN 50 MM, JUNTA ELÁSTICA INTEGRADA, INSTALADO EM LOCAL COM NÍVEL BAIXO DE INTERFERÊNCIAS (NÃO INCLUI FORNECIMENTO). AF_11/2017</t>
  </si>
  <si>
    <t xml:space="preserve">97125U</t>
  </si>
  <si>
    <t xml:space="preserve">ASSENTAMENTO DE TUBO DE PVC PBA PARA REDE DE ÁGUA, DN 75 MM, JUNTA ELÁSTICA INTEGRADA, INSTALADO EM LOCAL COM NÍVEL BAIXO DE INTERFERÊNCIAS (NÃO INCLUI FORNECIMENTO). AF_11/2017</t>
  </si>
  <si>
    <t xml:space="preserve">97126U</t>
  </si>
  <si>
    <t xml:space="preserve">ASSENTAMENTO DE TUBO DE PVC PBA PARA REDE DE ÁGUA, DN 100 MM, JUNTA ELÁSTICA INTEGRADA, INSTALADO EM LOCAL COM NÍVEL BAIXO DE INTERFERÊNCIAS (NÃO INCLUI FORNECIMENTO). AF_11/2017</t>
  </si>
  <si>
    <t xml:space="preserve">102264U</t>
  </si>
  <si>
    <t xml:space="preserve">TUBO DE PVC BRANCO PARA REDE COLETORA DE ESGOTO CONDOMINIAL DE PAREDE MACIÇA, DN 100 MM, JUNTA ELÁSTICA - FORNECIMENTO E ASSENTAMENTO. AF_01/2021</t>
  </si>
  <si>
    <t xml:space="preserve">102265U</t>
  </si>
  <si>
    <t xml:space="preserve">JUNTA ARGAMASSADA ENTRE TUBO DN 800 MM E O POÇO DE VISITA/ CAIXA DE CONCRETO OU ALVENARIA EM REDES DE ESGOTO. AF_01/2021</t>
  </si>
  <si>
    <t xml:space="preserve">102266U</t>
  </si>
  <si>
    <t xml:space="preserve">JUNTA ARGAMASSADA ENTRE TUBO DN 900 MM E O POÇO DE VISITA/ CAIXA DE CONCRETO OU ALVENARIA EM REDES DE ESGOTO. AF_01/2021</t>
  </si>
  <si>
    <t xml:space="preserve">102267U</t>
  </si>
  <si>
    <t xml:space="preserve">JUNTA ARGAMASSADA ENTRE TUBO DN 1000 MM E O POÇO DE VISITA/ CAIXA DE CONCRETO OU ALVENARIA EM REDES DE ESGOTO. AF_01/2021</t>
  </si>
  <si>
    <t xml:space="preserve">102268U</t>
  </si>
  <si>
    <t xml:space="preserve">JUNTA ARGAMASSADA ENTRE TUBO DN 1200 MM E O POÇO DE VISITA/ CAIXA DE CONCRETO OU ALVENARIA EM REDES DE ESGOTO. AF_01/2021</t>
  </si>
  <si>
    <t xml:space="preserve">102269U</t>
  </si>
  <si>
    <t xml:space="preserve">JUNTA ARGAMASSADA ENTRE TUBO DN 1500 MM E O POÇO DE VISITA/ CAIXA DE CONCRETO OU ALVENARIA EM REDES DE ESGOTO. AF_01/2021</t>
  </si>
  <si>
    <t xml:space="preserve">92833U</t>
  </si>
  <si>
    <t xml:space="preserve">TUBO DE CONCRETO PARA REDES COLETORAS DE ESGOTO SANITÁRIO, DIÂMETRO DE 300 MM, JUNTA ELÁSTICA, INSTALADO EM LOCAL COM BAIXO NÍVEL DE INTERFERÊNCIAS - FORNECIMENTO E ASSENTAMENTO. AF_12/2015</t>
  </si>
  <si>
    <t xml:space="preserve">92834U</t>
  </si>
  <si>
    <t xml:space="preserve">ASSENTAMENTO DE TUBO DE CONCRETO PARA REDES COLETORAS DE ESGOTO SANITÁRIO, DIÂMETRO DE 300 MM, JUNTA ELÁSTICA, INSTALADO EM LOCAL COM BAIXO NÍVEL DE INTERFERÊNCIAS (NÃO INCLUI FORNECIMENTO). AF_12/2015</t>
  </si>
  <si>
    <t xml:space="preserve">92835U</t>
  </si>
  <si>
    <t xml:space="preserve">TUBO DE CONCRETO PARA REDES COLETORAS DE ESGOTO SANITÁRIO, DIÂMETRO DE 400 MM, JUNTA ELÁSTICA, INSTALADO EM LOCAL COM BAIXO NÍVEL DE INTERFERÊNCIAS - FORNECIMENTO E ASSENTAMENTO. AF_12/2015</t>
  </si>
  <si>
    <t xml:space="preserve">92836U</t>
  </si>
  <si>
    <t xml:space="preserve">ASSENTAMENTO DE TUBO DE CONCRETO PARA REDES COLETORAS DE ESGOTO SANITÁRIO, DIÂMETRO DE 400 MM, JUNTA ELÁSTICA, INSTALADO EM LOCAL COM BAIXO NÍVEL DE INTERFERÊNCIAS (NÃO INCLUI FORNECIMENTO). AF_12/2015</t>
  </si>
  <si>
    <t xml:space="preserve">92837U</t>
  </si>
  <si>
    <t xml:space="preserve">TUBO DE CONCRETO PARA REDES COLETORAS DE ESGOTO SANITÁRIO, DIÂMETRO DE 500 MM, JUNTA ELÁSTICA, INSTALADO EM LOCAL COM BAIXO NÍVEL DE INTERFERÊNCIAS - FORNECIMENTO E ASSENTAMENTO. AF_12/2015</t>
  </si>
  <si>
    <t xml:space="preserve">92838U</t>
  </si>
  <si>
    <t xml:space="preserve">ASSENTAMENTO DE TUBO DE CONCRETO PARA REDES COLETORAS DE ESGOTO SANITÁRIO, DIÂMETRO DE 500 MM, JUNTA ELÁSTICA, INSTALADO EM LOCAL COM BAIXO NÍVEL DE INTERFERÊNCIAS (NÃO INCLUI FORNECIMENTO). AF_12/2015</t>
  </si>
  <si>
    <t xml:space="preserve">92839U</t>
  </si>
  <si>
    <t xml:space="preserve">TUBO DE CONCRETO PARA REDES COLETORAS DE ESGOTO SANITÁRIO, DIÂMETRO DE 600 MM, JUNTA ELÁSTICA, INSTALADO EM LOCAL COM BAIXO NÍVEL DE INTERFERÊNCIAS - FORNECIMENTO E ASSENTAMENTO. AF_12/2015</t>
  </si>
  <si>
    <t xml:space="preserve">92840U</t>
  </si>
  <si>
    <t xml:space="preserve">ASSENTAMENTO DE TUBO DE CONCRETO PARA REDES COLETORAS DE ESGOTO SANITÁRIO, DIÂMETRO DE 600 MM, JUNTA ELÁSTICA, INSTALADO EM LOCAL COM BAIXO NÍVEL DE INTERFERÊNCIAS (NÃO INCLUI FORNECIMENTO). AF_12/2015</t>
  </si>
  <si>
    <t xml:space="preserve">92841U</t>
  </si>
  <si>
    <t xml:space="preserve">TUBO DE CONCRETO PARA REDES COLETORAS DE ESGOTO SANITÁRIO, DIÂMETRO DE 700 MM, JUNTA ELÁSTICA, INSTALADO EM LOCAL COM BAIXO NÍVEL DE INTERFERÊNCIAS - FORNECIMENTO E ASSENTAMENTO. AF_12/2015</t>
  </si>
  <si>
    <t xml:space="preserve">92842U</t>
  </si>
  <si>
    <t xml:space="preserve">ASSENTAMENTO DE TUBO DE CONCRETO PARA REDES COLETORAS DE ESGOTO SANITÁRIO, DIÂMETRO DE 700 MM, JUNTA ELÁSTICA, INSTALADO EM LOCAL COM BAIXO NÍVEL DE INTERFERÊNCIAS (NÃO INCLUI FORNECIMENTO). AF_12/2015</t>
  </si>
  <si>
    <t xml:space="preserve">92843U</t>
  </si>
  <si>
    <t xml:space="preserve">TUBO DE CONCRETO PARA REDES COLETORAS DE ESGOTO SANITÁRIO, DIÂMETRO DE 800 MM, JUNTA ELÁSTICA, INSTALADO EM LOCAL COM BAIXO NÍVEL DE INTERFERÊNCIAS - FORNECIMENTO E ASSENTAMENTO. AF_12/2015</t>
  </si>
  <si>
    <t xml:space="preserve">92844U</t>
  </si>
  <si>
    <t xml:space="preserve">ASSENTAMENTO DE TUBO DE CONCRETO PARA REDES COLETORAS DE ESGOTO SANITÁRIO, DIÂMETRO DE 800 MM, JUNTA ELÁSTICA, INSTALADO EM LOCAL COM BAIXO NÍVEL DE INTERFERÊNCIAS (NÃO INCLUI FORNECIMENTO). AF_12/2015</t>
  </si>
  <si>
    <t xml:space="preserve">92845U</t>
  </si>
  <si>
    <t xml:space="preserve">TUBO DE CONCRETO PARA REDES COLETORAS DE ESGOTO SANITÁRIO, DIÂMETRO DE 900 MM, JUNTA ELÁSTICA, INSTALADO EM LOCAL COM BAIXO NÍVEL DE INTERFERÊNCIAS - FORNECIMENTO E ASSENTAMENTO. AF_12/2015</t>
  </si>
  <si>
    <t xml:space="preserve">92846U</t>
  </si>
  <si>
    <t xml:space="preserve">ASSENTAMENTO DE TUBO DE CONCRETO PARA REDES COLETORAS DE ESGOTO SANITÁRIO, DIÂMETRO DE 900 MM, JUNTA ELÁSTICA, INSTALADO EM LOCAL COM BAIXO NÍVEL DE INTERFERÊNCIAS (NÃO INCLUI FORNECIMENTO). AF_12/2015</t>
  </si>
  <si>
    <t xml:space="preserve">92847U</t>
  </si>
  <si>
    <t xml:space="preserve">TUBO DE CONCRETO PARA REDES COLETORAS DE ESGOTO SANITÁRIO, DIÂMETRO DE 1000 MM, JUNTA ELÁSTICA, INSTALADO EM LOCAL COM BAIXO NÍVEL DE INTERFERÊNCIAS - FORNECIMENTO E ASSENTAMENTO. AF_12/2015</t>
  </si>
  <si>
    <t xml:space="preserve">92848U</t>
  </si>
  <si>
    <t xml:space="preserve">ASSENTAMENTO DE TUBO DE CONCRETO PARA REDES COLETORAS DE ESGOTO SANITÁRIO, DIÂMETRO DE 1000 MM, JUNTA ELÁSTICA, INSTALADO EM LOCAL COM BAIXO NÍVEL DE INTERFERÊNCIAS (NÃO INCLUI FORNECIMENTO). AF_12/2015</t>
  </si>
  <si>
    <t xml:space="preserve">92849U</t>
  </si>
  <si>
    <t xml:space="preserve">TUBO DE CONCRETO PARA REDES COLETORAS DE ESGOTO SANITÁRIO, DIÂMETRO DE 300 MM, JUNTA ELÁSTICA, INSTALADO EM LOCAL COM ALTO NÍVEL DE INTERFERÊNCIAS - FORNECIMENTO E ASSENTAMENTO. AF_12/2015</t>
  </si>
  <si>
    <t xml:space="preserve">92850U</t>
  </si>
  <si>
    <t xml:space="preserve">ASSENTAMENTO DE TUBO DE CONCRETO PARA REDES COLETORAS DE ESGOTO SANITÁRIO, DIÂMETRO DE 300 MM, JUNTA ELÁSTICA, INSTALADO EM LOCAL COM ALTO NÍVEL DE INTERFERÊNCIAS (NÃO INCLUI FORNECIMENTO). AF_12/2015</t>
  </si>
  <si>
    <t xml:space="preserve">92851U</t>
  </si>
  <si>
    <t xml:space="preserve">TUBO DE CONCRETO PARA REDES COLETORAS DE ESGOTO SANITÁRIO, DIÂMETRO DE 400 MM, JUNTA ELÁSTICA, INSTALADO EM LOCAL COM ALTO NÍVEL DE INTERFERÊNCIAS - FORNECIMENTO E ASSENTAMENTO. AF_12/2015</t>
  </si>
  <si>
    <t xml:space="preserve">92852U</t>
  </si>
  <si>
    <t xml:space="preserve">ASSENTAMENTO DE TUBO DE CONCRETO PARA REDES COLETORAS DE ESGOTO SANITÁRIO, DIÂMETRO DE 400 MM, JUNTA ELÁSTICA, INSTALADO EM LOCAL COM ALTO NÍVEL DE INTERFERÊNCIAS (NÃO INCLUI FORNECIMENTO). AF_12/2015</t>
  </si>
  <si>
    <t xml:space="preserve">92853U</t>
  </si>
  <si>
    <t xml:space="preserve">TUBO DE CONCRETO PARA REDES COLETORAS DE ESGOTO SANITÁRIO, DIÂMETRO DE 500 MM, JUNTA ELÁSTICA, INSTALADO EM LOCAL COM ALTO NÍVEL DE INTERFERÊNCIAS - FORNECIMENTO E ASSENTAMENTO. AF_12/2015</t>
  </si>
  <si>
    <t xml:space="preserve">92854U</t>
  </si>
  <si>
    <t xml:space="preserve">ASSENTAMENTO DE TUBO DE CONCRETO PARA REDES COLETORAS DE ESGOTO SANITÁRIO, DIÂMETRO DE 500 MM, JUNTA ELÁSTICA, INSTALADO EM LOCAL COM ALTO NÍVEL DE INTERFERÊNCIAS (NÃO INCLUI FORNECIMENTO). AF_12/2015</t>
  </si>
  <si>
    <t xml:space="preserve">92855U</t>
  </si>
  <si>
    <t xml:space="preserve">TUBO DE CONCRETO PARA REDES COLETORAS DE ESGOTO SANITÁRIO, DIÂMETRO DE 600 MM, JUNTA ELÁSTICA, INSTALADO EM LOCAL COM ALTO NÍVEL DE INTERFERÊNCIAS - FORNECIMENTO E ASSENTAMENTO. AF_12/2015</t>
  </si>
  <si>
    <t xml:space="preserve">92856U</t>
  </si>
  <si>
    <t xml:space="preserve">ASSENTAMENTO DE TUBO DE CONCRETO PARA REDES COLETORAS DE ESGOTO SANITÁRIO, DIÂMETRO DE 600 MM, JUNTA ELÁSTICA, INSTALADO EM LOCAL COM ALTO NÍVEL DE INTERFERÊNCIAS (NÃO INCLUI FORNECIMENTO). AF_12/2015</t>
  </si>
  <si>
    <t xml:space="preserve">92857U</t>
  </si>
  <si>
    <t xml:space="preserve">TUBO DE CONCRETO PARA REDES COLETORAS DE ESGOTO SANITÁRIO, DIÂMETRO DE 700 MM, JUNTA ELÁSTICA, INSTALADO EM LOCAL COM ALTO NÍVEL DE INTERFERÊNCIAS - FORNECIMENTO E ASSENTAMENTO. AF_12/2015</t>
  </si>
  <si>
    <t xml:space="preserve">92858U</t>
  </si>
  <si>
    <t xml:space="preserve">ASSENTAMENTO DE TUBO DE CONCRETO PARA REDES COLETORAS DE ESGOTO SANITÁRIO, DIÂMETRO DE 700 MM, JUNTA ELÁSTICA, INSTALADO EM LOCAL COM ALTO NÍVEL DE INTERFERÊNCIAS (NÃO INCLUI FORNECIMENTO). AF_12/2015</t>
  </si>
  <si>
    <t xml:space="preserve">92859U</t>
  </si>
  <si>
    <t xml:space="preserve">TUBO DE CONCRETO PARA REDES COLETORAS DE ESGOTO SANITÁRIO, DIÂMETRO DE 800 MM, JUNTA ELÁSTICA, INSTALADO EM LOCAL COM ALTO NÍVEL DE INTERFERÊNCIAS - FORNECIMENTO E ASSENTAMENTO. AF_12/2015</t>
  </si>
  <si>
    <t xml:space="preserve">92860U</t>
  </si>
  <si>
    <t xml:space="preserve">ASSENTAMENTO DE TUBO DE CONCRETO PARA REDES COLETORAS DE ESGOTO SANITÁRIO, DIÂMETRO DE 800 MM, JUNTA ELÁSTICA, INSTALADO EM LOCAL COM ALTO NÍVEL DE INTERFERÊNCIAS (NÃO INCLUI FORNECIMENTO). AF_12/2015</t>
  </si>
  <si>
    <t xml:space="preserve">92861U</t>
  </si>
  <si>
    <t xml:space="preserve">TUBO DE CONCRETO PARA REDES COLETORAS DE ESGOTO SANITÁRIO, DIÂMETRO DE 900 MM, JUNTA ELÁSTICA, INSTALADO EM LOCAL COM ALTO NÍVEL DE INTERFERÊNCIAS - FORNECIMENTO E ASSENTAMENTO. AF_12/2015</t>
  </si>
  <si>
    <t xml:space="preserve">92862U</t>
  </si>
  <si>
    <t xml:space="preserve">ASSENTAMENTO DE TUBO DE CONCRETO PARA REDES COLETORAS DE ESGOTO SANITÁRIO, DIÂMETRO DE 900 MM, JUNTA ELÁSTICA, INSTALADO EM LOCAL COM ALTO NÍVEL DE INTERFERÊNCIAS (NÃO INCLUI FORNECIMENTO). AF_12/2015</t>
  </si>
  <si>
    <t xml:space="preserve">92863U</t>
  </si>
  <si>
    <t xml:space="preserve">TUBO DE CONCRETO PARA REDES COLETORAS DE ESGOTO SANITÁRIO, DIÂMETRO DE 1000 MM, JUNTA ELÁSTICA, INSTALADO EM LOCAL COM ALTO NÍVEL DE INTERFERÊNCIAS - FORNECIMENTO E ASSENTAMENTO. AF_12/2015</t>
  </si>
  <si>
    <t xml:space="preserve">92864U</t>
  </si>
  <si>
    <t xml:space="preserve">ASSENTAMENTO DE TUBO DE CONCRETO PARA REDES COLETORAS DE ESGOTO SANITÁRIO, DIÂMETRO DE 1000 MM, JUNTA ELÁSTICA, INSTALADO EM LOCAL COM ALTO NÍVEL DE INTERFERÊNCIAS (NÃO INCLUI FORNECIMENTO). AF_12/2015</t>
  </si>
  <si>
    <t xml:space="preserve">92210U</t>
  </si>
  <si>
    <t xml:space="preserve">TUBO DE CONCRETO PARA REDES COLETORAS DE ÁGUAS PLUVIAIS, DIÂMETRO DE 400 MM, JUNTA RÍGIDA, INSTALADO EM LOCAL COM BAIXO NÍVEL DE INTERFERÊNCIAS - FORNECIMENTO E ASSENTAMENTO. AF_12/2015</t>
  </si>
  <si>
    <t xml:space="preserve">92211U</t>
  </si>
  <si>
    <t xml:space="preserve">TUBO DE CONCRETO PARA REDES COLETORAS DE ÁGUAS PLUVIAIS, DIÂMETRO DE 500 MM, JUNTA RÍGIDA, INSTALADO EM LOCAL COM BAIXO NÍVEL DE INTERFERÊNCIAS - FORNECIMENTO E ASSENTAMENTO. AF_12/2015</t>
  </si>
  <si>
    <t xml:space="preserve">92212U</t>
  </si>
  <si>
    <t xml:space="preserve">TUBO DE CONCRETO PARA REDES COLETORAS DE ÁGUAS PLUVIAIS, DIÂMETRO DE 600 MM, JUNTA RÍGIDA, INSTALADO EM LOCAL COM BAIXO NÍVEL DE INTERFERÊNCIAS - FORNECIMENTO E ASSENTAMENTO. AF_12/2015</t>
  </si>
  <si>
    <t xml:space="preserve">92213U</t>
  </si>
  <si>
    <t xml:space="preserve">TUBO DE CONCRETO PARA REDES COLETORAS DE ÁGUAS PLUVIAIS, DIÂMETRO DE 700 MM, JUNTA RÍGIDA, INSTALADO EM LOCAL COM BAIXO NÍVEL DE INTERFERÊNCIAS - FORNECIMENTO E ASSENTAMENTO. AF_12/2015</t>
  </si>
  <si>
    <t xml:space="preserve">92214U</t>
  </si>
  <si>
    <t xml:space="preserve">TUBO DE CONCRETO PARA REDES COLETORAS DE ÁGUAS PLUVIAIS, DIÂMETRO DE 800 MM, JUNTA RÍGIDA, INSTALADO EM LOCAL COM BAIXO NÍVEL DE INTERFERÊNCIAS - FORNECIMENTO E ASSENTAMENTO. AF_12/2015</t>
  </si>
  <si>
    <t xml:space="preserve">92215U</t>
  </si>
  <si>
    <t xml:space="preserve">TUBO DE CONCRETO PARA REDES COLETORAS DE ÁGUAS PLUVIAIS, DIÂMETRO DE 900 MM, JUNTA RÍGIDA, INSTALADO EM LOCAL COM BAIXO NÍVEL DE INTERFERÊNCIAS - FORNECIMENTO E ASSENTAMENTO. AF_12/2015</t>
  </si>
  <si>
    <t xml:space="preserve">92216U</t>
  </si>
  <si>
    <t xml:space="preserve">TUBO DE CONCRETO PARA REDES COLETORAS DE ÁGUAS PLUVIAIS, DIÂMETRO DE 1000 MM, JUNTA RÍGIDA, INSTALADO EM LOCAL COM BAIXO NÍVEL DE INTERFERÊNCIAS - FORNECIMENTO E ASSENTAMENTO. AF_12/2015</t>
  </si>
  <si>
    <t xml:space="preserve">92219U</t>
  </si>
  <si>
    <t xml:space="preserve">TUBO DE CONCRETO PARA REDES COLETORAS DE ÁGUAS PLUVIAIS, DIÂMETRO DE 400 MM, JUNTA RÍGIDA, INSTALADO EM LOCAL COM ALTO NÍVEL DE INTERFERÊNCIAS - FORNECIMENTO E ASSENTAMENTO. AF_12/2015</t>
  </si>
  <si>
    <t xml:space="preserve">92220U</t>
  </si>
  <si>
    <t xml:space="preserve">TUBO DE CONCRETO PARA REDES COLETORAS DE ÁGUAS PLUVIAIS, DIÂMETRO DE 500 MM, JUNTA RÍGIDA, INSTALADO EM LOCAL COM ALTO NÍVEL DE INTERFERÊNCIAS - FORNECIMENTO E ASSENTAMENTO. AF_12/2015</t>
  </si>
  <si>
    <t xml:space="preserve">92221U</t>
  </si>
  <si>
    <t xml:space="preserve">TUBO DE CONCRETO PARA REDES COLETORAS DE ÁGUAS PLUVIAIS, DIÂMETRO DE 600 MM, JUNTA RÍGIDA, INSTALADO EM LOCAL COM ALTO NÍVEL DE INTERFERÊNCIAS - FORNECIMENTO E ASSENTAMENTO. AF_12/2015</t>
  </si>
  <si>
    <t xml:space="preserve">92222U</t>
  </si>
  <si>
    <t xml:space="preserve">TUBO DE CONCRETO PARA REDES COLETORAS DE ÁGUAS PLUVIAIS, DIÂMETRO DE 700 MM, JUNTA RÍGIDA, INSTALADO EM LOCAL COM ALTO NÍVEL DE INTERFERÊNCIAS - FORNECIMENTO E ASSENTAMENTO. AF_12/2015</t>
  </si>
  <si>
    <t xml:space="preserve">92223U</t>
  </si>
  <si>
    <t xml:space="preserve">TUBO DE CONCRETO PARA REDES COLETORAS DE ÁGUAS PLUVIAIS, DIÂMETRO DE 800 MM, JUNTA RÍGIDA, INSTALADO EM LOCAL COM ALTO NÍVEL DE INTERFERÊNCIAS - FORNECIMENTO E ASSENTAMENTO. AF_12/2015</t>
  </si>
  <si>
    <t xml:space="preserve">92224U</t>
  </si>
  <si>
    <t xml:space="preserve">TUBO DE CONCRETO PARA REDES COLETORAS DE ÁGUAS PLUVIAIS, DIÂMETRO DE 900 MM, JUNTA RÍGIDA, INSTALADO EM LOCAL COM ALTO NÍVEL DE INTERFERÊNCIAS - FORNECIMENTO E ASSENTAMENTO. AF_12/2015</t>
  </si>
  <si>
    <t xml:space="preserve">92226U</t>
  </si>
  <si>
    <t xml:space="preserve">TUBO DE CONCRETO PARA REDES COLETORAS DE ÁGUAS PLUVIAIS, DIÂMETRO DE 1000 MM, JUNTA RÍGIDA, INSTALADO EM LOCAL COM ALTO NÍVEL DE INTERFERÊNCIAS - FORNECIMENTO E ASSENTAMENTO. AF_12/2015</t>
  </si>
  <si>
    <t xml:space="preserve">92808U</t>
  </si>
  <si>
    <t xml:space="preserve">ASSENTAMENTO DE TUBO DE CONCRETO PARA REDES COLETORAS DE ÁGUAS PLUVIAIS, DIÂMETRO DE 300 MM, JUNTA RÍGIDA, INSTALADO EM LOCAL COM BAIXO NÍVEL DE INTERFERÊNCIAS (NÃO INCLUI FORNECIMENTO). AF_12/2015</t>
  </si>
  <si>
    <t xml:space="preserve">92809U</t>
  </si>
  <si>
    <t xml:space="preserve">ASSENTAMENTO DE TUBO DE CONCRETO PARA REDES COLETORAS DE ÁGUAS PLUVIAIS, DIÂMETRO DE 400 MM, JUNTA RÍGIDA, INSTALADO EM LOCAL COM BAIXO NÍVEL DE INTERFERÊNCIAS (NÃO INCLUI FORNECIMENTO). AF_12/2015</t>
  </si>
  <si>
    <t xml:space="preserve">92810U</t>
  </si>
  <si>
    <t xml:space="preserve">ASSENTAMENTO DE TUBO DE CONCRETO PARA REDES COLETORAS DE ÁGUAS PLUVIAIS, DIÂMETRO DE 500 MM, JUNTA RÍGIDA, INSTALADO EM LOCAL COM BAIXO NÍVEL DE INTERFERÊNCIAS (NÃO INCLUI FORNECIMENTO). AF_12/2015</t>
  </si>
  <si>
    <t xml:space="preserve">92811U</t>
  </si>
  <si>
    <t xml:space="preserve">ASSENTAMENTO DE TUBO DE CONCRETO PARA REDES COLETORAS DE ÁGUAS PLUVIAIS, DIÂMETRO DE 600 MM, JUNTA RÍGIDA, INSTALADO EM LOCAL COM BAIXO NÍVEL DE INTERFERÊNCIAS (NÃO INCLUI FORNECIMENTO). AF_12/2015</t>
  </si>
  <si>
    <t xml:space="preserve">92812U</t>
  </si>
  <si>
    <t xml:space="preserve">ASSENTAMENTO DE TUBO DE CONCRETO PARA REDES COLETORAS DE ÁGUAS PLUVIAIS, DIÂMETRO DE 700 MM, JUNTA RÍGIDA, INSTALADO EM LOCAL COM BAIXO NÍVEL DE INTERFERÊNCIAS (NÃO INCLUI FORNECIMENTO). AF_12/2015</t>
  </si>
  <si>
    <t xml:space="preserve">92813U</t>
  </si>
  <si>
    <t xml:space="preserve">ASSENTAMENTO DE TUBO DE CONCRETO PARA REDES COLETORAS DE ÁGUAS PLUVIAIS, DIÂMETRO DE 800 MM, JUNTA RÍGIDA, INSTALADO EM LOCAL COM BAIXO NÍVEL DE INTERFERÊNCIAS (NÃO INCLUI FORNECIMENTO). AF_12/2015</t>
  </si>
  <si>
    <t xml:space="preserve">92814U</t>
  </si>
  <si>
    <t xml:space="preserve">ASSENTAMENTO DE TUBO DE CONCRETO PARA REDES COLETORAS DE ÁGUAS PLUVIAIS, DIÂMETRO DE 900 MM, JUNTA RÍGIDA, INSTALADO EM LOCAL COM BAIXO NÍVEL DE INTERFERÊNCIAS (NÃO INCLUI FORNECIMENTO). AF_12/2015</t>
  </si>
  <si>
    <t xml:space="preserve">92815U</t>
  </si>
  <si>
    <t xml:space="preserve">ASSENTAMENTO DE TUBO DE CONCRETO PARA REDES COLETORAS DE ÁGUAS PLUVIAIS, DIÂMETRO DE 1000 MM, JUNTA RÍGIDA, INSTALADO EM LOCAL COM BAIXO NÍVEL DE INTERFERÊNCIAS (NÃO INCLUI FORNECIMENTO). AF_12/2015</t>
  </si>
  <si>
    <t xml:space="preserve">92816U</t>
  </si>
  <si>
    <t xml:space="preserve">TUBO DE CONCRETO PARA REDES COLETORAS DE ÁGUAS PLUVIAIS, DIÂMETRO DE 1200 MM, JUNTA RÍGIDA, INSTALADO EM LOCAL COM BAIXO NÍVEL DE INTERFERÊNCIAS - FORNECIMENTO E ASSENTAMENTO. AF_12/2015</t>
  </si>
  <si>
    <t xml:space="preserve">92817U</t>
  </si>
  <si>
    <t xml:space="preserve">ASSENTAMENTO DE TUBO DE CONCRETO PARA REDES COLETORAS DE ÁGUAS PLUVIAIS, DIÂMETRO DE 1200 MM, JUNTA RÍGIDA, INSTALADO EM LOCAL COM BAIXO NÍVEL DE INTERFERÊNCIAS (NÃO INCLUI FORNECIMENTO). AF_12/2015</t>
  </si>
  <si>
    <t xml:space="preserve">92818U</t>
  </si>
  <si>
    <t xml:space="preserve">TUBO DE CONCRETO PARA REDES COLETORAS DE ÁGUAS PLUVIAIS, DIÂMETRO DE 1500 MM, JUNTA RÍGIDA, INSTALADO EM LOCAL COM BAIXO NÍVEL DE INTERFERÊNCIAS - FORNECIMENTO E ASSENTAMENTO. AF_12/2015</t>
  </si>
  <si>
    <t xml:space="preserve">92819U</t>
  </si>
  <si>
    <t xml:space="preserve">ASSENTAMENTO DE TUBO DE CONCRETO PARA REDES COLETORAS DE ÁGUAS PLUVIAIS, DIÂMETRO DE 1500 MM, JUNTA RÍGIDA, INSTALADO EM LOCAL COM BAIXO NÍVEL DE INTERFERÊNCIAS (NÃO INCLUI FORNECIMENTO). AF_12/2015</t>
  </si>
  <si>
    <t xml:space="preserve">92820U</t>
  </si>
  <si>
    <t xml:space="preserve">ASSENTAMENTO DE TUBO DE CONCRETO PARA REDES COLETORAS DE ÁGUAS PLUVIAIS, DIÂMETRO DE 300 MM, JUNTA RÍGIDA, INSTALADO EM LOCAL COM ALTO NÍVEL DE INTERFERÊNCIAS (NÃO INCLUI FORNECIMENTO). AF_12/2015</t>
  </si>
  <si>
    <t xml:space="preserve">92821U</t>
  </si>
  <si>
    <t xml:space="preserve">ASSENTAMENTO DE TUBO DE CONCRETO PARA REDES COLETORAS DE ÁGUAS PLUVIAIS, DIÂMETRO DE 400 MM, JUNTA RÍGIDA, INSTALADO EM LOCAL COM ALTO NÍVEL DE INTERFERÊNCIAS (NÃO INCLUI FORNECIMENTO). AF_12/2015</t>
  </si>
  <si>
    <t xml:space="preserve">92822U</t>
  </si>
  <si>
    <t xml:space="preserve">ASSENTAMENTO DE TUBO DE CONCRETO PARA REDES COLETORAS DE ÁGUAS PLUVIAIS, DIÂMETRO DE 500 MM, JUNTA RÍGIDA, INSTALADO EM LOCAL COM ALTO NÍVEL DE INTERFERÊNCIAS (NÃO INCLUI FORNECIMENTO). AF_12/2015</t>
  </si>
  <si>
    <t xml:space="preserve">92824U</t>
  </si>
  <si>
    <t xml:space="preserve">ASSENTAMENTO DE TUBO DE CONCRETO PARA REDES COLETORAS DE ÁGUAS PLUVIAIS, DIÂMETRO DE 600 MM, JUNTA RÍGIDA, INSTALADO EM LOCAL COM ALTO NÍVEL DE INTERFERÊNCIAS (NÃO INCLUI FORNECIMENTO). AF_12/2015</t>
  </si>
  <si>
    <t xml:space="preserve">92825U</t>
  </si>
  <si>
    <t xml:space="preserve">ASSENTAMENTO DE TUBO DE CONCRETO PARA REDES COLETORAS DE ÁGUAS PLUVIAIS, DIÂMETRO DE 700 MM, JUNTA RÍGIDA, INSTALADO EM LOCAL COM ALTO NÍVEL DE INTERFERÊNCIAS (NÃO INCLUI FORNECIMENTO). AF_12/2015</t>
  </si>
  <si>
    <t xml:space="preserve">92826U</t>
  </si>
  <si>
    <t xml:space="preserve">ASSENTAMENTO DE TUBO DE CONCRETO PARA REDES COLETORAS DE ÁGUAS PLUVIAIS, DIÂMETRO DE 800 MM, JUNTA RÍGIDA, INSTALADO EM LOCAL COM ALTO NÍVEL DE INTERFERÊNCIAS (NÃO INCLUI FORNECIMENTO). AF_12/2015</t>
  </si>
  <si>
    <t xml:space="preserve">92827U</t>
  </si>
  <si>
    <t xml:space="preserve">ASSENTAMENTO DE TUBO DE CONCRETO PARA REDES COLETORAS DE ÁGUAS PLUVIAIS, DIÂMETRO DE 900 MM, JUNTA RÍGIDA, INSTALADO EM LOCAL COM ALTO NÍVEL DE INTERFERÊNCIAS (NÃO INCLUI FORNECIMENTO). AF_12/2015</t>
  </si>
  <si>
    <t xml:space="preserve">92828U</t>
  </si>
  <si>
    <t xml:space="preserve">ASSENTAMENTO DE TUBO DE CONCRETO PARA REDES COLETORAS DE ÁGUAS PLUVIAIS, DIÂMETRO DE 1000 MM, JUNTA RÍGIDA, INSTALADO EM LOCAL COM ALTO NÍVEL DE INTERFERÊNCIAS (NÃO INCLUI FORNECIMENTO). AF_12/2015</t>
  </si>
  <si>
    <t xml:space="preserve">92829U</t>
  </si>
  <si>
    <t xml:space="preserve">TUBO DE CONCRETO PARA REDES COLETORAS DE ÁGUAS PLUVIAIS, DIÂMETRO DE 1200 MM, JUNTA RÍGIDA, INSTALADO EM LOCAL COM ALTO NÍVEL DE INTERFERÊNCIAS - FORNECIMENTO E ASSENTAMENTO. AF_12/2015</t>
  </si>
  <si>
    <t xml:space="preserve">92830U</t>
  </si>
  <si>
    <t xml:space="preserve">ASSENTAMENTO DE TUBO DE CONCRETO PARA REDES COLETORAS DE ÁGUAS PLUVIAIS, DIÂMETRO DE 1200 MM, JUNTA RÍGIDA, INSTALADO EM LOCAL COM ALTO NÍVEL DE INTERFERÊNCIAS (NÃO INCLUI FORNECIMENTO). AF_12/2015</t>
  </si>
  <si>
    <t xml:space="preserve">92831U</t>
  </si>
  <si>
    <t xml:space="preserve">TUBO DE CONCRETO PARA REDES COLETORAS DE ÁGUAS PLUVIAIS, DIÂMETRO DE 1500 MM, JUNTA RÍGIDA, INSTALADO EM LOCAL COM ALTO NÍVEL DE INTERFERÊNCIAS - FORNECIMENTO E ASSENTAMENTO. AF_12/2015</t>
  </si>
  <si>
    <t xml:space="preserve">92832U</t>
  </si>
  <si>
    <t xml:space="preserve">ASSENTAMENTO DE TUBO DE CONCRETO PARA REDES COLETORAS DE ÁGUAS PLUVIAIS, DIÂMETRO DE 1500 MM, JUNTA RÍGIDA, INSTALADO EM LOCAL COM ALTO NÍVEL DE INTERFERÊNCIAS (NÃO INCLUI FORNECIMENTO). AF_12/2015</t>
  </si>
  <si>
    <t xml:space="preserve">95565U</t>
  </si>
  <si>
    <t xml:space="preserve">TUBO DE CONCRETO PARA REDES COLETORAS DE ÁGUAS PLUVIAIS, DIÂMETRO DE 300MM, JUNTA RÍGIDA, INSTALADO EM LOCAL COM BAIXO NÍVEL DE INTERFERÊNCIAS - FORNECIMENTO E ASSENTAMENTO. AF_12/2015</t>
  </si>
  <si>
    <t xml:space="preserve">95566U</t>
  </si>
  <si>
    <t xml:space="preserve">TUBO DE CONCRETO PARA REDES COLETORAS DE ÁGUAS PLUVIAIS, DIÂMETRO DE 300MM, JUNTA RÍGIDA, INSTALADO EM LOCAL COM ALTO NÍVEL DE INTERFERÊNCIAS - FORNECIMENTO E ASSENTAMENTO. AF_12/2015</t>
  </si>
  <si>
    <t xml:space="preserve">95567U</t>
  </si>
  <si>
    <t xml:space="preserve">TUBO DE CONCRETO (SIMPLES) PARA REDES COLETORAS DE ÁGUAS PLUVIAIS, DIÂMETRO DE 300 MM, JUNTA RÍGIDA, INSTALADO EM LOCAL COM BAIXO NÍVEL DE INTERFERÊNCIAS - FORNECIMENTO E ASSENTAMENTO. AF_12/2015</t>
  </si>
  <si>
    <t xml:space="preserve">95568U</t>
  </si>
  <si>
    <t xml:space="preserve">TUBO DE CONCRETO (SIMPLES) PARA REDES COLETORAS DE ÁGUAS PLUVIAIS, DIÂMETRO DE 400 MM, JUNTA RÍGIDA, INSTALADO EM LOCAL COM BAIXO NÍVEL DE INTERFERÊNCIAS - FORNECIMENTO E ASSENTAMENTO. AF_12/2015</t>
  </si>
  <si>
    <t xml:space="preserve">95569U</t>
  </si>
  <si>
    <t xml:space="preserve">TUBO DE CONCRETO (SIMPLES) PARA REDES COLETORAS DE ÁGUAS PLUVIAIS, DIÂMETRO DE 500 MM, JUNTA RÍGIDA, INSTALADO EM LOCAL COM BAIXO NÍVEL DE INTERFERÊNCIAS - FORNECIMENTO E ASSENTAMENTO. AF_12/2015</t>
  </si>
  <si>
    <t xml:space="preserve">95570U</t>
  </si>
  <si>
    <t xml:space="preserve">TUBO DE CONCRETO (SIMPLES) PARA REDES COLETORAS DE ÁGUAS PLUVIAIS, DIÂMETRO DE 300 MM, JUNTA RÍGIDA, INSTALADO EM LOCAL COM ALTO NÍVEL DE INTERFERÊNCIAS - FORNECIMENTO E ASSENTAMENTO. AF_12/2015</t>
  </si>
  <si>
    <t xml:space="preserve">95571U</t>
  </si>
  <si>
    <t xml:space="preserve">TUBO DE CONCRETO (SIMPLES) PARA REDES COLETORAS DE ÁGUAS PLUVIAIS, DIÂMETRO DE 400 MM, JUNTA RÍGIDA, INSTALADO EM LOCAL COM ALTO NÍVEL DE INTERFERÊNCIAS - FORNECIMENTO E ASSENTAMENTO. AF_12/2015</t>
  </si>
  <si>
    <t xml:space="preserve">95572U</t>
  </si>
  <si>
    <t xml:space="preserve">TUBO DE CONCRETO (SIMPLES) PARA REDES COLETORAS DE ÁGUAS PLUVIAIS, DIÂMETRO DE 500 MM, JUNTA RÍGIDA, INSTALADO EM LOCAL COM ALTO NÍVEL DE INTERFERÊNCIAS - FORNECIMENTO E ASSENTAMENTO. AF_12/2015</t>
  </si>
  <si>
    <t xml:space="preserve">97127U</t>
  </si>
  <si>
    <t xml:space="preserve">ASSENTAMENTO DE TUBO DE PVC DEFOFO OU PRFV OU RPVC PARA REDE DE ÁGUA, DN 150 MM, JUNTA ELÁSTICA INTEGRADA, INSTALADO EM LOCAL COM NÍVEL ALTO DE INTERFERÊNCIAS (NÃO INCLUI FORNECIMENTO). AF_11/2017</t>
  </si>
  <si>
    <t xml:space="preserve">97128U</t>
  </si>
  <si>
    <t xml:space="preserve">ASSENTAMENTO DE TUBO DE PVC DEFOFO OU PRFV OU RPVC PARA REDE DE ÁGUA, DN 200 MM, JUNTA ELÁSTICA INTEGRADA, INSTALADO EM LOCAL COM NÍVEL ALTO DE INTERFERÊNCIAS (NÃO INCLUI FORNECIMENTO). AF_11/2017</t>
  </si>
  <si>
    <t xml:space="preserve">97129U</t>
  </si>
  <si>
    <t xml:space="preserve">ASSENTAMENTO DE TUBO DE PVC DEFOFO OU PRFV OU RPVC PARA REDE DE ÁGUA, DN 250 MM, JUNTA ELÁSTICA INTEGRADA, INSTALADO EM LOCAL COM NÍVEL ALTO DE INTERFERÊNCIAS (NÃO INCLUI FORNECIMENTO). AF_11/2017</t>
  </si>
  <si>
    <t xml:space="preserve">97130U</t>
  </si>
  <si>
    <t xml:space="preserve">ASSENTAMENTO DE TUBO DE PVC DEFOFO OU PRFV OU RPVC PARA REDE DE ÁGUA, DN 300 MM, JUNTA ELÁSTICA INTEGRADA, INSTALADO EM LOCAL COM NÍVEL ALTO DE INTERFERÊNCIAS (NÃO INCLUI FORNECIMENTO). AF_11/2017</t>
  </si>
  <si>
    <t xml:space="preserve">97131U</t>
  </si>
  <si>
    <t xml:space="preserve">ASSENTAMENTO DE TUBO DE PVC DEFOFO OU PRFV OU RPVC PARA REDE DE ÁGUA, DN 350 MM, JUNTA ELÁSTICA INTEGRADA, INSTALADO EM LOCAL COM NÍVEL ALTO DE INTERFERÊNCIAS (NÃO INCLUI FORNECIMENTO). AF_11/2017</t>
  </si>
  <si>
    <t xml:space="preserve">97132U</t>
  </si>
  <si>
    <t xml:space="preserve">ASSENTAMENTO DE TUBO DE PVC DEFOFO OU PRFV OU RPVC PARA REDE DE ÁGUA, DN 400 MM, JUNTA ELÁSTICA INTEGRADA, INSTALADO EM LOCAL COM NÍVEL ALTO DE INTERFERÊNCIAS (NÃO INCLUI FORNECIMENTO). AF_11/2017</t>
  </si>
  <si>
    <t xml:space="preserve">97133U</t>
  </si>
  <si>
    <t xml:space="preserve">ASSENTAMENTO DE TUBO DE PVC DEFOFO OU PRFV OU RPVC PARA REDE DE ÁGUA, DN 500 MM, JUNTA ELÁSTICA INTEGRADA, INSTALADO EM LOCAL COM NÍVEL ALTO DE INTERFERÊNCIAS (NÃO INCLUI FORNECIMENTO). AF_11/2017</t>
  </si>
  <si>
    <t xml:space="preserve">97134U</t>
  </si>
  <si>
    <t xml:space="preserve">ASSENTAMENTO DE TUBO DE PVC DEFOFO OU PRFV OU RPVC PARA REDE DE ÁGUA, DN 150 MM, JUNTA ELÁSTICA INTEGRADA, INSTALADO EM LOCAL COM NÍVEL BAIXO DE INTERFERÊNCIAS (NÃO INCLUI FORNECIMENTO). AF_11/2017</t>
  </si>
  <si>
    <t xml:space="preserve">97135U</t>
  </si>
  <si>
    <t xml:space="preserve">ASSENTAMENTO DE TUBO DE PVC DEFOFO OU PRFV OU RPVC PARA REDE DE ÁGUA, DN 200 MM, JUNTA ELÁSTICA INTEGRADA, INSTALADO EM LOCAL COM NÍVEL BAIXO DE INTERFERÊNCIAS (NÃO INCLUI FORNECIMENTO). AF_11/2017</t>
  </si>
  <si>
    <t xml:space="preserve">97136U</t>
  </si>
  <si>
    <t xml:space="preserve">ASSENTAMENTO DE TUBO DE PVC DEFOFO OU PRFV OU RPVC PARA REDE DE ÁGUA, DN 250 MM, JUNTA ELÁSTICA INTEGRADA, INSTALADO EM LOCAL COM NÍVEL BAIXO DE INTERFERÊNCIAS (NÃO INCLUI FORNECIMENTO). AF_11/2017</t>
  </si>
  <si>
    <t xml:space="preserve">97137U</t>
  </si>
  <si>
    <t xml:space="preserve">ASSENTAMENTO DE TUBO DE PVC DEFOFO OU PRFV OU RPVC PARA REDE DE ÁGUA, DN 300 MM, JUNTA ELÁSTICA INTEGRADA, INSTALADO EM LOCAL COM NÍVEL BAIXO DE INTERFERÊNCIAS (NÃO INCLUI FORNECIMENTO). AF_11/2017</t>
  </si>
  <si>
    <t xml:space="preserve">97138U</t>
  </si>
  <si>
    <t xml:space="preserve">ASSENTAMENTO DE TUBO DE PVC DEFOFO OU PRFV OU RPVC PARA REDE DE ÁGUA, DN 350 MM, JUNTA ELÁSTICA INTEGRADA, INSTALADO EM LOCAL COM NÍVEL BAIXO DE INTERFERÊNCIAS (NÃO INCLUI FORNECIMENTO). AF_11/2017</t>
  </si>
  <si>
    <t xml:space="preserve">97139U</t>
  </si>
  <si>
    <t xml:space="preserve">ASSENTAMENTO DE TUBO DE PVC DEFOFO OU PRFV OU RPVC PARA REDE DE ÁGUA, DN 400 MM, JUNTA ELÁSTICA INTEGRADA, INSTALADO EM LOCAL COM NÍVEL BAIXO DE INTERFERÊNCIAS (NÃO INCLUI FORNECIMENTO). AF_11/2017</t>
  </si>
  <si>
    <t xml:space="preserve">97140U</t>
  </si>
  <si>
    <t xml:space="preserve">ASSENTAMENTO DE TUBO DE PVC DEFOFO OU PRFV OU RPVC PARA REDE DE ÁGUA, DN 500 MM, JUNTA ELÁSTICA INTEGRADA, INSTALADO EM LOCAL COM NÍVEL BAIXO DE INTERFERÊNCIAS (NÃO INCLUI FORNECIMENTO). AF_11/2017</t>
  </si>
  <si>
    <t xml:space="preserve">103089U</t>
  </si>
  <si>
    <t xml:space="preserve">ASSENTAMENTO DE TUBO DE FERRO FUNDIDO PARA REDE DE ÁGUA, DN 80 MM, JUNTA FLANGEADA (NÃO INCLUI O FORNECIMENTO). AF_09/2021</t>
  </si>
  <si>
    <t xml:space="preserve">103090U</t>
  </si>
  <si>
    <t xml:space="preserve">ASSENTAMENTO DE TUBO DE FERRO FUNDIDO PARA REDE DE ÁGUA, DN 100 MM, JUNTA FLANGEADA (NÃO INCLUI O FORNECIMENTO). AF_09/2021</t>
  </si>
  <si>
    <t xml:space="preserve">103091U</t>
  </si>
  <si>
    <t xml:space="preserve">ASSENTAMENTO DE TUBO DE FERRO FUNDIDO PARA REDE DE ÁGUA, DN 150 MM, JUNTA FLANGEADA (NÃO INCLUI O FORNECIMENTO). AF_09/2021</t>
  </si>
  <si>
    <t xml:space="preserve">103092U</t>
  </si>
  <si>
    <t xml:space="preserve">ASSENTAMENTO DE TUBO DE FERRO FUNDIDO PARA REDE DE ÁGUA, DN 200 MM, JUNTA FLANGEADA (NÃO INCLUI O FORNECIMENTO). AF_09/2021</t>
  </si>
  <si>
    <t xml:space="preserve">103093U</t>
  </si>
  <si>
    <t xml:space="preserve">ASSENTAMENTO DE TUBO DE FERRO FUNDIDO PARA REDE DE ÁGUA, DN 250 MM, JUNTA FLANGEADA (NÃO INCLUI O FORNECIMENTO). AF_09/2021</t>
  </si>
  <si>
    <t xml:space="preserve">103094U</t>
  </si>
  <si>
    <t xml:space="preserve">ASSENTAMENTO DE TUBO DE FERRO FUNDIDO PARA REDE DE ÁGUA, DN 300 MM, JUNTA FLANGEADA (NÃO INCLUI O FORNECIMENTO). AF_09/2021</t>
  </si>
  <si>
    <t xml:space="preserve">103095U</t>
  </si>
  <si>
    <t xml:space="preserve">ASSENTAMENTO DE TUBO DE FERRO FUNDIDO PARA REDE DE ÁGUA, DN 350 MM, JUNTA FLANGEADA (NÃO INCLUI O FORNECIMENTO). AF_09/2021</t>
  </si>
  <si>
    <t xml:space="preserve">103096U</t>
  </si>
  <si>
    <t xml:space="preserve">ASSENTAMENTO DE TUBO DE FERRO FUNDIDO PARA REDE DE ÁGUA, DN 400 MM, JUNTA FLANGEADA (NÃO INCLUI O FORNECIMENTO). AF_09/2021</t>
  </si>
  <si>
    <t xml:space="preserve">103097U</t>
  </si>
  <si>
    <t xml:space="preserve">ASSENTAMENTO DE TUBO DE FERRO FUNDIDO PARA REDE DE ÁGUA, DN 450 MM, JUNTA FLANGEADA (NÃO INCLUI O FORNECIMENTO). AF_09/2021</t>
  </si>
  <si>
    <t xml:space="preserve">103098U</t>
  </si>
  <si>
    <t xml:space="preserve">ASSENTAMENTO DE TUBO DE FERRO FUNDIDO PARA REDE DE ÁGUA, DN 500 MM, JUNTA FLANGEADA (NÃO INCLUI O FORNECIMENTO). AF_09/2021</t>
  </si>
  <si>
    <t xml:space="preserve">103099U</t>
  </si>
  <si>
    <t xml:space="preserve">ASSENTAMENTO DE TUBO DE FERRO FUNDIDO PARA REDE DE ÁGUA, DN 600 MM, JUNTA FLANGEADA (NÃO INCLUI O FORNECIMENTO). AF_09/2021</t>
  </si>
  <si>
    <t xml:space="preserve">103100U</t>
  </si>
  <si>
    <t xml:space="preserve">ASSENTAMENTO DE TUBO DE FERRO FUNDIDO PARA REDE DE ÁGUA, DN 700 MM, JUNTA FLANGEADA (NÃO INCLUI O FORNECIMENTO). AF_09/2021</t>
  </si>
  <si>
    <t xml:space="preserve">103101U</t>
  </si>
  <si>
    <t xml:space="preserve">ASSENTAMENTO DE TUBO DE FERRO FUNDIDO PARA REDE DE ÁGUA, DN 800 MM, JUNTA FLANGEADA (NÃO INCLUI O FORNECIMENTO). AF_09/2021</t>
  </si>
  <si>
    <t xml:space="preserve">103102U</t>
  </si>
  <si>
    <t xml:space="preserve">ASSENTAMENTO DE TUBO DE FERRO FUNDIDO PARA REDE DE ÁGUA, DN 900 MM, JUNTA FLANGEADA (NÃO INCLUI O FORNECIMENTO). AF_09/2021</t>
  </si>
  <si>
    <t xml:space="preserve">103103U</t>
  </si>
  <si>
    <t xml:space="preserve">ASSENTAMENTO DE TUBO DE FERRO FUNDIDO PARA REDE DE ÁGUA, DN 1000 MM, JUNTA FLANGEADA (NÃO INCLUI O FORNECIMENTO). AF_09/2021</t>
  </si>
  <si>
    <t xml:space="preserve">103104U</t>
  </si>
  <si>
    <t xml:space="preserve">ASSENTAMENTO DE TUBO DE FERRO FUNDIDO PARA REDE DE ÁGUA, DN 1200 MM, JUNTA FLANGEADA (NÃO INCLUI O FORNECIMENTO). AF_09/2021</t>
  </si>
  <si>
    <t xml:space="preserve">103105U</t>
  </si>
  <si>
    <t xml:space="preserve">ASSENTAMENTO DE CONEXÃO COM 2 ACESSOS, FERRO FUNDIDO PARA REDE DE ÁGUA, DN  80 MM, JUNTA FLANGEADA (NÃO INCLUI O FORNECIMENTO). AF_09/2021</t>
  </si>
  <si>
    <t xml:space="preserve">103106U</t>
  </si>
  <si>
    <t xml:space="preserve">ASSENTAMENTO DE CONEXÃO COM 2 ACESSOS, FERRO FUNDIDO PARA REDE DE ÁGUA, DN  100 MM, JUNTA FLANGEADA (NÃO INCLUI O FORNECIMENTO). AF_09/2021</t>
  </si>
  <si>
    <t xml:space="preserve">103107U</t>
  </si>
  <si>
    <t xml:space="preserve">ASSENTAMENTO DE CONEXÃO COM 2 ACESSOS, FERRO FUNDIDO PARA REDE DE ÁGUA, DN  150 MM, JUNTA FLANGEADA (NÃO INCLUI O FORNECIMENTO). AF_09/2021</t>
  </si>
  <si>
    <t xml:space="preserve">103108U</t>
  </si>
  <si>
    <t xml:space="preserve">ASSENTAMENTO DE CONEXÃO COM 2 ACESSOS, FERRO FUNDIDO PARA REDE DE ÁGUA, DN  200 MM, JUNTA FLANGEADA (NÃO INCLUI O FORNECIMENTO). AF_09/2021</t>
  </si>
  <si>
    <t xml:space="preserve">103109U</t>
  </si>
  <si>
    <t xml:space="preserve">ASSENTAMENTO DE CONEXÃO COM 2 ACESSOS, FERRO FUNDIDO PARA REDE DE ÁGUA, DN  250 MM, JUNTA FLANGEADA (NÃO INCLUI O FORNECIMENTO). AF_09/2021</t>
  </si>
  <si>
    <t xml:space="preserve">103110U</t>
  </si>
  <si>
    <t xml:space="preserve">ASSENTAMENTO DE CONEXÃO COM 2 ACESSOS, FERRO FUNDIDO PARA REDE DE ÁGUA, DN  300 MM, JUNTA FLANGEADA (NÃO INCLUI O FORNECIMENTO). AF_09/2021</t>
  </si>
  <si>
    <t xml:space="preserve">103111U</t>
  </si>
  <si>
    <t xml:space="preserve">ASSENTAMENTO DE CONEXÃO COM 2 ACESSOS, FERRO FUNDIDO PARA REDE DE ÁGUA, DN  350 MM, JUNTA FLANGEADA (NÃO INCLUI O FORNECIMENTO). AF_09/2021</t>
  </si>
  <si>
    <t xml:space="preserve">103112U</t>
  </si>
  <si>
    <t xml:space="preserve">ASSENTAMENTO DE CONEXÃO COM 2 ACESSOS, FERRO FUNDIDO PARA REDE DE ÁGUA, DN  400 MM, JUNTA FLANGEADA (NÃO INCLUI O FORNECIMENTO). AF_09/2021</t>
  </si>
  <si>
    <t xml:space="preserve">103113U</t>
  </si>
  <si>
    <t xml:space="preserve">ASSENTAMENTO DE CONEXÃO COM 2 ACESSOS, FERRO FUNDIDO PARA REDE DE ÁGUA, DN  450 MM, JUNTA FLANGEADA (NÃO INCLUI O FORNECIMENTO). AF_09/2021</t>
  </si>
  <si>
    <t xml:space="preserve">103114U</t>
  </si>
  <si>
    <t xml:space="preserve">ASSENTAMENTO DE CONEXÃO COM 2 ACESSOS, FERRO FUNDIDO PARA REDE DE ÁGUA, DN  500 MM, JUNTA FLANGEADA (NÃO INCLUI O FORNECIMENTO). AF_09/2021</t>
  </si>
  <si>
    <t xml:space="preserve">103115U</t>
  </si>
  <si>
    <t xml:space="preserve">ASSENTAMENTO DE CONEXÃO COM 2 ACESSOS, FERRO FUNDIDO PARA REDE DE ÁGUA, DN  600 MM, JUNTA FLANGEADA (NÃO INCLUI O FORNECIMENTO). AF_09/2021</t>
  </si>
  <si>
    <t xml:space="preserve">103116U</t>
  </si>
  <si>
    <t xml:space="preserve">ASSENTAMENTO DE CONEXÃO COM 2 ACESSOS, FERRO FUNDIDO PARA REDE DE ÁGUA, DN  700 MM, JUNTA FLANGEADA (NÃO INCLUI O FORNECIMENTO). AF_09/2021</t>
  </si>
  <si>
    <t xml:space="preserve">103117U</t>
  </si>
  <si>
    <t xml:space="preserve">ASSENTAMENTO DE CONEXÃO COM 2 ACESSOS, FERRO FUNDIDO PARA REDE DE ÁGUA, DN  800 MM, JUNTA FLANGEADA (NÃO INCLUI O FORNECIMENTO). AF_09/2021</t>
  </si>
  <si>
    <t xml:space="preserve">103118U</t>
  </si>
  <si>
    <t xml:space="preserve">ASSENTAMENTO DE CONEXÃO COM 2 ACESSOS, FERRO FUNDIDO PARA REDE DE ÁGUA, DN  900 MM, JUNTA FLANGEADA (NÃO INCLUI O FORNECIMENTO). AF_09/2021</t>
  </si>
  <si>
    <t xml:space="preserve">103119U</t>
  </si>
  <si>
    <t xml:space="preserve">ASSENTAMENTO DE CONEXÃO COM 2 ACESSOS, FERRO FUNDIDO PARA REDE DE ÁGUA, DN  1000 MM, JUNTA FLANGEADA (NÃO INCLUI O FORNECIMENTO). AF_09/2021</t>
  </si>
  <si>
    <t xml:space="preserve">103120U</t>
  </si>
  <si>
    <t xml:space="preserve">ASSENTAMENTO DE CONEXÃO COM 2 ACESSOS, FERRO FUNDIDO PARA REDE DE ÁGUA, DN  1200 MM, JUNTA FLANGEADA (NÃO INCLUI O FORNECIMENTO). AF_09/2021</t>
  </si>
  <si>
    <t xml:space="preserve">103121U</t>
  </si>
  <si>
    <t xml:space="preserve">ASSENTAMENTO DE CONEXÃO COM 3 ACESSOS, FERRO FUNDIDO PARA REDE DE ÁGUA, DN  80 MM, JUNTA FLANGEADA (NÃO INCLUI O FORNECIMENTO). AF_09/2021</t>
  </si>
  <si>
    <t xml:space="preserve">103122U</t>
  </si>
  <si>
    <t xml:space="preserve">ASSENTAMENTO DE CONEXÃO COM 3 ACESSOS, FERRO FUNDIDO PARA REDE DE ÁGUA, DN  100 MM, JUNTA FLANGEADA (NÃO INCLUI O FORNECIMENTO). AF_09/2021</t>
  </si>
  <si>
    <t xml:space="preserve">103123U</t>
  </si>
  <si>
    <t xml:space="preserve">ASSENTAMENTO DE CONEXÃO COM 3 ACESSOS, FERRO FUNDIDO PARA REDE DE ÁGUA, DN  150 MM, JUNTA FLANGEADA (NÃO INCLUI O FORNECIMENTO). AF_09/2021</t>
  </si>
  <si>
    <t xml:space="preserve">103124U</t>
  </si>
  <si>
    <t xml:space="preserve">ASSENTAMENTO DE CONEXÃO COM 3 ACESSOS, FERRO FUNDIDO PARA REDE DE ÁGUA, DN  200 MM, JUNTA FLANGEADA (NÃO INCLUI O FORNECIMENTO). AF_09/2021</t>
  </si>
  <si>
    <t xml:space="preserve">103125U</t>
  </si>
  <si>
    <t xml:space="preserve">ASSENTAMENTO DE CONEXÃO COM 3 ACESSOS, FERRO FUNDIDO PARA REDE DE ÁGUA, DN  250 MM, JUNTA FLANGEADA (NÃO INCLUI O FORNECIMENTO). AF_09/2021</t>
  </si>
  <si>
    <t xml:space="preserve">103126U</t>
  </si>
  <si>
    <t xml:space="preserve">ASSENTAMENTO DE CONEXÃO COM 3 ACESSOS, FERRO FUNDIDO PARA REDE DE ÁGUA, DN  300 MM, JUNTA FLANGEADA (NÃO INCLUI O FORNECIMENTO). AF_09/2021</t>
  </si>
  <si>
    <t xml:space="preserve">103127U</t>
  </si>
  <si>
    <t xml:space="preserve">ASSENTAMENTO DE CONEXÃO COM 3 ACESSOS, FERRO FUNDIDO PARA REDE DE ÁGUA, DN  350 MM, JUNTA FLANGEADA (NÃO INCLUI O FORNECIMENTO). AF_09/2021</t>
  </si>
  <si>
    <t xml:space="preserve">103128U</t>
  </si>
  <si>
    <t xml:space="preserve">ASSENTAMENTO DE CONEXÃO COM 3 ACESSOS, FERRO FUNDIDO PARA REDE DE ÁGUA, DN  400 MM, JUNTA FLANGEADA (NÃO INCLUI O FORNECIMENTO). AF_09/2021</t>
  </si>
  <si>
    <t xml:space="preserve">103129U</t>
  </si>
  <si>
    <t xml:space="preserve">ASSENTAMENTO DE CONEXÃO COM 3 ACESSOS, FERRO FUNDIDO PARA REDE DE ÁGUA, DN  450 MM, JUNTA FLANGEADA (NÃO INCLUI O FORNECIMENTO). AF_09/2021</t>
  </si>
  <si>
    <t xml:space="preserve">103130U</t>
  </si>
  <si>
    <t xml:space="preserve">ASSENTAMENTO DE CONEXÃO COM 3 ACESSOS, FERRO FUNDIDO PARA REDE DE ÁGUA, DN  500 MM, JUNTA FLANGEADA (NÃO INCLUI O FORNECIMENTO). AF_09/2021</t>
  </si>
  <si>
    <t xml:space="preserve">103131U</t>
  </si>
  <si>
    <t xml:space="preserve">ASSENTAMENTO DE CONEXÃO COM 3 ACESSOS, FERRO FUNDIDO PARA REDE DE ÁGUA, DN  600 MM, JUNTA FLANGEADA (NÃO INCLUI O FORNECIMENTO). AF_09/2021</t>
  </si>
  <si>
    <t xml:space="preserve">103132U</t>
  </si>
  <si>
    <t xml:space="preserve">ASSENTAMENTO DE CONEXÃO COM 3 ACESSOS, FERRO FUNDIDO PARA REDE DE ÁGUA, DN  700 MM, JUNTA FLANGEADA (NÃO INCLUI O FORNECIMENTO). AF_09/2021</t>
  </si>
  <si>
    <t xml:space="preserve">103133U</t>
  </si>
  <si>
    <t xml:space="preserve">ASSENTAMENTO DE CONEXÃO COM 3 ACESSOS, FERRO FUNDIDO PARA REDE DE ÁGUA, DN  800 MM, JUNTA FLANGEADA (NÃO INCLUI O FORNECIMENTO). AF_09/2021</t>
  </si>
  <si>
    <t xml:space="preserve">103134U</t>
  </si>
  <si>
    <t xml:space="preserve">ASSENTAMENTO DE CONEXÃO COM 3 ACESSOS, FERRO FUNDIDO PARA REDE DE ÁGUA, DN  900 MM, JUNTA FLANGEADA (NÃO INCLUI O FORNECIMENTO). AF_09/2021</t>
  </si>
  <si>
    <t xml:space="preserve">103135U</t>
  </si>
  <si>
    <t xml:space="preserve">ASSENTAMENTO DE CONEXÃO COM 3 ACESSOS, FERRO FUNDIDO PARA REDE DE ÁGUA, DN  1000 MM, JUNTA FLANGEADA (NÃO INCLUI O FORNECIMENTO). AF_09/2021</t>
  </si>
  <si>
    <t xml:space="preserve">103136U</t>
  </si>
  <si>
    <t xml:space="preserve">ASSENTAMENTO DE CONEXÃO COM 3 ACESSOS, FERRO FUNDIDO PARA REDE DE ÁGUA, DN  1200 MM, JUNTA FLANGEADA (NÃO INCLUI O FORNECIMENTO). AF_09/2021</t>
  </si>
  <si>
    <t xml:space="preserve">103137U</t>
  </si>
  <si>
    <t xml:space="preserve">ASSENTAMENTO DE CONEXÃO COM 1 ACESSO, FERRO FUNDIDO PARA REDE DE ÁGUA, DN  80 MM, JUNTA FLANGEADA (NÃO INCLUI O FORNECIMENTO). AF_09/2021</t>
  </si>
  <si>
    <t xml:space="preserve">103138U</t>
  </si>
  <si>
    <t xml:space="preserve">ASSENTAMENTO DE CONEXÃO COM 1 ACESSO, FERRO FUNDIDO PARA REDE DE ÁGUA, DN  100 MM, JUNTA FLANGEADA (NÃO INCLUI O FORNECIMENTO). AF_09/2021</t>
  </si>
  <si>
    <t xml:space="preserve">103139U</t>
  </si>
  <si>
    <t xml:space="preserve">ASSENTAMENTO DE CONEXÃO COM 1 ACESSO, FERRO FUNDIDO PARA REDE DE ÁGUA, DN  150 MM, JUNTA FLANGEADA (NÃO INCLUI O FORNECIMENTO). AF_09/2021</t>
  </si>
  <si>
    <t xml:space="preserve">103140U</t>
  </si>
  <si>
    <t xml:space="preserve">ASSENTAMENTO DE CONEXÃO COM 1 ACESSO, FERRO FUNDIDO PARA REDE DE ÁGUA, DN  200 MM, JUNTA FLANGEADA (NÃO INCLUI O FORNECIMENTO). AF_09/2021</t>
  </si>
  <si>
    <t xml:space="preserve">103141U</t>
  </si>
  <si>
    <t xml:space="preserve">ASSENTAMENTO DE CONEXÃO COM 1 ACESSO, FERRO FUNDIDO PARA REDE DE ÁGUA, DN  250 MM, JUNTA FLANGEADA (NÃO INCLUI O FORNECIMENTO). AF_09/2021</t>
  </si>
  <si>
    <t xml:space="preserve">103142U</t>
  </si>
  <si>
    <t xml:space="preserve">ASSENTAMENTO DE CONEXÃO COM 1 ACESSO, FERRO FUNDIDO PARA REDE DE ÁGUA, DN  300 MM, JUNTA FLANGEADA (NÃO INCLUI O FORNECIMENTO). AF_09/2021</t>
  </si>
  <si>
    <t xml:space="preserve">103143U</t>
  </si>
  <si>
    <t xml:space="preserve">ASSENTAMENTO DE CONEXÃO COM 1 ACESSO, FERRO FUNDIDO PARA REDE DE ÁGUA, DN  350 MM, JUNTA FLANGEADA (NÃO INCLUI O FORNECIMENTO). AF_09/2021</t>
  </si>
  <si>
    <t xml:space="preserve">103144U</t>
  </si>
  <si>
    <t xml:space="preserve">ASSENTAMENTO DE CONEXÃO COM 1 ACESSO, FERRO FUNDIDO PARA REDE DE ÁGUA, DN  400 MM, JUNTA FLANGEADA (NÃO INCLUI O FORNECIMENTO). AF_09/2021</t>
  </si>
  <si>
    <t xml:space="preserve">103145U</t>
  </si>
  <si>
    <t xml:space="preserve">ASSENTAMENTO DE CONEXÃO COM 1 ACESSO, FERRO FUNDIDO PARA REDE DE ÁGUA, DN  450 MM, JUNTA FLANGEADA (NÃO INCLUI O FORNECIMENTO). AF_09/2021</t>
  </si>
  <si>
    <t xml:space="preserve">103146U</t>
  </si>
  <si>
    <t xml:space="preserve">ASSENTAMENTO DE CONEXÃO COM 1 ACESSO, FERRO FUNDIDO PARA REDE DE ÁGUA, DN  500 MM, JUNTA FLANGEADA (NÃO INCLUI O FORNECIMENTO). AF_09/2021</t>
  </si>
  <si>
    <t xml:space="preserve">103147U</t>
  </si>
  <si>
    <t xml:space="preserve">ASSENTAMENTO DE CONEXÃO COM 1 ACESSO, FERRO FUNDIDO PARA REDE DE ÁGUA, DN  600 MM, JUNTA FLANGEADA (NÃO INCLUI O FORNECIMENTO). AF_09/2021</t>
  </si>
  <si>
    <t xml:space="preserve">103148U</t>
  </si>
  <si>
    <t xml:space="preserve">ASSENTAMENTO DE CONEXÃO COM 1 ACESSO, FERRO FUNDIDO PARA REDE DE ÁGUA, DN  700 MM, JUNTA FLANGEADA (NÃO INCLUI O FORNECIMENTO). AF_09/2021</t>
  </si>
  <si>
    <t xml:space="preserve">103149U</t>
  </si>
  <si>
    <t xml:space="preserve">ASSENTAMENTO DE CONEXÃO COM 1 ACESSO, FERRO FUNDIDO PARA REDE DE ÁGUA, DN  800 MM, JUNTA FLANGEADA (NÃO INCLUI O FORNECIMENTO). AF_09/2021</t>
  </si>
  <si>
    <t xml:space="preserve">103150U</t>
  </si>
  <si>
    <t xml:space="preserve">ASSENTAMENTO DE CONEXÃO COM 1 ACESSO, FERRO FUNDIDO PARA REDE DE ÁGUA, DN  900 MM, JUNTA FLANGEADA (NÃO INCLUI O FORNECIMENTO). AF_09/2021</t>
  </si>
  <si>
    <t xml:space="preserve">103151U</t>
  </si>
  <si>
    <t xml:space="preserve">ASSENTAMENTO DE CONEXÃO COM 1 ACESSO, FERRO FUNDIDO PARA REDE DE ÁGUA, DN  1000 MM, JUNTA FLANGEADA (NÃO INCLUI O FORNECIMENTO). AF_09/2021</t>
  </si>
  <si>
    <t xml:space="preserve">103152U</t>
  </si>
  <si>
    <t xml:space="preserve">ASSENTAMENTO DE CONEXÃO COM 1 ACESSO, FERRO FUNDIDO PARA REDE DE ÁGUA, DN  1200 MM, JUNTA FLANGEADA (NÃO INCLUI O FORNECIMENTO). AF_09/2021</t>
  </si>
  <si>
    <t xml:space="preserve">103372U</t>
  </si>
  <si>
    <t xml:space="preserve">TUBO PEAD LISO PARA REDE DE ÁGUA OU ESGOTO, DIÂMETRO DE 20 MM, JUNTA SOLDADA (NÃO INCLUI A EXECUÇÃO DE SOLDA) - FORNECIMENTO E ASSENTAMENTO. AF_12/2021</t>
  </si>
  <si>
    <t xml:space="preserve">103373U</t>
  </si>
  <si>
    <t xml:space="preserve">TUBO PEAD LISO PARA REDE DE ÁGUA OU ESGOTO, DIÂMETRO DE 32 MM, JUNTA SOLDADA (NÃO INCLUI A EXECUÇÃO DE SOLDA) - FORNECIMENTO E ASSENTAMENTO. AF_12/2021</t>
  </si>
  <si>
    <t xml:space="preserve">103376U</t>
  </si>
  <si>
    <t xml:space="preserve">TUBO PEAD LISO PARA REDE DE ÁGUA OU ESGOTO, DIÂMETRO DE 110 MM, JUNTA SOLDADA (NÃO INCLUI A EXECUÇÃO DE SOLDA) - FORNECIMENTO E ASSENTAMENTO. AF_12/2021</t>
  </si>
  <si>
    <t xml:space="preserve">103377U</t>
  </si>
  <si>
    <t xml:space="preserve">TUBO PEAD LISO PARA REDE DE ÁGUA OU ESGOTO, DIÂMETRO DE 160 MM, JUNTA SOLDADA (NÃO INCLUI A EXECUÇÃO DE SOLDA) - FORNECIMENTO E ASSENTAMENTO. AF_12/2021</t>
  </si>
  <si>
    <t xml:space="preserve">103379U</t>
  </si>
  <si>
    <t xml:space="preserve">TUBO PEAD LISO PARA REDE DE ÁGUA OU ESGOTO, DIÂMETRO DE 200 MM, JUNTA SOLDADA (NÃO INCLUI A EXECUÇÃO DE SOLDA) - FORNECIMENTO E ASSENTAMENTO. AF_12/2021</t>
  </si>
  <si>
    <t xml:space="preserve">103383U</t>
  </si>
  <si>
    <t xml:space="preserve">TUBO PEAD LISO PARA REDE DE ÁGUA OU ESGOTO, DIÂMETRO DE 315 MM, JUNTA SOLDADA (NÃO INCLUI A EXECUÇÃO DE SOLDA) - FORNECIMENTO E ASSENTAMENTO. AF_12/2021</t>
  </si>
  <si>
    <t xml:space="preserve">103385U</t>
  </si>
  <si>
    <t xml:space="preserve">TUBO PEAD LISO PARA REDE DE ÁGUA OU ESGOTO, DIÂMETRO DE 400 MM, JUNTA SOLDADA (NÃO INCLUI A EXECUÇÃO DE SOLDA) - FORNECIMENTO E ASSENTAMENTO. AF_12/2021</t>
  </si>
  <si>
    <t xml:space="preserve">103387U</t>
  </si>
  <si>
    <t xml:space="preserve">TUBO PEAD LISO PARA REDE DE ÁGUA OU ESGOTO, DIÂMETRO DE 500 MM, JUNTA SOLDADA (NÃO INCLUI A EXECUÇÃO DE SOLDA) - FORNECIMENTO E ASSENTAMENTO. AF_12/2021</t>
  </si>
  <si>
    <t xml:space="preserve">103389U</t>
  </si>
  <si>
    <t xml:space="preserve">TUBO PEAD LISO PARA REDE DE ÁGUA OU ESGOTO, DIÂMETRO DE 630 MM, JUNTA SOLDADA (NÃO INCLUI A EXECUÇÃO DE SOLDA) - FORNECIMENTO E ASSENTAMENTO. AF_12/2021</t>
  </si>
  <si>
    <t xml:space="preserve">103391U</t>
  </si>
  <si>
    <t xml:space="preserve">TUBO PEAD LISO PARA REDE DE ÁGUA OU ESGOTO, DIÂMETRO DE 800 MM, JUNTA SOLDADA (NÃO INCLUI A EXECUÇÃO DE SOLDA) - FORNECIMENTO E ASSENTAMENTO. AF_12/2021</t>
  </si>
  <si>
    <t xml:space="preserve">103392U</t>
  </si>
  <si>
    <t xml:space="preserve">TUBO PEAD LISO PARA REDE DE ÁGUA OU ESGOTO, DIÂMETRO DE 900 MM, JUNTA SOLDADA (NÃO INCLUI A EXECUÇÃO DE SOLDA) - FORNECIMENTO E ASSENTAMENTO. AF_12/2021</t>
  </si>
  <si>
    <t xml:space="preserve">103393U</t>
  </si>
  <si>
    <t xml:space="preserve">TUBO PEAD LISO PARA REDE DE ÁGUA OU ESGOTO, DIÂMETRO DE 1000 MM, JUNTA SOLDADA (NÃO INCLUI A EXECUÇÃO DE SOLDA) - FORNECIMENTO E ASSENTAMENTO. AF_12/2021</t>
  </si>
  <si>
    <t xml:space="preserve">103394U</t>
  </si>
  <si>
    <t xml:space="preserve">TUBO PEAD LISO PARA REDE DE ÁGUA OU ESGOTO, DIÂMETRO DE 1200 MM, JUNTA SOLDADA (NÃO INCLUI A EXECUÇÃO DE SOLDA) - FORNECIMENTO E ASSENTAMENTO. AF_12/2021</t>
  </si>
  <si>
    <t xml:space="preserve">103395U</t>
  </si>
  <si>
    <t xml:space="preserve">TUBO PEAD LISO PARA REDE DE ÁGUA OU ESGOTO, DIÂMETRO DE 1400 MM, JUNTA SOLDADA (NÃO INCLUI A EXECUÇÃO DE SOLDA) - FORNECIMENTO E ASSENTAMENTO. AF_12/2021</t>
  </si>
  <si>
    <t xml:space="preserve">103396U</t>
  </si>
  <si>
    <t xml:space="preserve">TUBO PEAD LISO PARA REDE DE ÁGUA OU ESGOTO, DIÂMETRO DE 1600 MM, JUNTA SOLDADA (NÃO INCLUI A EXECUÇÃO DE SOLDA) - FORNECIMENTO E ASSENTAMENTO. AF_12/2021</t>
  </si>
  <si>
    <t xml:space="preserve">103397U</t>
  </si>
  <si>
    <t xml:space="preserve">ASSENTAMENTO DE CONEXÃO COM 2 ACESSOS, EM PEAD LISO PARA REDE DE ÁGUA OU ESGOTO, DIÂMETRO DE 20 MM, JUNTA SOLDADA (NÃO INCLUI O FORNECIMENTO E EXECUÇÃO DE SOLDA). AF_12/2021</t>
  </si>
  <si>
    <t xml:space="preserve">103398U</t>
  </si>
  <si>
    <t xml:space="preserve">ASSENTAMENTO DE CONEXÃO COM 2 ACESSOS, EM PEAD LISO PARA REDE DE ÁGUA OU ESGOTO, DIÂMETRO DE 32 MM, JUNTA SOLDADA (NÃO INCLUI O FORNECIMENTO E EXECUÇÃO DE SOLDA). AF_12/2021</t>
  </si>
  <si>
    <t xml:space="preserve">103399U</t>
  </si>
  <si>
    <t xml:space="preserve">ASSENTAMENTO DE CONEXÃO COM 2 ACESSOS, EM PEAD LISO PARA REDE DE ÁGUA OU ESGOTO, DIÂMETRO DE 63 MM, JUNTA SOLDADA (NÃO INCLUI O FORNECIMENTO E EXECUÇÃO DE SOLDA). AF_12/2021</t>
  </si>
  <si>
    <t xml:space="preserve">103400U</t>
  </si>
  <si>
    <t xml:space="preserve">ASSENTAMENTO DE CONEXÃO COM 2 ACESSOS, EM PEAD LISO PARA REDE DE ÁGUA OU ESGOTO, DIÂMETRO DE 90 MM, JUNTA SOLDADA (NÃO INCLUI O FORNECIMENTO E EXECUÇÃO DE SOLDA). AF_12/2021</t>
  </si>
  <si>
    <t xml:space="preserve">103401U</t>
  </si>
  <si>
    <t xml:space="preserve">ASSENTAMENTO DE CONEXÃO COM 2 ACESSOS, EM PEAD LISO PARA REDE DE ÁGUA OU ESGOTO, DIÂMETRO DE 110 MM, JUNTA SOLDADA (NÃO INCLUI O FORNECIMENTO E EXECUÇÃO DE SOLDA). AF_12/2021</t>
  </si>
  <si>
    <t xml:space="preserve">103402U</t>
  </si>
  <si>
    <t xml:space="preserve">ASSENTAMENTO DE CONEXÃO COM 2 ACESSOS, EM PEAD LISO PARA REDE DE ÁGUA OU ESGOTO, DIÂMETRO DE 160 MM, JUNTA SOLDADA (NÃO INCLUI O FORNECIMENTO E EXECUÇÃO DE SOLDA). AF_12/2021</t>
  </si>
  <si>
    <t xml:space="preserve">103403U</t>
  </si>
  <si>
    <t xml:space="preserve">ASSENTAMENTO DE CONEXÃO COM 2 ACESSOS, EM PEAD LISO PARA REDE DE ÁGUA OU ESGOTO, DIÂMETRO DE 180 MM, JUNTA SOLDADA (NÃO INCLUI O FORNECIMENTO E EXECUÇÃO DE SOLDA). AF_12/2021</t>
  </si>
  <si>
    <t xml:space="preserve">103404U</t>
  </si>
  <si>
    <t xml:space="preserve">ASSENTAMENTO DE CONEXÃO COM 2 ACESSOS, EM PEAD LISO PARA REDE DE ÁGUA OU ESGOTO, DIÂMETRO DE 200 MM, JUNTA SOLDADA (NÃO INCLUI O FORNECIMENTO E EXECUÇÃO DE SOLDA). AF_12/2021</t>
  </si>
  <si>
    <t xml:space="preserve">103405U</t>
  </si>
  <si>
    <t xml:space="preserve">ASSENTAMENTO DE CONEXÃO COM 2 ACESSOS, EM PEAD LISO PARA REDE DE ÁGUA OU ESGOTO, DIÂMETRO DE 225 MM, JUNTA SOLDADA (NÃO INCLUI O FORNECIMENTO E EXECUÇÃO DE SOLDA). AF_12/2021</t>
  </si>
  <si>
    <t xml:space="preserve">103406U</t>
  </si>
  <si>
    <t xml:space="preserve">ASSENTAMENTO DE CONEXÃO COM 2 ACESSOS, EM PEAD LISO PARA REDE DE ÁGUA OU ESGOTO, DIÂMETRO DE 250 MM, JUNTA SOLDADA (NÃO INCLUI O FORNECIMENTO E EXECUÇÃO DE SOLDA). AF_12/2021</t>
  </si>
  <si>
    <t xml:space="preserve">103407U</t>
  </si>
  <si>
    <t xml:space="preserve">ASSENTAMENTO DE CONEXÃO COM 2 ACESSOS, EM PEAD LISO PARA REDE DE ÁGUA OU ESGOTO, DIÂMETRO DE 280 MM, JUNTA SOLDADA (NÃO INCLUI O FORNECIMENTO E EXECUÇÃO DE SOLDA). AF_12/2021</t>
  </si>
  <si>
    <t xml:space="preserve">103408U</t>
  </si>
  <si>
    <t xml:space="preserve">ASSENTAMENTO DE CONEXÃO COM 2 ACESSOS, EM PEAD LISO PARA REDE DE ÁGUA OU ESGOTO, DIÂMETRO DE 315 MM, JUNTA SOLDADA (NÃO INCLUI O FORNECIMENTO E EXECUÇÃO DE SOLDA). AF_12/2021</t>
  </si>
  <si>
    <t xml:space="preserve">103409U</t>
  </si>
  <si>
    <t xml:space="preserve">ASSENTAMENTO DE CONEXÃO COM 2 ACESSOS, EM PEAD LISO PARA REDE DE ÁGUA OU ESGOTO, DIÂMETRO DE 355 MM, JUNTA SOLDADA (NÃO INCLUI O FORNECIMENTO E EXECUÇÃO DE SOLDA). AF_12/2021</t>
  </si>
  <si>
    <t xml:space="preserve">103410U</t>
  </si>
  <si>
    <t xml:space="preserve">ASSENTAMENTO DE CONEXÃO COM 2 ACESSOS, EM PEAD LISO PARA REDE DE ÁGUA OU ESGOTO, DIÂMETRO DE 400 MM, JUNTA SOLDADA (NÃO INCLUI O FORNECIMENTO E EXECUÇÃO DE SOLDA). AF_12/2021</t>
  </si>
  <si>
    <t xml:space="preserve">103411U</t>
  </si>
  <si>
    <t xml:space="preserve">ASSENTAMENTO DE CONEXÃO COM 3 ACESSOS, EM PEAD LISO PARA REDE DE ÁGUA OU ESGOTO, DIÂMETRO DE 20 MM, JUNTA SOLDADA (NÃO INCLUI O FORNECIMENTO E EXECUÇÃO DE SOLDA). AF_12/2021</t>
  </si>
  <si>
    <t xml:space="preserve">103412U</t>
  </si>
  <si>
    <t xml:space="preserve">ASSENTAMENTO DE CONEXÃO COM 3 ACESSOS, EM PEAD LISO PARA REDE DE ÁGUA OU ESGOTO, DIÂMETRO DE 32 MM, JUNTA SOLDADA (NÃO INCLUI O FORNECIMENTO E EXECUÇÃO DE SOLDA). AF_12/2021</t>
  </si>
  <si>
    <t xml:space="preserve">103413U</t>
  </si>
  <si>
    <t xml:space="preserve">ASSENTAMENTO DE CONEXÃO COM 3 ACESSOS, EM PEAD LISO PARA REDE DE ÁGUA OU ESGOTO, DIÂMETRO DE 63 MM, JUNTA SOLDADA (NÃO INCLUI O FORNECIMENTO E EXECUÇÃO DE SOLDA). AF_12/2021</t>
  </si>
  <si>
    <t xml:space="preserve">103414U</t>
  </si>
  <si>
    <t xml:space="preserve">ASSENTAMENTO DE CONEXÃO COM 3 ACESSOS, EM PEAD LISO PARA REDE DE ÁGUA OU ESGOTO, DIÂMETRO DE 90 MM, JUNTA SOLDADA (NÃO INCLUI O FORNECIMENTO E EXECUÇÃO DE SOLDA). AF_12/2021</t>
  </si>
  <si>
    <t xml:space="preserve">103415U</t>
  </si>
  <si>
    <t xml:space="preserve">ASSENTAMENTO DE CONEXÃO COM 3 ACESSOS, EM PEAD LISO PARA REDE DE ÁGUA OU ESGOTO, DIÂMETRO DE 110 MM, JUNTA SOLDADA (NÃO INCLUI O FORNECIMENTO E EXECUÇÃO DE SOLDA). AF_12/2021</t>
  </si>
  <si>
    <t xml:space="preserve">103416U</t>
  </si>
  <si>
    <t xml:space="preserve">ASSENTAMENTO DE CONEXÃO COM 3 ACESSOS, EM PEAD LISO PARA REDE DE ÁGUA OU ESGOTO, DIÂMETRO DE 160 MM, JUNTA SOLDADA (NÃO INCLUI O FORNECIMENTO E EXECUÇÃO DE SOLDA). AF_12/2021</t>
  </si>
  <si>
    <t xml:space="preserve">103417U</t>
  </si>
  <si>
    <t xml:space="preserve">ASSENTAMENTO DE CONEXÃO COM 3 ACESSOS, EM PEAD LISO PARA REDE DE ÁGUA OU ESGOTO, DIÂMETRO DE 180 MM, JUNTA SOLDADA (NÃO INCLUI O FORNECIMENTO E EXECUÇÃO DE SOLDA). AF_12/2021</t>
  </si>
  <si>
    <t xml:space="preserve">103418U</t>
  </si>
  <si>
    <t xml:space="preserve">ASSENTAMENTO DE CONEXÃO COM 3 ACESSOS, EM PEAD LISO PARA REDE DE ÁGUA OU ESGOTO, DIÂMETRO DE 200 MM, JUNTA SOLDADA (NÃO INCLUI O FORNECIMENTO E EXECUÇÃO DE SOLDA). AF_12/2021</t>
  </si>
  <si>
    <t xml:space="preserve">103419U</t>
  </si>
  <si>
    <t xml:space="preserve">ASSENTAMENTO DE CONEXÃO COM 3 ACESSOS, EM PEAD LISO PARA REDE DE ÁGUA OU ESGOTO, DIÂMETRO DE 225 MM, JUNTA SOLDADA (NÃO INCLUI O FORNECIMENTO E EXECUÇÃO DE SOLDA). AF_12/2021</t>
  </si>
  <si>
    <t xml:space="preserve">103420U</t>
  </si>
  <si>
    <t xml:space="preserve">ASSENTAMENTO DE CONEXÃO COM 3 ACESSOS, EM PEAD LISO PARA REDE DE ÁGUA OU ESGOTO, DIÂMETRO DE 250 MM, JUNTA SOLDADA (NÃO INCLUI O FORNECIMENTO E EXECUÇÃO DE SOLDA). AF_12/2021</t>
  </si>
  <si>
    <t xml:space="preserve">103421U</t>
  </si>
  <si>
    <t xml:space="preserve">ASSENTAMENTO DE CONEXÃO COM 3 ACESSOS, EM PEAD LISO PARA REDE DE ÁGUA OU ESGOTO, DIÂMETRO DE 280 MM, JUNTA SOLDADA (NÃO INCLUI O FORNECIMENTO E EXECUÇÃO DE SOLDA). AF_12/2021</t>
  </si>
  <si>
    <t xml:space="preserve">103422U</t>
  </si>
  <si>
    <t xml:space="preserve">ASSENTAMENTO DE CONEXÃO COM 3 ACESSOS, EM PEAD LISO PARA REDE DE ÁGUA OU ESGOTO, DIÂMETRO DE 315 MM, JUNTA SOLDADA (NÃO INCLUI O FORNECIMENTO E EXECUÇÃO DE SOLDA). AF_12/2021</t>
  </si>
  <si>
    <t xml:space="preserve">103423U</t>
  </si>
  <si>
    <t xml:space="preserve">ASSENTAMENTO DE CONEXÃO COM 3 ACESSOS, EM PEAD LISO PARA REDE DE ÁGUA OU ESGOTO, DIÂMETRO DE 355 MM, JUNTA SOLDADA (NÃO INCLUI O FORNECIMENTO E EXECUÇÃO DE SOLDA). AF_12/2021</t>
  </si>
  <si>
    <t xml:space="preserve">103424U</t>
  </si>
  <si>
    <t xml:space="preserve">ASSENTAMENTO DE CONEXÃO COM 3 ACESSOS, EM PEAD LISO PARA REDE DE ÁGUA OU ESGOTO, DIÂMETRO DE 400 MM, JUNTA SOLDADA (NÃO INCLUI O FORNECIMENTO E EXECUÇÃO DE SOLDA). AF_12/2021</t>
  </si>
  <si>
    <t xml:space="preserve">103425U</t>
  </si>
  <si>
    <t xml:space="preserve">LUVA, EM PEAD LISO PARA REDE DE ÁGUA OU ESGOTO, DIÂMETRO DE 20 MM, JUNTA SOLDADA POR ELETROFUSÃO (NÃO INCLUI A EXECUÇÃO DE SOLDA). AF_12/2021</t>
  </si>
  <si>
    <t xml:space="preserve">103426U</t>
  </si>
  <si>
    <t xml:space="preserve">LUVA, EM PEAD LISO PARA REDE DE ÁGUA OU ESGOTO, DIÂMETRO DE 32 MM, JUNTA SOLDADA POR ELETROFUSÃO (NÃO INCLUI A EXECUÇÃO DE SOLDA). AF_12/2021</t>
  </si>
  <si>
    <t xml:space="preserve">103427U</t>
  </si>
  <si>
    <t xml:space="preserve">LUVA, EM PEAD LISO PARA REDE DE ÁGUA OU ESGOTO, DIÂMETRO DE 63 MM, JUNTA SOLDADA POR ELETROFUSÃO (NÃO INCLUI A EXECUÇÃO DE SOLDA). AF_12/2021</t>
  </si>
  <si>
    <t xml:space="preserve">103428U</t>
  </si>
  <si>
    <t xml:space="preserve">LUVA, EM PEAD LISO PARA REDE DE ÁGUA OU ESGOTO, DIÂMETRO DE 200 MM, JUNTA SOLDADA POR ELETROFUSÃO (NÃO INCLUI A EXECUÇÃO DE SOLDA). AF_12/2021</t>
  </si>
  <si>
    <t xml:space="preserve">103429U</t>
  </si>
  <si>
    <t xml:space="preserve">LUVA, EM PEAD LISO PARA REDE DE ÁGUA OU ESGOTO, DIÂMETRO DE 400 MM, JUNTA SOLDADA POR ELETROFUSÃO (NÃO INCLUI A EXECUÇÃO DE SOLDA). AF_12/2021</t>
  </si>
  <si>
    <t xml:space="preserve">103430U</t>
  </si>
  <si>
    <t xml:space="preserve">COTOVELO 45 GRAUS, EM PEAD LISO PARA REDE DE ÁGUA OU ESGOTO, DIÂMETRO DE 32 MM, JUNTA SOLDADA POR ELETROFUSÃO (NÃO INCLUI A EXECUÇÃO DE SOLDA). AF_12/2021</t>
  </si>
  <si>
    <t xml:space="preserve">103431U</t>
  </si>
  <si>
    <t xml:space="preserve">COTOVELO 45 GRAUS, EM PEAD LISO PARA REDE DE ÁGUA OU ESGOTO, DIÂMETRO DE 63 MM, JUNTA SOLDADA POR ELETROFUSÃO (NÃO INCLUI A EXECUÇÃO DE SOLDA). AF_12/2021</t>
  </si>
  <si>
    <t xml:space="preserve">103432U</t>
  </si>
  <si>
    <t xml:space="preserve">COTOVELO 45 GRAUS, EM PEAD LISO PARA REDE DE ÁGUA OU ESGOTO, DIÂMETRO DE 200 MM, JUNTA SOLDADA POR ELETROFUSÃO (NÃO INCLUI A EXECUÇÃO DE SOLDA). AF_12/2021</t>
  </si>
  <si>
    <t xml:space="preserve">103433U</t>
  </si>
  <si>
    <t xml:space="preserve">COTOVELO 90 GRAUS, EM PEAD LISO PARA REDE DE ÁGUA OU ESGOTO, DIÂMETRO DE 20 MM, JUNTA SOLDADA POR ELETROFUSÃO (NÃO INCLUI A EXECUÇÃO DE SOLDA). AF_12/2021</t>
  </si>
  <si>
    <t xml:space="preserve">103434U</t>
  </si>
  <si>
    <t xml:space="preserve">COTOVELO 90 GRAUS, EM PEAD LISO PARA REDE DE ÁGUA OU ESGOTO, DIÂMETRO DE 32 MM, JUNTA SOLDADA POR ELETROFUSÃO (NÃO INCLUI A EXECUÇÃO DE SOLDA). AF_12/2021</t>
  </si>
  <si>
    <t xml:space="preserve">103435U</t>
  </si>
  <si>
    <t xml:space="preserve">COTOVELO 90 GRAUS, EM PEAD LISO PARA REDE DE ÁGUA OU ESGOTO, DIÂMETRO DE 63 MM, JUNTA SOLDADA POR ELETROFUSÃO (NÃO INCLUI A EXECUÇÃO DE SOLDA). AF_12/2021</t>
  </si>
  <si>
    <t xml:space="preserve">103436U</t>
  </si>
  <si>
    <t xml:space="preserve">COTOVELO 90 GRAUS, POLIETILENO DE ALTA DENSIDADE (PEAD) PARA REDE DE ÁGUA OU ESGOTO, DIÂMETRO DE 200 MM, JUNTA SOLDADA POR ELETROFUSÃO (NÃO INCLUI A EXECUÇÃO DE SOLDA). AF_12/2021</t>
  </si>
  <si>
    <t xml:space="preserve">103437U</t>
  </si>
  <si>
    <t xml:space="preserve">TÊ DE SERVIÇO, EM PEAD LISO PARA REDE DE ÁGUA OU ESGOTO, DIÂMETRO DE 63 X 20 MM, JUNTA SOLDADA POR ELETROFUSÃO (NÃO INCLUI A EXECUÇÃO DE SOLDA). AF_12/2021</t>
  </si>
  <si>
    <t xml:space="preserve">103438U</t>
  </si>
  <si>
    <t xml:space="preserve">TÊ DE SERVIÇO, EM PEAD LISO PARA REDE DE ÁGUA OU ESGOTO, DIÂMETRO DE 63 X 32 MM, JUNTA SOLDADA POR ELETROFUSÃO (NÃO INCLUI A EXECUÇÃO DE SOLDA). AF_12/2021</t>
  </si>
  <si>
    <t xml:space="preserve">103439U</t>
  </si>
  <si>
    <t xml:space="preserve">TÊ DE SERVIÇO, EM PEAD LISO PARA REDE DE ÁGUA OU ESGOTO, DIÂMETRO DE 63 X 63 MM, JUNTA SOLDADA POR ELETROFUSÃO (NÃO INCLUI A EXECUÇÃO DE SOLDA). AF_12/2021</t>
  </si>
  <si>
    <t xml:space="preserve">103440U</t>
  </si>
  <si>
    <t xml:space="preserve">TÊ DE SERVIÇO, EM PEAD LISO PARA REDE DE ÁGUA OU ESGOTO, DIÂMETRO DE 200 X 20 MM, JUNTA SOLDADA POR ELETROFUSÃO (NÃO INCLUI A EXECUÇÃO DE SOLDA). AF_12/2021</t>
  </si>
  <si>
    <t xml:space="preserve">103441U</t>
  </si>
  <si>
    <t xml:space="preserve">TÊ DE SERVIÇO, EM PEAD LISO PARA REDE DE ÁGUA OU ESGOTO, DIÂMETRO DE 200 X 32 MM, JUNTA SOLDADA POR ELETROFUSÃO (NÃO INCLUI A EXECUÇÃO DE SOLDA). AF_12/2021</t>
  </si>
  <si>
    <t xml:space="preserve">103442U</t>
  </si>
  <si>
    <t xml:space="preserve">TÊ DE SERVIÇO, EM PEAD LISO PARA REDE DE ÁGUA OU ESGOTO, DIÂMETRO DE 200 X 63 MM, JUNTA SOLDADA POR ELETROFUSÃO (NÃO INCLUI A EXECUÇÃO DE SOLDA). AF_12/2021</t>
  </si>
  <si>
    <t xml:space="preserve">93206U</t>
  </si>
  <si>
    <t xml:space="preserve">EXECUÇÃO DE ESCRITÓRIO EM CANTEIRO DE OBRA EM ALVENARIA, NÃO INCLUSO MOBILIÁRIO E EQUIPAMENTOS. AF_02/2016</t>
  </si>
  <si>
    <t xml:space="preserve">93207U</t>
  </si>
  <si>
    <t xml:space="preserve">EXECUÇÃO DE ESCRITÓRIO EM CANTEIRO DE OBRA EM CHAPA DE MADEIRA COMPENSADA, NÃO INCLUSO MOBILIÁRIO E EQUIPAMENTOS. AF_02/2016</t>
  </si>
  <si>
    <t xml:space="preserve">93208U</t>
  </si>
  <si>
    <t xml:space="preserve">EXECUÇÃO DE ALMOXARIFADO EM CANTEIRO DE OBRA EM CHAPA DE MADEIRA COMPENSADA, INCLUSO PRATELEIRAS. AF_02/2016</t>
  </si>
  <si>
    <t xml:space="preserve">93209U</t>
  </si>
  <si>
    <t xml:space="preserve">EXECUÇÃO DE ALMOXARIFADO EM CANTEIRO DE OBRA EM ALVENARIA, INCLUSO PRATELEIRAS. AF_02/2016</t>
  </si>
  <si>
    <t xml:space="preserve">93210U</t>
  </si>
  <si>
    <t xml:space="preserve">EXECUÇÃO DE REFEITÓRIO EM CANTEIRO DE OBRA EM CHAPA DE MADEIRA COMPENSADA, NÃO INCLUSO MOBILIÁRIO E EQUIPAMENTOS. AF_02/2016</t>
  </si>
  <si>
    <t xml:space="preserve">93211U</t>
  </si>
  <si>
    <t xml:space="preserve">EXECUÇÃO DE REFEITÓRIO EM CANTEIRO DE OBRA EM ALVENARIA, NÃO INCLUSO MOBILIÁRIO E EQUIPAMENTOS. AF_02/2016</t>
  </si>
  <si>
    <t xml:space="preserve">93212U</t>
  </si>
  <si>
    <t xml:space="preserve">EXECUÇÃO DE SANITÁRIO E VESTIÁRIO EM CANTEIRO DE OBRA EM CHAPA DE MADEIRA COMPENSADA, NÃO INCLUSO MOBILIÁRIO. AF_02/2016</t>
  </si>
  <si>
    <t xml:space="preserve">93213U</t>
  </si>
  <si>
    <t xml:space="preserve">EXECUÇÃO DE SANITÁRIO E VESTIÁRIO EM CANTEIRO DE OBRA EM ALVENARIA, NÃO INCLUSO MOBILIÁRIO. AF_02/2016</t>
  </si>
  <si>
    <t xml:space="preserve">93214U</t>
  </si>
  <si>
    <t xml:space="preserve">EXECUÇÃO DE RESERVATÓRIO ELEVADO DE ÁGUA (1000 LITROS) EM CANTEIRO DE OBRA, APOIADO EM ESTRUTURA DE MADEIRA. AF_02/2016</t>
  </si>
  <si>
    <t xml:space="preserve">93243U</t>
  </si>
  <si>
    <t xml:space="preserve">EXECUÇÃO DE RESERVATÓRIO ELEVADO DE ÁGUA (2000 LITROS) EM CANTEIRO DE OBRA, APOIADO EM ESTRUTURA DE MADEIRA. AF_02/2016</t>
  </si>
  <si>
    <t xml:space="preserve">93582U</t>
  </si>
  <si>
    <t xml:space="preserve">EXECUÇÃO DE CENTRAL DE ARMADURA EM CANTEIRO DE OBRA, NÃO INCLUSO MOBILIÁRIO E EQUIPAMENTOS. AF_04/2016</t>
  </si>
  <si>
    <t xml:space="preserve">93583U</t>
  </si>
  <si>
    <t xml:space="preserve">EXECUÇÃO DE CENTRAL DE FÔRMAS, PRODUÇÃO DE ARGAMASSA OU CONCRETO EM CANTEIRO DE OBRA, NÃO INCLUSO MOBILIÁRIO E EQUIPAMENTOS. AF_04/2016</t>
  </si>
  <si>
    <t xml:space="preserve">93584U</t>
  </si>
  <si>
    <t xml:space="preserve">EXECUÇÃO DE DEPÓSITO EM CANTEIRO DE OBRA EM CHAPA DE MADEIRA COMPENSADA, NÃO INCLUSO MOBILIÁRIO. AF_04/2016</t>
  </si>
  <si>
    <t xml:space="preserve">93585U</t>
  </si>
  <si>
    <t xml:space="preserve">EXECUÇÃO DE GUARITA EM CANTEIRO DE OBRA EM CHAPA DE MADEIRA COMPENSADA, NÃO INCLUSO MOBILIÁRIO. AF_04/2016</t>
  </si>
  <si>
    <t xml:space="preserve">98441U</t>
  </si>
  <si>
    <t xml:space="preserve">PAREDE DE MADEIRA COMPENSADA PARA CONSTRUÇÃO TEMPORÁRIA EM CHAPA SIMPLES, EXTERNA, COM ÁREA LÍQUIDA MAIOR OU IGUAL A 6 M², SEM VÃO. AF_05/2018</t>
  </si>
  <si>
    <t xml:space="preserve">98442U</t>
  </si>
  <si>
    <t xml:space="preserve">PAREDE DE MADEIRA COMPENSADA PARA CONSTRUÇÃO TEMPORÁRIA EM CHAPA SIMPLES, EXTERNA, COM ÁREA LÍQUIDA MENOR QUE 6 M², SEM VÃO. AF_05/2018</t>
  </si>
  <si>
    <t xml:space="preserve">98443U</t>
  </si>
  <si>
    <t xml:space="preserve">PAREDE DE MADEIRA COMPENSADA PARA CONSTRUÇÃO TEMPORÁRIA EM CHAPA SIMPLES, INTERNA, COM ÁREA LÍQUIDA MAIOR OU IGUAL A 6 M², SEM VÃO. AF_05/2018</t>
  </si>
  <si>
    <t xml:space="preserve">98444U</t>
  </si>
  <si>
    <t xml:space="preserve">PAREDE DE MADEIRA COMPENSADA PARA CONSTRUÇÃO TEMPORÁRIA EM CHAPA SIMPLES, INTERNA, COM ÁREA LÍQUIDA MENOR QUE 6 M², SEM VÃO. AF_05/2018</t>
  </si>
  <si>
    <t xml:space="preserve">98445U</t>
  </si>
  <si>
    <t xml:space="preserve">PAREDE DE MADEIRA COMPENSADA PARA CONSTRUÇÃO TEMPORÁRIA EM CHAPA SIMPLES, EXTERNA, COM ÁREA LÍQUIDA MAIOR OU IGUAL A 6 M², COM VÃO. AF_05/2018</t>
  </si>
  <si>
    <t xml:space="preserve">98446U</t>
  </si>
  <si>
    <t xml:space="preserve">PAREDE DE MADEIRA COMPENSADA PARA CONSTRUÇÃO TEMPORÁRIA EM CHAPA SIMPLES, EXTERNA, COM ÁREA LÍQUIDA MENOR QUE 6 M², COM VÃO. AF_05/2018</t>
  </si>
  <si>
    <t xml:space="preserve">98447U</t>
  </si>
  <si>
    <t xml:space="preserve">PAREDE DE MADEIRA COMPENSADA PARA CONSTRUÇÃO TEMPORÁRIA EM CHAPA SIMPLES, INTERNA, COM ÁREA LÍQUIDA MAIOR OU IGUAL A 6 M², COM VÃO. AF_05/2018</t>
  </si>
  <si>
    <t xml:space="preserve">98448U</t>
  </si>
  <si>
    <t xml:space="preserve">PAREDE DE MADEIRA COMPENSADA PARA CONSTRUÇÃO TEMPORÁRIA EM CHAPA SIMPLES, INTERNA, COM ÁREA LÍQUIDA MENOR QUE 6 M², COM VÃO. AF_05/2018</t>
  </si>
  <si>
    <t xml:space="preserve">98449U</t>
  </si>
  <si>
    <t xml:space="preserve">PAREDE DE MADEIRA COMPENSADA PARA CONSTRUÇÃO TEMPORÁRIA EM CHAPA DUPLA, EXTERNA, COM ÁREA LÍQUIDA MAIOR OU IGUAL A 6 M², SEM VÃO. AF_05/2018</t>
  </si>
  <si>
    <t xml:space="preserve">98450U</t>
  </si>
  <si>
    <t xml:space="preserve">PAREDE DE MADEIRA COMPENSADA PARA CONSTRUÇÃO TEMPORÁRIA EM CHAPA DUPLA, EXTERNA, COM ÁREA LÍQUIDA MENOR QUE 6 M², SEM VÃO. AF_05/2018</t>
  </si>
  <si>
    <t xml:space="preserve">98451U</t>
  </si>
  <si>
    <t xml:space="preserve">PAREDE DE MADEIRA COMPENSADA PARA CONSTRUÇÃO TEMPORÁRIA EM CHAPA DUPLA, INTERNA, COM ÁREA LÍQUIDA MAIOR OU IGUAL A 6 M², SEM VÃO. AF_05/2018</t>
  </si>
  <si>
    <t xml:space="preserve">98452U</t>
  </si>
  <si>
    <t xml:space="preserve">PAREDE DE MADEIRA COMPENSADA PARA CONSTRUÇÃO TEMPORÁRIA EM CHAPA DUPLA, INTERNA, COM ÁREA LÍQUIDA MENOR QUE 6 M², SEM VÃO. AF_05/2018</t>
  </si>
  <si>
    <t xml:space="preserve">98453U</t>
  </si>
  <si>
    <t xml:space="preserve">PAREDE DE MADEIRA COMPENSADA PARA CONSTRUÇÃO TEMPORÁRIA EM CHAPA DUPLA, EXTERNA, COM ÁREA LÍQUIDA MAIOR OU IGUAL A QUE 6 M², COM VÃO. AF_05/2018</t>
  </si>
  <si>
    <t xml:space="preserve">98454U</t>
  </si>
  <si>
    <t xml:space="preserve">PAREDE DE MADEIRA COMPENSADA PARA CONSTRUÇÃO TEMPORÁRIA EM CHAPA DUPLA, EXTERNA, COM ÁREA LÍQUIDA MENOR QUE 6 M², COM VÃO. AF_05/2018</t>
  </si>
  <si>
    <t xml:space="preserve">98455U</t>
  </si>
  <si>
    <t xml:space="preserve">PAREDE DE MADEIRA COMPENSADA PARA CONSTRUÇÃO TEMPORÁRIA EM CHAPA DUPLA, INTERNA, COM ÁREA LÍQUIDA MAIOR OU IGUAL A 6 M², COM VÃO. AF_05/2018</t>
  </si>
  <si>
    <t xml:space="preserve">98456U</t>
  </si>
  <si>
    <t xml:space="preserve">PAREDE DE MADEIRA COMPENSADA PARA CONSTRUÇÃO TEMPORÁRIA EM CHAPA DUPLA, INTERNA, COM ÁREA LÍQUIDA MENOR QUE 6 M², COM VÃO. AF_05/2018</t>
  </si>
  <si>
    <t xml:space="preserve">98458U</t>
  </si>
  <si>
    <t xml:space="preserve">TAPUME COM COMPENSADO DE MADEIRA. AF_05/2018</t>
  </si>
  <si>
    <t xml:space="preserve">98459U</t>
  </si>
  <si>
    <t xml:space="preserve">TAPUME COM TELHA METÁLICA. AF_05/2018</t>
  </si>
  <si>
    <t xml:space="preserve">98460U</t>
  </si>
  <si>
    <t xml:space="preserve">PISO PARA CONSTRUÇÃO TEMPORÁRIA EM MADEIRA, SEM REAPROVEITAMENTO. AF_05/2018</t>
  </si>
  <si>
    <t xml:space="preserve">98461U</t>
  </si>
  <si>
    <t xml:space="preserve">ESTRUTURA DE MADEIRA PROVISÓRIA PARA SUPORTE DE CAIXA D ÁGUA ELEVADA DE 1000 LITROS. AF_05/2018_P</t>
  </si>
  <si>
    <t xml:space="preserve">98462U</t>
  </si>
  <si>
    <t xml:space="preserve">ESTRUTURA DE MADEIRA PROVISÓRIA PARA SUPORTE DE CAIXA D ÁGUA ELEVADA DE 3000 LITROS. AF_05/2018_P</t>
  </si>
  <si>
    <t xml:space="preserve">5631U</t>
  </si>
  <si>
    <t xml:space="preserve">ESCAVADEIRA HIDRÁULICA SOBRE ESTEIRAS, CAÇAMBA 0,80 M3, PESO OPERACIONAL 17 T, POTENCIA BRUTA 111 HP - CHP DIURNO. AF_06/2014</t>
  </si>
  <si>
    <t xml:space="preserve">CHP</t>
  </si>
  <si>
    <t xml:space="preserve">5678U</t>
  </si>
  <si>
    <t xml:space="preserve">RETROESCAVADEIRA SOBRE RODAS COM CARREGADEIRA, TRAÇÃO 4X4, POTÊNCIA LÍQ. 88 HP, CAÇAMBA CARREG. CAP. MÍN. 1 M3, CAÇAMBA RETRO CAP. 0,26 M3, PESO OPERACIONAL MÍN. 6.674 KG, PROFUNDIDADE ESCAVAÇÃO MÁX. 4,37 M - CHP DIURNO. AF_06/2014</t>
  </si>
  <si>
    <t xml:space="preserve">5680U</t>
  </si>
  <si>
    <t xml:space="preserve">RETROESCAVADEIRA SOBRE RODAS COM CARREGADEIRA, TRAÇÃO 4X2, POTÊNCIA LÍQ. 79 HP, CAÇAMBA CARREG. CAP. MÍN. 1 M3, CAÇAMBA RETRO CAP. 0,20 M3, PESO OPERACIONAL MÍN. 6.570 KG, PROFUNDIDADE ESCAVAÇÃO MÁX. 4,37 M - CHP DIURNO. AF_06/2014</t>
  </si>
  <si>
    <t xml:space="preserve">5684U</t>
  </si>
  <si>
    <t xml:space="preserve">ROLO COMPACTADOR VIBRATÓRIO DE UM CILINDRO AÇO LISO, POTÊNCIA 80 HP, PESO OPERACIONAL MÁXIMO 8,1 T, IMPACTO DINÂMICO 16,15 / 9,5 T, LARGURA DE TRABALHO 1,68 M - CHP DIURNO. AF_06/2014</t>
  </si>
  <si>
    <t xml:space="preserve">5689U</t>
  </si>
  <si>
    <t xml:space="preserve">GRADE DE DISCO CONTROLE REMOTO REBOCÁVEL, COM 24 DISCOS 24 X 6 MM COM PNEUS PARA TRANSPORTE - CHP DIURNO. AF_06/2014</t>
  </si>
  <si>
    <t xml:space="preserve">5795U</t>
  </si>
  <si>
    <t xml:space="preserve">MARTELETE OU ROMPEDOR PNEUMÁTICO MANUAL, 28 KG, COM SILENCIADOR - CHP DIURNO. AF_07/2016</t>
  </si>
  <si>
    <t xml:space="preserve">5811U</t>
  </si>
  <si>
    <t xml:space="preserve">CAMINHÃO BASCULANTE 6 M3, PESO BRUTO TOTAL 16.000 KG, CARGA ÚTIL MÁXIMA 13.071 KG, DISTÂNCIA ENTRE EIXOS 4,80 M, POTÊNCIA 230 CV INCLUSIVE CAÇAMBA METÁLICA - CHP DIURNO. AF_06/2014</t>
  </si>
  <si>
    <t xml:space="preserve">5823U</t>
  </si>
  <si>
    <t xml:space="preserve">USINA DE CONCRETO FIXA, CAPACIDADE NOMINAL DE 90 A 120 M3/H, SEM SILO - CHP DIURNO. AF_07/2016</t>
  </si>
  <si>
    <t xml:space="preserve">5824U</t>
  </si>
  <si>
    <t xml:space="preserve">CAMINHÃO TOCO, PBT 16.000 KG, CARGA ÚTIL MÁX. 10.685 KG, DIST. ENTRE EIXOS 4,8 M, POTÊNCIA 189 CV, INCLUSIVE CARROCERIA FIXA ABERTA DE MADEIRA P/ TRANSPORTE GERAL DE CARGA SECA, DIMEN. APROX. 2,5 X 7,00 X 0,50 M - CHP DIURNO. AF_06/2014</t>
  </si>
  <si>
    <t xml:space="preserve">5835U</t>
  </si>
  <si>
    <t xml:space="preserve">VIBROACABADORA DE ASFALTO SOBRE ESTEIRAS, LARGURA DE PAVIMENTAÇÃO 1,90 M A 5,30 M, POTÊNCIA 105 HP CAPACIDADE 450 T/H - CHP DIURNO. AF_11/2014</t>
  </si>
  <si>
    <t xml:space="preserve">5839U</t>
  </si>
  <si>
    <t xml:space="preserve">VASSOURA MECÂNICA REBOCÁVEL COM ESCOVA CILÍNDRICA, LARGURA ÚTIL DE VARRIMENTO DE 2,44 M - CHP DIURNO. AF_06/2014</t>
  </si>
  <si>
    <t xml:space="preserve">5843U</t>
  </si>
  <si>
    <t xml:space="preserve">TRATOR DE PNEUS, POTÊNCIA 122 CV, TRAÇÃO 4X4, PESO COM LASTRO DE 4.510 KG - CHP DIURNO. AF_06/2014</t>
  </si>
  <si>
    <t xml:space="preserve">5847U</t>
  </si>
  <si>
    <t xml:space="preserve">TRATOR DE ESTEIRAS, POTÊNCIA 170 HP, PESO OPERACIONAL 19 T, CAÇAMBA 5,2 M3 - CHP DIURNO. AF_06/2014</t>
  </si>
  <si>
    <t xml:space="preserve">5851U</t>
  </si>
  <si>
    <t xml:space="preserve">TRATOR DE ESTEIRAS, POTÊNCIA 150 HP, PESO OPERACIONAL 16,7 T, COM RODA MOTRIZ ELEVADA E LÂMINA 3,18 M3 - CHP DIURNO. AF_06/2014</t>
  </si>
  <si>
    <t xml:space="preserve">5855U</t>
  </si>
  <si>
    <t xml:space="preserve">TRATOR DE ESTEIRAS, POTÊNCIA 347 HP, PESO OPERACIONAL 38,5 T, COM LÂMINA 8,70 M3 - CHP DIURNO. AF_06/2014</t>
  </si>
  <si>
    <t xml:space="preserve">5863U</t>
  </si>
  <si>
    <t xml:space="preserve">ROLO COMPACTADOR VIBRATÓRIO REBOCÁVEL, CILINDRO DE AÇO LISO, POTÊNCIA DE TRAÇÃO DE 65 CV, PESO 4,7 T, IMPACTO DINÂMICO 18,3 T, LARGURA DE TRABALHO 1,67 M - CHP DIURNO. AF_02/2016</t>
  </si>
  <si>
    <t xml:space="preserve">5867U</t>
  </si>
  <si>
    <t xml:space="preserve">ROLO COMPACTADOR VIBRATÓRIO TANDEM AÇO LISO, POTÊNCIA 58 HP, PESO SEM/COM LASTRO 6,5 / 9,4 T, LARGURA DE TRABALHO 1,2 M - CHP DIURNO. AF_06/2014</t>
  </si>
  <si>
    <t xml:space="preserve">5875U</t>
  </si>
  <si>
    <t xml:space="preserve">RETROESCAVADEIRA SOBRE RODAS COM CARREGADEIRA, TRAÇÃO 4X4, POTÊNCIA LÍQ. 72 HP, CAÇAMBA CARREG. CAP. MÍN. 0,79 M3, CAÇAMBA RETRO CAP. 0,18 M3, PESO OPERACIONAL MÍN. 7.140 KG, PROFUNDIDADE ESCAVAÇÃO MÁX. 4,50 M - CHP DIURNO. AF_06/2014</t>
  </si>
  <si>
    <t xml:space="preserve">5879U</t>
  </si>
  <si>
    <t xml:space="preserve">ROLO COMPACTADOR VIBRATÓRIO PÉ DE CARNEIRO, OPERADO POR CONTROLE REMOTO, POTÊNCIA 12,5 KW, PESO OPERACIONAL 1,675 T, LARGURA DE TRABALHO 0,85 M - CHP DIURNO. AF_02/2016</t>
  </si>
  <si>
    <t xml:space="preserve">5882U</t>
  </si>
  <si>
    <t xml:space="preserve">USINA DE LAMA ASFÁLTICA, PROD 30 A 50 T/H, SILO DE AGREGADO 7 M3, RESERVATÓRIOS PARA EMULSÃO E ÁGUA DE 2,3 M3 CADA, MISTURADOR TIPO PUG MILL A SER MONTADO SOBRE CAMINHÃO - CHP DIURNO. AF_10/2014</t>
  </si>
  <si>
    <t xml:space="preserve">5890U</t>
  </si>
  <si>
    <t xml:space="preserve">CAMINHÃO TOCO, PESO BRUTO TOTAL 14.300 KG, CARGA ÚTIL MÁXIMA 9590 KG, DISTÂNCIA ENTRE EIXOS 4,76 M, POTÊNCIA 185 CV (NÃO INCLUI CARROCERIA) - CHP DIURNO. AF_06/2014</t>
  </si>
  <si>
    <t xml:space="preserve">5894U</t>
  </si>
  <si>
    <t xml:space="preserve">CAMINHÃO TOCO, PESO BRUTO TOTAL 16.000 KG, CARGA ÚTIL MÁXIMA DE 10.685 KG, DISTÂNCIA ENTRE EIXOS 4,80 M, POTÊNCIA 189 CV EXCLUSIVE CARROCERIA - CHP DIURNO. AF_06/2014</t>
  </si>
  <si>
    <t xml:space="preserve">5901U</t>
  </si>
  <si>
    <t xml:space="preserve">CAMINHÃO PIPA 10.000 L TRUCADO, PESO BRUTO TOTAL 23.000 KG, CARGA ÚTIL MÁXIMA 15.935 KG, DISTÂNCIA ENTRE EIXOS 4,8 M, POTÊNCIA 230 CV, INCLUSIVE TANQUE DE AÇO PARA TRANSPORTE DE ÁGUA - CHP DIURNO. AF_06/2014</t>
  </si>
  <si>
    <t xml:space="preserve">5909U</t>
  </si>
  <si>
    <t xml:space="preserve">ESPARGIDOR DE ASFALTO PRESSURIZADO COM TANQUE DE 2500 L, REBOCÁVEL COM MOTOR A GASOLINA POTÊNCIA 3,4 HP - CHP DIURNO. AF_07/2014</t>
  </si>
  <si>
    <t xml:space="preserve">5921U</t>
  </si>
  <si>
    <t xml:space="preserve">GRADE DE DISCO REBOCÁVEL COM 20 DISCOS 24" X 6 MM COM PNEUS PARA TRANSPORTE - CHP DIURNO. AF_06/2014</t>
  </si>
  <si>
    <t xml:space="preserve">5928U</t>
  </si>
  <si>
    <t xml:space="preserve">GUINDAUTO HIDRÁULICO, CAPACIDADE MÁXIMA DE CARGA 6200 KG, MOMENTO MÁXIMO DE CARGA 11,7 TM, ALCANCE MÁXIMO HORIZONTAL 9,70 M, INCLUSIVE CAMINHÃO TOCO PBT 16.000 KG, POTÊNCIA DE 189 CV - CHP DIURNO. AF_06/2014</t>
  </si>
  <si>
    <t xml:space="preserve">5932U</t>
  </si>
  <si>
    <t xml:space="preserve">MOTONIVELADORA POTÊNCIA BÁSICA LÍQUIDA (PRIMEIRA MARCHA) 125 HP, PESO BRUTO 13032 KG, LARGURA DA LÂMINA DE 3,7 M - CHP DIURNO. AF_06/2014</t>
  </si>
  <si>
    <t xml:space="preserve">5940U</t>
  </si>
  <si>
    <t xml:space="preserve">PÁ CARREGADEIRA SOBRE RODAS, POTÊNCIA LÍQUIDA 128 HP, CAPACIDADE DA CAÇAMBA 1,7 A 2,8 M3, PESO OPERACIONAL 11632 KG - CHP DIURNO. AF_06/2014</t>
  </si>
  <si>
    <t xml:space="preserve">5944U</t>
  </si>
  <si>
    <t xml:space="preserve">PÁ CARREGADEIRA SOBRE RODAS, POTÊNCIA 197 HP, CAPACIDADE DA CAÇAMBA 2,5 A 3,5 M3, PESO OPERACIONAL 18338 KG - CHP DIURNO. AF_06/2014</t>
  </si>
  <si>
    <t xml:space="preserve">5953U</t>
  </si>
  <si>
    <t xml:space="preserve">COMPRESSOR DE AR REBOCÁVEL, VAZÃO 189 PCM, PRESSÃO EFETIVA DE TRABALHO 102 PSI, MOTOR DIESEL, POTÊNCIA 63 CV - CHP DIURNO. AF_06/2015</t>
  </si>
  <si>
    <t xml:space="preserve">6259U</t>
  </si>
  <si>
    <t xml:space="preserve">CAMINHÃO PIPA 6.000 L, PESO BRUTO TOTAL 13.000 KG, DISTÂNCIA ENTRE EIXOS 4,80 M, POTÊNCIA 189 CV INCLUSIVE TANQUE DE AÇO PARA TRANSPORTE DE ÁGUA, CAPACIDADE 6 M3 - CHP DIURNO. AF_06/2014</t>
  </si>
  <si>
    <t xml:space="preserve">6879U</t>
  </si>
  <si>
    <t xml:space="preserve">ROLO COMPACTADOR DE PNEUS ESTÁTICO, PRESSÃO VARIÁVEL, POTÊNCIA 111 HP, PESO SEM/COM LASTRO 9,5 / 26 T, LARGURA DE TRABALHO 1,90 M - CHP DIURNO. AF_07/2014</t>
  </si>
  <si>
    <t xml:space="preserve">7030U</t>
  </si>
  <si>
    <t xml:space="preserve">TANQUE DE ASFALTO ESTACIONÁRIO COM SERPENTINA, CAPACIDADE 30.000 L - CHP DIURNO. AF_06/2014</t>
  </si>
  <si>
    <t xml:space="preserve">7042U</t>
  </si>
  <si>
    <t xml:space="preserve">MOTOBOMBA TRASH (PARA ÁGUA SUJA) AUTO ESCORVANTE, MOTOR GASOLINA DE 6,41 HP, DIÂMETROS DE SUCÇÃO X RECALQUE: 3" X 3", HM/Q = 10 MCA / 60 M3/H A 23 MCA / 0 M3/H - CHP DIURNO. AF_10/2014</t>
  </si>
  <si>
    <t xml:space="preserve">7049U</t>
  </si>
  <si>
    <t xml:space="preserve">ROLO COMPACTADOR PE DE CARNEIRO VIBRATORIO, POTENCIA 125 HP, PESO OPERACIONAL SEM/COM LASTRO 11,95 / 13,30 T, IMPACTO DINAMICO 38,5 / 22,5 T, LARGURA DE TRABALHO 2,15 M - CHP DIURNO. AF_06/2014</t>
  </si>
  <si>
    <t xml:space="preserve">67826U</t>
  </si>
  <si>
    <t xml:space="preserve">CAMINHÃO BASCULANTE 6 M3 TOCO, PESO BRUTO TOTAL 16.000 KG, CARGA ÚTIL MÁXIMA 11.130 KG, DISTÂNCIA ENTRE EIXOS 5,36 M, POTÊNCIA 185 CV, INCLUSIVE CAÇAMBA METÁLICA - CHP DIURNO. AF_06/2014</t>
  </si>
  <si>
    <t xml:space="preserve">73417U</t>
  </si>
  <si>
    <t xml:space="preserve">GRUPO GERADOR ESTACIONÁRIO, MOTOR DIESEL POTÊNCIA 170 KVA - CHP DIURNO. AF_02/2016</t>
  </si>
  <si>
    <t xml:space="preserve">73436U</t>
  </si>
  <si>
    <t xml:space="preserve">ROLO COMPACTADOR VIBRATÓRIO PÉ DE CARNEIRO PARA SOLOS, POTÊNCIA 80 HP, PESO OPERACIONAL SEM/COM LASTRO 7,4 / 8,8 T, LARGURA DE TRABALHO 1,68 M - CHP DIURNO. AF_02/2016</t>
  </si>
  <si>
    <t xml:space="preserve">73467U</t>
  </si>
  <si>
    <t xml:space="preserve">CAMINHÃO TOCO, PBT 14.300 KG, CARGA ÚTIL MÁX. 9.710 KG, DIST. ENTRE EIXOS 3,56 M, POTÊNCIA 185 CV, INCLUSIVE CARROCERIA FIXA ABERTA DE MADEIRA P/ TRANSPORTE GERAL DE CARGA SECA, DIMEN. APROX. 2,50 X 6,50 X 0,50 M - CHP DIURNO. AF_06/2014</t>
  </si>
  <si>
    <t xml:space="preserve">73536U</t>
  </si>
  <si>
    <t xml:space="preserve">MOTOBOMBA CENTRÍFUGA, MOTOR A GASOLINA, POTÊNCIA 5,42 HP, BOCAIS 1 1/2" X 1", DIÂMETRO ROTOR 143 MM HM/Q = 6 MCA / 16,8 M3/H A 38 MCA / 6,6 M3/H - CHP DIURNO. AF_06/2014</t>
  </si>
  <si>
    <t xml:space="preserve">83362U</t>
  </si>
  <si>
    <t xml:space="preserve">ESPARGIDOR DE ASFALTO PRESSURIZADO, TANQUE 6 M3 COM ISOLAÇÃO TÉRMICA, AQUECIDO COM 2 MAÇARICOS, COM BARRA ESPARGIDORA 3,60 M, MONTADO SOBRE CAMINHÃO  TOCO, PBT 14.300 KG, POTÊNCIA 185 CV - CHP DIURNO. AF_08/2015</t>
  </si>
  <si>
    <t xml:space="preserve">83765U</t>
  </si>
  <si>
    <t xml:space="preserve">GRUPO DE SOLDAGEM COM GERADOR A DIESEL 60 CV PARA SOLDA ELÉTRICA, SOBRE 04 RODAS, COM MOTOR 4 CILINDROS 600 A - CHP DIURNO. AF_02/2016</t>
  </si>
  <si>
    <t xml:space="preserve">87445U</t>
  </si>
  <si>
    <t xml:space="preserve">BETONEIRA CAPACIDADE NOMINAL 400 L, CAPACIDADE DE MISTURA 310 L, MOTOR A DIESEL POTÊNCIA 5,0 HP, SEM CARREGADOR - CHP DIURNO. AF_06/2014</t>
  </si>
  <si>
    <t xml:space="preserve">88386U</t>
  </si>
  <si>
    <t xml:space="preserve">MISTURADOR DE ARGAMASSA, EIXO HORIZONTAL, CAPACIDADE DE MISTURA 300 KG, MOTOR ELÉTRICO POTÊNCIA 5 CV - CHP DIURNO. AF_06/2014</t>
  </si>
  <si>
    <t xml:space="preserve">88393U</t>
  </si>
  <si>
    <t xml:space="preserve">MISTURADOR DE ARGAMASSA, EIXO HORIZONTAL, CAPACIDADE DE MISTURA 600 KG, MOTOR ELÉTRICO POTÊNCIA 7,5 CV - CHP DIURNO. AF_06/2014</t>
  </si>
  <si>
    <t xml:space="preserve">88399U</t>
  </si>
  <si>
    <t xml:space="preserve">MISTURADOR DE ARGAMASSA, EIXO HORIZONTAL, CAPACIDADE DE MISTURA 160 KG, MOTOR ELÉTRICO POTÊNCIA 3 CV - CHP DIURNO. AF_06/2014</t>
  </si>
  <si>
    <t xml:space="preserve">88418U</t>
  </si>
  <si>
    <t xml:space="preserve">PROJETOR DE ARGAMASSA, CAPACIDADE DE PROJEÇÃO 1,5 M3/H, ALCANCE DE 30 ATÉ 60 M, MOTOR ELÉTRICO POTÊNCIA 7,5 HP - CHP DIURNO. AF_06/2014</t>
  </si>
  <si>
    <t xml:space="preserve">88433U</t>
  </si>
  <si>
    <t xml:space="preserve">PROJETOR DE ARGAMASSA, CAPACIDADE DE PROJEÇÃO 2 M3/H, ALCANCE ATÉ 50 M, MOTOR ELÉTRICO POTÊNCIA 7,5 HP - CHP DIURNO. AF_06/2014</t>
  </si>
  <si>
    <t xml:space="preserve">88830U</t>
  </si>
  <si>
    <t xml:space="preserve">BETONEIRA CAPACIDADE NOMINAL DE 400 L, CAPACIDADE DE MISTURA 280 L, MOTOR ELÉTRICO TRIFÁSICO POTÊNCIA DE 2 CV, SEM CARREGADOR - CHP DIURNO. AF_10/2014</t>
  </si>
  <si>
    <t xml:space="preserve">88843U</t>
  </si>
  <si>
    <t xml:space="preserve">TRATOR DE ESTEIRAS, POTÊNCIA 125 HP, PESO OPERACIONAL 12,9 T, COM LÂMINA 2,7 M3 - CHP DIURNO. AF_10/2014</t>
  </si>
  <si>
    <t xml:space="preserve">88907U</t>
  </si>
  <si>
    <t xml:space="preserve">ESCAVADEIRA HIDRÁULICA SOBRE ESTEIRAS, CAÇAMBA 1,20 M3, PESO OPERACIONAL 21 T, POTÊNCIA BRUTA 155 HP - CHP DIURNO. AF_06/2014</t>
  </si>
  <si>
    <t xml:space="preserve">89021U</t>
  </si>
  <si>
    <t xml:space="preserve">BOMBA SUBMERSÍVEL ELÉTRICA TRIFÁSICA, POTÊNCIA 2,96 HP, Ø ROTOR 144 MM SEMI-ABERTO, BOCAL DE SAÍDA Ø 2, HM/Q = 2 MCA / 38,8 M3/H A 28 MCA / 5 M3/H - CHP DIURNO. AF_06/2014</t>
  </si>
  <si>
    <t xml:space="preserve">89028U</t>
  </si>
  <si>
    <t xml:space="preserve">TANQUE DE ASFALTO ESTACIONÁRIO COM MAÇARICO, CAPACIDADE 20.000 L - CHP DIURNO. AF_06/2014</t>
  </si>
  <si>
    <t xml:space="preserve">89032U</t>
  </si>
  <si>
    <t xml:space="preserve">TRATOR DE ESTEIRAS, POTÊNCIA 100 HP, PESO OPERACIONAL 9,4 T, COM LÂMINA 2,19 M3 - CHP DIURNO. AF_06/2014</t>
  </si>
  <si>
    <t xml:space="preserve">89035U</t>
  </si>
  <si>
    <t xml:space="preserve">TRATOR DE PNEUS, POTÊNCIA 85 CV, TRAÇÃO 4X4, PESO COM LASTRO DE 4.675 KG - CHP DIURNO. AF_06/2014</t>
  </si>
  <si>
    <t xml:space="preserve">89225U</t>
  </si>
  <si>
    <t xml:space="preserve">BETONEIRA CAPACIDADE NOMINAL DE 600 L, CAPACIDADE DE MISTURA 360 L, MOTOR ELÉTRICO TRIFÁSICO POTÊNCIA DE 4 CV, SEM CARREGADOR - CHP DIURNO. AF_11/2014</t>
  </si>
  <si>
    <t xml:space="preserve">89234U</t>
  </si>
  <si>
    <t xml:space="preserve">FRESADORA DE ASFALTO A FRIO SOBRE RODAS, LARGURA FRESAGEM DE 1,0 M, POTÊNCIA 208 HP - CHP DIURNO. AF_11/2014</t>
  </si>
  <si>
    <t xml:space="preserve">89242U</t>
  </si>
  <si>
    <t xml:space="preserve">FRESADORA DE ASFALTO A FRIO SOBRE RODAS, LARGURA FRESAGEM DE 2,0 M, POTÊNCIA 550 HP - CHP DIURNO. AF_11/2014</t>
  </si>
  <si>
    <t xml:space="preserve">89250U</t>
  </si>
  <si>
    <t xml:space="preserve">RECICLADORA DE ASFALTO A FRIO SOBRE RODAS, LARGURA FRESAGEM DE 2,0 M, POTÊNCIA 422 HP - CHP DIURNO. AF_11/2014</t>
  </si>
  <si>
    <t xml:space="preserve">89257U</t>
  </si>
  <si>
    <t xml:space="preserve">VIBROACABADORA DE ASFALTO SOBRE ESTEIRAS, LARGURA DE PAVIMENTAÇÃO 2,13 M A 4,55 M, POTÊNCIA 100 HP CAPACIDADE 400 T/H - CHP DIURNO. AF_11/2014</t>
  </si>
  <si>
    <t xml:space="preserve">89272U</t>
  </si>
  <si>
    <t xml:space="preserve">GUINDASTE HIDRÁULICO AUTOPROPELIDO, COM LANÇA TELESCÓPICA 28,80 M, CAPACIDADE MÁXIMA 30 T, POTÊNCIA 97 KW, TRAÇÃO 4 X 4 - CHP DIURNO. AF_11/2014</t>
  </si>
  <si>
    <t xml:space="preserve">89278U</t>
  </si>
  <si>
    <t xml:space="preserve">BETONEIRA CAPACIDADE NOMINAL DE 600 L, CAPACIDADE DE MISTURA 440 L, MOTOR A DIESEL POTÊNCIA 10 HP, COM CARREGADOR - CHP DIURNO. AF_11/2014</t>
  </si>
  <si>
    <t xml:space="preserve">89843U</t>
  </si>
  <si>
    <t xml:space="preserve">BATE-ESTACAS POR GRAVIDADE, POTÊNCIA DE 160 HP, PESO DO MARTELO ATÉ 3 TONELADAS - CHP DIURNO. AF_11/2014</t>
  </si>
  <si>
    <t xml:space="preserve">89876U</t>
  </si>
  <si>
    <t xml:space="preserve">CAMINHÃO BASCULANTE 14 M3, COM CAVALO MECÂNICO DE CAPACIDADE MÁXIMA DE TRAÇÃO COMBINADO DE 36000 KG, POTÊNCIA 286 CV, INCLUSIVE SEMIREBOQUE COM CAÇAMBA METÁLICA - CHP DIURNO. AF_12/2014</t>
  </si>
  <si>
    <t xml:space="preserve">89883U</t>
  </si>
  <si>
    <t xml:space="preserve">CAMINHÃO BASCULANTE 18 M3, COM CAVALO MECÂNICO DE CAPACIDADE MÁXIMA DE TRAÇÃO COMBINADO DE 45000 KG, POTÊNCIA 330 CV, INCLUSIVE SEMIREBOQUE COM CAÇAMBA METÁLICA - CHP DIURNO. AF_12/2014</t>
  </si>
  <si>
    <t xml:space="preserve">90586U</t>
  </si>
  <si>
    <t xml:space="preserve">VIBRADOR DE IMERSÃO, DIÂMETRO DE PONTEIRA 45MM, MOTOR ELÉTRICO TRIFÁSICO POTÊNCIA DE 2 CV - CHP DIURNO. AF_06/2015</t>
  </si>
  <si>
    <t xml:space="preserve">90625U</t>
  </si>
  <si>
    <t xml:space="preserve">PERFURATRIZ MANUAL, TORQUE MÁXIMO 83 N.M, POTÊNCIA 5 CV, COM DIÂMETRO MÁXIMO 4" - CHP DIURNO. AF_06/2015</t>
  </si>
  <si>
    <t xml:space="preserve">90631U</t>
  </si>
  <si>
    <t xml:space="preserve">PERFURATRIZ SOBRE ESTEIRA, TORQUE MÁXIMO 600 KGF, PESO MÉDIO 1000 KG, POTÊNCIA 20 HP, DIÂMETRO MÁXIMO 10" - CHP DIURNO. AF_06/2015</t>
  </si>
  <si>
    <t xml:space="preserve">90637U</t>
  </si>
  <si>
    <t xml:space="preserve">MISTURADOR DUPLO HORIZONTAL DE ALTA TURBULÊNCIA, CAPACIDADE / VOLUME 2 X 500 LITROS, MOTORES ELÉTRICOS MÍNIMO 5 CV CADA, PARA NATA CIMENTO, ARGAMASSA E OUTROS - CHP DIURNO. AF_06/2015</t>
  </si>
  <si>
    <t xml:space="preserve">90643U</t>
  </si>
  <si>
    <t xml:space="preserve">BOMBA TRIPLEX, PARA INJEÇÃO DE NATA DE CIMENTO, VAZÃO MÁXIMA DE 100 LITROS/MINUTO, PRESSÃO MÁXIMA DE 70 BAR - CHP DIURNO. AF_06/2015</t>
  </si>
  <si>
    <t xml:space="preserve">90650U</t>
  </si>
  <si>
    <t xml:space="preserve">BOMBA CENTRÍFUGA MONOESTÁGIO COM MOTOR ELÉTRICO MONOFÁSICO, POTÊNCIA 15 HP, DIÂMETRO DO ROTOR 173 MM, HM/Q = 30 MCA / 90 M3/H A 45 MCA / 55 M3/H - CHP DIURNO. AF_06/2015</t>
  </si>
  <si>
    <t xml:space="preserve">90656U</t>
  </si>
  <si>
    <t xml:space="preserve">BOMBA DE PROJEÇÃO DE CONCRETO SECO, POTÊNCIA 10 CV, VAZÃO 3 M3/H - CHP DIURNO. AF_06/2015</t>
  </si>
  <si>
    <t xml:space="preserve">90662U</t>
  </si>
  <si>
    <t xml:space="preserve">BOMBA DE PROJEÇÃO DE CONCRETO SECO, POTÊNCIA 10 CV, VAZÃO 6 M3/H - CHP DIURNO. AF_06/2015</t>
  </si>
  <si>
    <t xml:space="preserve">90668U</t>
  </si>
  <si>
    <t xml:space="preserve">PROJETOR PNEUMÁTICO DE ARGAMASSA PARA CHAPISCO E REBOCO COM RECIPIENTE ACOPLADO, TIPO CANEQUINHA, COM COMPRESSOR DE AR REBOCÁVEL VAZÃO 89 PCM E MOTOR DIESEL DE 20 CV - CHP DIURNO. AF_06/2015</t>
  </si>
  <si>
    <t xml:space="preserve">90674U</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</si>
  <si>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</si>
  <si>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90680U</t>
  </si>
  <si>
    <t xml:space="preserve">PERFURATRIZ HIDRÁULICA SOBRE CAMINHÃO COM TRADO CURTO ACOPLADO, PROFUNDIDADE MÁXIMA DE 20 M, DIÂMETRO MÁXIMO DE 1500 MM, POTÊNCIA INSTALADA DE 137 HP, MESA ROTATIVA COM TORQUE MÁXIMO DE 30 KNM - CHP DIURNO. AF_06/2015</t>
  </si>
  <si>
    <t xml:space="preserve">90686U</t>
  </si>
  <si>
    <t xml:space="preserve">MANIPULADOR TELESCÓPICO, POTÊNCIA DE 85 HP, CAPACIDADE DE CARGA DE 3.500 KG, ALTURA MÁXIMA DE ELEVAÇÃO DE 12,3 M - CHP DIURNO. AF_06/2015</t>
  </si>
  <si>
    <t xml:space="preserve">90692U</t>
  </si>
  <si>
    <t xml:space="preserve">MINICARREGADEIRA SOBRE RODAS, POTÊNCIA LÍQUIDA DE 47 HP, CAPACIDADE NOMINAL DE OPERAÇÃO DE 646 KG - CHP DIURNO. AF_06/2015</t>
  </si>
  <si>
    <t xml:space="preserve">90964U</t>
  </si>
  <si>
    <t xml:space="preserve">COMPRESSOR DE AR REBOCÁVEL, VAZÃO 89 PCM, PRESSÃO EFETIVA DE TRABALHO 102 PSI, MOTOR DIESEL, POTÊNCIA 20 CV - CHP DIURNO. AF_06/2015</t>
  </si>
  <si>
    <t xml:space="preserve">90972U</t>
  </si>
  <si>
    <t xml:space="preserve">COMPRESSOR DE AR REBOCAVEL, VAZÃO 250 PCM, PRESSAO DE TRABALHO 102 PSI, MOTOR A DIESEL POTÊNCIA 81 CV - CHP DIURNO. AF_06/2015</t>
  </si>
  <si>
    <t xml:space="preserve">90979U</t>
  </si>
  <si>
    <t xml:space="preserve">COMPRESSOR DE AR REBOCÁVEL, VAZÃO 748 PCM, PRESSÃO EFETIVA DE TRABALHO 102 PSI, MOTOR DIESEL, POTÊNCIA 210 CV - CHP DIURNO. AF_06/2015</t>
  </si>
  <si>
    <t xml:space="preserve">90991U</t>
  </si>
  <si>
    <t xml:space="preserve">ESCAVADEIRA HIDRÁULICA SOBRE ESTEIRAS, CAÇAMBA 0,80 M3, PESO OPERACIONAL 17,8 T, POTÊNCIA LÍQUIDA 110 HP - CHP DIURNO. AF_10/2014</t>
  </si>
  <si>
    <t xml:space="preserve">90999U</t>
  </si>
  <si>
    <t xml:space="preserve">COMPRESSOR DE AR REBOCAVEL, VAZÃO 400 PCM, PRESSAO DE TRABALHO 102 PSI, MOTOR A DIESEL POTÊNCIA 110 CV - CHP DIURNO. AF_06/2015</t>
  </si>
  <si>
    <t xml:space="preserve">91031U</t>
  </si>
  <si>
    <t xml:space="preserve">CAMINHÃO TRUCADO (C/ TERCEIRO EIXO) ELETRÔNICO - POTÊNCIA 231CV - PBT = 22000KG - DIST. ENTRE EIXOS 5170 MM - INCLUI CARROCERIA FIXA ABERTA DE MADEIRA - CHP DIURNO. AF_06/2015</t>
  </si>
  <si>
    <t xml:space="preserve">91277U</t>
  </si>
  <si>
    <t xml:space="preserve">PLACA VIBRATÓRIA REVERSÍVEL COM MOTOR 4 TEMPOS A GASOLINA, FORÇA CENTRÍFUGA DE 25 KN (2500 KGF), POTÊNCIA 5,5 CV - CHP DIURNO. AF_08/2015</t>
  </si>
  <si>
    <t xml:space="preserve">91283U</t>
  </si>
  <si>
    <t xml:space="preserve">CORTADORA DE PISO COM MOTOR 4 TEMPOS A GASOLINA, POTÊNCIA DE 13 HP, COM DISCO DE CORTE DIAMANTADO SEGMENTADO PARA CONCRETO, DIÂMETRO DE 350 MM, FURO DE 1" (14 X 1") - CHP DIURNO. AF_08/2015</t>
  </si>
  <si>
    <t xml:space="preserve">91386U</t>
  </si>
  <si>
    <t xml:space="preserve">CAMINHÃO BASCULANTE 10 M3, TRUCADO CABINE SIMPLES, PESO BRUTO TOTAL 23.000 KG, CARGA ÚTIL MÁXIMA 15.935 KG, DISTÂNCIA ENTRE EIXOS 4,80 M, POTÊNCIA 230 CV INCLUSIVE CAÇAMBA METÁLICA - CHP DIURNO. AF_06/2014</t>
  </si>
  <si>
    <t xml:space="preserve">91533U</t>
  </si>
  <si>
    <t xml:space="preserve">COMPACTADOR DE SOLOS DE PERCUSSÃO (SOQUETE) COM MOTOR A GASOLINA 4 TEMPOS, POTÊNCIA 4 CV - CHP DIURNO. AF_08/2015</t>
  </si>
  <si>
    <t xml:space="preserve">91634U</t>
  </si>
  <si>
    <t xml:space="preserve">GUINDAUTO HIDRÁULICO, CAPACIDADE MÁXIMA DE CARGA 6500 KG, MOMENTO MÁXIMO DE CARGA 5,8 TM, ALCANCE MÁXIMO HORIZONTAL 7,60 M, INCLUSIVE CAMINHÃO TOCO PBT 9.700 KG, POTÊNCIA DE 160 CV - CHP DIURNO. AF_08/2015</t>
  </si>
  <si>
    <t xml:space="preserve">91645U</t>
  </si>
  <si>
    <t xml:space="preserve">CAMINHÃO DE TRANSPORTE DE MATERIAL ASFÁLTICO 30.000 L, COM CAVALO MECÂNICO DE CAPACIDADE MÁXIMA DE TRAÇÃO COMBINADO DE 66.000 KG, POTÊNCIA 360 CV, INCLUSIVE TANQUE DE ASFALTO COM SERPENTINA - CHP DIURNO. AF_08/2015</t>
  </si>
  <si>
    <t xml:space="preserve">91692U</t>
  </si>
  <si>
    <t xml:space="preserve">SERRA CIRCULAR DE BANCADA COM MOTOR ELÉTRICO POTÊNCIA DE 5HP, COM COIFA PARA DISCO 10" - CHP DIURNO. AF_08/2015</t>
  </si>
  <si>
    <t xml:space="preserve">92043U</t>
  </si>
  <si>
    <t xml:space="preserve">DISTRIBUIDOR DE AGREGADOS REBOCAVEL, CAPACIDADE 1,9 M³, LARGURA DE TRABALHO 3,66 M - CHP DIURNO. AF_11/2015</t>
  </si>
  <si>
    <t xml:space="preserve">92106U</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</si>
  <si>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</si>
  <si>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92112U</t>
  </si>
  <si>
    <t xml:space="preserve">PENEIRA ROTATIVA COM MOTOR ELÉTRICO TRIFÁSICO DE 2 CV, CILINDRO DE 1 M X 0,60 M, COM FUROS DE 3,17 MM - CHP DIURNO. AF_11/2015</t>
  </si>
  <si>
    <t xml:space="preserve">92118U</t>
  </si>
  <si>
    <t xml:space="preserve">DOSADOR DE AREIA, CAPACIDADE DE 26 LITROS - CHP DIURNO. AF_11/2015</t>
  </si>
  <si>
    <t xml:space="preserve">92138U</t>
  </si>
  <si>
    <t xml:space="preserve">CAMINHONETE COM MOTOR A DIESEL, POTÊNCIA 180 CV, CABINE DUPLA, 4X4 - CHP DIURNO. AF_11/2015</t>
  </si>
  <si>
    <t xml:space="preserve">92145U</t>
  </si>
  <si>
    <t xml:space="preserve">CAMINHONETE CABINE SIMPLES COM MOTOR 1.6 FLEX, CÂMBIO MANUAL, POTÊNCIA 101/104 CV, 2 PORTAS - CHP DIURNO. AF_11/2015</t>
  </si>
  <si>
    <t xml:space="preserve">92242U</t>
  </si>
  <si>
    <t xml:space="preserve">CAMINHÃO DE TRANSPORTE DE MATERIAL ASFÁLTICO 20.000 L, COM CAVALO MECÂNICO DE CAPACIDADE MÁXIMA DE TRAÇÃO COMBINADO DE 45.000 KG, POTÊNCIA 330 CV, INCLUSIVE TANQUE DE ASFALTO COM MAÇARICO - CHP DIURNO. AF_12/2015</t>
  </si>
  <si>
    <t xml:space="preserve">92716U</t>
  </si>
  <si>
    <t xml:space="preserve">APARELHO PARA CORTE E SOLDA OXI-ACETILENO SOBRE RODAS, INCLUSIVE CILINDROS E MAÇARICOS - CHP DIURNO. AF_12/2015</t>
  </si>
  <si>
    <t xml:space="preserve">92960U</t>
  </si>
  <si>
    <t xml:space="preserve">MÁQUINA EXTRUSORA DE CONCRETO PARA GUIAS E SARJETAS, MOTOR A DIESEL, POTÊNCIA 14 CV - CHP DIURNO. AF_12/2015</t>
  </si>
  <si>
    <t xml:space="preserve">92966U</t>
  </si>
  <si>
    <t xml:space="preserve">MARTELO PERFURADOR PNEUMÁTICO MANUAL, HASTE 25 X 75 MM, 21 KG - CHP DIURNO. AF_12/2015</t>
  </si>
  <si>
    <t xml:space="preserve">93224U</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</si>
  <si>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</si>
  <si>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93233U</t>
  </si>
  <si>
    <t xml:space="preserve">BETONEIRA CAPACIDADE NOMINAL 400 L, CAPACIDADE DE MISTURA 310 L, MOTOR A GASOLINA POTÊNCIA 5,5 HP, SEM CARREGADOR - CHP DIURNO. AF_02/2016</t>
  </si>
  <si>
    <t xml:space="preserve">93272U</t>
  </si>
  <si>
    <t xml:space="preserve">GRUA ASCENSIONAL, LANCA DE 30 M, CAPACIDADE DE 1,0 T A 30 M, ALTURA ATE 39 M - CHP DIURNO. AF_03/2016</t>
  </si>
  <si>
    <t xml:space="preserve">93281U</t>
  </si>
  <si>
    <t xml:space="preserve">GUINCHO ELÉTRICO DE COLUNA, CAPACIDADE 400 KG, COM MOTO FREIO, MOTOR TRIFÁSICO DE 1,25 CV - CHP DIURNO. AF_03/2016</t>
  </si>
  <si>
    <t xml:space="preserve">93287U</t>
  </si>
  <si>
    <t xml:space="preserve">GUINDASTE HIDRÁULICO AUTOPROPELIDO, COM LANÇA TELESCÓPICA 40 M, CAPACIDADE MÁXIMA 60 T, POTÊNCIA 260 KW - CHP DIURNO. AF_03/2016</t>
  </si>
  <si>
    <t xml:space="preserve">93402U</t>
  </si>
  <si>
    <t xml:space="preserve">GUINDAUTO HIDRÁULICO, CAPACIDADE MÁXIMA DE CARGA 3300 KG, MOMENTO MÁXIMO DE CARGA 5,8 TM, ALCANCE MÁXIMO HORIZONTAL 7,60 M, INCLUSIVE CAMINHÃO TOCO PBT 16.000 KG, POTÊNCIA DE 189 CV - CHP DIURNO. AF_03/2016</t>
  </si>
  <si>
    <t xml:space="preserve">93408U</t>
  </si>
  <si>
    <t xml:space="preserve">MÁQUINA JATO DE PRESSAO PORTÁTIL, CAMARA DE 1 SAIDA, CAPACIDADE 280 L, DIAMETRO 670 MM, BICO DE JATO CURTO VENTURI DE 5/16'' , MANGUEIRA DE 1'' COM COMPRESSOR DE AR REBOCÁVEL 189 PCM E MOTOR DIESEL 63 CV - CHP DIURNO. AF_03/2016</t>
  </si>
  <si>
    <t xml:space="preserve">93415U</t>
  </si>
  <si>
    <t xml:space="preserve">GERADOR PORTÁTIL MONOFÁSICO, POTÊNCIA 5500 VA, MOTOR A GASOLINA, POTÊNCIA DO MOTOR 13 CV - CHP DIURNO. AF_03/2016</t>
  </si>
  <si>
    <t xml:space="preserve">93421U</t>
  </si>
  <si>
    <t xml:space="preserve">GRUPO GERADOR REBOCÁVEL, POTÊNCIA 66 KVA, MOTOR A DIESEL - CHP DIURNO. AF_03/2016</t>
  </si>
  <si>
    <t xml:space="preserve">93427U</t>
  </si>
  <si>
    <t xml:space="preserve">GRUPO GERADOR ESTACIONÁRIO, POTÊNCIA 150 KVA, MOTOR A DIESEL- CHP DIURNO. AF_03/2016</t>
  </si>
  <si>
    <t xml:space="preserve">93433U</t>
  </si>
  <si>
    <t xml:space="preserve">USINA DE MISTURA ASFÁLTICA À QUENTE, TIPO CONTRA FLUXO, PROD 40 A 80 TON/HORA - CHP DIURNO. AF_03/2016</t>
  </si>
  <si>
    <t xml:space="preserve">93439U</t>
  </si>
  <si>
    <t xml:space="preserve">USINA DE ASFALTO À FRIO, CAPACIDADE DE 40 A 60 TON/HORA, ELÉTRICA POTÊNCIA 30 CV - CHP DIURNO. AF_03/2016</t>
  </si>
  <si>
    <t xml:space="preserve">95121U</t>
  </si>
  <si>
    <t xml:space="preserve">USINA MISTURADORA DE SOLOS, CAPACIDADE DE 200 A 500 TON/H, POTENCIA 75KW - CHP DIURNO. AF_07/2016</t>
  </si>
  <si>
    <t xml:space="preserve">95127U</t>
  </si>
  <si>
    <t xml:space="preserve">DISTRIBUIDOR DE AGREGADOS AUTOPROPELIDO, CAP 3 M3, A DIESEL, POTÊNCIA 176CV - CHP DIURNO. AF_07/2016</t>
  </si>
  <si>
    <t xml:space="preserve">95133U</t>
  </si>
  <si>
    <t xml:space="preserve">MÁQUINA DEMARCADORA DE FAIXA DE TRÁFEGO À FRIO, AUTOPROPELIDA, POTÊNCIA 38 HP - CHP DIURNO. AF_07/2016</t>
  </si>
  <si>
    <t xml:space="preserve">95139U</t>
  </si>
  <si>
    <t xml:space="preserve">TALHA MANUAL DE CORRENTE, CAPACIDADE DE 2 TON. COM ELEVAÇÃO DE 3 M - CHP DIURNO. AF_07/2016</t>
  </si>
  <si>
    <t xml:space="preserve">95212U</t>
  </si>
  <si>
    <t xml:space="preserve">GRUA ASCENCIONAL, LANCA DE 42 M, CAPACIDADE DE 1,5 T A 30 M, ALTURA ATE 39 M - CHP DIURNO. AF_08/2016</t>
  </si>
  <si>
    <t xml:space="preserve">95258U</t>
  </si>
  <si>
    <t xml:space="preserve">MARTELO DEMOLIDOR PNEUMÁTICO MANUAL, 32 KG - CHP DIURNO. AF_09/2016</t>
  </si>
  <si>
    <t xml:space="preserve">95264U</t>
  </si>
  <si>
    <t xml:space="preserve">COMPACTADOR DE SOLOS DE PERCUSÃO (SOQUETE) COM MOTOR A GASOLINA, POTÊNCIA 3 CV - CHP DIURNO. AF_09/2016</t>
  </si>
  <si>
    <t xml:space="preserve">95270U</t>
  </si>
  <si>
    <t xml:space="preserve">RÉGUA VIBRATÓRIA DUPLA PARA CONCRETO, PESO DE 60KG, COMPRIMENTO 4 M, COM MOTOR A GASOLINA, POTÊNCIA 5,5 HP - CHP DIURNO. AF_09/2016</t>
  </si>
  <si>
    <t xml:space="preserve">95276U</t>
  </si>
  <si>
    <t xml:space="preserve">POLIDORA DE PISO (POLITRIZ), PESO DE 100KG, DIÂMETRO 450 MM, MOTOR ELÉTRICO, POTÊNCIA 4 HP - CHP DIURNO. AF_09/2016</t>
  </si>
  <si>
    <t xml:space="preserve">95282U</t>
  </si>
  <si>
    <t xml:space="preserve">DESEMPENADEIRA DE CONCRETO, PESO DE 75KG, 4 PÁS, MOTOR A GASOLINA, POTÊNCIA 5,5 HP - CHP DIURNO. AF_09/2016</t>
  </si>
  <si>
    <t xml:space="preserve">95620U</t>
  </si>
  <si>
    <t xml:space="preserve">PERFURATRIZ PNEUMATICA MANUAL DE PESO MEDIO, MARTELETE, 18KG, COMPRIMENTO MÁXIMO DE CURSO DE 6 M, DIAMETRO DO PISTAO DE 5,5 CM - CHP DIURNO. AF_11/2016</t>
  </si>
  <si>
    <t xml:space="preserve">95631U</t>
  </si>
  <si>
    <t xml:space="preserve">ROLO COMPACTADOR VIBRATORIO TANDEM, ACO LISO, POTENCIA 125 HP, PESO SEM/COM LASTRO 10,20/11,65 T, LARGURA DE TRABALHO 1,73 M - CHP DIURNO. AF_11/2016</t>
  </si>
  <si>
    <t xml:space="preserve">95702U</t>
  </si>
  <si>
    <t xml:space="preserve">PERFURATRIZ MANUAL, TORQUE MAXIMO 55 KGF.M, POTENCIA 5 CV, COM DIAMETRO MAXIMO 8 1/2" - CHP DIURNO. AF_11/2016</t>
  </si>
  <si>
    <t xml:space="preserve">95708U</t>
  </si>
  <si>
    <t xml:space="preserve">PERFURATRIZ SOBRE ESTEIRA, TORQUE MÁXIMO 600 KGF, POTÊNCIA ENTRE 50 E 60 HP, DIÂMETRO MÁXIMO 10 - CHP DIURNO. AF_11/2016</t>
  </si>
  <si>
    <t xml:space="preserve">95714U</t>
  </si>
  <si>
    <t xml:space="preserve">ESCAVADEIRA HIDRAULICA SOBRE ESTEIRA, COM GARRA GIRATORIA DE MANDIBULAS, PESO OPERACIONAL ENTRE 22,00 E 25,50 TON, POTENCIA LIQUIDA ENTRE 150 E 160 HP - CHP DIURNO. AF_11/2016</t>
  </si>
  <si>
    <t xml:space="preserve">95720U</t>
  </si>
  <si>
    <t xml:space="preserve">ESCAVADEIRA HIDRAULICA SOBRE ESTEIRA, EQUIPADA COM CLAMSHELL, COM CAPACIDADE DA CAÇAMBA ENTRE 1,20 E 1,50 M3, PESO OPERACIONAL ENTRE 20,00 E 22,00 TON, POTENCIA LIQUIDA ENTRE 150 E 160 HP - CHP DIURNO. AF_11/2016</t>
  </si>
  <si>
    <t xml:space="preserve">95872U</t>
  </si>
  <si>
    <t xml:space="preserve">GRUPO GERADOR COM CARENAGEM, MOTOR DIESEL POTÊNCIA STANDART ENTRE 250 E 260 KVA - CHP DIURNO. AF_12/2016</t>
  </si>
  <si>
    <t xml:space="preserve">96013U</t>
  </si>
  <si>
    <t xml:space="preserve">TRATOR DE PNEUS COM POTÊNCIA DE 122 CV, TRAÇÃO 4X4, COM VASSOURA MECÂNICA ACOPLADA - CHP DIURNO. AF_02/2017</t>
  </si>
  <si>
    <t xml:space="preserve">96020U</t>
  </si>
  <si>
    <t xml:space="preserve">TRATOR DE PNEUS COM POTÊNCIA DE 122 CV, TRAÇÃO 4X4, COM GRADE DE DISCOS ACOPLADA - CHP DIURNO. AF_02/2017</t>
  </si>
  <si>
    <t xml:space="preserve">96028U</t>
  </si>
  <si>
    <t xml:space="preserve">TRATOR DE PNEUS COM POTÊNCIA DE 85 CV, TRAÇÃO 4X4, COM GRADE DE DISCOS ACOPLADA - CHP DIURNO. AF_02/2017</t>
  </si>
  <si>
    <t xml:space="preserve">96035U</t>
  </si>
  <si>
    <t xml:space="preserve">CAMINHÃO BASCULANTE 10 M3, TRUCADO, POTÊNCIA 230 CV, INCLUSIVE CAÇAMBA METÁLICA, COM DISTRIBUIDOR DE AGREGADOS ACOPLADO - CHP DIURNO. AF_02/2017</t>
  </si>
  <si>
    <t xml:space="preserve">96157U</t>
  </si>
  <si>
    <t xml:space="preserve">TRATOR DE PNEUS COM POTÊNCIA DE 85 CV, TRAÇÃO 4X4, COM VASSOURA MECÂNICA ACOPLADA - CHP DIURNO. AF_03/2017</t>
  </si>
  <si>
    <t xml:space="preserve">96158U</t>
  </si>
  <si>
    <t xml:space="preserve">MINICARREGADEIRA SOBRE RODAS POTENCIA 47HP CAPACIDADE OPERACAO 646 KG, COM VASSOURA MECÂNICA ACOPLADA - CHP DIURNO. AF_03/2017</t>
  </si>
  <si>
    <t xml:space="preserve">96245U</t>
  </si>
  <si>
    <t xml:space="preserve">MINIESCAVADEIRA SOBRE ESTEIRAS, POTENCIA LIQUIDA DE *30* HP, PESO OPERACIONAL DE *3.500* KG - CHP DIURNO. AF_04/2017</t>
  </si>
  <si>
    <t xml:space="preserve">96463U</t>
  </si>
  <si>
    <t xml:space="preserve">ROLO COMPACTADOR DE PNEUS, ESTATICO, PRESSAO VARIAVEL, POTENCIA 110 HP, PESO SEM/COM LASTRO 10,8/27 T, LARGURA DE ROLAGEM 2,30 M - CHP DIURNO. AF_06/2017</t>
  </si>
  <si>
    <t xml:space="preserve">98764U</t>
  </si>
  <si>
    <t xml:space="preserve">INVERSOR DE SOLDA MONOFÁSICO DE 160 A, POTÊNCIA DE 5400 W, TENSÃO DE 220 V, PARA SOLDA COM ELETRODOS DE 2,0 A 4,0 MM E PROCESSO TIG - CHP DIURNO. AF_06/2018</t>
  </si>
  <si>
    <t xml:space="preserve">99833U</t>
  </si>
  <si>
    <t xml:space="preserve">LAVADORA DE ALTA PRESSAO (LAVA-JATO) PARA AGUA FRIA, PRESSAO DE OPERACAO ENTRE 1400 E 1900 LIB/POL2, VAZAO MAXIMA ENTRE 400 E 700 L/H - CHP DIURNO. AF_04/2019</t>
  </si>
  <si>
    <t xml:space="preserve">100641U</t>
  </si>
  <si>
    <t xml:space="preserve">USINA DE MISTURA ASFÁLTICA À QUENTE, TIPO CONTRA FLUXO, PROD 100 A 140 TON/HORA - CHP DIURNO. AF_12/2019</t>
  </si>
  <si>
    <t xml:space="preserve">100647U</t>
  </si>
  <si>
    <t xml:space="preserve">USINA DE ASFALTO, TIPO GRAVIMÉTRICA, PROD 150 TON/HORA - CHP DIURNO. AF_12/2019</t>
  </si>
  <si>
    <t xml:space="preserve">102275U</t>
  </si>
  <si>
    <t xml:space="preserve">MARTELO DEMOLIDOR ELÉTRICO, COM POTÊNCIA DE 2.000 W, 1.000 IMPACTOS POR MINUTO, PESO DE 30 KG - CHP DIURNO. AF_01/2021</t>
  </si>
  <si>
    <t xml:space="preserve">104091U</t>
  </si>
  <si>
    <t xml:space="preserve">TERMOFUSORA PARA TUBOS E CONEXÕES EM PPR COM DIÂMETROS DE 20 A 63 MM, POTÊNCIA DE 800 W, TENSAO 220 V - CHP DIURNO. AF_05/2022</t>
  </si>
  <si>
    <t xml:space="preserve">104097U</t>
  </si>
  <si>
    <t xml:space="preserve">TERMOFUSORA PARA TUBOS E CONEXÕES EM PPR COM DIÂMETROS DE 75 A 110 MM, POTÊNCIA DE *1100* W, TENSÃO 220 V - CHP DIURNO. AF_05/2022</t>
  </si>
  <si>
    <t xml:space="preserve">5632U</t>
  </si>
  <si>
    <t xml:space="preserve">ESCAVADEIRA HIDRÁULICA SOBRE ESTEIRAS, CAÇAMBA 0,80 M3, PESO OPERACIONAL 17 T, POTENCIA BRUTA 111 HP - CHI DIURNO. AF_06/2014</t>
  </si>
  <si>
    <t xml:space="preserve">CHI</t>
  </si>
  <si>
    <t xml:space="preserve">5679U</t>
  </si>
  <si>
    <t xml:space="preserve">RETROESCAVADEIRA SOBRE RODAS COM CARREGADEIRA, TRAÇÃO 4X4, POTÊNCIA LÍQ. 88 HP, CAÇAMBA CARREG. CAP. MÍN. 1 M3, CAÇAMBA RETRO CAP. 0,26 M3, PESO OPERACIONAL MÍN. 6.674 KG, PROFUNDIDADE ESCAVAÇÃO MÁX. 4,37 M - CHI DIURNO. AF_06/2014</t>
  </si>
  <si>
    <t xml:space="preserve">5681U</t>
  </si>
  <si>
    <t xml:space="preserve">RETROESCAVADEIRA SOBRE RODAS COM CARREGADEIRA, TRAÇÃO 4X2, POTÊNCIA LÍQ. 79 HP, CAÇAMBA CARREG. CAP. MÍN. 1 M3, CAÇAMBA RETRO CAP. 0,20 M3, PESO OPERACIONAL MÍN. 6.570 KG, PROFUNDIDADE ESCAVAÇÃO MÁX. 4,37 M - CHI DIURNO. AF_06/2014</t>
  </si>
  <si>
    <t xml:space="preserve">5685U</t>
  </si>
  <si>
    <t xml:space="preserve">ROLO COMPACTADOR VIBRATÓRIO DE UM CILINDRO AÇO LISO, POTÊNCIA 80 HP, PESO OPERACIONAL MÁXIMO 8,1 T, IMPACTO DINÂMICO 16,15 / 9,5 T, LARGURA DE TRABALHO 1,68 M - CHI DIURNO. AF_06/2014</t>
  </si>
  <si>
    <t xml:space="preserve">5690U</t>
  </si>
  <si>
    <t xml:space="preserve">GRADE DE DISCO CONTROLE REMOTO REBOCÁVEL, COM 24 DISCOS 24 X 6 MM COM PNEUS PARA TRANSPORTE - CHI DIURNO. AF_06/2014</t>
  </si>
  <si>
    <t xml:space="preserve">5806U</t>
  </si>
  <si>
    <t xml:space="preserve">MOTOBOMBA CENTRÍFUGA, MOTOR A GASOLINA, POTÊNCIA 5,42 HP, BOCAIS 1 1/2" X 1", DIÂMETRO ROTOR 143 MM HM/Q = 6 MCA / 16,8 M3/H A 38 MCA / 6,6 M3/H - CHI DIURNO. AF_06/2014</t>
  </si>
  <si>
    <t xml:space="preserve">5826U</t>
  </si>
  <si>
    <t xml:space="preserve">CAMINHÃO TOCO, PBT 16.000 KG, CARGA ÚTIL MÁX. 10.685 KG, DIST. ENTRE EIXOS 4,8 M, POTÊNCIA 189 CV, INCLUSIVE CARROCERIA FIXA ABERTA DE MADEIRA P/ TRANSPORTE GERAL DE CARGA SECA, DIMEN. APROX. 2,5 X 7,00 X 0,50 M - CHI DIURNO. AF_06/2014</t>
  </si>
  <si>
    <t xml:space="preserve">5829U</t>
  </si>
  <si>
    <t xml:space="preserve">USINA DE CONCRETO FIXA, CAPACIDADE NOMINAL DE 90 A 120 M3/H, SEM SILO - CHI DIURNO. AF_07/2016</t>
  </si>
  <si>
    <t xml:space="preserve">5837U</t>
  </si>
  <si>
    <t xml:space="preserve">VIBROACABADORA DE ASFALTO SOBRE ESTEIRAS, LARGURA DE PAVIMENTAÇÃO 1,90 M A 5,30 M, POTÊNCIA 105 HP CAPACIDADE 450 T/H - CHI DIURNO. AF_11/2014</t>
  </si>
  <si>
    <t xml:space="preserve">5841U</t>
  </si>
  <si>
    <t xml:space="preserve">VASSOURA MECÂNICA REBOCÁVEL COM ESCOVA CILÍNDRICA, LARGURA ÚTIL DE VARRIMENTO DE 2,44 M - CHI DIURNO. AF_06/2014</t>
  </si>
  <si>
    <t xml:space="preserve">5845U</t>
  </si>
  <si>
    <t xml:space="preserve">TRATOR DE PNEUS, POTÊNCIA 122 CV, TRAÇÃO 4X4, PESO COM LASTRO DE 4.510 KG - CHI DIURNO. AF_06/2014</t>
  </si>
  <si>
    <t xml:space="preserve">5849U</t>
  </si>
  <si>
    <t xml:space="preserve">TRATOR DE ESTEIRAS, POTÊNCIA 170 HP, PESO OPERACIONAL 19 T, CAÇAMBA 5,2 M3 - CHI DIURNO. AF_06/2014</t>
  </si>
  <si>
    <t xml:space="preserve">5853U</t>
  </si>
  <si>
    <t xml:space="preserve">TRATOR DE ESTEIRAS, POTÊNCIA 150 HP, PESO OPERACIONAL 16,7 T, COM RODA MOTRIZ ELEVADA E LÂMINA 3,18 M3 - CHI DIURNO. AF_06/2014</t>
  </si>
  <si>
    <t xml:space="preserve">5857U</t>
  </si>
  <si>
    <t xml:space="preserve">TRATOR DE ESTEIRAS, POTÊNCIA 347 HP, PESO OPERACIONAL 38,5 T, COM LÂMINA 8,70 M3 - CHI DIURNO. AF_06/2014</t>
  </si>
  <si>
    <t xml:space="preserve">5865U</t>
  </si>
  <si>
    <t xml:space="preserve">ROLO COMPACTADOR VIBRATÓRIO REBOCÁVEL, CILINDRO DE AÇO LISO, POTÊNCIA DE TRAÇÃO DE 65 CV, PESO 4,7 T, IMPACTO DINÂMICO 18,3 T, LARGURA DE TRABALHO 1,67 M - CHI DIURNO. AF_02/2016</t>
  </si>
  <si>
    <t xml:space="preserve">5869U</t>
  </si>
  <si>
    <t xml:space="preserve">ROLO COMPACTADOR VIBRATÓRIO TANDEM AÇO LISO, POTÊNCIA 58 HP, PESO SEM/COM LASTRO 6,5 / 9,4 T, LARGURA DE TRABALHO 1,2 M - CHI DIURNO. AF_06/2014</t>
  </si>
  <si>
    <t xml:space="preserve">5877U</t>
  </si>
  <si>
    <t xml:space="preserve">RETROESCAVADEIRA SOBRE RODAS COM CARREGADEIRA, TRAÇÃO 4X4, POTÊNCIA LÍQ. 72 HP, CAÇAMBA CARREG. CAP. MÍN. 0,79 M3, CAÇAMBA RETRO CAP. 0,18 M3, PESO OPERACIONAL MÍN. 7.140 KG, PROFUNDIDADE ESCAVAÇÃO MÁX. 4,50 M - CHI DIURNO. AF_06/2014</t>
  </si>
  <si>
    <t xml:space="preserve">5881U</t>
  </si>
  <si>
    <t xml:space="preserve">ROLO COMPACTADOR VIBRATÓRIO PÉ DE CARNEIRO, OPERADO POR CONTROLE REMOTO, POTÊNCIA 12,5 KW, PESO OPERACIONAL 1,675 T, LARGURA DE TRABALHO 0,85 M - CHI DIURNO. AF_02/2016</t>
  </si>
  <si>
    <t xml:space="preserve">5884U</t>
  </si>
  <si>
    <t xml:space="preserve">USINA DE LAMA ASFÁLTICA, PROD 30 A 50 T/H, SILO DE AGREGADO 7 M3, RESERVATÓRIOS PARA EMULSÃO E ÁGUA DE 2,3 M3 CADA, MISTURADOR TIPO PUG MILL A SER MONTADO SOBRE CAMINHÃO - CHI DIURNO. AF_10/2014</t>
  </si>
  <si>
    <t xml:space="preserve">5892U</t>
  </si>
  <si>
    <t xml:space="preserve">CAMINHÃO TOCO, PESO BRUTO TOTAL 14.300 KG, CARGA ÚTIL MÁXIMA 9590 KG, DISTÂNCIA ENTRE EIXOS 4,76 M, POTÊNCIA 185 CV (NÃO INCLUI CARROCERIA) - CHI DIURNO. AF_06/2014</t>
  </si>
  <si>
    <t xml:space="preserve">5896U</t>
  </si>
  <si>
    <t xml:space="preserve">CAMINHÃO TOCO, PESO BRUTO TOTAL 16.000 KG, CARGA ÚTIL MÁXIMA DE 10.685 KG, DISTÂNCIA ENTRE EIXOS 4,80 M, POTÊNCIA 189 CV EXCLUSIVE CARROCERIA - CHI DIURNO. AF_06/2014</t>
  </si>
  <si>
    <t xml:space="preserve">5903U</t>
  </si>
  <si>
    <t xml:space="preserve">CAMINHÃO PIPA 10.000 L TRUCADO, PESO BRUTO TOTAL 23.000 KG, CARGA ÚTIL MÁXIMA 15.935 KG, DISTÂNCIA ENTRE EIXOS 4,8 M, POTÊNCIA 230 CV, INCLUSIVE TANQUE DE AÇO PARA TRANSPORTE DE ÁGUA - CHI DIURNO. AF_06/2014</t>
  </si>
  <si>
    <t xml:space="preserve">5911U</t>
  </si>
  <si>
    <t xml:space="preserve">ESPARGIDOR DE ASFALTO PRESSURIZADO COM TANQUE DE 2500 L, REBOCÁVEL COM MOTOR A GASOLINA POTÊNCIA 3,4 HP - CHI DIURNO. AF_07/2014</t>
  </si>
  <si>
    <t xml:space="preserve">5923U</t>
  </si>
  <si>
    <t xml:space="preserve">GRADE DE DISCO REBOCÁVEL COM 20 DISCOS 24" X 6 MM COM PNEUS PARA TRANSPORTE - CHI DIURNO. AF_06/2014</t>
  </si>
  <si>
    <t xml:space="preserve">5930U</t>
  </si>
  <si>
    <t xml:space="preserve">GUINDAUTO HIDRÁULICO, CAPACIDADE MÁXIMA DE CARGA 6200 KG, MOMENTO MÁXIMO DE CARGA 11,7 TM, ALCANCE MÁXIMO HORIZONTAL 9,70 M, INCLUSIVE CAMINHÃO TOCO PBT 16.000 KG, POTÊNCIA DE 189 CV - CHI DIURNO. AF_06/2014</t>
  </si>
  <si>
    <t xml:space="preserve">5934U</t>
  </si>
  <si>
    <t xml:space="preserve">MOTONIVELADORA POTÊNCIA BÁSICA LÍQUIDA (PRIMEIRA MARCHA) 125 HP, PESO BRUTO 13032 KG, LARGURA DA LÂMINA DE 3,7 M - CHI DIURNO. AF_06/2014</t>
  </si>
  <si>
    <t xml:space="preserve">5942U</t>
  </si>
  <si>
    <t xml:space="preserve">PÁ CARREGADEIRA SOBRE RODAS, POTÊNCIA LÍQUIDA 128 HP, CAPACIDADE DA CAÇAMBA 1,7 A 2,8 M3, PESO OPERACIONAL 11632 KG - CHI DIURNO. AF_06/2014</t>
  </si>
  <si>
    <t xml:space="preserve">5946U</t>
  </si>
  <si>
    <t xml:space="preserve">PÁ CARREGADEIRA SOBRE RODAS, POTÊNCIA 197 HP, CAPACIDADE DA CAÇAMBA 2,5 A 3,5 M3, PESO OPERACIONAL 18338 KG - CHI DIURNO. AF_06/2014</t>
  </si>
  <si>
    <t xml:space="preserve">5952U</t>
  </si>
  <si>
    <t xml:space="preserve">MARTELETE OU ROMPEDOR PNEUMÁTICO MANUAL, 28 KG, COM SILENCIADOR - CHI DIURNO. AF_07/2016</t>
  </si>
  <si>
    <t xml:space="preserve">5954U</t>
  </si>
  <si>
    <t xml:space="preserve">COMPRESSOR DE AR REBOCÁVEL, VAZÃO 189 PCM, PRESSÃO EFETIVA DE TRABALHO 102 PSI, MOTOR DIESEL, POTÊNCIA 63 CV - CHI DIURNO. AF_06/2015</t>
  </si>
  <si>
    <t xml:space="preserve">5961U</t>
  </si>
  <si>
    <t xml:space="preserve">CAMINHÃO BASCULANTE 6 M3, PESO BRUTO TOTAL 16.000 KG, CARGA ÚTIL MÁXIMA 13.071 KG, DISTÂNCIA ENTRE EIXOS 4,80 M, POTÊNCIA 230 CV INCLUSIVE CAÇAMBA METÁLICA - CHI DIURNO. AF_06/2014</t>
  </si>
  <si>
    <t xml:space="preserve">6260U</t>
  </si>
  <si>
    <t xml:space="preserve">CAMINHÃO PIPA 6.000 L, PESO BRUTO TOTAL 13.000 KG, DISTÂNCIA ENTRE EIXOS 4,80 M, POTÊNCIA 189 CV INCLUSIVE TANQUE DE AÇO PARA TRANSPORTE DE ÁGUA, CAPACIDADE 6 M3 - CHI DIURNO. AF_06/2014</t>
  </si>
  <si>
    <t xml:space="preserve">6880U</t>
  </si>
  <si>
    <t xml:space="preserve">ROLO COMPACTADOR DE PNEUS ESTÁTICO, PRESSÃO VARIÁVEL, POTÊNCIA 111 HP, PESO SEM/COM LASTRO 9,5 / 26 T, LARGURA DE TRABALHO 1,90 M - CHI DIURNO. AF_07/2014</t>
  </si>
  <si>
    <t xml:space="preserve">7031U</t>
  </si>
  <si>
    <t xml:space="preserve">TANQUE DE ASFALTO ESTACIONÁRIO COM SERPENTINA, CAPACIDADE 30.000 L - CHI DIURNO. AF_06/2014</t>
  </si>
  <si>
    <t xml:space="preserve">7043U</t>
  </si>
  <si>
    <t xml:space="preserve">MOTOBOMBA TRASH (PARA ÁGUA SUJA) AUTO ESCORVANTE, MOTOR GASOLINA DE 6,41 HP, DIÂMETROS DE SUCÇÃO X RECALQUE: 3" X 3", HM/Q = 10 MCA / 60 M3/H A 23 MCA / 0 M3/H - CHI DIURNO. AF_10/2014</t>
  </si>
  <si>
    <t xml:space="preserve">7050U</t>
  </si>
  <si>
    <t xml:space="preserve">ROLO COMPACTADOR PE DE CARNEIRO VIBRATORIO, POTENCIA 125 HP, PESO OPERACIONAL SEM/COM LASTRO 11,95 / 13,30 T, IMPACTO DINAMICO 38,5 / 22,5 T, LARGURA DE TRABALHO 2,15 M - CHI DIURNO. AF_06/2014</t>
  </si>
  <si>
    <t xml:space="preserve">67827U</t>
  </si>
  <si>
    <t xml:space="preserve">CAMINHÃO BASCULANTE 6 M3 TOCO, PESO BRUTO TOTAL 16.000 KG, CARGA ÚTIL MÁXIMA 11.130 KG, DISTÂNCIA ENTRE EIXOS 5,36 M, POTÊNCIA 185 CV, INCLUSIVE CAÇAMBA METÁLICA - CHI DIURNO. AF_06/2014</t>
  </si>
  <si>
    <t xml:space="preserve">73395U</t>
  </si>
  <si>
    <t xml:space="preserve">GRUPO GERADOR ESTACIONÁRIO, MOTOR DIESEL POTÊNCIA 170 KVA - CHI DIURNO. AF_02/2016</t>
  </si>
  <si>
    <t xml:space="preserve">83766U</t>
  </si>
  <si>
    <t xml:space="preserve">GRUPO DE SOLDAGEM COM GERADOR A DIESEL 60 CV PARA SOLDA ELÉTRICA, SOBRE 04 RODAS, COM MOTOR 4 CILINDROS 600 A - CHI DIURNO. AF_02/2016</t>
  </si>
  <si>
    <t xml:space="preserve">84013U</t>
  </si>
  <si>
    <t xml:space="preserve">ESCAVADEIRA HIDRÁULICA SOBRE ESTEIRAS, CAÇAMBA 0,80 M3, PESO OPERACIONAL 17,8 T, POTÊNCIA LÍQUIDA 110 HP - CHI DIURNO. AF_10/2014</t>
  </si>
  <si>
    <t xml:space="preserve">87446U</t>
  </si>
  <si>
    <t xml:space="preserve">BETONEIRA CAPACIDADE NOMINAL 400 L, CAPACIDADE DE MISTURA 310 L, MOTOR A DIESEL POTÊNCIA 5,0 HP, SEM CARREGADOR - CHI DIURNO. AF_06/2014</t>
  </si>
  <si>
    <t xml:space="preserve">88392U</t>
  </si>
  <si>
    <t xml:space="preserve">MISTURADOR DE ARGAMASSA, EIXO HORIZONTAL, CAPACIDADE DE MISTURA 300 KG, MOTOR ELÉTRICO POTÊNCIA 5 CV - CHI DIURNO. AF_06/2014</t>
  </si>
  <si>
    <t xml:space="preserve">88398U</t>
  </si>
  <si>
    <t xml:space="preserve">MISTURADOR DE ARGAMASSA, EIXO HORIZONTAL, CAPACIDADE DE MISTURA 600 KG, MOTOR ELÉTRICO POTÊNCIA 7,5 CV - CHI DIURNO. AF_06/2014</t>
  </si>
  <si>
    <t xml:space="preserve">88404U</t>
  </si>
  <si>
    <t xml:space="preserve">MISTURADOR DE ARGAMASSA, EIXO HORIZONTAL, CAPACIDADE DE MISTURA 160 KG, MOTOR ELÉTRICO POTÊNCIA 3 CV - CHI DIURNO. AF_06/2014</t>
  </si>
  <si>
    <t xml:space="preserve">88430U</t>
  </si>
  <si>
    <t xml:space="preserve">PROJETOR DE ARGAMASSA, CAPACIDADE DE PROJEÇÃO 1,5 M3/H, ALCANCE DE 30 ATÉ 60 M, MOTOR ELÉTRICO POTÊNCIA 7,5 HP - CHI DIURNO. AF_06/2014</t>
  </si>
  <si>
    <t xml:space="preserve">88438U</t>
  </si>
  <si>
    <t xml:space="preserve">PROJETOR DE ARGAMASSA, CAPACIDADE DE PROJEÇÃO 2 M3/H, ALCANCE ATÉ 50 M, MOTOR ELÉTRICO POTÊNCIA 7,5 HP - CHI DIURNO. AF_06/2014</t>
  </si>
  <si>
    <t xml:space="preserve">88831U</t>
  </si>
  <si>
    <t xml:space="preserve">BETONEIRA CAPACIDADE NOMINAL DE 400 L, CAPACIDADE DE MISTURA 280 L, MOTOR ELÉTRICO TRIFÁSICO POTÊNCIA DE 2 CV, SEM CARREGADOR - CHI DIURNO. AF_10/2014</t>
  </si>
  <si>
    <t xml:space="preserve">88844U</t>
  </si>
  <si>
    <t xml:space="preserve">TRATOR DE ESTEIRAS, POTÊNCIA 125 HP, PESO OPERACIONAL 12,9 T, COM LÂMINA 2,7 M3 - CHI DIURNO. AF_10/2014</t>
  </si>
  <si>
    <t xml:space="preserve">88908U</t>
  </si>
  <si>
    <t xml:space="preserve">ESCAVADEIRA HIDRÁULICA SOBRE ESTEIRAS, CAÇAMBA 1,20 M3, PESO OPERACIONAL 21 T, POTÊNCIA BRUTA 155 HP - CHI DIURNO. AF_06/2014</t>
  </si>
  <si>
    <t xml:space="preserve">89022U</t>
  </si>
  <si>
    <t xml:space="preserve">BOMBA SUBMERSÍVEL ELÉTRICA TRIFÁSICA, POTÊNCIA 2,96 HP, Ø ROTOR 144 MM SEMI-ABERTO, BOCAL DE SAÍDA Ø 2, HM/Q = 2 MCA / 38,8 M3/H A 28 MCA / 5 M3/H - CHI DIURNO. AF_06/2014</t>
  </si>
  <si>
    <t xml:space="preserve">89027U</t>
  </si>
  <si>
    <t xml:space="preserve">TANQUE DE ASFALTO ESTACIONÁRIO COM MAÇARICO, CAPACIDADE 20.000 L - CHI DIURNO. AF_06/2014</t>
  </si>
  <si>
    <t xml:space="preserve">89031U</t>
  </si>
  <si>
    <t xml:space="preserve">TRATOR DE ESTEIRAS, POTÊNCIA 100 HP, PESO OPERACIONAL 9,4 T, COM LÂMINA 2,19 M3 - CHI DIURNO. AF_06/2014</t>
  </si>
  <si>
    <t xml:space="preserve">89036U</t>
  </si>
  <si>
    <t xml:space="preserve">TRATOR DE PNEUS, POTÊNCIA 85 CV, TRAÇÃO 4X4, PESO COM LASTRO DE 4.675 KG - CHI DIURNO. AF_06/2014</t>
  </si>
  <si>
    <t xml:space="preserve">89218U</t>
  </si>
  <si>
    <t xml:space="preserve">BATE-ESTACAS POR GRAVIDADE, POTÊNCIA DE 160 HP, PESO DO MARTELO ATÉ 3 TONELADAS - CHI DIURNO. AF_11/2014</t>
  </si>
  <si>
    <t xml:space="preserve">89226U</t>
  </si>
  <si>
    <t xml:space="preserve">BETONEIRA CAPACIDADE NOMINAL DE 600 L, CAPACIDADE DE MISTURA 360 L, MOTOR ELÉTRICO TRIFÁSICO POTÊNCIA DE 4 CV, SEM CARREGADOR - CHI DIURNO. AF_11/2014</t>
  </si>
  <si>
    <t xml:space="preserve">89235U</t>
  </si>
  <si>
    <t xml:space="preserve">FRESADORA DE ASFALTO A FRIO SOBRE RODAS, LARGURA FRESAGEM DE 1,0 M, POTÊNCIA 208 HP - CHI DIURNO. AF_11/2014</t>
  </si>
  <si>
    <t xml:space="preserve">89243U</t>
  </si>
  <si>
    <t xml:space="preserve">FRESADORA DE ASFALTO A FRIO SOBRE RODAS, LARGURA FRESAGEM DE 2,0 M, POTÊNCIA 550 HP - CHI DIURNO. AF_11/2014</t>
  </si>
  <si>
    <t xml:space="preserve">89251U</t>
  </si>
  <si>
    <t xml:space="preserve">RECICLADORA DE ASFALTO A FRIO SOBRE RODAS, LARGURA FRESAGEM DE 2,0 M, POTÊNCIA 422 HP - CHI DIURNO. AF_11/2014</t>
  </si>
  <si>
    <t xml:space="preserve">89258U</t>
  </si>
  <si>
    <t xml:space="preserve">VIBROACABADORA DE ASFALTO SOBRE ESTEIRAS, LARGURA DE PAVIMENTAÇÃO 2,13 M A 4,55 M, POTÊNCIA 100 HP, CAPACIDADE 400 T/H - CHI DIURNO. AF_11/2014</t>
  </si>
  <si>
    <t xml:space="preserve">89273U</t>
  </si>
  <si>
    <t xml:space="preserve">GUINDASTE HIDRÁULICO AUTOPROPELIDO, COM LANÇA TELESCÓPICA 28,80 M, CAPACIDADE MÁXIMA 30 T, POTÊNCIA 97 KW, TRAÇÃO 4 X 4 - CHI DIURNO. AF_11/2014</t>
  </si>
  <si>
    <t xml:space="preserve">89279U</t>
  </si>
  <si>
    <t xml:space="preserve">BETONEIRA CAPACIDADE NOMINAL DE 600 L, CAPACIDADE DE MISTURA 440 L, MOTOR A DIESEL POTÊNCIA 10 HP, COM CARREGADOR - CHI DIURNO. AF_11/2014</t>
  </si>
  <si>
    <t xml:space="preserve">89877U</t>
  </si>
  <si>
    <t xml:space="preserve">CAMINHÃO BASCULANTE 14 M3, COM CAVALO MECÂNICO DE CAPACIDADE MÁXIMA DE TRAÇÃO COMBINADO DE 36000 KG, POTÊNCIA 286 CV, INCLUSIVE SEMIREBOQUE COM CAÇAMBA METÁLICA - CHI DIURNO. AF_12/2014</t>
  </si>
  <si>
    <t xml:space="preserve">89884U</t>
  </si>
  <si>
    <t xml:space="preserve">CAMINHÃO BASCULANTE 18 M3, COM CAVALO MECÂNICO DE CAPACIDADE MÁXIMA DE TRAÇÃO COMBINADO DE 45000 KG, POTÊNCIA 330 CV, INCLUSIVE SEMIREBOQUE COM CAÇAMBA METÁLICA - CHI DIURNO. AF_12/2014</t>
  </si>
  <si>
    <t xml:space="preserve">90587U</t>
  </si>
  <si>
    <t xml:space="preserve">VIBRADOR DE IMERSÃO, DIÂMETRO DE PONTEIRA 45MM, MOTOR ELÉTRICO TRIFÁSICO POTÊNCIA DE 2 CV - CHI DIURNO. AF_06/2015</t>
  </si>
  <si>
    <t xml:space="preserve">90626U</t>
  </si>
  <si>
    <t xml:space="preserve">PERFURATRIZ MANUAL, TORQUE MÁXIMO 83 N.M, POTÊNCIA 5 CV, COM DIÂMETRO MÁXIMO 4" - CHI DIURNO. AF_06/2015</t>
  </si>
  <si>
    <t xml:space="preserve">90632U</t>
  </si>
  <si>
    <t xml:space="preserve">PERFURATRIZ SOBRE ESTEIRA, TORQUE MÁXIMO 600 KGF, PESO MÉDIO 1000 KG, POTÊNCIA 20 HP, DIÂMETRO MÁXIMO 10" - CHI DIURNO. AF_06/2015</t>
  </si>
  <si>
    <t xml:space="preserve">90638U</t>
  </si>
  <si>
    <t xml:space="preserve">MISTURADOR DUPLO HORIZONTAL DE ALTA TURBULÊNCIA, CAPACIDADE / VOLUME 2 X 500 LITROS, MOTORES ELÉTRICOS MÍNIMO 5 CV CADA, PARA NATA CIMENTO, ARGAMASSA E OUTROS - CHI DIURNO. AF_06/2015</t>
  </si>
  <si>
    <t xml:space="preserve">90644U</t>
  </si>
  <si>
    <t xml:space="preserve">BOMBA TRIPLEX, PARA INJEÇÃO DE NATA DE CIMENTO, VAZÃO MÁXIMA DE 100 LITROS/MINUTO, PRESSÃO MÁXIMA DE 70 BAR - CHI DIURNO. AF_06/2015</t>
  </si>
  <si>
    <t xml:space="preserve">90651U</t>
  </si>
  <si>
    <t xml:space="preserve">BOMBA CENTRÍFUGA MONOESTÁGIO COM MOTOR ELÉTRICO MONOFÁSICO, POTÊNCIA 15 HP, DIÂMETRO DO ROTOR 173 MM, HM/Q = 30 MCA / 90 M3/H A 45 MCA / 55 M3/H - CHI DIURNO. AF_06/2015</t>
  </si>
  <si>
    <t xml:space="preserve">90657U</t>
  </si>
  <si>
    <t xml:space="preserve">BOMBA DE PROJEÇÃO DE CONCRETO SECO, POTÊNCIA 10 CV, VAZÃO 3 M3/H - CHI DIURNO. AF_06/2015</t>
  </si>
  <si>
    <t xml:space="preserve">90663U</t>
  </si>
  <si>
    <t xml:space="preserve">BOMBA DE PROJEÇÃO DE CONCRETO SECO, POTÊNCIA 10 CV, VAZÃO 6 M3/H - CHI DIURNO. AF_06/2015</t>
  </si>
  <si>
    <t xml:space="preserve">90669U</t>
  </si>
  <si>
    <t xml:space="preserve">PROJETOR PNEUMÁTICO DE ARGAMASSA PARA CHAPISCO E REBOCO COM RECIPIENTE ACOPLADO, TIPO CANEQUINHA, COM COMPRESSOR DE AR REBOCÁVEL VAZÃO 89 PCM E MOTOR DIESEL DE 20 CV - CHI DIURNO. AF_06/2015</t>
  </si>
  <si>
    <t xml:space="preserve">90675U</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</si>
  <si>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</si>
  <si>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90681U</t>
  </si>
  <si>
    <t xml:space="preserve">PERFURATRIZ HIDRÁULICA SOBRE CAMINHÃO COM TRADO CURTO ACOPLADO, PROFUNDIDADE MÁXIMA DE 20 M, DIÂMETRO MÁXIMO DE 1500 MM, POTÊNCIA INSTALADA DE 137 HP, MESA ROTATIVA COM TORQUE MÁXIMO DE 30 KNM - CHI DIURNO. AF_06/2015</t>
  </si>
  <si>
    <t xml:space="preserve">90687U</t>
  </si>
  <si>
    <t xml:space="preserve">MANIPULADOR TELESCÓPICO, POTÊNCIA DE 85 HP, CAPACIDADE DE CARGA DE 3.500 KG, ALTURA MÁXIMA DE ELEVAÇÃO DE 12,3 M - CHI DIURNO. AF_06/2015</t>
  </si>
  <si>
    <t xml:space="preserve">90693U</t>
  </si>
  <si>
    <t xml:space="preserve">MINICARREGADEIRA SOBRE RODAS, POTÊNCIA LÍQUIDA DE 47 HP, CAPACIDADE NOMINAL DE OPERAÇÃO DE 646 KG - CHI DIURNO. AF_06/2015</t>
  </si>
  <si>
    <t xml:space="preserve">90965U</t>
  </si>
  <si>
    <t xml:space="preserve">COMPRESSOR DE AR REBOCÁVEL, VAZÃO 89 PCM, PRESSÃO EFETIVA DE TRABALHO 102 PSI, MOTOR DIESEL, POTÊNCIA 20 CV - CHI DIURNO. AF_06/2015</t>
  </si>
  <si>
    <t xml:space="preserve">90973U</t>
  </si>
  <si>
    <t xml:space="preserve">COMPRESSOR DE AR REBOCAVEL, VAZÃO 250 PCM, PRESSAO DE TRABALHO 102 PSI, MOTOR A DIESEL POTÊNCIA 81 CV - CHI DIURNO. AF_06/2015</t>
  </si>
  <si>
    <t xml:space="preserve">90982U</t>
  </si>
  <si>
    <t xml:space="preserve">COMPRESSOR DE AR REBOCÁVEL, VAZÃO 748 PCM, PRESSÃO EFETIVA DE TRABALHO 102 PSI, MOTOR DIESEL, POTÊNCIA 210 CV - CHI DIURNO. AF_06/2015</t>
  </si>
  <si>
    <t xml:space="preserve">91001U</t>
  </si>
  <si>
    <t xml:space="preserve">COMPRESSOR DE AR REBOCAVEL, VAZÃO 400 PCM, PRESSAO DE TRABALHO 102 PSI, MOTOR A DIESEL POTÊNCIA 110 CV - CHI DIURNO. AF_06/2015</t>
  </si>
  <si>
    <t xml:space="preserve">91032U</t>
  </si>
  <si>
    <t xml:space="preserve">CAMINHÃO TRUCADO (C/ TERCEIRO EIXO) ELETRÔNICO - POTÊNCIA 231CV - PBT = 22000KG - DIST. ENTRE EIXOS 5170 MM - INCLUI CARROCERIA FIXA ABERTA DE MADEIRA - CHI DIURNO. AF_06/2015</t>
  </si>
  <si>
    <t xml:space="preserve">91278U</t>
  </si>
  <si>
    <t xml:space="preserve">PLACA VIBRATÓRIA REVERSÍVEL COM MOTOR 4 TEMPOS A GASOLINA, FORÇA CENTRÍFUGA DE 25 KN (2500 KGF), POTÊNCIA 5,5 CV - CHI DIURNO. AF_08/2015</t>
  </si>
  <si>
    <t xml:space="preserve">91285U</t>
  </si>
  <si>
    <t xml:space="preserve">CORTADORA DE PISO COM MOTOR 4 TEMPOS A GASOLINA, POTÊNCIA DE 13 HP, COM DISCO DE CORTE DIAMANTADO SEGMENTADO PARA CONCRETO, DIÂMETRO DE 350 MM, FURO DE 1" (14 X 1") - CHI DIURNO. AF_08/2015</t>
  </si>
  <si>
    <t xml:space="preserve">91387U</t>
  </si>
  <si>
    <t xml:space="preserve">CAMINHÃO BASCULANTE 10 M3, TRUCADO CABINE SIMPLES, PESO BRUTO TOTAL 23.000 KG, CARGA ÚTIL MÁXIMA 15.935 KG, DISTÂNCIA ENTRE EIXOS 4,80 M, POTÊNCIA 230 CV INCLUSIVE CAÇAMBA METÁLICA - CHI DIURNO. AF_06/2014</t>
  </si>
  <si>
    <t xml:space="preserve">91395U</t>
  </si>
  <si>
    <t xml:space="preserve">CAMINHÃO TOCO, PBT 14.300 KG, CARGA ÚTIL MÁX. 9.710 KG, DIST. ENTRE EIXOS 3,56 M, POTÊNCIA 185 CV, INCLUSIVE CARROCERIA FIXA ABERTA DE MADEIRA P/ TRANSPORTE GERAL DE CARGA SECA, DIMEN. APROX. 2,50 X 6,50 X 0,50 M - CHI DIURNO. AF_06/2014</t>
  </si>
  <si>
    <t xml:space="preserve">91486U</t>
  </si>
  <si>
    <t xml:space="preserve">ESPARGIDOR DE ASFALTO PRESSURIZADO, TANQUE 6 M3 COM ISOLAÇÃO TÉRMICA, AQUECIDO COM 2 MAÇARICOS, COM BARRA ESPARGIDORA 3,60 M, MONTADO SOBRE CAMINHÃO  TOCO, PBT 14.300 KG, POTÊNCIA 185 CV - CHI DIURNO. AF_08/2015</t>
  </si>
  <si>
    <t xml:space="preserve">91534U</t>
  </si>
  <si>
    <t xml:space="preserve">COMPACTADOR DE SOLOS DE PERCUSSÃO (SOQUETE) COM MOTOR A GASOLINA 4 TEMPOS, POTÊNCIA 4 CV - CHI DIURNO. AF_08/2015</t>
  </si>
  <si>
    <t xml:space="preserve">91635U</t>
  </si>
  <si>
    <t xml:space="preserve">GUINDAUTO HIDRÁULICO, CAPACIDADE MÁXIMA DE CARGA 6500 KG, MOMENTO MÁXIMO DE CARGA 5,8 TM, ALCANCE MÁXIMO HORIZONTAL 7,60 M, INCLUSIVE CAMINHÃO TOCO PBT 9.700 KG, POTÊNCIA DE 160 CV - CHI DIURNO. AF_08/2015</t>
  </si>
  <si>
    <t xml:space="preserve">91646U</t>
  </si>
  <si>
    <t xml:space="preserve">CAMINHÃO DE TRANSPORTE DE MATERIAL ASFÁLTICO 30.000 L, COM CAVALO MECÂNICO DE CAPACIDADE MÁXIMA DE TRAÇÃO COMBINADO DE 66.000 KG, POTÊNCIA 360 CV, INCLUSIVE TANQUE DE ASFALTO COM SERPENTINA - CHI DIURNO. AF_08/2015</t>
  </si>
  <si>
    <t xml:space="preserve">91693U</t>
  </si>
  <si>
    <t xml:space="preserve">SERRA CIRCULAR DE BANCADA COM MOTOR ELÉTRICO POTÊNCIA DE 5HP, COM COIFA PARA DISCO 10" - CHI DIURNO. AF_08/2015</t>
  </si>
  <si>
    <t xml:space="preserve">92044U</t>
  </si>
  <si>
    <t xml:space="preserve">DISTRIBUIDOR DE AGREGADOS REBOCAVEL, CAPACIDADE 1,9 M³, LARGURA DE TRABALHO 3,66 M - CHI DIURNO. AF_11/2015</t>
  </si>
  <si>
    <t xml:space="preserve">92107U</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</si>
  <si>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</si>
  <si>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92113U</t>
  </si>
  <si>
    <t xml:space="preserve">PENEIRA ROTATIVA COM MOTOR ELÉTRICO TRIFÁSICO DE 2 CV, CILINDRO DE 1 M X 0,60 M, COM FUROS DE 3,17 MM - CHI DIURNO. AF_11/2015</t>
  </si>
  <si>
    <t xml:space="preserve">92119U</t>
  </si>
  <si>
    <t xml:space="preserve">DOSADOR DE AREIA, CAPACIDADE DE 26 LITROS - CHI DIURNO. AF_11/2015</t>
  </si>
  <si>
    <t xml:space="preserve">92139U</t>
  </si>
  <si>
    <t xml:space="preserve">CAMINHONETE COM MOTOR A DIESEL, POTÊNCIA 180 CV, CABINE DUPLA, 4X4 - CHI DIURNO. AF_11/2015</t>
  </si>
  <si>
    <t xml:space="preserve">92146U</t>
  </si>
  <si>
    <t xml:space="preserve">CAMINHONETE CABINE SIMPLES COM MOTOR 1.6 FLEX, CÂMBIO MANUAL, POTÊNCIA 101/104 CV, 2 PORTAS - CHI DIURNO. AF_11/2015</t>
  </si>
  <si>
    <t xml:space="preserve">92243U</t>
  </si>
  <si>
    <t xml:space="preserve">CAMINHÃO DE TRANSPORTE DE MATERIAL ASFÁLTICO 20.000 L, COM CAVALO MECÂNICO DE CAPACIDADE MÁXIMA DE TRAÇÃO COMBINADO DE 45.000 KG, POTÊNCIA 330 CV, INCLUSIVE TANQUE DE ASFALTO COM MAÇARICO - CHI DIURNO. AF_12/2015</t>
  </si>
  <si>
    <t xml:space="preserve">92717U</t>
  </si>
  <si>
    <t xml:space="preserve">APARELHO PARA CORTE E SOLDA OXI-ACETILENO SOBRE RODAS, INCLUSIVE CILINDROS E MAÇARICOS - CHI DIURNO. AF_12/2015</t>
  </si>
  <si>
    <t xml:space="preserve">92961U</t>
  </si>
  <si>
    <t xml:space="preserve">MÁQUINA EXTRUSORA DE CONCRETO PARA GUIAS E SARJETAS, MOTOR A DIESEL, POTÊNCIA 14 CV - CHI DIURNO. AF_12/2015</t>
  </si>
  <si>
    <t xml:space="preserve">92967U</t>
  </si>
  <si>
    <t xml:space="preserve">MARTELO PERFURADOR PNEUMÁTICO MANUAL, HASTE 25 X 75 MM, 21 KG - CHI DIURNO. AF_12/2015</t>
  </si>
  <si>
    <t xml:space="preserve">93225U</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</si>
  <si>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</si>
  <si>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93234U</t>
  </si>
  <si>
    <t xml:space="preserve">BETONEIRA CAPACIDADE NOMINAL 400 L, CAPACIDADE DE MISTURA 310 L, MOTOR A GASOLINA POTÊNCIA 5,5 HP, SEM CARREGADOR - CHI DIURNO. AF_02/2016</t>
  </si>
  <si>
    <t xml:space="preserve">93244U</t>
  </si>
  <si>
    <t xml:space="preserve">ROLO COMPACTADOR VIBRATÓRIO PÉ DE CARNEIRO PARA SOLOS, POTÊNCIA 80 HP, PESO OPERACIONAL SEM/COM LASTRO 7,4 / 8,8 T, LARGURA DE TRABALHO 1,68 M - CHI DIURNO. AF_02/2016</t>
  </si>
  <si>
    <t xml:space="preserve">93274U</t>
  </si>
  <si>
    <t xml:space="preserve">GRUA ASCENSIONAL, LANÇA DE 30 M, CAPACIDADE DE 1,0 T A 30 M, ALTURA ATÉ 39 M - CHI DIURNO. AF_03/2016</t>
  </si>
  <si>
    <t xml:space="preserve">93282U</t>
  </si>
  <si>
    <t xml:space="preserve">GUINCHO ELÉTRICO DE COLUNA, CAPACIDADE 400 KG, COM MOTO FREIO, MOTOR TRIFÁSICO DE 1,25 CV - CHI DIURNO. AF_03/2016</t>
  </si>
  <si>
    <t xml:space="preserve">93288U</t>
  </si>
  <si>
    <t xml:space="preserve">GUINDASTE HIDRÁULICO AUTOPROPELIDO, COM LANÇA TELESCÓPICA 40 M, CAPACIDADE MÁXIMA 60 T, POTÊNCIA 260 KW - CHI DIURNO. AF_03/2016</t>
  </si>
  <si>
    <t xml:space="preserve">93403U</t>
  </si>
  <si>
    <t xml:space="preserve">GUINDAUTO HIDRÁULICO, CAPACIDADE MÁXIMA DE CARGA 3300 KG, MOMENTO MÁXIMO DE CARGA 5,8 TM, ALCANCE MÁXIMO HORIZONTAL 7,60 M, INCLUSIVE CAMINHÃO TOCO PBT 16.000 KG, POTÊNCIA DE 189 CV - CHI DIURNO. AF_03/2016</t>
  </si>
  <si>
    <t xml:space="preserve">93409U</t>
  </si>
  <si>
    <t xml:space="preserve">MÁQUINA JATO DE PRESSAO PORTÁTIL, CAMARA DE 1 SAIDA, CAPACIDADE 280 L, DIAMETRO 670 MM, BICO DE JATO CURTO VENTURI DE 5/16'' , MANGUEIRA DE 1'' COM COMPRESSOR DE AR REBOCÁVEL 189 PCM E MOTOR DIESEL 63 CV - CHI DIURNO. AF_03/2016</t>
  </si>
  <si>
    <t xml:space="preserve">93416U</t>
  </si>
  <si>
    <t xml:space="preserve">GERADOR PORTÁTIL MONOFÁSICO, POTÊNCIA 5500 VA, MOTOR A GASOLINA, POTÊNCIA DO MOTOR 13 CV - CHI DIURNO. AF_03/2016</t>
  </si>
  <si>
    <t xml:space="preserve">93422U</t>
  </si>
  <si>
    <t xml:space="preserve">GRUPO GERADOR REBOCÁVEL, POTÊNCIA 66 KVA, MOTOR A DIESEL - CHI DIURNO. AF_03/2016</t>
  </si>
  <si>
    <t xml:space="preserve">93428U</t>
  </si>
  <si>
    <t xml:space="preserve">GRUPO GERADOR ESTACIONÁRIO, POTÊNCIA 150 KVA, MOTOR A DIESEL- CHI DIURNO. AF_03/2016</t>
  </si>
  <si>
    <t xml:space="preserve">93434U</t>
  </si>
  <si>
    <t xml:space="preserve">USINA DE MISTURA ASFÁLTICA À QUENTE, TIPO CONTRA FLUXO, PROD 40 A 80 TON/HORA - CHI DIURNO. AF_03/2016</t>
  </si>
  <si>
    <t xml:space="preserve">93440U</t>
  </si>
  <si>
    <t xml:space="preserve">USINA DE ASFALTO À FRIO, CAPACIDADE DE 40 A 60 TON/HORA, ELÉTRICA POTÊNCIA 30 CV - CHI DIURNO. AF_03/2016</t>
  </si>
  <si>
    <t xml:space="preserve">95122U</t>
  </si>
  <si>
    <t xml:space="preserve">USINA MISTURADORA DE SOLOS, CAPACIDADE DE 200 A 500 TON/H, POTENCIA 75KW - CHI DIURNO. AF_07/2016</t>
  </si>
  <si>
    <t xml:space="preserve">95128U</t>
  </si>
  <si>
    <t xml:space="preserve">DISTRIBUIDOR DE AGREGADOS AUTOPROPELIDO, CAP 3 M3, A DIESEL, POTÊNCIA 176CV - CHI DIURNO. AF_07/2016</t>
  </si>
  <si>
    <t xml:space="preserve">95140U</t>
  </si>
  <si>
    <t xml:space="preserve">TALHA MANUAL DE CORRENTE, CAPACIDADE DE 2 TON. COM ELEVAÇÃO DE 3 M - CHI DIURNO. AF_07/2016</t>
  </si>
  <si>
    <t xml:space="preserve">95213U</t>
  </si>
  <si>
    <t xml:space="preserve">GRUA ASCENCIONAL, LANÇA DE 42 M, CAPACIDADE DE 1,5 T A 30 M, ALTURA ATÉ 39 M - CHI DIURNO. AF_08/2016</t>
  </si>
  <si>
    <t xml:space="preserve">95259U</t>
  </si>
  <si>
    <t xml:space="preserve">MARTELO DEMOLIDOR PNEUMÁTICO MANUAL, 32 KG - CHI DIURNO. AF_09/2016</t>
  </si>
  <si>
    <t xml:space="preserve">95265U</t>
  </si>
  <si>
    <t xml:space="preserve">COMPACTADOR DE SOLOS DE PERCUSÃO (SOQUETE) COM MOTOR A GASOLINA, POTÊNCIA 3 CV - CHI DIURNO. AF_09/2016</t>
  </si>
  <si>
    <t xml:space="preserve">95271U</t>
  </si>
  <si>
    <t xml:space="preserve">RÉGUA VIBRATÓRIA DUPLA PARA CONCRETO, PESO DE 60KG, COMPRIMENTO 4 M, COM MOTOR A GASOLINA, POTÊNCIA 5,5 HP - CHI DIURNO. AF_09/2016</t>
  </si>
  <si>
    <t xml:space="preserve">95277U</t>
  </si>
  <si>
    <t xml:space="preserve">POLIDORA DE PISO (POLITRIZ), PESO DE 100KG, DIÂMETRO 450 MM, MOTOR ELÉTRICO, POTÊNCIA 4 HP - CHI DIURNO. AF_09/2016</t>
  </si>
  <si>
    <t xml:space="preserve">95283U</t>
  </si>
  <si>
    <t xml:space="preserve">DESEMPENADEIRA DE CONCRETO, PESO DE 75KG, 4 PÁS, MOTOR A GASOLINA, POTÊNCIA 5,5 HP - CHI DIURNO. AF_09/2016</t>
  </si>
  <si>
    <t xml:space="preserve">95621U</t>
  </si>
  <si>
    <t xml:space="preserve">PERFURATRIZ PNEUMATICA MANUAL DE PESO MEDIO, MARTELETE, 18KG, COMPRIMENTO MÁXIMO DE CURSO DE 6 M, DIAMETRO DO PISTAO DE 5,5 CM - CHI DIURNO. AF_11/2016</t>
  </si>
  <si>
    <t xml:space="preserve">95632U</t>
  </si>
  <si>
    <t xml:space="preserve">ROLO COMPACTADOR VIBRATORIO TANDEM, ACO LISO, POTENCIA 125 HP, PESO SEM/COM LASTRO 10,20/11,65 T, LARGURA DE TRABALHO 1,73 M - CHI DIURNO. AF_11/2016</t>
  </si>
  <si>
    <t xml:space="preserve">95703U</t>
  </si>
  <si>
    <t xml:space="preserve">PERFURATRIZ MANUAL, TORQUE MAXIMO 55 KGF.M, POTENCIA 5 CV, COM DIAMETRO MAXIMO 8 1/2" - CHI DIURNO. AF_11/2016</t>
  </si>
  <si>
    <t xml:space="preserve">95709U</t>
  </si>
  <si>
    <t xml:space="preserve">PERFURATRIZ SOBRE ESTEIRA, TORQUE MÁXIMO 600 KGF, POTÊNCIA ENTRE 50 E 60 HP, DIÂMETRO MÁXIMO 10 - CHI DIURNO. AF_11/2016</t>
  </si>
  <si>
    <t xml:space="preserve">95715U</t>
  </si>
  <si>
    <t xml:space="preserve">ESCAVADEIRA HIDRAULICA SOBRE ESTEIRA, COM GARRA GIRATORIA DE MANDIBULAS, PESO OPERACIONAL ENTRE 22,00 E 25,50 TON, POTENCIA LIQUIDA ENTRE 150 E 160 HP - CHI DIURNO. AF_11/2016</t>
  </si>
  <si>
    <t xml:space="preserve">95721U</t>
  </si>
  <si>
    <t xml:space="preserve">ESCAVADEIRA HIDRAULICA SOBRE ESTEIRA, EQUIPADA COM CLAMSHELL, COM CAPACIDADE DA CAÇAMBA ENTRE 1,20 E 1,50 M3, PESO OPERACIONAL ENTRE 20,00 E 22,00 TON, POTENCIA LIQUIDA ENTRE 150 E 160 HP - CHI DIURNO. AF_11/2016</t>
  </si>
  <si>
    <t xml:space="preserve">95873U</t>
  </si>
  <si>
    <t xml:space="preserve">GRUPO GERADOR COM CARENAGEM, MOTOR DIESEL POTÊNCIA STANDART ENTRE 250 E 260 KVA - CHI DIURNO. AF_12/2016</t>
  </si>
  <si>
    <t xml:space="preserve">96014U</t>
  </si>
  <si>
    <t xml:space="preserve">TRATOR DE PNEUS COM POTÊNCIA DE 122 CV, TRAÇÃO 4X4, COM VASSOURA MECÂNICA ACOPLADA - CHI DIURNO. AF_02/2017</t>
  </si>
  <si>
    <t xml:space="preserve">96021U</t>
  </si>
  <si>
    <t xml:space="preserve">TRATOR DE PNEUS COM POTÊNCIA DE 122 CV, TRAÇÃO 4X4, COM GRADE DE DISCOS ACOPLADA - CHI DIURNO. AF_02/2017</t>
  </si>
  <si>
    <t xml:space="preserve">96029U</t>
  </si>
  <si>
    <t xml:space="preserve">TRATOR DE PNEUS COM POTÊNCIA DE 85 CV, TRAÇÃO 4X4, COM GRADE DE DISCOS ACOPLADA - CHI DIURNO. AF_02/2017</t>
  </si>
  <si>
    <t xml:space="preserve">96036U</t>
  </si>
  <si>
    <t xml:space="preserve">CAMINHÃO BASCULANTE 10 M3, TRUCADO, POTÊNCIA 230 CV, INCLUSIVE CAÇAMBA METÁLICA, COM DISTRIBUIDOR DE AGREGADOS ACOPLADO - CHI DIURNO. AF_02/2017</t>
  </si>
  <si>
    <t xml:space="preserve">96155U</t>
  </si>
  <si>
    <t xml:space="preserve">TRATOR DE PNEUS COM POTÊNCIA DE 85 CV, TRAÇÃO 4X4, COM VASSOURA MECÂNICA ACOPLADA - CHI DIURNO. AF_02/2017</t>
  </si>
  <si>
    <t xml:space="preserve">96156U</t>
  </si>
  <si>
    <t xml:space="preserve">MINICARREGADEIRA SOBRE RODAS POTENCIA 47HP CAPACIDADE OPERACAO 646 KG, COM VASSOURA MECÂNICA ACOPLADA - CHI DIURNO. AF_03/2017</t>
  </si>
  <si>
    <t xml:space="preserve">96159U</t>
  </si>
  <si>
    <t xml:space="preserve">MÁQUINA DEMARCADORA DE FAIXA DE TRÁFEGO À FRIO, AUTOPROPELIDA, POTÊNCIA 38 HP - CHI DIURNO. AF_07/2016</t>
  </si>
  <si>
    <t xml:space="preserve">96246U</t>
  </si>
  <si>
    <t xml:space="preserve">MINIESCAVADEIRA SOBRE ESTEIRAS, POTENCIA LIQUIDA DE *30* HP, PESO OPERACIONAL DE *3.500* KG - CHI DIURNO. AF_04/2017</t>
  </si>
  <si>
    <t xml:space="preserve">96464U</t>
  </si>
  <si>
    <t xml:space="preserve">ROLO COMPACTADOR DE PNEUS, ESTATICO, PRESSAO VARIAVEL, POTENCIA 110 HP, PESO SEM/COM LASTRO 10,8/27 T, LARGURA DE ROLAGEM 2,30 M - CHI DIURNO. AF_06/2017</t>
  </si>
  <si>
    <t xml:space="preserve">98765U</t>
  </si>
  <si>
    <t xml:space="preserve">INVERSOR DE SOLDA MONOFÁSICO DE 160 A, POTÊNCIA DE 5400 W, TENSÃO DE 220 V, PARA SOLDA COM ELETRODOS DE 2,0 A 4,0 MM E PROCESSO TIG - CHI DIURNO. AF_06/2018</t>
  </si>
  <si>
    <t xml:space="preserve">99834U</t>
  </si>
  <si>
    <t xml:space="preserve">LAVADORA DE ALTA PRESSAO (LAVA-JATO) PARA AGUA FRIA, PRESSAO DE OPERACAO ENTRE 1400 E 1900 LIB/POL2, VAZAO MAXIMA ENTRE 400 E 700 L/H - CHI DIURNO. AF_04/2019</t>
  </si>
  <si>
    <t xml:space="preserve">100642U</t>
  </si>
  <si>
    <t xml:space="preserve">USINA DE MISTURA ASFÁLTICA À QUENTE, TIPO CONTRA FLUXO, PROD 100 A 140 TON/HORA - CHI DIURNO. AF_12/2019</t>
  </si>
  <si>
    <t xml:space="preserve">100648U</t>
  </si>
  <si>
    <t xml:space="preserve">USINA DE ASFALTO, TIPO GRAVIMÉTRICA, PROD 150 TON/HORA - CHI DIURNO. AF_12/2019</t>
  </si>
  <si>
    <t xml:space="preserve">102274U</t>
  </si>
  <si>
    <t xml:space="preserve">MARTELO DEMOLIDOR ELÉTRICO, COM POTÊNCIA DE 2.000 W, 1.000 IMPACTOS POR MINUTO, PESO DE 30 KG -  CHI DIURNO. AF_01/2021</t>
  </si>
  <si>
    <t xml:space="preserve">104092U</t>
  </si>
  <si>
    <t xml:space="preserve">TERMOFUSORA PARA TUBOS E CONEXÕES EM PPR COM DIÂMETROS DE 20 A 63 MM, POTÊNCIA DE 800 W, TENSAO 220 V - CHI DIURNO. AF_05/2022</t>
  </si>
  <si>
    <t xml:space="preserve">104098U</t>
  </si>
  <si>
    <t xml:space="preserve">TERMOFUSORA PARA TUBOS E CONEXÕES EM PPR COM DIÂMETROS DE 75 A 110 MM, POTÊNCIA DE *1100* W, TENSÃO 220 V - CHI DIURNO. AF_05/2022</t>
  </si>
  <si>
    <t xml:space="preserve">5089U</t>
  </si>
  <si>
    <t xml:space="preserve">ROLO COMPACTADOR VIBRATÓRIO PÉ DE CARNEIRO PARA SOLOS, POTÊNCIA 80 HP, PESO OPERACIONAL SEM/COM LASTRO 7,4 / 8,8 T, LARGURA DE TRABALHO 1,68 M - MANUTENÇÃO. AF_02/2016</t>
  </si>
  <si>
    <t xml:space="preserve">5627U</t>
  </si>
  <si>
    <t xml:space="preserve">ESCAVADEIRA HIDRÁULICA SOBRE ESTEIRAS, CAÇAMBA 0,80 M3, PESO OPERACIONAL 17 T, POTENCIA BRUTA 111 HP - DEPRECIAÇÃO. AF_06/2014</t>
  </si>
  <si>
    <t xml:space="preserve">5628U</t>
  </si>
  <si>
    <t xml:space="preserve">ESCAVADEIRA HIDRÁULICA SOBRE ESTEIRAS, CAÇAMBA 0,80 M3, PESO OPERACIONAL 17 T, POTENCIA BRUTA 111 HP - JUROS. AF_06/2014</t>
  </si>
  <si>
    <t xml:space="preserve">5629U</t>
  </si>
  <si>
    <t xml:space="preserve">ESCAVADEIRA HIDRÁULICA SOBRE ESTEIRAS, CAÇAMBA 0,80 M3, PESO OPERACIONAL 17 T, POTENCIA BRUTA 111 HP - MANUTENÇÃO. AF_06/2014</t>
  </si>
  <si>
    <t xml:space="preserve">5630U</t>
  </si>
  <si>
    <t xml:space="preserve">ESCAVADEIRA HIDRÁULICA SOBRE ESTEIRAS, CAÇAMBA 0,80 M3, PESO OPERACIONAL 17 T, POTENCIA BRUTA 111 HP - MATERIAIS NA OPERAÇÃO. AF_06/2014</t>
  </si>
  <si>
    <t xml:space="preserve">5658U</t>
  </si>
  <si>
    <t xml:space="preserve">GRADE DE DISCO CONTROLE REMOTO REBOCÁVEL, COM 24 DISCOS 24 X 6 MM COM PNEUS PARA TRANSPORTE - MANUTENÇÃO. AF_06/2014</t>
  </si>
  <si>
    <t xml:space="preserve">5664U</t>
  </si>
  <si>
    <t xml:space="preserve">RETROESCAVADEIRA SOBRE RODAS COM CARREGADEIRA, TRAÇÃO 4X4, POTÊNCIA LÍQ. 88 HP, CAÇAMBA CARREG. CAP. MÍN. 1 M3, CAÇAMBA RETRO CAP. 0,26 M3, PESO OPERACIONAL MÍN. 6.674 KG, PROFUNDIDADE ESCAVAÇÃO MÁX. 4,37 M - MANUTENÇÃO. AF_06/2014</t>
  </si>
  <si>
    <t xml:space="preserve">5667U</t>
  </si>
  <si>
    <t xml:space="preserve">RETROESCAVADEIRA SOBRE RODAS COM CARREGADEIRA, TRAÇÃO 4X2, POTÊNCIA LÍQ. 79 HP, CAÇAMBA CARREG. CAP. MÍN. 1 M3, CAÇAMBA RETRO CAP. 0,20 M3, PESO OPERACIONAL MÍN. 6.570 KG, PROFUNDIDADE ESCAVAÇÃO MÁX. 4,37 M - MANUTENÇÃO. AF_06/2014</t>
  </si>
  <si>
    <t xml:space="preserve">5668U</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</si>
  <si>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</si>
  <si>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5674U</t>
  </si>
  <si>
    <t xml:space="preserve">ROLO COMPACTADOR VIBRATÓRIO DE UM CILINDRO AÇO LISO, POTÊNCIA 80 HP, PESO OPERACIONAL MÁXIMO 8,1 T, IMPACTO DINÂMICO 16,15 / 9,5 T, LARGURA DE TRABALHO 1,68 M - MANUTENÇÃO. AF_06/2014</t>
  </si>
  <si>
    <t xml:space="preserve">5692U</t>
  </si>
  <si>
    <t xml:space="preserve">MOTOBOMBA CENTRÍFUGA, MOTOR A GASOLINA, POTÊNCIA 5,42 HP, BOCAIS 1 1/2" X 1", DIÂMETRO ROTOR 143 MM HM/Q = 6 MCA / 16,8 M3/H A 38 MCA / 6,6 M3/H - MANUTENÇÃO. AF_06/2014</t>
  </si>
  <si>
    <t xml:space="preserve">5693U</t>
  </si>
  <si>
    <t xml:space="preserve">MOTOBOMBA CENTRÍFUGA, MOTOR A GASOLINA, POTÊNCIA 5,42 HP, BOCAIS 1 1/2" X 1", DIÂMETRO ROTOR 143 MM HM/Q = 6 MCA / 16,8 M3/H A 38 MCA / 6,6 M3/H - MATERIAIS NA OPERAÇÃO. AF_06/2014</t>
  </si>
  <si>
    <t xml:space="preserve">5695U</t>
  </si>
  <si>
    <t xml:space="preserve">CAMINHÃO BASCULANTE 6 M3, PESO BRUTO TOTAL 16.000 KG, CARGA ÚTIL MÁXIMA 13.071 KG, DISTÂNCIA ENTRE EIXOS 4,80 M, POTÊNCIA 230 CV INCLUSIVE CAÇAMBA METÁLICA - MANUTENÇÃO. AF_06/2014</t>
  </si>
  <si>
    <t xml:space="preserve">5703U</t>
  </si>
  <si>
    <t xml:space="preserve">USINA DE CONCRETO FIXA, CAPACIDADE NOMINAL DE 90 A 120 M3/H, SEM SILO - MATERIAIS NA OPERAÇÃO. AF_07/2016</t>
  </si>
  <si>
    <t xml:space="preserve">5705U</t>
  </si>
  <si>
    <t xml:space="preserve">CAMINHÃO TOCO, PBT 16.000 KG, CARGA ÚTIL MÁX. 10.685 KG, DIST. ENTRE EIXOS 4,8 M, POTÊNCIA 189 CV, INCLUSIVE CARROCERIA FIXA ABERTA DE MADEIRA P/ TRANSPORTE GERAL DE CARGA SECA, DIMEN. APROX. 2,5 X 7,00 X 0,50 M - MANUTENÇÃO. AF_06/2014</t>
  </si>
  <si>
    <t xml:space="preserve">5707U</t>
  </si>
  <si>
    <t xml:space="preserve">USINA MISTURADORA DE SOLOS, CAPACIDADE DE 200 A 500 TON/H, POTENCIA 75KW - MANUTENÇÃO. AF_07/2016</t>
  </si>
  <si>
    <t xml:space="preserve">5710U</t>
  </si>
  <si>
    <t xml:space="preserve">VIBROACABADORA DE ASFALTO SOBRE ESTEIRAS, LARGURA DE PAVIMENTAÇÃO 1,90 M A 5,30 M, POTÊNCIA 105 HP CAPACIDADE 450 T/H - MANUTENÇÃO. AF_11/2014</t>
  </si>
  <si>
    <t xml:space="preserve">5711U</t>
  </si>
  <si>
    <t xml:space="preserve">VIBROACABADORA DE ASFALTO SOBRE ESTEIRAS, LARGURA DE PAVIMENTAÇÃO 1,90 M A 5,30 M, POTÊNCIA 105 HP CAPACIDADE 450 T/H - MATERIAIS NA OPERAÇÃO. AF_11/2014</t>
  </si>
  <si>
    <t xml:space="preserve">5714U</t>
  </si>
  <si>
    <t xml:space="preserve">TRATOR DE PNEUS, POTÊNCIA 85 CV, TRAÇÃO 4X4, PESO COM LASTRO DE 4.675 KG - MANUTENÇÃO. AF_06/2014</t>
  </si>
  <si>
    <t xml:space="preserve">5715U</t>
  </si>
  <si>
    <t xml:space="preserve">TRATOR DE PNEUS, POTÊNCIA 85 CV, TRAÇÃO 4X4, PESO COM LASTRO DE 4.675 KG - MATERIAIS NA OPERAÇÃO. AF_06/2014</t>
  </si>
  <si>
    <t xml:space="preserve">5718U</t>
  </si>
  <si>
    <t xml:space="preserve">TRATOR DE ESTEIRAS, POTÊNCIA 170 HP, PESO OPERACIONAL 19 T, CAÇAMBA 5,2 M3 - MATERIAIS NA OPERAÇÃO. AF_06/2014</t>
  </si>
  <si>
    <t xml:space="preserve">5721U</t>
  </si>
  <si>
    <t xml:space="preserve">TRATOR DE ESTEIRAS, POTÊNCIA 150 HP, PESO OPERACIONAL 16,7 T, COM RODA MOTRIZ ELEVADA E LÂMINA 3,18 M3 - MATERIAIS NA OPERAÇÃO. AF_06/2014</t>
  </si>
  <si>
    <t xml:space="preserve">5722U</t>
  </si>
  <si>
    <t xml:space="preserve">TRATOR DE ESTEIRAS, POTÊNCIA 347 HP, PESO OPERACIONAL 38,5 T, COM LÂMINA 8,70 M3 - MATERIAIS NA OPERAÇÃO. AF_06/2014</t>
  </si>
  <si>
    <t xml:space="preserve">5724U</t>
  </si>
  <si>
    <t xml:space="preserve">TRATOR DE ESTEIRAS, POTÊNCIA 100 HP, PESO OPERACIONAL 9,4 T, COM LÂMINA 2,19 M3 - MANUTENÇÃO. AF_06/2014</t>
  </si>
  <si>
    <t xml:space="preserve">5727U</t>
  </si>
  <si>
    <t xml:space="preserve">ROLO COMPACTADOR VIBRATÓRIO REBOCÁVEL, CILINDRO DE AÇO LISO, POTÊNCIA DE TRAÇÃO DE 65 CV, PESO 4,7 T, IMPACTO DINÂMICO 18,3 T, LARGURA DE TRABALHO 1,67 M - MANUTENÇÃO. AF_02/2016</t>
  </si>
  <si>
    <t xml:space="preserve">5729U</t>
  </si>
  <si>
    <t xml:space="preserve">ROLO COMPACTADOR VIBRATÓRIO TANDEM AÇO LISO, POTÊNCIA 58 HP, PESO SEM/COM LASTRO 6,5 / 9,4 T, LARGURA DE TRABALHO 1,2 M - MANUTENÇÃO. AF_06/2014</t>
  </si>
  <si>
    <t xml:space="preserve">5730U</t>
  </si>
  <si>
    <t xml:space="preserve">ROLO COMPACTADOR VIBRATÓRIO TANDEM AÇO LISO, POTÊNCIA 58 HP, PESO SEM/COM LASTRO 6,5 / 9,4 T, LARGURA DE TRABALHO 1,2 M - MATERIAIS NA OPERAÇÃO. AF_06/2014</t>
  </si>
  <si>
    <t xml:space="preserve">5735U</t>
  </si>
  <si>
    <t xml:space="preserve">RETROESCAVADEIRA SOBRE RODAS COM CARREGADEIRA, TRAÇÃO 4X4, POTÊNCIA LÍQ. 72 HP, CAÇAMBA CARREG. CAP. MÍN. 0,79 M3, CAÇAMBA RETRO CAP. 0,18 M3, PESO OPERACIONAL MÍN. 7.140 KG, PROFUNDIDADE ESCAVAÇÃO MÁX. 4,50 M - MANUTENÇÃO. AF_06/2014</t>
  </si>
  <si>
    <t xml:space="preserve">5736U</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</si>
  <si>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</si>
  <si>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5738U</t>
  </si>
  <si>
    <t xml:space="preserve">ROLO COMPACTADOR VIBRATÓRIO PÉ DE CARNEIRO, OPERADO POR CONTROLE REMOTO, POTÊNCIA 12,5 KW, PESO OPERACIONAL 1,675 T, LARGURA DE TRABALHO 0,85 M - DEPRECIAÇÃO. AF_02/2016</t>
  </si>
  <si>
    <t xml:space="preserve">5739U</t>
  </si>
  <si>
    <t xml:space="preserve">ROLO COMPACTADOR VIBRATÓRIO PÉ DE CARNEIRO, OPERADO POR CONTROLE REMOTO, POTÊNCIA 12,5 KW, PESO OPERACIONAL 1,675 T, LARGURA DE TRABALHO 0,85 M - MANUTENÇÃO. AF_02/2016</t>
  </si>
  <si>
    <t xml:space="preserve">5741U</t>
  </si>
  <si>
    <t xml:space="preserve">USINA DE LAMA ASFÁLTICA, PROD 30 A 50 T/H, SILO DE AGREGADO 7 M3, RESERVATÓRIOS PARA EMULSÃO E ÁGUA DE 2,3 M3 CADA, MISTURADOR TIPO PUG MILL A SER MONTADO SOBRE CAMINHÃO - MANUTENÇÃO. AF_10/2014</t>
  </si>
  <si>
    <t xml:space="preserve">5742U</t>
  </si>
  <si>
    <t xml:space="preserve">USINA DE LAMA ASFÁLTICA, PROD 30 A 50 T/H, SILO DE AGREGADO 7 M3, RESERVATÓRIOS PARA EMULSÃO E ÁGUA DE 2,3 M3 CADA, MISTURADOR TIPO PUG MILL A SER MONTADO SOBRE CAMINHÃO - MATERIAIS NA OPERAÇÃO. AF_10/2014</t>
  </si>
  <si>
    <t xml:space="preserve">5747U</t>
  </si>
  <si>
    <t xml:space="preserve">CAMINHÃO PIPA 6.000 L, PESO BRUTO TOTAL 13.000 KG, DISTÂNCIA ENTRE EIXOS 4,80 M, POTÊNCIA 189 CV INCLUSIVE TANQUE DE AÇO PARA TRANSPORTE DE ÁGUA, CAPACIDADE 6 M3 - MATERIAIS NA OPERAÇÃO. AF_06/2014</t>
  </si>
  <si>
    <t xml:space="preserve">5751U</t>
  </si>
  <si>
    <t xml:space="preserve">CAMINHÃO TOCO, PESO BRUTO TOTAL 14.300 KG, CARGA ÚTIL MÁXIMA 9590 KG, DISTÂNCIA ENTRE EIXOS 4,76 M, POTÊNCIA 185 CV (NÃO INCLUI CARROCERIA) - MANUTENÇÃO. AF_06/2014</t>
  </si>
  <si>
    <t xml:space="preserve">5754U</t>
  </si>
  <si>
    <t xml:space="preserve">CAMINHÃO TOCO, PESO BRUTO TOTAL 16.000 KG, CARGA ÚTIL MÁXIMA DE 10.685 KG, DISTÂNCIA ENTRE EIXOS 4,80 M, POTÊNCIA 189 CV EXCLUSIVE CARROCERIA - MANUTENÇÃO. AF_06/2014</t>
  </si>
  <si>
    <t xml:space="preserve">5763U</t>
  </si>
  <si>
    <t xml:space="preserve">CAMINHÃO PIPA 10.000 L TRUCADO, PESO BRUTO TOTAL 23.000 KG, CARGA ÚTIL MÁXIMA 15.935 KG, DISTÂNCIA ENTRE EIXOS 4,8 M, POTÊNCIA 230 CV, INCLUSIVE TANQUE DE AÇO PARA TRANSPORTE DE ÁGUA - MANUTENÇÃO. AF_06/2014</t>
  </si>
  <si>
    <t xml:space="preserve">5765U</t>
  </si>
  <si>
    <t xml:space="preserve">ESPARGIDOR DE ASFALTO PRESSURIZADO COM TANQUE DE 2500 L, REBOCÁVEL COM MOTOR A GASOLINA POTÊNCIA 3,4 HP - MANUTENÇÃO. AF_07/2014</t>
  </si>
  <si>
    <t xml:space="preserve">5766U</t>
  </si>
  <si>
    <t xml:space="preserve">ESPARGIDOR DE ASFALTO PRESSURIZADO COM TANQUE DE 2500 L, REBOCÁVEL COM MOTOR A GASOLINA POTÊNCIA 3,4 HP - MATERIAIS NA OPERAÇÃO. AF_07/2014</t>
  </si>
  <si>
    <t xml:space="preserve">5779U</t>
  </si>
  <si>
    <t xml:space="preserve">MOTONIVELADORA POTÊNCIA BÁSICA LÍQUIDA (PRIMEIRA MARCHA) 125 HP, PESO BRUTO 13032 KG, LARGURA DA LÂMINA DE 3,7 M - MANUTENÇÃO. AF_06/2014</t>
  </si>
  <si>
    <t xml:space="preserve">5787U</t>
  </si>
  <si>
    <t xml:space="preserve">PÁ CARREGADEIRA SOBRE RODAS, POTÊNCIA 197 HP, CAPACIDADE DA CAÇAMBA 2,5 A 3,5 M3, PESO OPERACIONAL 18338 KG - MATERIAIS NA OPERAÇÃO. AF_06/2014</t>
  </si>
  <si>
    <t xml:space="preserve">5797U</t>
  </si>
  <si>
    <t xml:space="preserve">COMPRESSOR DE AR REBOCÁVEL, VAZÃO 189 PCM, PRESSÃO EFETIVA DE TRABALHO 102 PSI, MOTOR DIESEL, POTÊNCIA 63 CV - MANUTENÇÃO. AF_06/2015</t>
  </si>
  <si>
    <t xml:space="preserve">5800U</t>
  </si>
  <si>
    <t xml:space="preserve">BOMBA SUBMERSÍVEL ELÉTRICA TRIFÁSICA, POTÊNCIA 2,96 HP, Ø ROTOR 144 MM SEMI-ABERTO, BOCAL DE SAÍDA Ø 2, HM/Q = 2 MCA / 38,8 M3/H A 28 MCA / 5 M3/H - MANUTENÇÃO. AF_06/2014</t>
  </si>
  <si>
    <t xml:space="preserve">7032U</t>
  </si>
  <si>
    <t xml:space="preserve">TANQUE DE ASFALTO ESTACIONÁRIO COM SERPENTINA, CAPACIDADE 30.000 L - DEPRECIAÇÃO. AF_06/2014</t>
  </si>
  <si>
    <t xml:space="preserve">7033U</t>
  </si>
  <si>
    <t xml:space="preserve">TANQUE DE ASFALTO ESTACIONÁRIO COM SERPENTINA, CAPACIDADE 30.000 L - JUROS. AF_06/2014</t>
  </si>
  <si>
    <t xml:space="preserve">7034U</t>
  </si>
  <si>
    <t xml:space="preserve">TANQUE DE ASFALTO ESTACIONÁRIO COM SERPENTINA, CAPACIDADE 30.000 L - MANUTENÇÃO. AF_06/2014</t>
  </si>
  <si>
    <t xml:space="preserve">7035U</t>
  </si>
  <si>
    <t xml:space="preserve">TANQUE DE ASFALTO ESTACIONÁRIO COM SERPENTINA, CAPACIDADE 30.000 L - MATERIAIS NA OPERAÇÃO. AF_06/2014</t>
  </si>
  <si>
    <t xml:space="preserve">7038U</t>
  </si>
  <si>
    <t xml:space="preserve">ROLO COMPACTADOR DE PNEUS ESTÁTICO, PRESSÃO VARIÁVEL, POTÊNCIA 111 HP, PESO SEM/COM LASTRO 9,5 / 26 T, LARGURA DE TRABALHO 1,90 M - DEPRECIAÇÃO. AF_07/2014</t>
  </si>
  <si>
    <t xml:space="preserve">7039U</t>
  </si>
  <si>
    <t xml:space="preserve">ROLO COMPACTADOR DE PNEUS ESTÁTICO, PRESSÃO VARIÁVEL, POTÊNCIA 111 HP, PESO SEM/COM LASTRO 9,5 / 26 T, LARGURA DE TRABALHO 1,90 M - JUROS. AF_07/2014</t>
  </si>
  <si>
    <t xml:space="preserve">7040U</t>
  </si>
  <si>
    <t xml:space="preserve">ROLO COMPACTADOR DE PNEUS ESTÁTICO, PRESSÃO VARIÁVEL, POTÊNCIA 111 HP, PESO SEM/COM LASTRO 9,5 / 26 T, LARGURA DE TRABALHO 1,90 M - MANUTENÇÃO. AF_07/2014</t>
  </si>
  <si>
    <t xml:space="preserve">7044U</t>
  </si>
  <si>
    <t xml:space="preserve">MOTOBOMBA TRASH (PARA ÁGUA SUJA) AUTO ESCORVANTE, MOTOR GASOLINA DE 6,41 HP, DIÂMETROS DE SUCÇÃO X RECALQUE: 3" X 3", HM/Q = 10 MCA / 60 M3/H A 23 MCA / 0 M3/H - DEPRECIAÇÃO. AF_10/2014</t>
  </si>
  <si>
    <t xml:space="preserve">7045U</t>
  </si>
  <si>
    <t xml:space="preserve">MOTOBOMBA TRASH (PARA ÁGUA SUJA) AUTO ESCORVANTE, MOTOR GASOLINA DE 6,41 HP, DIÂMETROS DE SUCÇÃO X RECALQUE: 3" X 3", HM/Q = 10 MCA / 60 M3/H A 23 MCA / 0 M3/H - JUROS. AF_10/2014</t>
  </si>
  <si>
    <t xml:space="preserve">7046U</t>
  </si>
  <si>
    <t xml:space="preserve">MOTOBOMBA TRASH (PARA ÁGUA SUJA) AUTO ESCORVANTE, MOTOR GASOLINA DE 6,41 HP, DIÂMETROS DE SUCÇÃO X RECALQUE: 3" X 3", HM/Q = 10 MCA / 60 M3/H A 23 MCA / 0 M3/H - MANUTENÇÃO. AF_10/2014</t>
  </si>
  <si>
    <t xml:space="preserve">7047U</t>
  </si>
  <si>
    <t xml:space="preserve">MOTOBOMBA TRASH (PARA ÁGUA SUJA) AUTO ESCORVANTE, MOTOR GASOLINA DE 6,41 HP, DIÂMETROS DE SUCÇÃO X RECALQUE: 3" X 3", HM/Q = 10 MCA / 60 M3/H A 23 MCA / 0 M3/H - MATERIAIS NA OPERAÇÃO. AF_10/2014</t>
  </si>
  <si>
    <t xml:space="preserve">7051U</t>
  </si>
  <si>
    <t xml:space="preserve">ROLO COMPACTADOR PE DE CARNEIRO VIBRATORIO, POTENCIA 125 HP, PESO OPERACIONAL SEM/COM LASTRO 11,95 / 13,30 T, IMPACTO DINAMICO 38,5 / 22,5 T, LARGURA DE TRABALHO 2,15 M - DEPRECIAÇÃO. AF_06/2014</t>
  </si>
  <si>
    <t xml:space="preserve">7052U</t>
  </si>
  <si>
    <t xml:space="preserve">ROLO COMPACTADOR PE DE CARNEIRO VIBRATORIO, POTENCIA 125 HP, PESO OPERACIONAL SEM/COM LASTRO 11,95 / 13,30 T, IMPACTO DINAMICO 38,5 / 22,5 T, LARGURA DE TRABALHO 2,15 M - JUROS. AF_06/2014</t>
  </si>
  <si>
    <t xml:space="preserve">7053U</t>
  </si>
  <si>
    <t xml:space="preserve">ROLO COMPACTADOR PE DE CARNEIRO VIBRATORIO, POTENCIA 125 HP, PESO OPERACIONAL SEM/COM LASTRO 11,95 / 13,30 T, IMPACTO DINAMICO 38,5 / 22,5 T, LARGURA DE TRABALHO 2,15 M - MANUTENÇÃO. AF_06/2014</t>
  </si>
  <si>
    <t xml:space="preserve">7054U</t>
  </si>
  <si>
    <t xml:space="preserve">ROLO COMPACTADOR PE DE CARNEIRO VIBRATORIO, POTENCIA 125 HP, PESO OPERACIONAL SEM/COM LASTRO 11,95 / 13,30 T, IMPACTO DINAMICO 38,5 / 22,5 T, LARGURA DE TRABALHO 2,15 M - MATERIAIS NA OPERAÇÃO. AF_06/2014</t>
  </si>
  <si>
    <t xml:space="preserve">7058U</t>
  </si>
  <si>
    <t xml:space="preserve">CAMINHÃO BASCULANTE 6 M3 TOCO, PESO BRUTO TOTAL 16.000 KG, CARGA ÚTIL MÁXIMA 11.130 KG, DISTÂNCIA ENTRE EIXOS 5,36 M, POTÊNCIA 185 CV, INCLUSIVE CAÇAMBA METÁLICA - DEPRECIAÇÃO. AF_06/2014</t>
  </si>
  <si>
    <t xml:space="preserve">7059U</t>
  </si>
  <si>
    <t xml:space="preserve">CAMINHÃO BASCULANTE 6 M3 TOCO, PESO BRUTO TOTAL 16.000 KG, CARGA ÚTIL MÁXIMA 11.130 KG, DISTÂNCIA ENTRE EIXOS 5,36 M, POTÊNCIA 185 CV, INCLUSIVE CAÇAMBA METÁLICA - JUROS. AF_06/2014</t>
  </si>
  <si>
    <t xml:space="preserve">7060U</t>
  </si>
  <si>
    <t xml:space="preserve">CAMINHÃO BASCULANTE 6 M3 TOCO, PESO BRUTO TOTAL 16.000 KG, CARGA ÚTIL MÁXIMA 11.130 KG, DISTÂNCIA ENTRE EIXOS 5,36 M, POTÊNCIA 185 CV, INCLUSIVE CAÇAMBA METÁLICA - MANUTENÇÃO. AF_06/2014</t>
  </si>
  <si>
    <t xml:space="preserve">7061U</t>
  </si>
  <si>
    <t xml:space="preserve">CAMINHÃO BASCULANTE 6 M3 TOCO, PESO BRUTO TOTAL 16.000 KG, CARGA ÚTIL MÁXIMA 11.130 KG, DISTÂNCIA ENTRE EIXOS 5,36 M, POTÊNCIA 185 CV, INCLUSIVE CAÇAMBA METÁLICA - MATERIAIS NA OPERAÇÃO. AF_06/2014</t>
  </si>
  <si>
    <t xml:space="preserve">7063U</t>
  </si>
  <si>
    <t xml:space="preserve">TRATOR DE PNEUS, POTÊNCIA 122 CV, TRAÇÃO 4X4, PESO COM LASTRO DE 4.510 KG - DEPRECIAÇÃO. AF_06/2014</t>
  </si>
  <si>
    <t xml:space="preserve">7064U</t>
  </si>
  <si>
    <t xml:space="preserve">TRATOR DE PNEUS, POTÊNCIA 122 CV, TRAÇÃO 4X4, PESO COM LASTRO DE 4.510 KG - JUROS. AF_06/2014</t>
  </si>
  <si>
    <t xml:space="preserve">7065U</t>
  </si>
  <si>
    <t xml:space="preserve">TRATOR DE PNEUS, POTÊNCIA 122 CV, TRAÇÃO 4X4, PESO COM LASTRO DE 4.510 KG - MANUTENÇÃO. AF_06/2014</t>
  </si>
  <si>
    <t xml:space="preserve">7066U</t>
  </si>
  <si>
    <t xml:space="preserve">TRATOR DE PNEUS, POTÊNCIA 122 CV, TRAÇÃO 4X4, PESO COM LASTRO DE 4.510 KG - MATERIAIS NA OPERAÇÃO. AF_06/2014</t>
  </si>
  <si>
    <t xml:space="preserve">53786U</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</si>
  <si>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</si>
  <si>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53788U</t>
  </si>
  <si>
    <t xml:space="preserve">ROLO COMPACTADOR VIBRATÓRIO DE UM CILINDRO AÇO LISO, POTÊNCIA 80 HP, PESO OPERACIONAL MÁXIMO 8,1 T, IMPACTO DINÂMICO 16,15 / 9,5 T, LARGURA DE TRABALHO 1,68 M - MATERIAIS NA OPERAÇÃO. AF_06/2014</t>
  </si>
  <si>
    <t xml:space="preserve">53792U</t>
  </si>
  <si>
    <t xml:space="preserve">CAMINHÃO BASCULANTE 6 M3, PESO BRUTO TOTAL 16.000 KG, CARGA ÚTIL MÁXIMA 13.071 KG, DISTÂNCIA ENTRE EIXOS 4,80 M, POTÊNCIA 230 CV INCLUSIVE CAÇAMBA METÁLICA - MATERIAIS NA OPERAÇÃO. AF_06/2014</t>
  </si>
  <si>
    <t xml:space="preserve">53794U</t>
  </si>
  <si>
    <t xml:space="preserve">USINA DE CONCRETO FIXA, CAPACIDADE NOMINAL DE 90 A 120 M3/H, SEM SILO - MANUTENÇÃO. AF_07/2016</t>
  </si>
  <si>
    <t xml:space="preserve">53797U</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</si>
  <si>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</si>
  <si>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53804U</t>
  </si>
  <si>
    <t xml:space="preserve">VASSOURA MECÂNICA REBOCÁVEL COM ESCOVA CILÍNDRICA, LARGURA ÚTIL DE VARRIMENTO DE 2,44 M - MANUTENÇÃO. AF_06/2014</t>
  </si>
  <si>
    <t xml:space="preserve">53806U</t>
  </si>
  <si>
    <t xml:space="preserve">TRATOR DE ESTEIRAS, POTÊNCIA 170 HP, PESO OPERACIONAL 19 T, CAÇAMBA 5,2 M3 - MANUTENÇÃO. AF_06/2014</t>
  </si>
  <si>
    <t xml:space="preserve">53810U</t>
  </si>
  <si>
    <t xml:space="preserve">TRATOR DE ESTEIRAS, POTÊNCIA 150 HP, PESO OPERACIONAL 16,7 T, COM RODA MOTRIZ ELEVADA E LÂMINA 3,18 M3 - MANUTENÇÃO. AF_06/2014</t>
  </si>
  <si>
    <t xml:space="preserve">53814U</t>
  </si>
  <si>
    <t xml:space="preserve">TRATOR DE ESTEIRAS, POTÊNCIA 347 HP, PESO OPERACIONAL 38,5 T, COM LÂMINA 8,70 M3 - MANUTENÇÃO. AF_06/2014</t>
  </si>
  <si>
    <t xml:space="preserve">53817U</t>
  </si>
  <si>
    <t xml:space="preserve">TRATOR DE ESTEIRAS, POTÊNCIA 100 HP, PESO OPERACIONAL 9,4 T, COM LÂMINA 2,19 M3 - MATERIAIS NA OPERAÇÃO. AF_06/2014</t>
  </si>
  <si>
    <t xml:space="preserve">53818U</t>
  </si>
  <si>
    <t xml:space="preserve">ROLO COMPACTADOR VIBRATÓRIO REBOCÁVEL, CILINDRO DE AÇO LISO, POTÊNCIA DE TRAÇÃO DE 65 CV, PESO 4,7 T, IMPACTO DINÂMICO 18,3 T, LARGURA DE TRABALHO 1,67 M - DEPRECIAÇÃO. AF_02/2016</t>
  </si>
  <si>
    <t xml:space="preserve">53827U</t>
  </si>
  <si>
    <t xml:space="preserve">CAMINHÃO TOCO, PESO BRUTO TOTAL 14.300 KG, CARGA ÚTIL MÁXIMA 9590 KG, DISTÂNCIA ENTRE EIXOS 4,76 M, POTÊNCIA 185 CV (NÃO INCLUI CARROCERIA) - MATERIAIS NA OPERAÇÃO. AF_06/2014</t>
  </si>
  <si>
    <t xml:space="preserve">53829U</t>
  </si>
  <si>
    <t xml:space="preserve">CAMINHÃO TOCO, PESO BRUTO TOTAL 16.000 KG, CARGA ÚTIL MÁXIMA DE 10.685 KG, DISTÂNCIA ENTRE EIXOS 4,80 M, POTÊNCIA 189 CV EXCLUSIVE CARROCERIA - MATERIAIS NA OPERAÇÃO. AF_06/2014</t>
  </si>
  <si>
    <t xml:space="preserve">53831U</t>
  </si>
  <si>
    <t xml:space="preserve">CAMINHÃO PIPA 10.000 L TRUCADO, PESO BRUTO TOTAL 23.000 KG, CARGA ÚTIL MÁXIMA 15.935 KG, DISTÂNCIA ENTRE EIXOS 4,8 M, POTÊNCIA 230 CV, INCLUSIVE TANQUE DE AÇO PARA TRANSPORTE DE ÁGUA - MATERIAIS NA OPERAÇÃO. AF_06/2014</t>
  </si>
  <si>
    <t xml:space="preserve">53840U</t>
  </si>
  <si>
    <t xml:space="preserve">GRADE DE DISCO REBOCÁVEL COM 20 DISCOS 24" X 6 MM COM PNEUS PARA TRANSPORTE - DEPRECIAÇÃO. AF_06/2014</t>
  </si>
  <si>
    <t xml:space="preserve">53841U</t>
  </si>
  <si>
    <t xml:space="preserve">GRADE DE DISCO REBOCÁVEL COM 20 DISCOS 24" X 6 MM COM PNEUS PARA TRANSPORTE - MANUTENÇÃO. AF_06/2014</t>
  </si>
  <si>
    <t xml:space="preserve">53849U</t>
  </si>
  <si>
    <t xml:space="preserve">MOTONIVELADORA POTÊNCIA BÁSICA LÍQUIDA (PRIMEIRA MARCHA) 125 HP, PESO BRUTO 13032 KG, LARGURA DA LÂMINA DE 3,7 M - MATERIAIS NA OPERAÇÃO. AF_06/2014</t>
  </si>
  <si>
    <t xml:space="preserve">53857U</t>
  </si>
  <si>
    <t xml:space="preserve">PÁ CARREGADEIRA SOBRE RODAS, POTÊNCIA LÍQUIDA 128 HP, CAPACIDADE DA CAÇAMBA 1,7 A 2,8 M3, PESO OPERACIONAL 11632 KG - MANUTENÇÃO. AF_06/2014</t>
  </si>
  <si>
    <t xml:space="preserve">53858U</t>
  </si>
  <si>
    <t xml:space="preserve">PÁ CARREGADEIRA SOBRE RODAS, POTÊNCIA LÍQUIDA 128 HP, CAPACIDADE DA CAÇAMBA 1,7 A 2,8 M3, PESO OPERACIONAL 11632 KG - MATERIAIS NA OPERAÇÃO. AF_06/2014</t>
  </si>
  <si>
    <t xml:space="preserve">53861U</t>
  </si>
  <si>
    <t xml:space="preserve">PÁ CARREGADEIRA SOBRE RODAS, POTÊNCIA 197 HP, CAPACIDADE DA CAÇAMBA 2,5 A 3,5 M3, PESO OPERACIONAL 18338 KG - MANUTENÇÃO. AF_06/2014</t>
  </si>
  <si>
    <t xml:space="preserve">53863U</t>
  </si>
  <si>
    <t xml:space="preserve">MARTELETE OU ROMPEDOR PNEUMÁTICO MANUAL, 28 KG, COM SILENCIADOR - MANUTENÇÃO. AF_07/2016</t>
  </si>
  <si>
    <t xml:space="preserve">53865U</t>
  </si>
  <si>
    <t xml:space="preserve">COMPRESSOR DE AR REBOCÁVEL, VAZÃO 189 PCM, PRESSÃO EFETIVA DE TRABALHO 102 PSI, MOTOR DIESEL, POTÊNCIA 63 CV - MATERIAIS NA OPERAÇÃO. AF_06/2015</t>
  </si>
  <si>
    <t xml:space="preserve">53866U</t>
  </si>
  <si>
    <t xml:space="preserve">BOMBA SUBMERSÍVEL ELÉTRICA TRIFÁSICA, POTÊNCIA 2,96 HP, Ø ROTOR 144 MM SEMI-ABERTO, BOCAL DE SAÍDA Ø 2, HM/Q = 2 MCA / 38,8 M3/H A 28 MCA / 5 M3/H - MATERIAIS NA OPERAÇÃO. AF_06/2014</t>
  </si>
  <si>
    <t xml:space="preserve">53882U</t>
  </si>
  <si>
    <t xml:space="preserve">CAMINHÃO PIPA 6.000 L, PESO BRUTO TOTAL 13.000 KG, DISTÂNCIA ENTRE EIXOS 4,80 M, POTÊNCIA 189 CV INCLUSIVE TANQUE DE AÇO PARA TRANSPORTE DE ÁGUA, CAPACIDADE 6 M3 - MANUTENÇÃO. AF_06/2014</t>
  </si>
  <si>
    <t xml:space="preserve">55263U</t>
  </si>
  <si>
    <t xml:space="preserve">ROLO COMPACTADOR DE PNEUS ESTÁTICO, PRESSÃO VARIÁVEL, POTÊNCIA 111 HP, PESO SEM/COM LASTRO 9,5 / 26 T, LARGURA DE TRABALHO 1,90 M - MATERIAIS NA OPERAÇÃO. AF_07/2014</t>
  </si>
  <si>
    <t xml:space="preserve">73303U</t>
  </si>
  <si>
    <t xml:space="preserve">GRUPO GERADOR ESTACIONÁRIO, MOTOR DIESEL POTÊNCIA 170 KVA - DEPRECIAÇÃO. AF_02/2016</t>
  </si>
  <si>
    <t xml:space="preserve">73307U</t>
  </si>
  <si>
    <t xml:space="preserve">GRUPO GERADOR ESTACIONÁRIO, MOTOR DIESEL POTÊNCIA 170 KVA - MANUTENÇÃO. AF_02/2016</t>
  </si>
  <si>
    <t xml:space="preserve">73309U</t>
  </si>
  <si>
    <t xml:space="preserve">ROLO COMPACTADOR VIBRATÓRIO PÉ DE CARNEIRO PARA SOLOS, POTÊNCIA 80 HP, PESO OPERACIONAL SEM/COM LASTRO 7,4 / 8,8 T, LARGURA DE TRABALHO 1,68 M - DEPRECIAÇÃO. AF_02/2016</t>
  </si>
  <si>
    <t xml:space="preserve">73311U</t>
  </si>
  <si>
    <t xml:space="preserve">GRUPO GERADOR ESTACIONÁRIO, MOTOR DIESEL POTÊNCIA 170 KVA - MATERIAIS NA OPERAÇÃO. AF_02/2016</t>
  </si>
  <si>
    <t xml:space="preserve">73313U</t>
  </si>
  <si>
    <t xml:space="preserve">ROLO COMPACTADOR VIBRATÓRIO PÉ DE CARNEIRO PARA SOLOS, POTÊNCIA 80 HP, PESO OPERACIONAL SEM/COM LASTRO 7,4 / 8,8 T, LARGURA DE TRABALHO 1,68 M - JUROS. AF_02/2016</t>
  </si>
  <si>
    <t xml:space="preserve">73315U</t>
  </si>
  <si>
    <t xml:space="preserve">ROLO COMPACTADOR VIBRATÓRIO PÉ DE CARNEIRO PARA SOLOS, POTÊNCIA 80 HP, PESO OPERACIONAL SEM/COM LASTRO 7,4 / 8,8 T, LARGURA DE TRABALHO 1,68 M - MATERIAIS NA OPERAÇÃO. AF_02/2016</t>
  </si>
  <si>
    <t xml:space="preserve">73335U</t>
  </si>
  <si>
    <t xml:space="preserve">CAMINHÃO TOCO, PBT 14.300 KG, CARGA ÚTIL MÁX. 9.710 KG, DIST. ENTRE EIXOS 3,56 M, POTÊNCIA 185 CV, INCLUSIVE CARROCERIA FIXA ABERTA DE MADEIRA P/ TRANSPORTE GERAL DE CARGA SECA, DIMEN. APROX. 2,50 X 6,50 X 0,50 M - MANUTENÇÃO. AF_06/2014</t>
  </si>
  <si>
    <t xml:space="preserve">73340U</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</si>
  <si>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</si>
  <si>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83361U</t>
  </si>
  <si>
    <t xml:space="preserve">ESPARGIDOR DE ASFALTO PRESSURIZADO, TANQUE 6 M3 COM ISOLAÇÃO TÉRMICA, AQUECIDO COM 2 MAÇARICOS, COM BARRA ESPARGIDORA 3,60 M, MONTADO SOBRE CAMINHÃO  TOCO, PBT 14.300 KG, POTÊNCIA 185 CV - MANUTENÇÃO. AF_08/2015</t>
  </si>
  <si>
    <t xml:space="preserve">83761U</t>
  </si>
  <si>
    <t xml:space="preserve">GRUPO DE SOLDAGEM COM GERADOR A DIESEL 60 CV PARA SOLDA ELÉTRICA, SOBRE 04 RODAS, COM MOTOR 4 CILINDROS 600 A - DEPRECIAÇÃO. AF_02/2016</t>
  </si>
  <si>
    <t xml:space="preserve">83762U</t>
  </si>
  <si>
    <t xml:space="preserve">GRUPO DE SOLDAGEM COM GERADOR A DIESEL 60 CV PARA SOLDA ELÉTRICA, SOBRE 04 RODAS, COM MOTOR 4 CILINDROS 600 A - MANUTENÇÃO. AF_02/2016</t>
  </si>
  <si>
    <t xml:space="preserve">83763U</t>
  </si>
  <si>
    <t xml:space="preserve">GRUPO DE SOLDAGEM COM GERADOR A DIESEL 60 CV PARA SOLDA ELÉTRICA, SOBRE 04 RODAS, COM MOTOR 4 CILINDROS 600 A - MATERIAIS NA OPERAÇÃO. AF_02/2016</t>
  </si>
  <si>
    <t xml:space="preserve">83764U</t>
  </si>
  <si>
    <t xml:space="preserve">GRUPO DE SOLDAGEM COM GERADOR A DIESEL 60 CV PARA SOLDA ELÉTRICA, SOBRE 04 RODAS, COM MOTOR 4 CILINDROS 600 A - JUROS. AF_02/2016</t>
  </si>
  <si>
    <t xml:space="preserve">87026U</t>
  </si>
  <si>
    <t xml:space="preserve">GRADE DE DISCO REBOCÁVEL COM 20 DISCOS 24" X 6 MM COM PNEUS PARA TRANSPORTE - JUROS. AF_06/2014</t>
  </si>
  <si>
    <t xml:space="preserve">87441U</t>
  </si>
  <si>
    <t xml:space="preserve">BETONEIRA CAPACIDADE NOMINAL 400 L, CAPACIDADE DE MISTURA 310 L, MOTOR A DIESEL POTÊNCIA 5,0 CV, SEM CARREGADOR - DEPRECIAÇÃO. AF_06/2014</t>
  </si>
  <si>
    <t xml:space="preserve">87442U</t>
  </si>
  <si>
    <t xml:space="preserve">BETONEIRA CAPACIDADE NOMINAL 400 L, CAPACIDADE DE MISTURA 310 L, MOTOR A DIESEL POTÊNCIA 5,0 CV, SEM CARREGADOR - JUROS. AF_06/2014</t>
  </si>
  <si>
    <t xml:space="preserve">87443U</t>
  </si>
  <si>
    <t xml:space="preserve">BETONEIRA CAPACIDADE NOMINAL 400 L, CAPACIDADE DE MISTURA 310 L, MOTOR A DIESEL POTÊNCIA 5,0 CV, SEM CARREGADOR - MANUTENÇÃO. AF_06/2014</t>
  </si>
  <si>
    <t xml:space="preserve">87444U</t>
  </si>
  <si>
    <t xml:space="preserve">BETONEIRA CAPACIDADE NOMINAL 400 L, CAPACIDADE DE MISTURA 310 L, MOTOR A DIESEL POTÊNCIA 5,0 CV, SEM CARREGADOR - MATERIAIS NA OPERAÇÃO. AF_06/2014</t>
  </si>
  <si>
    <t xml:space="preserve">88387U</t>
  </si>
  <si>
    <t xml:space="preserve">MISTURADOR DE ARGAMASSA, EIXO HORIZONTAL, CAPACIDADE DE MISTURA 300 KG, MOTOR ELÉTRICO POTÊNCIA 5 CV - DEPRECIAÇÃO. AF_06/2014</t>
  </si>
  <si>
    <t xml:space="preserve">88389U</t>
  </si>
  <si>
    <t xml:space="preserve">MISTURADOR DE ARGAMASSA, EIXO HORIZONTAL, CAPACIDADE DE MISTURA 300 KG, MOTOR ELÉTRICO POTÊNCIA 5 CV - JUROS. AF_06/2014</t>
  </si>
  <si>
    <t xml:space="preserve">88390U</t>
  </si>
  <si>
    <t xml:space="preserve">MISTURADOR DE ARGAMASSA, EIXO HORIZONTAL, CAPACIDADE DE MISTURA 300 KG, MOTOR ELÉTRICO POTÊNCIA 5 CV - MANUTENÇÃO. AF_06/2014</t>
  </si>
  <si>
    <t xml:space="preserve">88391U</t>
  </si>
  <si>
    <t xml:space="preserve">MISTURADOR DE ARGAMASSA, EIXO HORIZONTAL, CAPACIDADE DE MISTURA 300 KG, MOTOR ELÉTRICO POTÊNCIA 5 CV - MATERIAIS NA OPERAÇÃO. AF_06/2014</t>
  </si>
  <si>
    <t xml:space="preserve">88394U</t>
  </si>
  <si>
    <t xml:space="preserve">MISTURADOR DE ARGAMASSA, EIXO HORIZONTAL, CAPACIDADE DE MISTURA 600 KG, MOTOR ELÉTRICO POTÊNCIA 7,5 CV - DEPRECIAÇÃO. AF_06/2014</t>
  </si>
  <si>
    <t xml:space="preserve">88395U</t>
  </si>
  <si>
    <t xml:space="preserve">MISTURADOR DE ARGAMASSA, EIXO HORIZONTAL, CAPACIDADE DE MISTURA 600 KG, MOTOR ELÉTRICO POTÊNCIA 7,5 CV - JUROS. AF_06/2014</t>
  </si>
  <si>
    <t xml:space="preserve">88396U</t>
  </si>
  <si>
    <t xml:space="preserve">MISTURADOR DE ARGAMASSA, EIXO HORIZONTAL, CAPACIDADE DE MISTURA 600 KG, MOTOR ELÉTRICO POTÊNCIA 7,5 CV - MANUTENÇÃO. AF_06/2014</t>
  </si>
  <si>
    <t xml:space="preserve">88397U</t>
  </si>
  <si>
    <t xml:space="preserve">MISTURADOR DE ARGAMASSA, EIXO HORIZONTAL, CAPACIDADE DE MISTURA 600 KG, MOTOR ELÉTRICO POTÊNCIA 7,5 CV - MATERIAIS NA OPERAÇÃO. AF_06/2014</t>
  </si>
  <si>
    <t xml:space="preserve">88400U</t>
  </si>
  <si>
    <t xml:space="preserve">MISTURADOR DE ARGAMASSA, EIXO HORIZONTAL, CAPACIDADE DE MISTURA 160 KG, MOTOR ELÉTRICO POTÊNCIA 3 CV - DEPRECIAÇÃO. AF_06/2014</t>
  </si>
  <si>
    <t xml:space="preserve">88401U</t>
  </si>
  <si>
    <t xml:space="preserve">MISTURADOR DE ARGAMASSA, EIXO HORIZONTAL, CAPACIDADE DE MISTURA 160 KG, MOTOR ELÉTRICO POTÊNCIA 3 CV - JUROS. AF_06/2014</t>
  </si>
  <si>
    <t xml:space="preserve">88402U</t>
  </si>
  <si>
    <t xml:space="preserve">MISTURADOR DE ARGAMASSA, EIXO HORIZONTAL, CAPACIDADE DE MISTURA 160 KG, MOTOR ELÉTRICO POTÊNCIA 3 CV - MANUTENÇÃO. AF_06/2014</t>
  </si>
  <si>
    <t xml:space="preserve">88403U</t>
  </si>
  <si>
    <t xml:space="preserve">MISTURADOR DE ARGAMASSA, EIXO HORIZONTAL, CAPACIDADE DE MISTURA 160 KG, MOTOR ELÉTRICO POTÊNCIA 3 CV - MATERIAIS NA OPERAÇÃO. AF_06/2014</t>
  </si>
  <si>
    <t xml:space="preserve">88419U</t>
  </si>
  <si>
    <t xml:space="preserve">PROJETOR DE ARGAMASSA, CAPACIDADE DE PROJEÇÃO 1,5 M3/H, ALCANCE DE 30 ATÉ 60 M, MOTOR ELÉTRICO POTÊNCIA 7,5 HP - DEPRECIAÇÃO. AF_06/2014</t>
  </si>
  <si>
    <t xml:space="preserve">88422U</t>
  </si>
  <si>
    <t xml:space="preserve">PROJETOR DE ARGAMASSA, CAPACIDADE DE PROJEÇÃO 1,5 M3/H, ALCANCE DE 30 ATÉ 60 M, MOTOR ELÉTRICO POTÊNCIA 7,5 HP - JUROS. AF_06/2014</t>
  </si>
  <si>
    <t xml:space="preserve">88425U</t>
  </si>
  <si>
    <t xml:space="preserve">PROJETOR DE ARGAMASSA, CAPACIDADE DE PROJEÇÃO 1,5 M3/H, ALCANCE DE 30 ATÉ 60 M, MOTOR ELÉTRICO POTÊNCIA 7,5 HP - MANUTENÇÃO. AF_06/2014</t>
  </si>
  <si>
    <t xml:space="preserve">88427U</t>
  </si>
  <si>
    <t xml:space="preserve">PROJETOR DE ARGAMASSA, CAPACIDADE DE PROJEÇÃO 1,5 M3/H, ALCANCE DE 30 ATÉ 60 M, MOTOR ELÉTRICO POTÊNCIA 7,5 HP - MATERIAIS NA OPERAÇÃO. AF_06/2014</t>
  </si>
  <si>
    <t xml:space="preserve">88434U</t>
  </si>
  <si>
    <t xml:space="preserve">PROJETOR DE ARGAMASSA, CAPACIDADE DE PROJEÇÃO 2 M3/H, ALCANCE ATÉ 50 M, MOTOR ELÉTRICO POTÊNCIA 7,5 HP - DEPRECIAÇÃO. AF_06/2014</t>
  </si>
  <si>
    <t xml:space="preserve">88435U</t>
  </si>
  <si>
    <t xml:space="preserve">PROJETOR DE ARGAMASSA, CAPACIDADE DE PROJEÇÃO 2 M3/H, ALCANCE ATÉ 50 M, MOTOR ELÉTRICO POTÊNCIA 7,5 HP - JUROS. AF_06/2014</t>
  </si>
  <si>
    <t xml:space="preserve">88436U</t>
  </si>
  <si>
    <t xml:space="preserve">PROJETOR DE ARGAMASSA, CAPACIDADE DE PROJEÇÃO 2 M3/H, ALCANCE ATÉ 50 M, MOTOR ELÉTRICO POTÊNCIA 7,5 HP - MANUTENÇÃO. AF_06/2014</t>
  </si>
  <si>
    <t xml:space="preserve">88437U</t>
  </si>
  <si>
    <t xml:space="preserve">PROJETOR DE ARGAMASSA, CAPACIDADE DE PROJEÇÃO 2 M3/H, ALCANCE ATÉ 50 M, MOTOR ELÉTRICO POTÊNCIA 7,5 HP - MATERIAIS NA OPERAÇÃO. AF_06/2014</t>
  </si>
  <si>
    <t xml:space="preserve">88569U</t>
  </si>
  <si>
    <t xml:space="preserve">ESPARGIDOR DE ASFALTO PRESSURIZADO COM TANQUE DE 2500 L, REBOCÁVEL COM MOTOR A GASOLINA POTÊNCIA 3,4 HP - DEPRECIAÇÃO. AF_07/2014</t>
  </si>
  <si>
    <t xml:space="preserve">88570U</t>
  </si>
  <si>
    <t xml:space="preserve">ESPARGIDOR DE ASFALTO PRESSURIZADO COM TANQUE DE 2500 L, REBOCÁVEL COM MOTOR A GASOLINA POTÊNCIA 3,4 HP - JUROS. AF_07/2014</t>
  </si>
  <si>
    <t xml:space="preserve">88826U</t>
  </si>
  <si>
    <t xml:space="preserve">BETONEIRA CAPACIDADE NOMINAL DE 400 L, CAPACIDADE DE MISTURA 280 L, MOTOR ELÉTRICO TRIFÁSICO POTÊNCIA DE 2 CV, SEM CARREGADOR - DEPRECIAÇÃO. AF_10/2014</t>
  </si>
  <si>
    <t xml:space="preserve">88827U</t>
  </si>
  <si>
    <t xml:space="preserve">BETONEIRA CAPACIDADE NOMINAL DE 400 L, CAPACIDADE DE MISTURA 280 L, MOTOR ELÉTRICO TRIFÁSICO POTÊNCIA DE 2 CV, SEM CARREGADOR - JUROS. AF_10/2014</t>
  </si>
  <si>
    <t xml:space="preserve">88828U</t>
  </si>
  <si>
    <t xml:space="preserve">BETONEIRA CAPACIDADE NOMINAL DE 400 L, CAPACIDADE DE MISTURA 280 L, MOTOR ELÉTRICO TRIFÁSICO POTÊNCIA DE 2 CV, SEM CARREGADOR - MANUTENÇÃO. AF_10/2014</t>
  </si>
  <si>
    <t xml:space="preserve">88829U</t>
  </si>
  <si>
    <t xml:space="preserve">BETONEIRA CAPACIDADE NOMINAL DE 400 L, CAPACIDADE DE MISTURA 280 L, MOTOR ELÉTRICO TRIFÁSICO POTÊNCIA DE 2 CV, SEM CARREGADOR - MATERIAIS NA OPERAÇÃO. AF_10/2014</t>
  </si>
  <si>
    <t xml:space="preserve">88832U</t>
  </si>
  <si>
    <t xml:space="preserve">ESCAVADEIRA HIDRÁULICA SOBRE ESTEIRAS, CAÇAMBA 0,80 M3, PESO OPERACIONAL 17,8 T, POTÊNCIA LÍQUIDA 110 HP - DEPRECIAÇÃO. AF_10/2014</t>
  </si>
  <si>
    <t xml:space="preserve">88834U</t>
  </si>
  <si>
    <t xml:space="preserve">ESCAVADEIRA HIDRÁULICA SOBRE ESTEIRAS, CAÇAMBA 0,80 M3, PESO OPERACIONAL 17,8 T, POTÊNCIA LÍQUIDA 110 HP - JUROS. AF_10/2014</t>
  </si>
  <si>
    <t xml:space="preserve">88835U</t>
  </si>
  <si>
    <t xml:space="preserve">ESCAVADEIRA HIDRÁULICA SOBRE ESTEIRAS, CAÇAMBA 0,80 M3, PESO OPERACIONAL 17,8 T, POTÊNCIA LÍQUIDA 110 HP - MANUTENÇÃO. AF_10/2014</t>
  </si>
  <si>
    <t xml:space="preserve">88836U</t>
  </si>
  <si>
    <t xml:space="preserve">ESCAVADEIRA HIDRÁULICA SOBRE ESTEIRAS, CAÇAMBA 0,80 M3, PESO OPERACIONAL 17,8 T, POTÊNCIA LÍQUIDA 110 HP - MATERIAIS NA OPERAÇÃO. AF_10/2014</t>
  </si>
  <si>
    <t xml:space="preserve">88839U</t>
  </si>
  <si>
    <t xml:space="preserve">TRATOR DE ESTEIRAS, POTÊNCIA 125 HP, PESO OPERACIONAL 12,9 T, COM LÂMINA 2,7 M3 - DEPRECIAÇÃO. AF_10/2014</t>
  </si>
  <si>
    <t xml:space="preserve">88840U</t>
  </si>
  <si>
    <t xml:space="preserve">TRATOR DE ESTEIRAS, POTÊNCIA 125 HP, PESO OPERACIONAL 12,9 T, COM LÂMINA 2,7 M3 - JUROS. AF_10/2014</t>
  </si>
  <si>
    <t xml:space="preserve">88841U</t>
  </si>
  <si>
    <t xml:space="preserve">TRATOR DE ESTEIRAS, POTÊNCIA 125 HP, PESO OPERACIONAL 12,9 T, COM LÂMINA 2,7 M3 - MANUTENÇÃO. AF_10/2014</t>
  </si>
  <si>
    <t xml:space="preserve">88842U</t>
  </si>
  <si>
    <t xml:space="preserve">TRATOR DE ESTEIRAS, POTÊNCIA 125 HP, PESO OPERACIONAL 12,9 T, COM LÂMINA 2,7 M3 - MATERIAIS NA OPERAÇÃO. AF_10/2014</t>
  </si>
  <si>
    <t xml:space="preserve">88847U</t>
  </si>
  <si>
    <t xml:space="preserve">USINA DE LAMA ASFÁLTICA, PROD 30 A 50 T/H, SILO DE AGREGADO 7 M3, RESERVATÓRIOS PARA EMULSÃO E ÁGUA DE 2,3 M3 CADA, MISTURADOR TIPO PUG MILL A SER MONTADO SOBRE CAMINHÃO - DEPRECIAÇÃO. AF_10/2014</t>
  </si>
  <si>
    <t xml:space="preserve">88848U</t>
  </si>
  <si>
    <t xml:space="preserve">USINA DE LAMA ASFÁLTICA, PROD 30 A 50 T/H, SILO DE AGREGADO 7 M3, RESERVATÓRIOS PARA EMULSÃO E ÁGUA DE 2,3 M3 CADA, MISTURADOR TIPO PUG MILL A SER MONTADO SOBRE CAMINHÃO - JUROS. AF_10/2014</t>
  </si>
  <si>
    <t xml:space="preserve">88853U</t>
  </si>
  <si>
    <t xml:space="preserve">MOTOBOMBA CENTRÍFUGA, MOTOR A GASOLINA, POTÊNCIA 5,42 HP, BOCAIS 1 1/2" X 1", DIÂMETRO ROTOR 143 MM HM/Q = 6 MCA / 16,8 M3/H A 38 MCA / 6,6 M3/H - DEPRECIAÇÃO. AF_06/2014</t>
  </si>
  <si>
    <t xml:space="preserve">88854U</t>
  </si>
  <si>
    <t xml:space="preserve">MOTOBOMBA CENTRÍFUGA, MOTOR A GASOLINA, POTÊNCIA 5,42 HP, BOCAIS 1 1/2" X 1", DIÂMETRO ROTOR 143 MM HM/Q = 6 MCA / 16,8 M3/H A 38 MCA / 6,6 M3/H - JUROS. AF_06/2014</t>
  </si>
  <si>
    <t xml:space="preserve">88855U</t>
  </si>
  <si>
    <t xml:space="preserve">GRADE DE DISCO CONTROLE REMOTO REBOCÁVEL, COM 24 DISCOS 24 X 6 MM COM PNEUS PARA TRANSPORTE - DEPRECIAÇÃO. AF_06/2014</t>
  </si>
  <si>
    <t xml:space="preserve">88856U</t>
  </si>
  <si>
    <t xml:space="preserve">GRADE DE DISCO CONTROLE REMOTO REBOCÁVEL, COM 24 DISCOS 24 X 6 MM COM PNEUS PARA TRANSPORTE - JUROS. AF_06/2014</t>
  </si>
  <si>
    <t xml:space="preserve">88857U</t>
  </si>
  <si>
    <t xml:space="preserve">RETROESCAVADEIRA SOBRE RODAS COM CARREGADEIRA, TRAÇÃO 4X4, POTÊNCIA LÍQ. 88 HP, CAÇAMBA CARREG. CAP. MÍN. 1 M3, CAÇAMBA RETRO CAP. 0,26 M3, PESO OPERACIONAL MÍN. 6.674 KG, PROFUNDIDADE ESCAVAÇÃO MÁX. 4,37 M - DEPRECIAÇÃO. AF_06/2014</t>
  </si>
  <si>
    <t xml:space="preserve">88858U</t>
  </si>
  <si>
    <t xml:space="preserve">RETROESCAVADEIRA SOBRE RODAS COM CARREGADEIRA, TRAÇÃO 4X4, POTÊNCIA LÍQ. 88 HP, CAÇAMBA CARREG. CAP. MÍN. 1 M3, CAÇAMBA RETRO CAP. 0,26 M3, PESO OPERACIONAL MÍN. 6.674 KG, PROFUNDIDADE ESCAVAÇÃO MÁX. 4,37 M - JUROS. AF_06/2014</t>
  </si>
  <si>
    <t xml:space="preserve">88859U</t>
  </si>
  <si>
    <t xml:space="preserve">RETROESCAVADEIRA SOBRE RODAS COM CARREGADEIRA, TRAÇÃO 4X2, POTÊNCIA LÍQ. 79 HP, CAÇAMBA CARREG. CAP. MÍN. 1 M3, CAÇAMBA RETRO CAP. 0,20 M3, PESO OPERACIONAL MÍN. 6.570 KG, PROFUNDIDADE ESCAVAÇÃO MÁX. 4,37 M - DEPRECIAÇÃO. AF_06/2014</t>
  </si>
  <si>
    <t xml:space="preserve">88860U</t>
  </si>
  <si>
    <t xml:space="preserve">RETROESCAVADEIRA SOBRE RODAS COM CARREGADEIRA, TRAÇÃO 4X2, POTÊNCIA LÍQ. 79 HP, CAÇAMBA CARREG. CAP. MÍN. 1 M3, CAÇAMBA RETRO CAP. 0,20 M3, PESO OPERACIONAL MÍN. 6.570 KG, PROFUNDIDADE ESCAVAÇÃO MÁX. 4,37 M - JUROS. AF_06/2014</t>
  </si>
  <si>
    <t xml:space="preserve">88900U</t>
  </si>
  <si>
    <t xml:space="preserve">ESCAVADEIRA HIDRÁULICA SOBRE ESTEIRAS, CAÇAMBA 1,20 M3, PESO OPERACIONAL 21 T, POTÊNCIA BRUTA 155 HP - DEPRECIAÇÃO. AF_06/2014</t>
  </si>
  <si>
    <t xml:space="preserve">88902U</t>
  </si>
  <si>
    <t xml:space="preserve">ESCAVADEIRA HIDRÁULICA SOBRE ESTEIRAS, CAÇAMBA 1,20 M3, PESO OPERACIONAL 21 T, POTÊNCIA BRUTA 155 HP - JUROS. AF_06/2014</t>
  </si>
  <si>
    <t xml:space="preserve">88903U</t>
  </si>
  <si>
    <t xml:space="preserve">ESCAVADEIRA HIDRÁULICA SOBRE ESTEIRAS, CAÇAMBA 1,20 M3, PESO OPERACIONAL 21 T, POTÊNCIA BRUTA 155 HP - MANUTENÇÃO. AF_06/2014</t>
  </si>
  <si>
    <t xml:space="preserve">88904U</t>
  </si>
  <si>
    <t xml:space="preserve">ESCAVADEIRA HIDRÁULICA SOBRE ESTEIRAS, CAÇAMBA 1,20 M3, PESO OPERACIONAL 21 T, POTÊNCIA BRUTA 155 HP - MATERIAIS NA OPERAÇÃO. AF_06/2014</t>
  </si>
  <si>
    <t xml:space="preserve">89009U</t>
  </si>
  <si>
    <t xml:space="preserve">TRATOR DE ESTEIRAS, POTÊNCIA 150 HP, PESO OPERACIONAL 16,7 T, COM RODA MOTRIZ ELEVADA E LÂMINA 3,18 M3 - DEPRECIAÇÃO. AF_06/2014</t>
  </si>
  <si>
    <t xml:space="preserve">89010U</t>
  </si>
  <si>
    <t xml:space="preserve">TRATOR DE ESTEIRAS, POTÊNCIA 150 HP, PESO OPERACIONAL 16,7 T, COM RODA MOTRIZ ELEVADA E LÂMINA 3,18 M3 - JUROS. AF_06/2014</t>
  </si>
  <si>
    <t xml:space="preserve">89011U</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</si>
  <si>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</si>
  <si>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89012U</t>
  </si>
  <si>
    <t xml:space="preserve">RETROESCAVADEIRA SOBRE RODAS COM CARREGADEIRA, TRAÇÃO 4X4, POTÊNCIA LÍQ. 72 HP, CAÇAMBA CARREG. CAP. MÍN. 0,79 M3, CAÇAMBA RETRO CAP. 0,18 M3, PESO OPERACIONAL MÍN. 7.140 KG, PROFUNDIDADE ESCAVAÇÃO MÁX. 4,50 M - JUROS. AF_06/2014</t>
  </si>
  <si>
    <t xml:space="preserve">89013U</t>
  </si>
  <si>
    <t xml:space="preserve">TRATOR DE ESTEIRAS, POTÊNCIA 347 HP, PESO OPERACIONAL 38,5 T, COM LÂMINA 8,70 M3 - DEPRECIAÇÃO. AF_06/2014</t>
  </si>
  <si>
    <t xml:space="preserve">89014U</t>
  </si>
  <si>
    <t xml:space="preserve">TRATOR DE ESTEIRAS, POTÊNCIA 347 HP, PESO OPERACIONAL 38,5 T, COM LÂMINA 8,70 M3 - JUROS. AF_06/2014</t>
  </si>
  <si>
    <t xml:space="preserve">89015U</t>
  </si>
  <si>
    <t xml:space="preserve">VASSOURA MECÂNICA REBOCÁVEL COM ESCOVA CILÍNDRICA, LARGURA ÚTIL DE VARRIMENTO DE 2,44 M - DEPRECIAÇÃO. AF_06/2014</t>
  </si>
  <si>
    <t xml:space="preserve">89016U</t>
  </si>
  <si>
    <t xml:space="preserve">VASSOURA MECÂNICA REBOCÁVEL COM ESCOVA CILÍNDRICA, LARGURA ÚTIL DE VARRIMENTO DE 2,44 M - JUROS. AF_06/2014</t>
  </si>
  <si>
    <t xml:space="preserve">89017U</t>
  </si>
  <si>
    <t xml:space="preserve">TRATOR DE ESTEIRAS, POTÊNCIA 170 HP, PESO OPERACIONAL 19 T, CAÇAMBA 5,2 M3 - DEPRECIAÇÃO. AF_06/2014</t>
  </si>
  <si>
    <t xml:space="preserve">89018U</t>
  </si>
  <si>
    <t xml:space="preserve">TRATOR DE ESTEIRAS, POTÊNCIA 170 HP, PESO OPERACIONAL 19 T, CAÇAMBA 5,2 M3 - JUROS. AF_06/2014</t>
  </si>
  <si>
    <t xml:space="preserve">89019U</t>
  </si>
  <si>
    <t xml:space="preserve">BOMBA SUBMERSÍVEL ELÉTRICA TRIFÁSICA, POTÊNCIA 2,96 HP, Ø ROTOR 144 MM SEMI-ABERTO, BOCAL DE SAÍDA Ø 2, HM/Q = 2 MCA / 38,8 M3/H A 28 MCA / 5 M3/H - DEPRECIAÇÃO. AF_06/2014</t>
  </si>
  <si>
    <t xml:space="preserve">89020U</t>
  </si>
  <si>
    <t xml:space="preserve">BOMBA SUBMERSÍVEL ELÉTRICA TRIFÁSICA, POTÊNCIA 2,96 HP, Ø ROTOR 144 MM SEMI-ABERTO, BOCAL DE SAÍDA Ø 2, HM/Q = 2 MCA / 38,8 M3/H A 28 MCA / 5 M3/H - JUROS. AF_06/2014</t>
  </si>
  <si>
    <t xml:space="preserve">89023U</t>
  </si>
  <si>
    <t xml:space="preserve">TANQUE DE ASFALTO ESTACIONÁRIO COM MAÇARICO, CAPACIDADE 20.000 L - DEPRECIAÇÃO. AF_06/2014</t>
  </si>
  <si>
    <t xml:space="preserve">89024U</t>
  </si>
  <si>
    <t xml:space="preserve">TANQUE DE ASFALTO ESTACIONÁRIO COM MAÇARICO, CAPACIDADE 20.000 L - JUROS. AF_06/2014</t>
  </si>
  <si>
    <t xml:space="preserve">89025U</t>
  </si>
  <si>
    <t xml:space="preserve">TANQUE DE ASFALTO ESTACIONÁRIO COM MAÇARICO, CAPACIDADE 20.000 L - MANUTENÇÃO. AF_06/2014</t>
  </si>
  <si>
    <t xml:space="preserve">89026U</t>
  </si>
  <si>
    <t xml:space="preserve">TANQUE DE ASFALTO ESTACIONÁRIO COM MAÇARICO, CAPACIDADE 20.000 L - MATERIAIS NA OPERAÇÃO. AF_06/2014</t>
  </si>
  <si>
    <t xml:space="preserve">89029U</t>
  </si>
  <si>
    <t xml:space="preserve">TRATOR DE ESTEIRAS, POTÊNCIA 100 HP, PESO OPERACIONAL 9,4 T, COM LÂMINA 2,19 M3 - DEPRECIAÇÃO. AF_06/2014</t>
  </si>
  <si>
    <t xml:space="preserve">89030U</t>
  </si>
  <si>
    <t xml:space="preserve">TRATOR DE ESTEIRAS, POTÊNCIA 100 HP, PESO OPERACIONAL 9,4 T, COM LÂMINA 2,19 M3 - JUROS. AF_06/2014</t>
  </si>
  <si>
    <t xml:space="preserve">89033U</t>
  </si>
  <si>
    <t xml:space="preserve">TRATOR DE PNEUS, POTÊNCIA 85 CV, TRAÇÃO 4X4, PESO COM LASTRO DE 4.675 KG - DEPRECIAÇÃO. AF_06/2014</t>
  </si>
  <si>
    <t xml:space="preserve">89034U</t>
  </si>
  <si>
    <t xml:space="preserve">TRATOR DE PNEUS, POTÊNCIA 85 CV, TRAÇÃO 4X4, PESO COM LASTRO DE 4.675 KG - JUROS. AF_06/2014</t>
  </si>
  <si>
    <t xml:space="preserve">89128U</t>
  </si>
  <si>
    <t xml:space="preserve">PÁ CARREGADEIRA SOBRE RODAS, POTÊNCIA LÍQUIDA 128 HP, CAPACIDADE DA CAÇAMBA 1,7 A 2,8 M3, PESO OPERACIONAL 11632 KG - DEPRECIAÇÃO. AF_06/2014</t>
  </si>
  <si>
    <t xml:space="preserve">89129U</t>
  </si>
  <si>
    <t xml:space="preserve">PÁ CARREGADEIRA SOBRE RODAS, POTÊNCIA LÍQUIDA 128 HP, CAPACIDADE DA CAÇAMBA 1,7 A 2,8 M3, PESO OPERACIONAL 11632 KG - JUROS. AF_06/2014</t>
  </si>
  <si>
    <t xml:space="preserve">89130U</t>
  </si>
  <si>
    <t xml:space="preserve">PÁ CARREGADEIRA SOBRE RODAS, POTÊNCIA 197 HP, CAPACIDADE DA CAÇAMBA 2,5 A 3,5 M3, PESO OPERACIONAL 18338 KG - DEPRECIAÇÃO. AF_06/2014</t>
  </si>
  <si>
    <t xml:space="preserve">89131U</t>
  </si>
  <si>
    <t xml:space="preserve">PÁ CARREGADEIRA SOBRE RODAS, POTÊNCIA 197 HP, CAPACIDADE DA CAÇAMBA 2,5 A 3,5 M3, PESO OPERACIONAL 18338 KG - JUROS. AF_06/2014</t>
  </si>
  <si>
    <t xml:space="preserve">89210U</t>
  </si>
  <si>
    <t xml:space="preserve">ROLO COMPACTADOR VIBRATÓRIO DE UM CILINDRO AÇO LISO, POTÊNCIA 80 HP, PESO OPERACIONAL MÁXIMO 8,1 T, IMPACTO DINÂMICO 16,15 / 9,5 T, LARGURA DE TRABALHO 1,68 M - DEPRECIAÇÃO. AF_06/2014</t>
  </si>
  <si>
    <t xml:space="preserve">89211U</t>
  </si>
  <si>
    <t xml:space="preserve">ROLO COMPACTADOR VIBRATÓRIO DE UM CILINDRO AÇO LISO, POTÊNCIA 80 HP, PESO OPERACIONAL MÁXIMO 8,1 T, IMPACTO DINÂMICO 16,15 / 9,5 T, LARGURA DE TRABALHO 1,68 M - JUROS. AF_06/2014</t>
  </si>
  <si>
    <t xml:space="preserve">89212U</t>
  </si>
  <si>
    <t xml:space="preserve">BATE-ESTACAS POR GRAVIDADE, POTÊNCIA DE 160 HP, PESO DO MARTELO ATÉ 3 TONELADAS - DEPRECIAÇÃO. AF_11/2014</t>
  </si>
  <si>
    <t xml:space="preserve">89213U</t>
  </si>
  <si>
    <t xml:space="preserve">BATE-ESTACAS POR GRAVIDADE, POTÊNCIA DE 160 HP, PESO DO MARTELO ATÉ 3 TONELADAS - JUROS. AF_11/2014</t>
  </si>
  <si>
    <t xml:space="preserve">89214U</t>
  </si>
  <si>
    <t xml:space="preserve">BATE-ESTACAS POR GRAVIDADE, POTÊNCIA DE 160 HP, PESO DO MARTELO ATÉ 3 TONELADAS - MANUTENÇÃO. AF_11/2014</t>
  </si>
  <si>
    <t xml:space="preserve">89215U</t>
  </si>
  <si>
    <t xml:space="preserve">BATE-ESTACAS POR GRAVIDADE, POTÊNCIA DE 160 HP, PESO DO MARTELO ATÉ 3 TONELADAS - MATERIAIS NA OPERAÇÃO. AF_11/2014</t>
  </si>
  <si>
    <t xml:space="preserve">89221U</t>
  </si>
  <si>
    <t xml:space="preserve">BETONEIRA CAPACIDADE NOMINAL DE 600 L, CAPACIDADE DE MISTURA 360 L, MOTOR ELÉTRICO TRIFÁSICO POTÊNCIA DE 4 CV, SEM CARREGADOR - DEPRECIAÇÃO. AF_11/2014</t>
  </si>
  <si>
    <t xml:space="preserve">89222U</t>
  </si>
  <si>
    <t xml:space="preserve">BETONEIRA CAPACIDADE NOMINAL DE 600 L, CAPACIDADE DE MISTURA 360 L, MOTOR ELÉTRICO TRIFÁSICO POTÊNCIA DE 4 CV, SEM CARREGADOR - JUROS. AF_11/2014</t>
  </si>
  <si>
    <t xml:space="preserve">89223U</t>
  </si>
  <si>
    <t xml:space="preserve">BETONEIRA CAPACIDADE NOMINAL DE 600 L, CAPACIDADE DE MISTURA 360 L, MOTOR ELÉTRICO TRIFÁSICO POTÊNCIA DE 4 CV, SEM CARREGADOR - MANUTENÇÃO. AF_11/2014</t>
  </si>
  <si>
    <t xml:space="preserve">89224U</t>
  </si>
  <si>
    <t xml:space="preserve">BETONEIRA CAPACIDADE NOMINAL DE 600 L, CAPACIDADE DE MISTURA 360 L, MOTOR ELÉTRICO TRIFÁSICO POTÊNCIA DE 4 CV, SEM CARREGADOR - MATERIAIS NA OPERAÇÃO. AF_11/2014</t>
  </si>
  <si>
    <t xml:space="preserve">89228U</t>
  </si>
  <si>
    <t xml:space="preserve">MOTONIVELADORA POTÊNCIA BÁSICA LÍQUIDA (PRIMEIRA MARCHA) 125 HP, PESO BRUTO 13032 KG, LARGURA DA LÂMINA DE 3,7 M - DEPRECIAÇÃO. AF_06/2014</t>
  </si>
  <si>
    <t xml:space="preserve">89229U</t>
  </si>
  <si>
    <t xml:space="preserve">MOTONIVELADORA POTÊNCIA BÁSICA LÍQUIDA (PRIMEIRA MARCHA) 125 HP, PESO BRUTO 13032 KG, LARGURA DA LÂMINA DE 3,7 M - JUROS. AF_06/2014</t>
  </si>
  <si>
    <t xml:space="preserve">89230U</t>
  </si>
  <si>
    <t xml:space="preserve">FRESADORA DE ASFALTO A FRIO SOBRE RODAS, LARGURA FRESAGEM DE 1,0 M, POTÊNCIA 208 HP - DEPRECIAÇÃO. AF_11/2014</t>
  </si>
  <si>
    <t xml:space="preserve">89231U</t>
  </si>
  <si>
    <t xml:space="preserve">FRESADORA DE ASFALTO A FRIO SOBRE RODAS, LARGURA FRESAGEM DE 1,0 M, POTÊNCIA 208 HP - JUROS. AF_11/2014</t>
  </si>
  <si>
    <t xml:space="preserve">89232U</t>
  </si>
  <si>
    <t xml:space="preserve">FRESADORA DE ASFALTO A FRIO SOBRE RODAS, LARGURA FRESAGEM DE 1,0 M, POTÊNCIA 208 HP - MANUTENÇÃO. AF_11/2014</t>
  </si>
  <si>
    <t xml:space="preserve">89233U</t>
  </si>
  <si>
    <t xml:space="preserve">FRESADORA DE ASFALTO A FRIO SOBRE RODAS, LARGURA FRESAGEM DE 1,0 M, POTÊNCIA 208 HP - MATERIAIS NA OPERAÇÃO. AF_11/2014</t>
  </si>
  <si>
    <t xml:space="preserve">89236U</t>
  </si>
  <si>
    <t xml:space="preserve">FRESADORA DE ASFALTO A FRIO SOBRE RODAS, LARGURA FRESAGEM DE 2,0 M, POTÊNCIA 550 HP - DEPRECIAÇÃO. AF_11/2014</t>
  </si>
  <si>
    <t xml:space="preserve">89237U</t>
  </si>
  <si>
    <t xml:space="preserve">FRESADORA DE ASFALTO A FRIO SOBRE RODAS, LARGURA FRESAGEM DE 2,0 M, POTÊNCIA 550 HP - JUROS. AF_11/2014</t>
  </si>
  <si>
    <t xml:space="preserve">89238U</t>
  </si>
  <si>
    <t xml:space="preserve">FRESADORA DE ASFALTO A FRIO SOBRE RODAS, LARGURA FRESAGEM DE 2,0 M, POTÊNCIA 550 HP - MANUTENÇÃO. AF_11/2014</t>
  </si>
  <si>
    <t xml:space="preserve">89239U</t>
  </si>
  <si>
    <t xml:space="preserve">FRESADORA DE ASFALTO A FRIO SOBRE RODAS, LARGURA FRESAGEM DE 2,0 M, POTÊNCIA 550 HP - MATERIAIS NA OPERAÇÃO. AF_11/2014</t>
  </si>
  <si>
    <t xml:space="preserve">89240U</t>
  </si>
  <si>
    <t xml:space="preserve">VIBROACABADORA DE ASFALTO SOBRE ESTEIRAS, LARGURA DE PAVIMENTAÇÃO 1,90 M A 5,30 M, POTÊNCIA 105 HP CAPACIDADE 450 T/H - DEPRECIAÇÃO. AF_11/2014</t>
  </si>
  <si>
    <t xml:space="preserve">89241U</t>
  </si>
  <si>
    <t xml:space="preserve">VIBROACABADORA DE ASFALTO SOBRE ESTEIRAS, LARGURA DE PAVIMENTAÇÃO 1,90 M A 5,30 M, POTÊNCIA 105 HP CAPACIDADE 450 T/H - JUROS. AF_11/2014</t>
  </si>
  <si>
    <t xml:space="preserve">89246U</t>
  </si>
  <si>
    <t xml:space="preserve">RECICLADORA DE ASFALTO A FRIO SOBRE RODAS, LARGURA FRESAGEM DE 2,0 M, POTÊNCIA 422 HP - DEPRECIAÇÃO. AF_11/2014</t>
  </si>
  <si>
    <t xml:space="preserve">89247U</t>
  </si>
  <si>
    <t xml:space="preserve">RECICLADORA DE ASFALTO A FRIO SOBRE RODAS, LARGURA FRESAGEM DE 2,0 M, POTÊNCIA 422 HP - JUROS. AF_11/2014</t>
  </si>
  <si>
    <t xml:space="preserve">89248U</t>
  </si>
  <si>
    <t xml:space="preserve">RECICLADORA DE ASFALTO A FRIO SOBRE RODAS, LARGURA FRESAGEM DE 2,0 M, POTÊNCIA 422 HP - MANUTENÇÃO. AF_11/2014</t>
  </si>
  <si>
    <t xml:space="preserve">89249U</t>
  </si>
  <si>
    <t xml:space="preserve">RECICLADORA DE ASFALTO A FRIO SOBRE RODAS, LARGURA FRESAGEM DE 2,0 M, POTÊNCIA 422 HP - MATERIAIS NA OPERAÇÃO. AF_11/2014</t>
  </si>
  <si>
    <t xml:space="preserve">89253U</t>
  </si>
  <si>
    <t xml:space="preserve">VIBROACABADORA DE ASFALTO SOBRE ESTEIRAS, LARGURA DE PAVIMENTAÇÃO 2,13 M A 4,55 M, POTÊNCIA 100 HP, CAPACIDADE 400 T/H - DEPRECIAÇÃO. AF_11/2014</t>
  </si>
  <si>
    <t xml:space="preserve">89254U</t>
  </si>
  <si>
    <t xml:space="preserve">VIBROACABADORA DE ASFALTO SOBRE ESTEIRAS, LARGURA DE PAVIMENTAÇÃO 2,13 M A 4,55 M, POTÊNCIA 100 HP, CAPACIDADE 400 T/H - JUROS. AF_11/2014</t>
  </si>
  <si>
    <t xml:space="preserve">89255U</t>
  </si>
  <si>
    <t xml:space="preserve">VIBROACABADORA DE ASFALTO SOBRE ESTEIRAS, LARGURA DE PAVIMENTAÇÃO 2,13 M A 4,55 M, POTÊNCIA 100 HP, CAPACIDADE 400 T/H - MANUTENÇÃO. AF_11/2014</t>
  </si>
  <si>
    <t xml:space="preserve">89256U</t>
  </si>
  <si>
    <t xml:space="preserve">VIBROACABADORA DE ASFALTO SOBRE ESTEIRAS, LARGURA DE PAVIMENTAÇÃO 2,13 M A 4,55 M, POTÊNCIA 100 HP, CAPACIDADE 400 T/H - MATERIAIS NA OPERAÇÃO. AF_11/2014</t>
  </si>
  <si>
    <t xml:space="preserve">89259U</t>
  </si>
  <si>
    <t xml:space="preserve">GUINDAUTO HIDRÁULICO, CAPACIDADE MÁXIMA DE CARGA 6200 KG, MOMENTO MÁXIMO DE CARGA 11,7 TM, ALCANCE MÁXIMO HORIZONTAL 9,70 M, INCLUSIVE CAMINHÃO TOCO PBT 16.000 KG, POTÊNCIA DE 189 CV - DEPRECIAÇÃO. AF_06/2014</t>
  </si>
  <si>
    <t xml:space="preserve">89260U</t>
  </si>
  <si>
    <t xml:space="preserve">GUINDAUTO HIDRÁULICO, CAPACIDADE MÁXIMA DE CARGA 6200 KG, MOMENTO MÁXIMO DE CARGA 11,7 TM, ALCANCE MÁXIMO HORIZONTAL 9,70 M, INCLUSIVE CAMINHÃO TOCO PBT 16.000 KG, POTÊNCIA DE 189 CV - JUROS. AF_06/2014</t>
  </si>
  <si>
    <t xml:space="preserve">89262U</t>
  </si>
  <si>
    <t xml:space="preserve">GUINDAUTO HIDRÁULICO, CAPACIDADE MÁXIMA DE CARGA 6200 KG, MOMENTO MÁXIMO DE CARGA 11,7 TM, ALCANCE MÁXIMO HORIZONTAL 9,70 M, INCLUSIVE CAMINHÃO TOCO PBT 16.000 KG, POTÊNCIA DE 189 CV - MANUTENÇÃO. AF_06/2014</t>
  </si>
  <si>
    <t xml:space="preserve">89264U</t>
  </si>
  <si>
    <t xml:space="preserve">CAMINHÃO TOCO, PBT 16.000 KG, CARGA ÚTIL MÁX. 10.685 KG, DIST. ENTRE EIXOS 4,8 M, POTÊNCIA 189 CV, INCLUSIVE CARROCERIA FIXA ABERTA DE MADEIRA P/ TRANSPORTE GERAL DE CARGA SECA, DIMEN. APROX. 2,5 X 7,00 X 0,50 M - DEPRECIAÇÃO. AF_06/2014</t>
  </si>
  <si>
    <t xml:space="preserve">89265U</t>
  </si>
  <si>
    <t xml:space="preserve">CAMINHÃO TOCO, PBT 16.000 KG, CARGA ÚTIL MÁX. 10.685 KG, DIST. ENTRE EIXOS 4,8 M, POTÊNCIA 189 CV, INCLUSIVE CARROCERIA FIXA ABERTA DE MADEIRA P/ TRANSPORTE GERAL DE CARGA SECA, DIMEN. APROX. 2,5 X 7,00 X 0,50 M - JUROS. AF_06/2014</t>
  </si>
  <si>
    <t xml:space="preserve">89266U</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</si>
  <si>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</si>
  <si>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89267U</t>
  </si>
  <si>
    <t xml:space="preserve">GUINDASTE HIDRÁULICO AUTOPROPELIDO, COM LANÇA TELESCÓPICA 28,80 M, CAPACIDADE MÁXIMA 30 T, POTÊNCIA 97 KW, TRAÇÃO 4 X 4 - DEPRECIAÇÃO. AF_11/2014</t>
  </si>
  <si>
    <t xml:space="preserve">89268U</t>
  </si>
  <si>
    <t xml:space="preserve">GUINDASTE HIDRÁULICO AUTOPROPELIDO, COM LANÇA TELESCÓPICA 28,80 M, CAPACIDADE MÁXIMA 30 T, POTÊNCIA 97 KW, TRAÇÃO 4 X 4 - JUROS. AF_11/2014</t>
  </si>
  <si>
    <t xml:space="preserve">89269U</t>
  </si>
  <si>
    <t xml:space="preserve">GUINDASTE HIDRÁULICO AUTOPROPELIDO, COM LANÇA TELESCÓPICA 28,80 M, CAPACIDADE MÁXIMA 30 T, POTÊNCIA 97 KW, TRAÇÃO 4 X 4 - IMPOSTOS E SEGUROS. AF_11/2014</t>
  </si>
  <si>
    <t xml:space="preserve">89270U</t>
  </si>
  <si>
    <t xml:space="preserve">GUINDASTE HIDRÁULICO AUTOPROPELIDO, COM LANÇA TELESCÓPICA 28,80 M, CAPACIDADE MÁXIMA 30 T, POTÊNCIA 97 KW, TRAÇÃO 4 X 4 - MANUTENÇÃO. AF_11/2014</t>
  </si>
  <si>
    <t xml:space="preserve">89271U</t>
  </si>
  <si>
    <t xml:space="preserve">GUINDASTE HIDRÁULICO AUTOPROPELIDO, COM LANÇA TELESCÓPICA 28,80 M, CAPACIDADE MÁXIMA 30 T, POTÊNCIA 97 KW, TRAÇÃO 4 X 4 - MATERIAIS NA OPERAÇÃO. AF_11/2014</t>
  </si>
  <si>
    <t xml:space="preserve">89274U</t>
  </si>
  <si>
    <t xml:space="preserve">BETONEIRA CAPACIDADE NOMINAL DE 600 L, CAPACIDADE DE MISTURA 440 L, MOTOR A DIESEL POTÊNCIA 10 CV, COM CARREGADOR - DEPRECIAÇÃO. AF_11/2014</t>
  </si>
  <si>
    <t xml:space="preserve">89275U</t>
  </si>
  <si>
    <t xml:space="preserve">BETONEIRA CAPACIDADE NOMINAL DE 600 L, CAPACIDADE DE MISTURA 440 L, MOTOR A DIESEL POTÊNCIA 10 CV, COM CARREGADOR - JUROS. AF_11/2014</t>
  </si>
  <si>
    <t xml:space="preserve">89276U</t>
  </si>
  <si>
    <t xml:space="preserve">BETONEIRA CAPACIDADE NOMINAL DE 600 L, CAPACIDADE DE MISTURA 440 L, MOTOR A DIESEL POTÊNCIA 10 CV, COM CARREGADOR - MANUTENÇÃO. AF_11/2014</t>
  </si>
  <si>
    <t xml:space="preserve">89277U</t>
  </si>
  <si>
    <t xml:space="preserve">BETONEIRA CAPACIDADE NOMINAL DE 600 L, CAPACIDADE DE MISTURA 440 L, MOTOR A DIESEL POTÊNCIA 10 CV, COM CARREGADOR - MATERIAIS NA OPERAÇÃO. AF_11/2014</t>
  </si>
  <si>
    <t xml:space="preserve">89280U</t>
  </si>
  <si>
    <t xml:space="preserve">ROLO COMPACTADOR VIBRATÓRIO TANDEM AÇO LISO, POTÊNCIA 58 HP, PESO SEM/COM LASTRO 6,5 / 9,4 T, LARGURA DE TRABALHO 1,2 M - DEPRECIAÇÃO. AF_06/2014</t>
  </si>
  <si>
    <t xml:space="preserve">89281U</t>
  </si>
  <si>
    <t xml:space="preserve">ROLO COMPACTADOR VIBRATÓRIO TANDEM AÇO LISO, POTÊNCIA 58 HP, PESO SEM/COM LASTRO 6,5 / 9,4 T, LARGURA DE TRABALHO 1,2 M - JUROS. AF_06/2014</t>
  </si>
  <si>
    <t xml:space="preserve">89870U</t>
  </si>
  <si>
    <t xml:space="preserve">CAMINHÃO BASCULANTE 14 M3, COM CAVALO MECÂNICO DE CAPACIDADE MÁXIMA DE TRAÇÃO COMBINADO DE 36000 KG, POTÊNCIA 286 CV, INCLUSIVE SEMIREBOQUE COM CAÇAMBA METÁLICA - DEPRECIAÇÃO. AF_12/2014</t>
  </si>
  <si>
    <t xml:space="preserve">89871U</t>
  </si>
  <si>
    <t xml:space="preserve">CAMINHÃO BASCULANTE 14 M3, COM CAVALO MECÂNICO DE CAPACIDADE MÁXIMA DE TRAÇÃO COMBINADO DE 36000 KG, POTÊNCIA 286 CV, INCLUSIVE SEMIREBOQUE COM CAÇAMBA METÁLICA - JUROS. AF_12/2014</t>
  </si>
  <si>
    <t xml:space="preserve">89872U</t>
  </si>
  <si>
    <t xml:space="preserve">CAMINHÃO BASCULANTE 14 M3, COM CAVALO MECÂNICO DE CAPACIDADE MÁXIMA DE TRAÇÃO COMBINADO DE 36000 KG, POTÊNCIA 286 CV, INCLUSIVE SEMIREBOQUE COM CAÇAMBA METÁLICA - IMPOSTOS E SEGUROS. AF_12/2014</t>
  </si>
  <si>
    <t xml:space="preserve">89873U</t>
  </si>
  <si>
    <t xml:space="preserve">CAMINHÃO BASCULANTE 14 M3, COM CAVALO MECÂNICO DE CAPACIDADE MÁXIMA DE TRAÇÃO COMBINADO DE 36000 KG, POTÊNCIA 286 CV, INCLUSIVE SEMIREBOQUE COM CAÇAMBA METÁLICA - MANUTENÇÃO. AF_12/2014</t>
  </si>
  <si>
    <t xml:space="preserve">89874U</t>
  </si>
  <si>
    <t xml:space="preserve">CAMINHÃO BASCULANTE 14 M3, COM CAVALO MECÂNICO DE CAPACIDADE MÁXIMA DE TRAÇÃO COMBINADO DE 36000 KG, POTÊNCIA 286 CV, INCLUSIVE SEMIREBOQUE COM CAÇAMBA METÁLICA - MATERIAIS NA OPERAÇÃO. AF_12/2014</t>
  </si>
  <si>
    <t xml:space="preserve">89878U</t>
  </si>
  <si>
    <t xml:space="preserve">CAMINHÃO BASCULANTE 18 M3, COM CAVALO MECÂNICO DE CAPACIDADE MÁXIMA DE TRAÇÃO COMBINADO DE 45000 KG, POTÊNCIA 330 CV, INCLUSIVE SEMIREBOQUE COM CAÇAMBA METÁLICA - DEPRECIAÇÃO. AF_12/2014</t>
  </si>
  <si>
    <t xml:space="preserve">89879U</t>
  </si>
  <si>
    <t xml:space="preserve">CAMINHÃO BASCULANTE 18 M3, COM CAVALO MECÂNICO DE CAPACIDADE MÁXIMA DE TRAÇÃO COMBINADO DE 45000 KG, POTÊNCIA 330 CV, INCLUSIVE SEMIREBOQUE COM CAÇAMBA METÁLICA - JUROS. AF_12/2014</t>
  </si>
  <si>
    <t xml:space="preserve">89880U</t>
  </si>
  <si>
    <t xml:space="preserve">CAMINHÃO BASCULANTE 18 M3, COM CAVALO MECÂNICO DE CAPACIDADE MÁXIMA DE TRAÇÃO COMBINADO DE 45000 KG, POTÊNCIA 330 CV, INCLUSIVE SEMIREBOQUE COM CAÇAMBA METÁLICA - IMPOSTOS E SEGUROS. AF_12/2014</t>
  </si>
  <si>
    <t xml:space="preserve">89881U</t>
  </si>
  <si>
    <t xml:space="preserve">CAMINHÃO BASCULANTE 18 M3, COM CAVALO MECÂNICO DE CAPACIDADE MÁXIMA DE TRAÇÃO COMBINADO DE 45000 KG, POTÊNCIA 330 CV, INCLUSIVE SEMIREBOQUE COM CAÇAMBA METÁLICA - MANUTENÇÃO. AF_12/2014</t>
  </si>
  <si>
    <t xml:space="preserve">89882U</t>
  </si>
  <si>
    <t xml:space="preserve">CAMINHÃO BASCULANTE 18 M3, COM CAVALO MECÂNICO DE CAPACIDADE MÁXIMA DE TRAÇÃO COMBINADO DE 45000 KG, POTÊNCIA 330 CV, INCLUSIVE SEMIREBOQUE COM CAÇAMBA METÁLICA - MATERIAIS NA OPERAÇÃO. AF_12/2014</t>
  </si>
  <si>
    <t xml:space="preserve">90582U</t>
  </si>
  <si>
    <t xml:space="preserve">VIBRADOR DE IMERSÃO, DIÂMETRO DE PONTEIRA 45MM, MOTOR ELÉTRICO TRIFÁSICO POTÊNCIA DE 2 CV - DEPRECIAÇÃO. AF_06/2015</t>
  </si>
  <si>
    <t xml:space="preserve">90583U</t>
  </si>
  <si>
    <t xml:space="preserve">VIBRADOR DE IMERSÃO, DIÂMETRO DE PONTEIRA 45MM, MOTOR ELÉTRICO TRIFÁSICO POTÊNCIA DE 2 CV - JUROS. AF_06/2015</t>
  </si>
  <si>
    <t xml:space="preserve">90584U</t>
  </si>
  <si>
    <t xml:space="preserve">VIBRADOR DE IMERSÃO, DIÂMETRO DE PONTEIRA 45MM, MOTOR ELÉTRICO TRIFÁSICO POTÊNCIA DE 2 CV - MANUTENÇÃO. AF_06/2015</t>
  </si>
  <si>
    <t xml:space="preserve">90585U</t>
  </si>
  <si>
    <t xml:space="preserve">VIBRADOR DE IMERSÃO, DIÂMETRO DE PONTEIRA 45MM, MOTOR ELÉTRICO TRIFÁSICO POTÊNCIA DE 2 CV - MATERIAIS NA OPERAÇÃO. AF_06/2015</t>
  </si>
  <si>
    <t xml:space="preserve">90621U</t>
  </si>
  <si>
    <t xml:space="preserve">PERFURATRIZ MANUAL, TORQUE MÁXIMO 83 N.M, POTÊNCIA 5 CV, COM DIÂMETRO MÁXIMO 4" - DEPRECIAÇÃO. AF_06/2015</t>
  </si>
  <si>
    <t xml:space="preserve">90622U</t>
  </si>
  <si>
    <t xml:space="preserve">PERFURATRIZ MANUAL, TORQUE MÁXIMO 83 N.M, POTÊNCIA 5 CV, COM DIÂMETRO MÁXIMO 4" - JUROS. AF_06/2015</t>
  </si>
  <si>
    <t xml:space="preserve">90623U</t>
  </si>
  <si>
    <t xml:space="preserve">PERFURATRIZ MANUAL, TORQUE MÁXIMO 83 N.M, POTÊNCIA 5 CV, COM DIÂMETRO MÁXIMO 4" - MANUTENÇÃO. AF_06/2015</t>
  </si>
  <si>
    <t xml:space="preserve">90624U</t>
  </si>
  <si>
    <t xml:space="preserve">PERFURATRIZ MANUAL, TORQUE MÁXIMO 83 N.M, POTÊNCIA 5 CV, COM DIÂMETRO MÁXIMO 4" - MATERIAIS NA OPERAÇÃO. AF_06/2015</t>
  </si>
  <si>
    <t xml:space="preserve">90627U</t>
  </si>
  <si>
    <t xml:space="preserve">PERFURATRIZ SOBRE ESTEIRA, TORQUE MÁXIMO 600 KGF, PESO MÉDIO 1000 KG, POTÊNCIA 20 HP, DIÂMETRO MÁXIMO 10" - DEPRECIAÇÃO. AF_06/2015</t>
  </si>
  <si>
    <t xml:space="preserve">90628U</t>
  </si>
  <si>
    <t xml:space="preserve">PERFURATRIZ SOBRE ESTEIRA, TORQUE MÁXIMO 600 KGF, PESO MÉDIO 1000 KG, POTÊNCIA 20 HP, DIÂMETRO MÁXIMO 10" - JUROS. AF_06/2015</t>
  </si>
  <si>
    <t xml:space="preserve">90629U</t>
  </si>
  <si>
    <t xml:space="preserve">PERFURATRIZ SOBRE ESTEIRA, TORQUE MÁXIMO 600 KGF, PESO MÉDIO 1000 KG, POTÊNCIA 20 HP, DIÂMETRO MÁXIMO 10" - MANUTENÇÃO. AF_06/2015</t>
  </si>
  <si>
    <t xml:space="preserve">90630U</t>
  </si>
  <si>
    <t xml:space="preserve">PERFURATRIZ SOBRE ESTEIRA, TORQUE MÁXIMO 600 KGF, PESO MÉDIO 1000 KG, POTÊNCIA 20 HP, DIÂMETRO MÁXIMO 10" - MATERIAIS NA OPERAÇÃO. AF_06/2015</t>
  </si>
  <si>
    <t xml:space="preserve">90633U</t>
  </si>
  <si>
    <t xml:space="preserve">MISTURADOR DUPLO HORIZONTAL DE ALTA TURBULÊNCIA, CAPACIDADE / VOLUME 2 X 500 LITROS, MOTORES ELÉTRICOS MÍNIMO 5 CV CADA, PARA NATA CIMENTO, ARGAMASSA E OUTROS - DEPRECIAÇÃO. AF_06/2015</t>
  </si>
  <si>
    <t xml:space="preserve">90634U</t>
  </si>
  <si>
    <t xml:space="preserve">MISTURADOR DUPLO HORIZONTAL DE ALTA TURBULÊNCIA, CAPACIDADE / VOLUME 2 X 500 LITROS, MOTORES ELÉTRICOS MÍNIMO 5 CV CADA, PARA NATA CIMENTO, ARGAMASSA E OUTROS - JUROS. AF_06/2015</t>
  </si>
  <si>
    <t xml:space="preserve">90635U</t>
  </si>
  <si>
    <t xml:space="preserve">MISTURADOR DUPLO HORIZONTAL DE ALTA TURBULÊNCIA, CAPACIDADE / VOLUME 2 X 500 LITROS, MOTORES ELÉTRICOS MÍNIMO 5 CV CADA, PARA NATA CIMENTO, ARGAMASSA E OUTROS - MANUTENÇÃO. AF_06/2015</t>
  </si>
  <si>
    <t xml:space="preserve">90636U</t>
  </si>
  <si>
    <t xml:space="preserve">MISTURADOR DUPLO HORIZONTAL DE ALTA TURBULÊNCIA, CAPACIDADE / VOLUME 2 X 500 LITROS, MOTORES ELÉTRICOS MÍNIMO 5 CV CADA, PARA NATA CIMENTO, ARGAMASSA E OUTROS - MATERIAIS NA OPERAÇÃO. AF_06/2015</t>
  </si>
  <si>
    <t xml:space="preserve">90639U</t>
  </si>
  <si>
    <t xml:space="preserve">BOMBA TRIPLEX, PARA INJEÇÃO DE NATA DE CIMENTO, VAZÃO MÁXIMA DE 100 LITROS/MINUTO, PRESSÃO MÁXIMA DE 70 BAR - DEPRECIAÇÃO. AF_06/2015</t>
  </si>
  <si>
    <t xml:space="preserve">90640U</t>
  </si>
  <si>
    <t xml:space="preserve">BOMBA TRIPLEX, PARA INJEÇÃO DE NATA DE CIMENTO, VAZÃO MÁXIMA DE 100 LITROS/MINUTO, PRESSÃO MÁXIMA DE 70 BAR - JUROS. AF_06/2015</t>
  </si>
  <si>
    <t xml:space="preserve">90641U</t>
  </si>
  <si>
    <t xml:space="preserve">BOMBA TRIPLEX, PARA INJEÇÃO DE NATA DE CIMENTO, VAZÃO MÁXIMA DE 100 LITROS/MINUTO, PRESSÃO MÁXIMA DE 70 BAR - MANUTENÇÃO. AF_06/2015</t>
  </si>
  <si>
    <t xml:space="preserve">90642U</t>
  </si>
  <si>
    <t xml:space="preserve">BOMBA TRIPLEX, PARA INJEÇÃO DE NATA DE CIMENTO, VAZÃO MÁXIMA DE 100 LITROS/MINUTO, PRESSÃO MÁXIMA DE 70 BAR - MATERIAIS NA OPERAÇÃO. AF_06/2015</t>
  </si>
  <si>
    <t xml:space="preserve">90646U</t>
  </si>
  <si>
    <t xml:space="preserve">BOMBA CENTRÍFUGA MONOESTÁGIO COM MOTOR ELÉTRICO MONOFÁSICO, POTÊNCIA 15 HP, DIÂMETRO DO ROTOR 173 MM, HM/Q = 30 MCA / 90 M3/H A 45 MCA / 55 M3/H - DEPRECIAÇÃO. AF_06/2015</t>
  </si>
  <si>
    <t xml:space="preserve">90647U</t>
  </si>
  <si>
    <t xml:space="preserve">BOMBA CENTRÍFUGA MONOESTÁGIO COM MOTOR ELÉTRICO MONOFÁSICO, POTÊNCIA 15 HP, DIÂMETRO DO ROTOR 173 MM, HM/Q = 30 MCA / 90 M3/H A 45 MCA / 55 M3/H - JUROS. AF_06/2015</t>
  </si>
  <si>
    <t xml:space="preserve">90648U</t>
  </si>
  <si>
    <t xml:space="preserve">BOMBA CENTRÍFUGA MONOESTÁGIO COM MOTOR ELÉTRICO MONOFÁSICO, POTÊNCIA 15 HP, DIÂMETRO DO ROTOR 173 MM, HM/Q = 30 MCA / 90 M3/H A 45 MCA / 55 M3/H - MANUTENÇÃO. AF_06/2015</t>
  </si>
  <si>
    <t xml:space="preserve">90649U</t>
  </si>
  <si>
    <t xml:space="preserve">BOMBA CENTRÍFUGA MONOESTÁGIO COM MOTOR ELÉTRICO MONOFÁSICO, POTÊNCIA 15 HP, DIÂMETRO DO ROTOR 173 MM, HM/Q = 30 MCA / 90 M3/H A 45 MCA / 55 M3/H - MATERIAIS NA OPERAÇÃO. AF_06/2015</t>
  </si>
  <si>
    <t xml:space="preserve">90652U</t>
  </si>
  <si>
    <t xml:space="preserve">BOMBA DE PROJEÇÃO DE CONCRETO SECO, POTÊNCIA 10 CV, VAZÃO 3 M3/H - DEPRECIAÇÃO. AF_06/2015</t>
  </si>
  <si>
    <t xml:space="preserve">90653U</t>
  </si>
  <si>
    <t xml:space="preserve">BOMBA DE PROJEÇÃO DE CONCRETO SECO, POTÊNCIA 10 CV, VAZÃO 3 M3/H - JUROS. AF_06/2015</t>
  </si>
  <si>
    <t xml:space="preserve">90654U</t>
  </si>
  <si>
    <t xml:space="preserve">BOMBA DE PROJEÇÃO DE CONCRETO SECO, POTÊNCIA 10 CV, VAZÃO 3 M3/H - MANUTENÇÃO. AF_06/2015</t>
  </si>
  <si>
    <t xml:space="preserve">90655U</t>
  </si>
  <si>
    <t xml:space="preserve">BOMBA DE PROJEÇÃO DE CONCRETO SECO, POTÊNCIA 10 CV, VAZÃO 3 M3/H - MATERIAIS NA OPERAÇÃO. AF_06/2015</t>
  </si>
  <si>
    <t xml:space="preserve">90658U</t>
  </si>
  <si>
    <t xml:space="preserve">BOMBA DE PROJEÇÃO DE CONCRETO SECO, POTÊNCIA 10 CV, VAZÃO 6 M3/H - DEPRECIAÇÃO. AF_06/2015</t>
  </si>
  <si>
    <t xml:space="preserve">90659U</t>
  </si>
  <si>
    <t xml:space="preserve">BOMBA DE PROJEÇÃO DE CONCRETO SECO, POTÊNCIA 10 CV, VAZÃO 6 M3/H - JUROS. AF_06/2015</t>
  </si>
  <si>
    <t xml:space="preserve">90660U</t>
  </si>
  <si>
    <t xml:space="preserve">BOMBA DE PROJEÇÃO DE CONCRETO SECO, POTÊNCIA 10 CV, VAZÃO 6 M3/H - MANUTENÇÃO. AF_06/2015</t>
  </si>
  <si>
    <t xml:space="preserve">90661U</t>
  </si>
  <si>
    <t xml:space="preserve">BOMBA DE PROJEÇÃO DE CONCRETO SECO, POTÊNCIA 10 CV, VAZÃO 6 M3/H - MATERIAIS NA OPERAÇÃO. AF_06/2015</t>
  </si>
  <si>
    <t xml:space="preserve">90664U</t>
  </si>
  <si>
    <t xml:space="preserve">PROJETOR PNEUMÁTICO DE ARGAMASSA PARA CHAPISCO E REBOCO COM RECIPIENTE ACOPLADO, TIPO CANEQUINHA, COM COMPRESSOR DE AR REBOCÁVEL VAZÃO 89 PCM E MOTOR DIESEL DE 20 CV - DEPRECIAÇÃO. AF_06/2015</t>
  </si>
  <si>
    <t xml:space="preserve">90665U</t>
  </si>
  <si>
    <t xml:space="preserve">PROJETOR PNEUMÁTICO DE ARGAMASSA PARA CHAPISCO E REBOCO COM RECIPIENTE ACOPLADO, TIPO CANEQUINHA, COM COMPRESSOR DE AR REBOCÁVEL VAZÃO 89 PCM E MOTOR DIESEL DE 20 CV - JUROS. AF_06/2015</t>
  </si>
  <si>
    <t xml:space="preserve">90666U</t>
  </si>
  <si>
    <t xml:space="preserve">PROJETOR PNEUMÁTICO DE ARGAMASSA PARA CHAPISCO E REBOCO COM RECIPIENTE ACOPLADO, TIPO CANEQUINHA, COM COMPRESSOR DE AR REBOCÁVEL VAZÃO 89 PCM E MOTOR DIESEL DE 20 CV - MANUTENÇÃO. AF_06/2015</t>
  </si>
  <si>
    <t xml:space="preserve">90667U</t>
  </si>
  <si>
    <t xml:space="preserve">PROJETOR PNEUMÁTICO DE ARGAMASSA PARA CHAPISCO E REBOCO COM RECIPIENTE ACOPLADO, TIPO CANEQUINHA, COM COMPRESSOR DE AR REBOCÁVEL VAZÃO 89 PCM E MOTOR DIESEL DE 20 CV - MATERIAIS NA OPERAÇÃO. AF_06/2015</t>
  </si>
  <si>
    <t xml:space="preserve">90670U</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</si>
  <si>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</si>
  <si>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90671U</t>
  </si>
  <si>
    <t xml:space="preserve">PERFURATRIZ COM TORRE METÁLICA PARA EXECUÇÃO DE ESTACA HÉLICE CONTÍNUA, PROFUNDIDADE MÁXIMA DE 30 M, DIÂMETRO MÁXIMO DE 800 MM, POTÊNCIA INSTALADA DE 268 HP, MESA ROTATIVA COM TORQUE MÁXIMO DE 170 KNM - JUROS. AF_06/2015</t>
  </si>
  <si>
    <t xml:space="preserve">90672U</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</si>
  <si>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</si>
  <si>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90673U</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</si>
  <si>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</si>
  <si>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90676U</t>
  </si>
  <si>
    <t xml:space="preserve">PERFURATRIZ HIDRÁULICA SOBRE CAMINHÃO COM TRADO CURTO ACOPLADO, PROFUNDIDADE MÁXIMA DE 20 M, DIÂMETRO MÁXIMO DE 1500 MM, POTÊNCIA INSTALADA DE 137 HP, MESA ROTATIVA COM TORQUE MÁXIMO DE 30 KNM - DEPRECIAÇÃO. AF_06/2015</t>
  </si>
  <si>
    <t xml:space="preserve">90677U</t>
  </si>
  <si>
    <t xml:space="preserve">PERFURATRIZ HIDRÁULICA SOBRE CAMINHÃO COM TRADO CURTO ACOPLADO, PROFUNDIDADE MÁXIMA DE 20 M, DIÂMETRO MÁXIMO DE 1500 MM, POTÊNCIA INSTALADA DE 137 HP, MESA ROTATIVA COM TORQUE MÁXIMO DE 30 KNM - JUROS. AF_06/2015</t>
  </si>
  <si>
    <t xml:space="preserve">90678U</t>
  </si>
  <si>
    <t xml:space="preserve">PERFURATRIZ HIDRÁULICA SOBRE CAMINHÃO COM TRADO CURTO ACOPLADO, PROFUNDIDADE MÁXIMA DE 20 M, DIÂMETRO MÁXIMO DE 1500 MM, POTÊNCIA INSTALADA DE 137 HP, MESA ROTATIVA COM TORQUE MÁXIMO DE 30 KNM - MANUTENÇÃO. AF_06/2015</t>
  </si>
  <si>
    <t xml:space="preserve">90679U</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</si>
  <si>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</si>
  <si>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90682U</t>
  </si>
  <si>
    <t xml:space="preserve">MANIPULADOR TELESCÓPICO, POTÊNCIA DE 85 HP, CAPACIDADE DE CARGA DE 3.500 KG, ALTURA MÁXIMA DE ELEVAÇÃO DE 12,3 M - DEPRECIAÇÃO. AF_06/2015</t>
  </si>
  <si>
    <t xml:space="preserve">90683U</t>
  </si>
  <si>
    <t xml:space="preserve">MANIPULADOR TELESCÓPICO, POTÊNCIA DE 85 HP, CAPACIDADE DE CARGA DE 3.500 KG, ALTURA MÁXIMA DE ELEVAÇÃO DE 12,3 M - JUROS. AF_06/2015</t>
  </si>
  <si>
    <t xml:space="preserve">90684U</t>
  </si>
  <si>
    <t xml:space="preserve">MANIPULADOR TELESCÓPICO, POTÊNCIA DE 85 HP, CAPACIDADE DE CARGA DE 3.500 KG, ALTURA MÁXIMA DE ELEVAÇÃO DE 12,3 M - MANUTENÇÃO. AF_06/2015</t>
  </si>
  <si>
    <t xml:space="preserve">90685U</t>
  </si>
  <si>
    <t xml:space="preserve">MANIPULADOR TELESCÓPICO, POTÊNCIA DE 85 HP, CAPACIDADE DE CARGA DE 3.500 KG, ALTURA MÁXIMA DE ELEVAÇÃO DE 12,3 M - MATERIAIS NA OPERAÇÃO. AF_06/2015</t>
  </si>
  <si>
    <t xml:space="preserve">90688U</t>
  </si>
  <si>
    <t xml:space="preserve">MINICARREGADEIRA SOBRE RODAS, POTÊNCIA LÍQUIDA DE 47 HP, CAPACIDADE NOMINAL DE OPERAÇÃO DE 646 KG - DEPRECIAÇÃO. AF_06/2015</t>
  </si>
  <si>
    <t xml:space="preserve">90689U</t>
  </si>
  <si>
    <t xml:space="preserve">MINICARREGADEIRA SOBRE RODAS, POTÊNCIA LÍQUIDA DE 47 HP, CAPACIDADE NOMINAL DE OPERAÇÃO DE 646 KG - JUROS. AF_06/2015</t>
  </si>
  <si>
    <t xml:space="preserve">90690U</t>
  </si>
  <si>
    <t xml:space="preserve">MINICARREGADEIRA SOBRE RODAS, POTÊNCIA LÍQUIDA DE 47 HP, CAPACIDADE NOMINAL DE OPERAÇÃO DE 646 KG - MANUTENÇÃO. AF_06/2015</t>
  </si>
  <si>
    <t xml:space="preserve">90691U</t>
  </si>
  <si>
    <t xml:space="preserve">MINICARREGADEIRA SOBRE RODAS, POTÊNCIA LÍQUIDA DE 47 HP, CAPACIDADE NOMINAL DE OPERAÇÃO DE 646 KG - MATERIAIS NA OPERAÇÃO. AF_06/2015</t>
  </si>
  <si>
    <t xml:space="preserve">90957U</t>
  </si>
  <si>
    <t xml:space="preserve">COMPRESSOR DE AR REBOCÁVEL, VAZÃO 189 PCM, PRESSÃO EFETIVA DE TRABALHO 102 PSI, MOTOR DIESEL, POTÊNCIA 63 CV - DEPRECIAÇÃO. AF_06/2015</t>
  </si>
  <si>
    <t xml:space="preserve">90958U</t>
  </si>
  <si>
    <t xml:space="preserve">COMPRESSOR DE AR REBOCÁVEL, VAZÃO 189 PCM, PRESSÃO EFETIVA DE TRABALHO 102 PSI, MOTOR DIESEL, POTÊNCIA 63 CV - JUROS. AF_06/2015</t>
  </si>
  <si>
    <t xml:space="preserve">90960U</t>
  </si>
  <si>
    <t xml:space="preserve">COMPRESSOR DE AR REBOCÁVEL, VAZÃO 89 PCM, PRESSÃO EFETIVA DE TRABALHO 102 PSI, MOTOR DIESEL, POTÊNCIA 20 CV - DEPRECIAÇÃO. AF_06/2015</t>
  </si>
  <si>
    <t xml:space="preserve">90961U</t>
  </si>
  <si>
    <t xml:space="preserve">COMPRESSOR DE AR REBOCÁVEL, VAZÃO 89 PCM, PRESSÃO EFETIVA DE TRABALHO 102 PSI, MOTOR DIESEL, POTÊNCIA 20 CV - JUROS. AF_06/2015</t>
  </si>
  <si>
    <t xml:space="preserve">90962U</t>
  </si>
  <si>
    <t xml:space="preserve">COMPRESSOR DE AR REBOCÁVEL, VAZÃO 89 PCM, PRESSÃO EFETIVA DE TRABALHO 102 PSI, MOTOR DIESEL, POTÊNCIA 20 CV - MANUTENÇÃO. AF_06/2015</t>
  </si>
  <si>
    <t xml:space="preserve">90963U</t>
  </si>
  <si>
    <t xml:space="preserve">COMPRESSOR DE AR REBOCÁVEL, VAZÃO 89 PCM, PRESSÃO EFETIVA DE TRABALHO 102 PSI, MOTOR DIESEL, POTÊNCIA 20 CV - MATERIAIS NA OPERAÇÃO. AF_06/2015</t>
  </si>
  <si>
    <t xml:space="preserve">90968U</t>
  </si>
  <si>
    <t xml:space="preserve">COMPRESSOR DE AR REBOCAVEL, VAZÃO 250 PCM, PRESSAO DE TRABALHO 102 PSI, MOTOR A DIESEL POTÊNCIA 81 CV - DEPRECIAÇÃO. AF_06/2015</t>
  </si>
  <si>
    <t xml:space="preserve">90969U</t>
  </si>
  <si>
    <t xml:space="preserve">COMPRESSOR DE AR REBOCAVEL, VAZÃO 250 PCM, PRESSAO DE TRABALHO 102 PSI, MOTOR A DIESEL POTÊNCIA 81 CV - JUROS. AF_06/2015</t>
  </si>
  <si>
    <t xml:space="preserve">90970U</t>
  </si>
  <si>
    <t xml:space="preserve">COMPRESSOR DE AR REBOCAVEL, VAZÃO 250 PCM, PRESSAO DE TRABALHO 102 PSI, MOTOR A DIESEL POTÊNCIA 81 CV - MANUTENÇÃO. AF_06/2015</t>
  </si>
  <si>
    <t xml:space="preserve">90971U</t>
  </si>
  <si>
    <t xml:space="preserve">COMPRESSOR DE AR REBOCAVEL, VAZÃO 250 PCM, PRESSAO DE TRABALHO 102 PSI, MOTOR A DIESEL POTÊNCIA 81 CV - MATERIAIS NA OPERAÇÃO. AF_06/2015</t>
  </si>
  <si>
    <t xml:space="preserve">90975U</t>
  </si>
  <si>
    <t xml:space="preserve">COMPRESSOR DE AR REBOCÁVEL, VAZÃO 748 PCM, PRESSÃO EFETIVA DE TRABALHO 102 PSI, MOTOR DIESEL, POTÊNCIA 210 CV - DEPRECIAÇÃO. AF_06/2015</t>
  </si>
  <si>
    <t xml:space="preserve">90976U</t>
  </si>
  <si>
    <t xml:space="preserve">COMPRESSOR DE AR REBOCÁVEL, VAZÃO 748 PCM, PRESSÃO EFETIVA DE TRABALHO 102 PSI, MOTOR DIESEL, POTÊNCIA 210 CV - JUROS. AF_06/2015</t>
  </si>
  <si>
    <t xml:space="preserve">90977U</t>
  </si>
  <si>
    <t xml:space="preserve">COMPRESSOR DE AR REBOCÁVEL, VAZÃO 748 PCM, PRESSÃO EFETIVA DE TRABALHO 102 PSI, MOTOR DIESEL, POTÊNCIA 210 CV - MANUTENÇÃO. AF_06/2015</t>
  </si>
  <si>
    <t xml:space="preserve">90978U</t>
  </si>
  <si>
    <t xml:space="preserve">COMPRESSOR DE AR REBOCÁVEL, VAZÃO 748 PCM, PRESSÃO EFETIVA DE TRABALHO 102 PSI, MOTOR DIESEL, POTÊNCIA 210 CV - MATERIAIS NA OPERAÇÃO. AF_06/2015</t>
  </si>
  <si>
    <t xml:space="preserve">90992U</t>
  </si>
  <si>
    <t xml:space="preserve">COMPRESSOR DE AR REBOCAVEL, VAZÃO 400 PCM, PRESSAO DE TRABALHO 102 PSI, MOTOR A DIESEL POTÊNCIA 110 CV - DEPRECIAÇÃO. AF_06/2015</t>
  </si>
  <si>
    <t xml:space="preserve">90993U</t>
  </si>
  <si>
    <t xml:space="preserve">COMPRESSOR DE AR REBOCAVEL, VAZÃO 400 PCM, PRESSAO DE TRABALHO 102 PSI, MOTOR A DIESEL POTÊNCIA 110 CV - JUROS. AF_06/2015</t>
  </si>
  <si>
    <t xml:space="preserve">90994U</t>
  </si>
  <si>
    <t xml:space="preserve">COMPRESSOR DE AR REBOCAVEL, VAZÃO 400 PCM, PRESSAO DE TRABALHO 102 PSI, MOTOR A DIESEL POTÊNCIA 110 CV - MANUTENÇÃO. AF_06/2015</t>
  </si>
  <si>
    <t xml:space="preserve">90995U</t>
  </si>
  <si>
    <t xml:space="preserve">COMPRESSOR DE AR REBOCAVEL, VAZÃO 400 PCM, PRESSAO DE TRABALHO 102 PSI, MOTOR A DIESEL POTÊNCIA 110 CV - MATERIAIS NA OPERAÇÃO. AF_06/2015</t>
  </si>
  <si>
    <t xml:space="preserve">91021U</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</si>
  <si>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</si>
  <si>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91026U</t>
  </si>
  <si>
    <t xml:space="preserve">CAMINHÃO TRUCADO (C/ TERCEIRO EIXO) ELETRÔNICO - POTÊNCIA 231CV - PBT = 22000KG - DIST. ENTRE EIXOS 5170 MM - INCLUI CARROCERIA FIXA ABERTA DE MADEIRA - DEPRECIAÇÃO. AF_06/2015</t>
  </si>
  <si>
    <t xml:space="preserve">91027U</t>
  </si>
  <si>
    <t xml:space="preserve">CAMINHÃO TRUCADO (C/ TERCEIRO EIXO) ELETRÔNICO - POTÊNCIA 231CV - PBT = 22000KG - DIST. ENTRE EIXOS 5170 MM - INCLUI CARROCERIA FIXA ABERTA DE MADEIRA - JUROS. AF_06/2015</t>
  </si>
  <si>
    <t xml:space="preserve">91028U</t>
  </si>
  <si>
    <t xml:space="preserve">CAMINHÃO TRUCADO (C/ TERCEIRO EIXO) ELETRÔNICO - POTÊNCIA 231CV - PBT = 22000KG - DIST. ENTRE EIXOS 5170 MM - INCLUI CARROCERIA FIXA ABERTA DE MADEIRA - IMPOSTOS E SEGUROS. AF_06/2015</t>
  </si>
  <si>
    <t xml:space="preserve">91029U</t>
  </si>
  <si>
    <t xml:space="preserve">CAMINHÃO TRUCADO (C/ TERCEIRO EIXO) ELETRÔNICO - POTÊNCIA 231CV - PBT = 22000KG - DIST. ENTRE EIXOS 5170 MM - INCLUI CARROCERIA FIXA ABERTA DE MADEIRA - MANUTENÇÃO. AF_06/2015</t>
  </si>
  <si>
    <t xml:space="preserve">91030U</t>
  </si>
  <si>
    <t xml:space="preserve">CAMINHÃO TRUCADO (C/ TERCEIRO EIXO) ELETRÔNICO - POTÊNCIA 231CV - PBT = 22000KG - DIST. ENTRE EIXOS 5170 MM - INCLUI CARROCERIA FIXA ABERTA DE MADEIRA - MATERIAIS NA OPERAÇÃO. AF_06/2015</t>
  </si>
  <si>
    <t xml:space="preserve">91273U</t>
  </si>
  <si>
    <t xml:space="preserve">PLACA VIBRATÓRIA REVERSÍVEL COM MOTOR 4 TEMPOS A GASOLINA, FORÇA CENTRÍFUGA DE 25 KN (2500 KGF), POTÊNCIA 5,5 CV - DEPRECIAÇÃO. AF_08/2015</t>
  </si>
  <si>
    <t xml:space="preserve">91274U</t>
  </si>
  <si>
    <t xml:space="preserve">PLACA VIBRATÓRIA REVERSÍVEL COM MOTOR 4 TEMPOS A GASOLINA, FORÇA CENTRÍFUGA DE 25 KN (2500 KGF), POTÊNCIA 5,5 CV - JUROS. AF_08/2015</t>
  </si>
  <si>
    <t xml:space="preserve">91275U</t>
  </si>
  <si>
    <t xml:space="preserve">PLACA VIBRATÓRIA REVERSÍVEL COM MOTOR 4 TEMPOS A GASOLINA, FORÇA CENTRÍFUGA DE 25 KN (2500 KGF), POTÊNCIA 5,5 CV - MANUTENÇÃO. AF_08/2015</t>
  </si>
  <si>
    <t xml:space="preserve">91276U</t>
  </si>
  <si>
    <t xml:space="preserve">PLACA VIBRATÓRIA REVERSÍVEL COM MOTOR 4 TEMPOS A GASOLINA, FORÇA CENTRÍFUGA DE 25 KN (2500 KGF), POTÊNCIA 5,5 CV - MATERIAIS NA OPERAÇÃO. AF_08/2015</t>
  </si>
  <si>
    <t xml:space="preserve">91279U</t>
  </si>
  <si>
    <t xml:space="preserve">CORTADORA DE PISO COM MOTOR 4 TEMPOS A GASOLINA, POTÊNCIA DE 13 HP, COM DISCO DE CORTE DIAMANTADO SEGMENTADO PARA CONCRETO, DIÂMETRO DE 350 MM, FURO DE 1" (14 X 1") - DEPRECIAÇÃO. AF_08/2015</t>
  </si>
  <si>
    <t xml:space="preserve">91280U</t>
  </si>
  <si>
    <t xml:space="preserve">CORTADORA DE PISO COM MOTOR 4 TEMPOS A GASOLINA, POTÊNCIA DE 13 HP, COM DISCO DE CORTE DIAMANTADO SEGMENTADO PARA CONCRETO, DIÂMETRO DE 350 MM, FURO DE 1" (14 X 1") - JUROS. AF_08/2015</t>
  </si>
  <si>
    <t xml:space="preserve">91281U</t>
  </si>
  <si>
    <t xml:space="preserve">CORTADORA DE PISO COM MOTOR 4 TEMPOS A GASOLINA, POTÊNCIA DE 13 HP, COM DISCO DE CORTE DIAMANTADO SEGMENTADO PARA CONCRETO, DIÂMETRO DE 350 MM, FURO DE 1" (14 X 1") - MANUTENÇÃO. AF_08/2015</t>
  </si>
  <si>
    <t xml:space="preserve">91282U</t>
  </si>
  <si>
    <t xml:space="preserve">CORTADORA DE PISO COM MOTOR 4 TEMPOS A GASOLINA, POTÊNCIA DE 13 HP, COM DISCO DE CORTE DIAMANTADO SEGMENTADO PARA CONCRETO, DIÂMETRO DE 350 MM, FURO DE 1" (14 X 1") - MATERIAIS NA OPERAÇÃO. AF_08/2015</t>
  </si>
  <si>
    <t xml:space="preserve">91354U</t>
  </si>
  <si>
    <t xml:space="preserve">CAMINHÃO TOCO, PESO BRUTO TOTAL 14.300 KG, CARGA ÚTIL MÁXIMA 9590 KG, DISTÂNCIA ENTRE EIXOS 4,76 M, POTÊNCIA 185 CV (NÃO INCLUI CARROCERIA) - DEPRECIAÇÃO. AF_06/2014</t>
  </si>
  <si>
    <t xml:space="preserve">91355U</t>
  </si>
  <si>
    <t xml:space="preserve">CAMINHÃO TOCO, PESO BRUTO TOTAL 14.300 KG, CARGA ÚTIL MÁXIMA 9590 KG, DISTÂNCIA ENTRE EIXOS 4,76 M, POTÊNCIA 185 CV (NÃO INCLUI CARROCERIA) - JUROS. AF_06/2014</t>
  </si>
  <si>
    <t xml:space="preserve">91356U</t>
  </si>
  <si>
    <t xml:space="preserve">CAMINHÃO TOCO, PESO BRUTO TOTAL 14.300 KG, CARGA ÚTIL MÁXIMA 9590 KG, DISTÂNCIA ENTRE EIXOS 4,76 M, POTÊNCIA 185 CV (NÃO INCLUI CARROCERIA) - IMPOSTOS E SEGUROS. AF_06/2014</t>
  </si>
  <si>
    <t xml:space="preserve">91359U</t>
  </si>
  <si>
    <t xml:space="preserve">CAMINHÃO PIPA 6.000 L, PESO BRUTO TOTAL 13.000 KG, DISTÂNCIA ENTRE EIXOS 4,80 M, POTÊNCIA 189 CV INCLUSIVE TANQUE DE AÇO PARA TRANSPORTE DE ÁGUA, CAPACIDADE 6 M3 - DEPRECIAÇÃO. AF_06/2014</t>
  </si>
  <si>
    <t xml:space="preserve">91360U</t>
  </si>
  <si>
    <t xml:space="preserve">CAMINHÃO PIPA 6.000 L, PESO BRUTO TOTAL 13.000 KG, DISTÂNCIA ENTRE EIXOS 4,80 M, POTÊNCIA 189 CV INCLUSIVE TANQUE DE AÇO PARA TRANSPORTE DE ÁGUA, CAPACIDADE 6 M3 - JUROS. AF_06/2014</t>
  </si>
  <si>
    <t xml:space="preserve">91361U</t>
  </si>
  <si>
    <t xml:space="preserve">CAMINHÃO PIPA 6.000 L, PESO BRUTO TOTAL 13.000 KG, DISTÂNCIA ENTRE EIXOS 4,80 M, POTÊNCIA 189 CV INCLUSIVE TANQUE DE AÇO PARA TRANSPORTE DE ÁGUA, CAPACIDADE 6 M3 - IMPOSTOS E SEGUROS. AF_06/2014</t>
  </si>
  <si>
    <t xml:space="preserve">91367U</t>
  </si>
  <si>
    <t xml:space="preserve">CAMINHÃO BASCULANTE 6 M3, PESO BRUTO TOTAL 16.000 KG, CARGA ÚTIL MÁXIMA 13.071 KG, DISTÂNCIA ENTRE EIXOS 4,80 M, POTÊNCIA 230 CV INCLUSIVE CAÇAMBA METÁLICA - DEPRECIAÇÃO. AF_06/2014</t>
  </si>
  <si>
    <t xml:space="preserve">91368U</t>
  </si>
  <si>
    <t xml:space="preserve">CAMINHÃO BASCULANTE 6 M3, PESO BRUTO TOTAL 16.000 KG, CARGA ÚTIL MÁXIMA 13.071 KG, DISTÂNCIA ENTRE EIXOS 4,80 M, POTÊNCIA 230 CV INCLUSIVE CAÇAMBA METÁLICA - JUROS. AF_06/2014</t>
  </si>
  <si>
    <t xml:space="preserve">91369U</t>
  </si>
  <si>
    <t xml:space="preserve">CAMINHÃO BASCULANTE 6 M3, PESO BRUTO TOTAL 16.000 KG, CARGA ÚTIL MÁXIMA 13.071 KG, DISTÂNCIA ENTRE EIXOS 4,80 M, POTÊNCIA 230 CV INCLUSIVE CAÇAMBA METÁLICA - IMPOSTOS E SEGUROS. AF_06/2014</t>
  </si>
  <si>
    <t xml:space="preserve">91375U</t>
  </si>
  <si>
    <t xml:space="preserve">CAMINHÃO TOCO, PESO BRUTO TOTAL 16.000 KG, CARGA ÚTIL MÁXIMA DE 10.685 KG, DISTÂNCIA ENTRE EIXOS 4,80 M, POTÊNCIA 189 CV EXCLUSIVE CARROCERIA - DEPRECIAÇÃO. AF_06/2014</t>
  </si>
  <si>
    <t xml:space="preserve">91376U</t>
  </si>
  <si>
    <t xml:space="preserve">CAMINHÃO TOCO, PESO BRUTO TOTAL 16.000 KG, CARGA ÚTIL MÁXIMA DE 10.685 KG, DISTÂNCIA ENTRE EIXOS 4,80 M, POTÊNCIA 189 CV EXCLUSIVE CARROCERIA - JUROS. AF_06/2014</t>
  </si>
  <si>
    <t xml:space="preserve">91377U</t>
  </si>
  <si>
    <t xml:space="preserve">CAMINHÃO TOCO, PESO BRUTO TOTAL 16.000 KG, CARGA ÚTIL MÁXIMA DE 10.685 KG, DISTÂNCIA ENTRE EIXOS 4,80 M, POTÊNCIA 189 CV EXCLUSIVE CARROCERIA - IMPOSTOS E SEGUROS. AF_06/2014</t>
  </si>
  <si>
    <t xml:space="preserve">91380U</t>
  </si>
  <si>
    <t xml:space="preserve">CAMINHÃO BASCULANTE 10 M3, TRUCADO CABINE SIMPLES, PESO BRUTO TOTAL 23.000 KG, CARGA ÚTIL MÁXIMA 15.935 KG, DISTÂNCIA ENTRE EIXOS 4,80 M, POTÊNCIA 230 CV INCLUSIVE CAÇAMBA METÁLICA - DEPRECIAÇÃO. AF_06/2014</t>
  </si>
  <si>
    <t xml:space="preserve">91381U</t>
  </si>
  <si>
    <t xml:space="preserve">CAMINHÃO BASCULANTE 10 M3, TRUCADO CABINE SIMPLES, PESO BRUTO TOTAL 23.000 KG, CARGA ÚTIL MÁXIMA 15.935 KG, DISTÂNCIA ENTRE EIXOS 4,80 M, POTÊNCIA 230 CV INCLUSIVE CAÇAMBA METÁLICA - JUROS. AF_06/2014</t>
  </si>
  <si>
    <t xml:space="preserve">91382U</t>
  </si>
  <si>
    <t xml:space="preserve">CAMINHÃO BASCULANTE 10 M3, TRUCADO CABINE SIMPLES, PESO BRUTO TOTAL 23.000 KG, CARGA ÚTIL MÁXIMA 15.935 KG, DISTÂNCIA ENTRE EIXOS 4,80 M, POTÊNCIA 230 CV INCLUSIVE CAÇAMBA METÁLICA - IMPOSTOS E SEGUROS. AF_06/2014</t>
  </si>
  <si>
    <t xml:space="preserve">91383U</t>
  </si>
  <si>
    <t xml:space="preserve">CAMINHÃO BASCULANTE 10 M3, TRUCADO CABINE SIMPLES, PESO BRUTO TOTAL 23.000 KG, CARGA ÚTIL MÁXIMA 15.935 KG, DISTÂNCIA ENTRE EIXOS 4,80 M, POTÊNCIA 230 CV INCLUSIVE CAÇAMBA METÁLICA - MANUTENÇÃO. AF_06/2014</t>
  </si>
  <si>
    <t xml:space="preserve">91384U</t>
  </si>
  <si>
    <t xml:space="preserve">CAMINHÃO BASCULANTE 10 M3, TRUCADO CABINE SIMPLES, PESO BRUTO TOTAL 23.000 KG, CARGA ÚTIL MÁXIMA 15.935 KG, DISTÂNCIA ENTRE EIXOS 4,80 M, POTÊNCIA 230 CV INCLUSIVE CAÇAMBA METÁLICA - MATERIAIS NA OPERAÇÃO. AF_06/2014</t>
  </si>
  <si>
    <t xml:space="preserve">91390U</t>
  </si>
  <si>
    <t xml:space="preserve">CAMINHÃO TOCO, PBT 14.300 KG, CARGA ÚTIL MÁX. 9.710 KG, DIST. ENTRE EIXOS 3,56 M, POTÊNCIA 185 CV, INCLUSIVE CARROCERIA FIXA ABERTA DE MADEIRA P/ TRANSPORTE GERAL DE CARGA SECA, DIMEN. APROX. 2,50 X 6,50 X 0,50 M - DEPRECIAÇÃO. AF_06/2014</t>
  </si>
  <si>
    <t xml:space="preserve">91391U</t>
  </si>
  <si>
    <t xml:space="preserve">CAMINHÃO TOCO, PBT 14.300 KG, CARGA ÚTIL MÁX. 9.710 KG, DIST. ENTRE EIXOS 3,56 M, POTÊNCIA 185 CV, INCLUSIVE CARROCERIA FIXA ABERTA DE MADEIRA P/ TRANSPORTE GERAL DE CARGA SECA, DIMEN. APROX. 2,50 X 6,50 X 0,50 M - JUROS. AF_06/2014</t>
  </si>
  <si>
    <t xml:space="preserve">91392U</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</si>
  <si>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</si>
  <si>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91396U</t>
  </si>
  <si>
    <t xml:space="preserve">CAMINHÃO PIPA 10.000 L TRUCADO, PESO BRUTO TOTAL 23.000 KG, CARGA ÚTIL MÁXIMA 15.935 KG, DISTÂNCIA ENTRE EIXOS 4,8 M, POTÊNCIA 230 CV, INCLUSIVE TANQUE DE AÇO PARA TRANSPORTE DE ÁGUA - DEPRECIAÇÃO. AF_06/2014</t>
  </si>
  <si>
    <t xml:space="preserve">91397U</t>
  </si>
  <si>
    <t xml:space="preserve">CAMINHÃO PIPA 10.000 L TRUCADO, PESO BRUTO TOTAL 23.000 KG, CARGA ÚTIL MÁXIMA 15.935 KG, DISTÂNCIA ENTRE EIXOS 4,8 M, POTÊNCIA 230 CV, INCLUSIVE TANQUE DE AÇO PARA TRANSPORTE DE ÁGUA - JUROS. AF_06/2014</t>
  </si>
  <si>
    <t xml:space="preserve">91398U</t>
  </si>
  <si>
    <t xml:space="preserve">CAMINHÃO PIPA 10.000 L TRUCADO, PESO BRUTO TOTAL 23.000 KG, CARGA ÚTIL MÁXIMA 15.935 KG, DISTÂNCIA ENTRE EIXOS 4,8 M, POTÊNCIA 230 CV, INCLUSIVE TANQUE DE AÇO PARA TRANSPORTE DE ÁGUA - IMPOSTOS E SEGUROS. AF_06/2014</t>
  </si>
  <si>
    <t xml:space="preserve">91402U</t>
  </si>
  <si>
    <t xml:space="preserve">CAMINHÃO BASCULANTE 6 M3 TOCO, PESO BRUTO TOTAL 16.000 KG, CARGA ÚTIL MÁXIMA 11.130 KG, DISTÂNCIA ENTRE EIXOS 5,36 M, POTÊNCIA 185 CV, INCLUSIVE CAÇAMBA METÁLICA - IMPOSTOS E SEGUROS. AF_06/2014</t>
  </si>
  <si>
    <t xml:space="preserve">91466U</t>
  </si>
  <si>
    <t xml:space="preserve">GUINDAUTO HIDRÁULICO, CAPACIDADE MÁXIMA DE CARGA 6200 KG, MOMENTO MÁXIMO DE CARGA 11,7 TM, ALCANCE MÁXIMO HORIZONTAL 9,70 M, INCLUSIVE CAMINHÃO TOCO PBT 16.000 KG, POTÊNCIA DE 189 CV - IMPOSTOS E SEGUROS. AF_08/2015</t>
  </si>
  <si>
    <t xml:space="preserve">91467U</t>
  </si>
  <si>
    <t xml:space="preserve">GUINDAUTO HIDRÁULICO, CAPACIDADE MÁXIMA DE CARGA 6200 KG, MOMENTO MÁXIMO DE CARGA 11,7 TM, ALCANCE MÁXIMO HORIZONTAL 9,70 M, INCLUSIVE CAMINHÃO TOCO PBT 16.000 KG, POTÊNCIA DE 189 CV - MATERIAIS NA OPERAÇÃO. AF_08/2015</t>
  </si>
  <si>
    <t xml:space="preserve">91468U</t>
  </si>
  <si>
    <t xml:space="preserve">ESPARGIDOR DE ASFALTO PRESSURIZADO, TANQUE 6 M3 COM ISOLAÇÃO TÉRMICA, AQUECIDO COM 2 MAÇARICOS, COM BARRA ESPARGIDORA 3,60 M, MONTADO SOBRE CAMINHÃO  TOCO, PBT 14.300 KG, POTÊNCIA 185 CV - DEPRECIAÇÃO. AF_08/2015</t>
  </si>
  <si>
    <t xml:space="preserve">91469U</t>
  </si>
  <si>
    <t xml:space="preserve">ESPARGIDOR DE ASFALTO PRESSURIZADO, TANQUE 6 M3 COM ISOLAÇÃO TÉRMICA, AQUECIDO COM 2 MAÇARICOS, COM BARRA ESPARGIDORA 3,60 M, MONTADO SOBRE CAMINHÃO  TOCO, PBT 14.300 KG, POTÊNCIA 185 CV - JUROS. AF_08/2015</t>
  </si>
  <si>
    <t xml:space="preserve">91484U</t>
  </si>
  <si>
    <t xml:space="preserve">ESPARGIDOR DE ASFALTO PRESSURIZADO, TANQUE 6 M3 COM ISOLAÇÃO TÉRMICA, AQUECIDO COM 2 MAÇARICOS, COM BARRA ESPARGIDORA 3,60 M, MONTADO SOBRE CAMINHÃO  TOCO, PBT 14.300 KG, POTÊNCIA 185 CV - IMPOSTOS E SEGUROS. AF_08/2015</t>
  </si>
  <si>
    <t xml:space="preserve">91485U</t>
  </si>
  <si>
    <t xml:space="preserve">ESPARGIDOR DE ASFALTO PRESSURIZADO, TANQUE 6 M3 COM ISOLAÇÃO TÉRMICA, AQUECIDO COM 2 MAÇARICOS, COM BARRA ESPARGIDORA 3,60 M, MONTADO SOBRE CAMINHÃO  TOCO, PBT 14.300 KG, POTÊNCIA 185 CV - MATERIAIS NA OPERAÇÃO. AF_08/2015</t>
  </si>
  <si>
    <t xml:space="preserve">91529U</t>
  </si>
  <si>
    <t xml:space="preserve">COMPACTADOR DE SOLOS DE PERCUSSÃO (SOQUETE) COM MOTOR A GASOLINA 4 TEMPOS, POTÊNCIA 4 CV - DEPRECIAÇÃO. AF_08/2015</t>
  </si>
  <si>
    <t xml:space="preserve">91530U</t>
  </si>
  <si>
    <t xml:space="preserve">COMPACTADOR DE SOLOS DE PERCUSSÃO (SOQUETE) COM MOTOR A GASOLINA 4 TEMPOS, POTÊNCIA 4 CV - JUROS. AF_08/2015</t>
  </si>
  <si>
    <t xml:space="preserve">91531U</t>
  </si>
  <si>
    <t xml:space="preserve">COMPACTADOR DE SOLOS DE PERCUSSÃO (SOQUETE) COM MOTOR A GASOLINA 4 TEMPOS, POTÊNCIA 4 CV - MANUTENÇÃO. AF_08/2015</t>
  </si>
  <si>
    <t xml:space="preserve">91532U</t>
  </si>
  <si>
    <t xml:space="preserve">COMPACTADOR DE SOLOS DE PERCUSSÃO (SOQUETE) COM MOTOR A GASOLINA 4 TEMPOS, POTÊNCIA 4 CV - MATERIAIS NA OPERAÇÃO. AF_08/2015</t>
  </si>
  <si>
    <t xml:space="preserve">91629U</t>
  </si>
  <si>
    <t xml:space="preserve">GUINDAUTO HIDRÁULICO, CAPACIDADE MÁXIMA DE CARGA 6500 KG, MOMENTO MÁXIMO DE CARGA 5,8 TM, ALCANCE MÁXIMO HORIZONTAL 7,60 M, INCLUSIVE CAMINHÃO TOCO PBT 9.700 KG, POTÊNCIA DE 160 CV - DEPRECIAÇÃO. AF_08/2015</t>
  </si>
  <si>
    <t xml:space="preserve">91630U</t>
  </si>
  <si>
    <t xml:space="preserve">GUINDAUTO HIDRÁULICO, CAPACIDADE MÁXIMA DE CARGA 6500 KG, MOMENTO MÁXIMO DE CARGA 5,8 TM, ALCANCE MÁXIMO HORIZONTAL 7,60 M, INCLUSIVE CAMINHÃO TOCO PBT 9.700 KG, POTÊNCIA DE 160 CV - JUROS. AF_08/2015</t>
  </si>
  <si>
    <t xml:space="preserve">91631U</t>
  </si>
  <si>
    <t xml:space="preserve">GUINDAUTO HIDRÁULICO, CAPACIDADE MÁXIMA DE CARGA 6500 KG, MOMENTO MÁXIMO DE CARGA 5,8 TM, ALCANCE MÁXIMO HORIZONTAL 7,60 M, INCLUSIVE CAMINHÃO TOCO PBT 9.700 KG, POTÊNCIA DE 160 CV - IMPOSTOS E SEGUROS. AF_08/2015</t>
  </si>
  <si>
    <t xml:space="preserve">91632U</t>
  </si>
  <si>
    <t xml:space="preserve">GUINDAUTO HIDRÁULICO, CAPACIDADE MÁXIMA DE CARGA 6500 KG, MOMENTO MÁXIMO DE CARGA 5,8 TM, ALCANCE MÁXIMO HORIZONTAL 7,60 M, INCLUSIVE CAMINHÃO TOCO PBT 9.700 KG, POTÊNCIA DE 160 CV - MANUTENÇÃO. AF_08/2015</t>
  </si>
  <si>
    <t xml:space="preserve">91633U</t>
  </si>
  <si>
    <t xml:space="preserve">GUINDAUTO HIDRÁULICO, CAPACIDADE MÁXIMA DE CARGA 6500 KG, MOMENTO MÁXIMO DE CARGA 5,8 TM, ALCANCE MÁXIMO HORIZONTAL 7,60 M, INCLUSIVE CAMINHÃO TOCO PBT 9.700 KG, POTÊNCIA DE 160 CV - MATERIAIS NA OPERAÇÃO. AF_08/2015</t>
  </si>
  <si>
    <t xml:space="preserve">91640U</t>
  </si>
  <si>
    <t xml:space="preserve">CAMINHÃO DE TRANSPORTE DE MATERIAL ASFÁLTICO 30.000 L, COM CAVALO MECÂNICO DE CAPACIDADE MÁXIMA DE TRAÇÃO COMBINADO DE 66.000 KG, POTÊNCIA 360 CV, INCLUSIVE TANQUE DE ASFALTO COM SERPENTINA - DEPRECIAÇÃO. AF_08/2015</t>
  </si>
  <si>
    <t xml:space="preserve">91641U</t>
  </si>
  <si>
    <t xml:space="preserve">CAMINHÃO DE TRANSPORTE DE MATERIAL ASFÁLTICO 30.000 L, COM CAVALO MECÂNICO DE CAPACIDADE MÁXIMA DE TRAÇÃO COMBINADO DE 66.000 KG, POTÊNCIA 360 CV, INCLUSIVE TANQUE DE ASFALTO COM SERPENTINA - JUROS. AF_08/2015</t>
  </si>
  <si>
    <t xml:space="preserve">91642U</t>
  </si>
  <si>
    <t xml:space="preserve">CAMINHÃO DE TRANSPORTE DE MATERIAL ASFÁLTICO 30.000 L, COM CAVALO MECÂNICO DE CAPACIDADE MÁXIMA DE TRAÇÃO COMBINADO DE 66.000 KG, POTÊNCIA 360 CV, INCLUSIVE TANQUE DE ASFALTO COM SERPENTINA - IMPOSTOS E SEGUROS. AF_08/2015</t>
  </si>
  <si>
    <t xml:space="preserve">91643U</t>
  </si>
  <si>
    <t xml:space="preserve">CAMINHÃO DE TRANSPORTE DE MATERIAL ASFÁLTICO 30.000 L, COM CAVALO MECÂNICO DE CAPACIDADE MÁXIMA DE TRAÇÃO COMBINADO DE 66.000 KG, POTÊNCIA 360 CV, INCLUSIVE TANQUE DE ASFALTO COM SERPENTINA - MANUTENÇÃO. AF_08/2015</t>
  </si>
  <si>
    <t xml:space="preserve">91644U</t>
  </si>
  <si>
    <t xml:space="preserve">CAMINHÃO DE TRANSPORTE DE MATERIAL ASFÁLTICO 30.000 L, COM CAVALO MECÂNICO DE CAPACIDADE MÁXIMA DE TRAÇÃO COMBINADO DE 66.000 KG, POTÊNCIA 360 CV, INCLUSIVE TANQUE DE ASFALTO COM SERPENTINA - MATERIAIS NA OPERAÇÃO. AF_08/2015</t>
  </si>
  <si>
    <t xml:space="preserve">91688U</t>
  </si>
  <si>
    <t xml:space="preserve">SERRA CIRCULAR DE BANCADA COM MOTOR ELÉTRICO POTÊNCIA DE 5HP, COM COIFA PARA DISCO 10" - DEPRECIAÇÃO. AF_08/2015</t>
  </si>
  <si>
    <t xml:space="preserve">91689U</t>
  </si>
  <si>
    <t xml:space="preserve">SERRA CIRCULAR DE BANCADA COM MOTOR ELÉTRICO POTÊNCIA DE 5HP, COM COIFA PARA DISCO 10" - JUROS. AF_08/2015</t>
  </si>
  <si>
    <t xml:space="preserve">91690U</t>
  </si>
  <si>
    <t xml:space="preserve">SERRA CIRCULAR DE BANCADA COM MOTOR ELÉTRICO POTÊNCIA DE 5HP, COM COIFA PARA DISCO 10" - MANUTENÇÃO. AF_08/2015</t>
  </si>
  <si>
    <t xml:space="preserve">91691U</t>
  </si>
  <si>
    <t xml:space="preserve">SERRA CIRCULAR DE BANCADA COM MOTOR ELÉTRICO POTÊNCIA DE 5HP, COM COIFA PARA DISCO 10" - MATERIAIS NA OPERAÇÃO. AF_08/2015</t>
  </si>
  <si>
    <t xml:space="preserve">92040U</t>
  </si>
  <si>
    <t xml:space="preserve">DISTRIBUIDOR DE AGREGADOS REBOCAVEL, CAPACIDADE 1,9 M³, LARGURA DE TRABALHO 3,66 M - DEPRECIAÇÃO. AF_11/2015</t>
  </si>
  <si>
    <t xml:space="preserve">92041U</t>
  </si>
  <si>
    <t xml:space="preserve">DISTRIBUIDOR DE AGREGADOS REBOCAVEL, CAPACIDADE 1,9 M³, LARGURA DE TRABALHO 3,66 M - JUROS. AF_11/2015</t>
  </si>
  <si>
    <t xml:space="preserve">92042U</t>
  </si>
  <si>
    <t xml:space="preserve">DISTRIBUIDOR DE AGREGADOS REBOCAVEL, CAPACIDADE 1,9 M³, LARGURA DE TRABALHO 3,66 M - MANUTENÇÃO. AF_11/2015</t>
  </si>
  <si>
    <t xml:space="preserve">92101U</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</si>
  <si>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</si>
  <si>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92102U</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</si>
  <si>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</si>
  <si>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92103U</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</si>
  <si>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</si>
  <si>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92104U</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</si>
  <si>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</si>
  <si>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92105U</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</si>
  <si>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</si>
  <si>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92108U</t>
  </si>
  <si>
    <t xml:space="preserve">PENEIRA ROTATIVA COM MOTOR ELÉTRICO TRIFÁSICO DE 2 CV, CILINDRO DE 1 M X 0,60 M, COM FUROS DE 3,17 MM - DEPRECIAÇÃO. AF_11/2015</t>
  </si>
  <si>
    <t xml:space="preserve">92109U</t>
  </si>
  <si>
    <t xml:space="preserve">PENEIRA ROTATIVA COM MOTOR ELÉTRICO TRIFÁSICO DE 2 CV, CILINDRO DE 1 M X 0,60 M, COM FUROS DE 3,17 MM - JUROS. AF_11/2015</t>
  </si>
  <si>
    <t xml:space="preserve">92110U</t>
  </si>
  <si>
    <t xml:space="preserve">PENEIRA ROTATIVA COM MOTOR ELÉTRICO TRIFÁSICO DE 2 CV, CILINDRO DE 1 M X 0,60 M, COM FUROS DE 3,17 MM - MANUTENÇÃO. AF_11/2015</t>
  </si>
  <si>
    <t xml:space="preserve">92111U</t>
  </si>
  <si>
    <t xml:space="preserve">PENEIRA ROTATIVA COM MOTOR ELÉTRICO TRIFÁSICO DE 2 CV, CILINDRO DE 1 M X 0,60 M, COM FUROS DE 3,17 MM - MATERIAIS NA OPERAÇÃO. AF_11/2015</t>
  </si>
  <si>
    <t xml:space="preserve">92114U</t>
  </si>
  <si>
    <t xml:space="preserve">DOSADOR DE AREIA, CAPACIDADE DE 26 LITROS - DEPRECIAÇÃO. AF_11/2015</t>
  </si>
  <si>
    <t xml:space="preserve">92115U</t>
  </si>
  <si>
    <t xml:space="preserve">DOSADOR DE AREIA, CAPACIDADE DE 26 LITROS - JUROS. AF_11/2015</t>
  </si>
  <si>
    <t xml:space="preserve">92116U</t>
  </si>
  <si>
    <t xml:space="preserve">DOSADOR DE AREIA, CAPACIDADE DE 26 LITROS - MANUTENÇÃO. AF_11/2015</t>
  </si>
  <si>
    <t xml:space="preserve">92133U</t>
  </si>
  <si>
    <t xml:space="preserve">CAMINHONETE COM MOTOR A DIESEL, POTÊNCIA 180 CV, CABINE DUPLA, 4X4 - DEPRECIAÇÃO. AF_11/2015</t>
  </si>
  <si>
    <t xml:space="preserve">92134U</t>
  </si>
  <si>
    <t xml:space="preserve">CAMINHONETE COM MOTOR A DIESEL, POTÊNCIA 180 CV, CABINE DUPLA, 4X4 - JUROS. AF_11/2015</t>
  </si>
  <si>
    <t xml:space="preserve">92135U</t>
  </si>
  <si>
    <t xml:space="preserve">CAMINHONETE COM MOTOR A DIESEL, POTÊNCIA 180 CV, CABINE DUPLA, 4X4 - IMPOSTOS E SEGUROS. AF_11/2015</t>
  </si>
  <si>
    <t xml:space="preserve">92136U</t>
  </si>
  <si>
    <t xml:space="preserve">CAMINHONETE COM MOTOR A DIESEL, POTÊNCIA 180 CV, CABINE DUPLA, 4X4 - MANUTENÇÃO. AF_11/2015</t>
  </si>
  <si>
    <t xml:space="preserve">92137U</t>
  </si>
  <si>
    <t xml:space="preserve">CAMINHONETE COM MOTOR A DIESEL, POTÊNCIA 180 CV, CABINE DUPLA, 4X4 - MATERIAIS NA OPERAÇÃO. AF_11/2015</t>
  </si>
  <si>
    <t xml:space="preserve">92140U</t>
  </si>
  <si>
    <t xml:space="preserve">CAMINHONETE CABINE SIMPLES COM MOTOR 1.6 FLEX, CÂMBIO MANUAL, POTÊNCIA 101/104 CV, 2 PORTAS - DEPRECIAÇÃO. AF_11/2015</t>
  </si>
  <si>
    <t xml:space="preserve">92141U</t>
  </si>
  <si>
    <t xml:space="preserve">CAMINHONETE CABINE SIMPLES COM MOTOR 1.6 FLEX, CÂMBIO MANUAL, POTÊNCIA 101/104 CV, 2 PORTAS - JUROS. AF_11/2015</t>
  </si>
  <si>
    <t xml:space="preserve">92142U</t>
  </si>
  <si>
    <t xml:space="preserve">CAMINHONETE CABINE SIMPLES COM MOTOR 1.6 FLEX, CÂMBIO MANUAL, POTÊNCIA 101/104 CV, 2 PORTAS - IMPOSTOS E SEGUROS. AF_11/2015</t>
  </si>
  <si>
    <t xml:space="preserve">92143U</t>
  </si>
  <si>
    <t xml:space="preserve">CAMINHONETE CABINE SIMPLES COM MOTOR 1.6 FLEX, CÂMBIO MANUAL, POTÊNCIA 101/104 CV, 2 PORTAS - MANUTENÇÃO. AF_11/2015</t>
  </si>
  <si>
    <t xml:space="preserve">92144U</t>
  </si>
  <si>
    <t xml:space="preserve">CAMINHONETE CABINE SIMPLES COM MOTOR 1.6 FLEX, CÂMBIO MANUAL, POTÊNCIA 101/104 CV, 2 PORTAS - MATERIAIS NA OPERAÇÃO. AF_11/2015</t>
  </si>
  <si>
    <t xml:space="preserve">92237U</t>
  </si>
  <si>
    <t xml:space="preserve">CAMINHÃO DE TRANSPORTE DE MATERIAL ASFÁLTICO 20.000 L, COM CAVALO MECÂNICO DE CAPACIDADE MÁXIMA DE TRAÇÃO COMBINADO DE 45.000 KG, POTÊNCIA 330 CV, INCLUSIVE TANQUE DE ASFALTO COM MAÇARICO - DEPRECIAÇÃO. AF_12/2015</t>
  </si>
  <si>
    <t xml:space="preserve">92238U</t>
  </si>
  <si>
    <t xml:space="preserve">CAMINHÃO DE TRANSPORTE DE MATERIAL ASFÁLTICO 20.000 L, COM CAVALO MECÂNICO DE CAPACIDADE MÁXIMA DE TRAÇÃO COMBINADO DE 45.000 KG, POTÊNCIA 330 CV, INCLUSIVE TANQUE DE ASFALTO COM MAÇARICO - JUROS. AF_12/2015</t>
  </si>
  <si>
    <t xml:space="preserve">92239U</t>
  </si>
  <si>
    <t xml:space="preserve">CAMINHÃO DE TRANSPORTE DE MATERIAL ASFÁLTICO 20.000 L, COM CAVALO MECÂNICO DE CAPACIDADE MÁXIMA DE TRAÇÃO COMBINADO DE 45.000 KG, POTÊNCIA 330 CV, INCLUSIVE TANQUE DE ASFALTO COM MAÇARICO - IMPOSTOS E SEGUROS. AF_12/2015</t>
  </si>
  <si>
    <t xml:space="preserve">92240U</t>
  </si>
  <si>
    <t xml:space="preserve">CAMINHÃO DE TRANSPORTE DE MATERIAL ASFÁLTICO 20.000 L, COM CAVALO MECÂNICO DE CAPACIDADE MÁXIMA DE TRAÇÃO COMBINADO DE 45.000 KG, POTÊNCIA 330 CV, INCLUSIVE TANQUE DE ASFALTO COM MAÇARICO - MANUTENÇÃO. AF_12/2015</t>
  </si>
  <si>
    <t xml:space="preserve">92241U</t>
  </si>
  <si>
    <t xml:space="preserve">CAMINHÃO DE TRANSPORTE DE MATERIAL ASFÁLTICO 20.000 L, COM CAVALO MECÂNICO DE CAPACIDADE MÁXIMA DE TRAÇÃO COMBINADO DE 45.000 KG, POTÊNCIA 330 CV, INCLUSIVE TANQUE DE ASFALTO COM MAÇARICO - MATERIAIS NA OPERAÇÃO. AF_12/2015</t>
  </si>
  <si>
    <t xml:space="preserve">92712U</t>
  </si>
  <si>
    <t xml:space="preserve">APARELHO PARA CORTE E SOLDA OXI-ACETILENO SOBRE RODAS, INCLUSIVE CILINDROS E MAÇARICOS - DEPRECIAÇÃO. AF_12/2015</t>
  </si>
  <si>
    <t xml:space="preserve">92713U</t>
  </si>
  <si>
    <t xml:space="preserve">APARELHO PARA CORTE E SOLDA OXI-ACETILENO SOBRE RODAS, INCLUSIVE CILINDROS E MAÇARICOS - JUROS. AF_12/2015</t>
  </si>
  <si>
    <t xml:space="preserve">92714U</t>
  </si>
  <si>
    <t xml:space="preserve">APARELHO PARA CORTE E SOLDA OXI-ACETILENO SOBRE RODAS, INCLUSIVE CILINDROS E MAÇARICOS - MANUTENÇÃO. AF_12/2015</t>
  </si>
  <si>
    <t xml:space="preserve">92715U</t>
  </si>
  <si>
    <t xml:space="preserve">APARELHO PARA CORTE E SOLDA OXI-ACETILENO SOBRE RODAS, INCLUSIVE CILINDROS E MAÇARICOS - MATERIAIS NA OPERAÇÃO. AF_12/2015</t>
  </si>
  <si>
    <t xml:space="preserve">92956U</t>
  </si>
  <si>
    <t xml:space="preserve">MÁQUINA EXTRUSORA DE CONCRETO PARA GUIAS E SARJETAS, MOTOR A DIESEL, POTÊNCIA 14 CV - DEPRECIAÇÃO. AF_12/2015</t>
  </si>
  <si>
    <t xml:space="preserve">92957U</t>
  </si>
  <si>
    <t xml:space="preserve">MÁQUINA EXTRUSORA DE CONCRETO PARA GUIAS E SARJETAS, MOTOR A DIESEL, POTÊNCIA 14 CV - JUROS. AF_12/2015</t>
  </si>
  <si>
    <t xml:space="preserve">92958U</t>
  </si>
  <si>
    <t xml:space="preserve">MÁQUINA EXTRUSORA DE CONCRETO PARA GUIAS E SARJETAS, MOTOR A DIESEL, POTÊNCIA 14 CV - MANUTENÇÃO. AF_12/2015</t>
  </si>
  <si>
    <t xml:space="preserve">92959U</t>
  </si>
  <si>
    <t xml:space="preserve">MÁQUINA EXTRUSORA DE CONCRETO PARA GUIAS E SARJETAS, MOTOR A DIESEL, POTÊNCIA 14 CV - MATERIAIS NA OPERAÇÃO. AF_12/2015</t>
  </si>
  <si>
    <t xml:space="preserve">92963U</t>
  </si>
  <si>
    <t xml:space="preserve">MARTELO PERFURADOR PNEUMÁTICO MANUAL, HASTE 25 X 75 MM, 21 KG - DEPRECIAÇÃO. AF_12/2015</t>
  </si>
  <si>
    <t xml:space="preserve">92964U</t>
  </si>
  <si>
    <t xml:space="preserve">MARTELO PERFURADOR PNEUMÁTICO MANUAL, HASTE 25 X 75 MM, 21 KG - JUROS. AF_12/2015</t>
  </si>
  <si>
    <t xml:space="preserve">92965U</t>
  </si>
  <si>
    <t xml:space="preserve">MARTELO PERFURADOR PNEUMÁTICO MANUAL, HASTE 25 X 75 MM, 21 KG - MANUTENÇÃO. AF_12/2015</t>
  </si>
  <si>
    <t xml:space="preserve">93220U</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</si>
  <si>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</si>
  <si>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93221U</t>
  </si>
  <si>
    <t xml:space="preserve">PERFURATRIZ COM TORRE METÁLICA PARA EXECUÇÃO DE ESTACA HÉLICE CONTÍNUA, PROFUNDIDADE MÁXIMA DE 32 M, DIÂMETRO MÁXIMO DE 1000 MM, POTÊNCIA INSTALADA DE 350 HP, MESA ROTATIVA COM TORQUE MÁXIMO DE 263 KNM - JUROS. AF_01/2016</t>
  </si>
  <si>
    <t xml:space="preserve">93222U</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</si>
  <si>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</si>
  <si>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93223U</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</si>
  <si>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</si>
  <si>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93229U</t>
  </si>
  <si>
    <t xml:space="preserve">BETONEIRA CAPACIDADE NOMINAL 400 L, CAPACIDADE DE MISTURA 310 L, MOTOR A GASOLINA POTÊNCIA 5,5 CV, SEM CARREGADOR - DEPRECIAÇÃO. AF_02/2016</t>
  </si>
  <si>
    <t xml:space="preserve">93230U</t>
  </si>
  <si>
    <t xml:space="preserve">BETONEIRA CAPACIDADE NOMINAL 400 L, CAPACIDADE DE MISTURA 310 L, MOTOR A GASOLINA POTÊNCIA 5,5 CV, SEM CARREGADOR - JUROS. AF_02/2016</t>
  </si>
  <si>
    <t xml:space="preserve">93231U</t>
  </si>
  <si>
    <t xml:space="preserve">BETONEIRA CAPACIDADE NOMINAL 400 L, CAPACIDADE DE MISTURA 310 L, MOTOR A GASOLINA POTÊNCIA 5,5 CV, SEM CARREGADOR - MANUTENÇÃO. AF_02/2016</t>
  </si>
  <si>
    <t xml:space="preserve">93232U</t>
  </si>
  <si>
    <t xml:space="preserve">BETONEIRA CAPACIDADE NOMINAL 400 L, CAPACIDADE DE MISTURA 310 L, MOTOR A GASOLINA POTÊNCIA 5,5 CV, SEM CARREGADOR - MATERIAIS NA OPERAÇÃO. AF_02/2016</t>
  </si>
  <si>
    <t xml:space="preserve">93235U</t>
  </si>
  <si>
    <t xml:space="preserve">GRUPO GERADOR ESTACIONÁRIO, MOTOR DIESEL POTÊNCIA 170 KVA - JUROS. AF_02/2016</t>
  </si>
  <si>
    <t xml:space="preserve">93238U</t>
  </si>
  <si>
    <t xml:space="preserve">ROLO COMPACTADOR VIBRATÓRIO REBOCÁVEL, CILINDRO DE AÇO LISO, POTÊNCIA DE TRAÇÃO DE 65 CV, PESO 4,7 T, IMPACTO DINÂMICO 18,3 T, LARGURA DE TRABALHO 1,67 M - JUROS. AF_02/2016</t>
  </si>
  <si>
    <t xml:space="preserve">93239U</t>
  </si>
  <si>
    <t xml:space="preserve">ROLO COMPACTADOR VIBRATÓRIO PÉ DE CARNEIRO, OPERADO POR CONTROLE REMOTO, POTÊNCIA 12,5 KW, PESO OPERACIONAL 1,675 T, LARGURA DE TRABALHO 0,85 M - JUROS. AF_02/2016</t>
  </si>
  <si>
    <t xml:space="preserve">93240U</t>
  </si>
  <si>
    <t xml:space="preserve">ROLO COMPACTADOR VIBRATÓRIO PÉ DE CARNEIRO, OPERADO POR CONTROLE REMOTO, POTÊNCIA 12,5 KW, PESO OPERACIONAL 1,675 T, LARGURA DE TRABALHO 0,85 M - MATERIAIS NA OPERAÇÃO. AF_02/2016</t>
  </si>
  <si>
    <t xml:space="preserve">93267U</t>
  </si>
  <si>
    <t xml:space="preserve">GRUA ASCENCIONAL, LANÇA DE 30 M, CAPACIDADE DE 1,0 T A 30 M, ALTURA ATÉ 39 M  DEPRECIAÇÃO. AF_03/2016</t>
  </si>
  <si>
    <t xml:space="preserve">93269U</t>
  </si>
  <si>
    <t xml:space="preserve">GRUA ASCENCIONAL, LANÇA DE 30 M, CAPACIDADE DE 1,0 T A 30 M, ALTURA ATÉ 39 M   JUROS. AF_03/2016</t>
  </si>
  <si>
    <t xml:space="preserve">93270U</t>
  </si>
  <si>
    <t xml:space="preserve">GRUA ASCENCIONAL, LANÇA DE 30 M, CAPACIDADE DE 1,0 T A 30 M, ALTURA ATÉ 39 M   MANUTENÇÃO. AF_03/2016</t>
  </si>
  <si>
    <t xml:space="preserve">93271U</t>
  </si>
  <si>
    <t xml:space="preserve">GRUA ASCENCIONAL, LANÇA DE 30 M, CAPACIDADE DE 1,0 T A 30 M, ALTURA ATÉ 39 M   MATERIAIS NA OPERAÇÃO. AF_03/2016</t>
  </si>
  <si>
    <t xml:space="preserve">93277U</t>
  </si>
  <si>
    <t xml:space="preserve">GUINCHO ELÉTRICO DE COLUNA, CAPACIDADE 400 KG, COM MOTO FREIO, MOTOR TRIFÁSICO DE 1,25 CV - DEPRECIAÇÃO. AF_03/2016</t>
  </si>
  <si>
    <t xml:space="preserve">93278U</t>
  </si>
  <si>
    <t xml:space="preserve">GUINCHO ELÉTRICO DE COLUNA, CAPACIDADE 400 KG, COM MOTO FREIO, MOTOR TRIFÁSICO DE 1,25 CV - JUROS. AF_03/2016</t>
  </si>
  <si>
    <t xml:space="preserve">93279U</t>
  </si>
  <si>
    <t xml:space="preserve">GUINCHO ELÉTRICO DE COLUNA, CAPACIDADE 400 KG, COM MOTO FREIO, MOTOR TRIFÁSICO DE 1,25 CV - MANUTENÇÃO. AF_03/2016</t>
  </si>
  <si>
    <t xml:space="preserve">93280U</t>
  </si>
  <si>
    <t xml:space="preserve">GUINCHO ELÉTRICO DE COLUNA, CAPACIDADE 400 KG, COM MOTO FREIO, MOTOR TRIFÁSICO DE 1,25 CV - MATERIAIS NA OPERAÇÃO. AF_03/2016</t>
  </si>
  <si>
    <t xml:space="preserve">93283U</t>
  </si>
  <si>
    <t xml:space="preserve">GUINDASTE HIDRÁULICO AUTOPROPELIDO, COM LANÇA TELESCÓPICA 40 M, CAPACIDADE MÁXIMA 60 T, POTÊNCIA 260 KW - DEPRECIAÇÃO. AF_03/2016</t>
  </si>
  <si>
    <t xml:space="preserve">93284U</t>
  </si>
  <si>
    <t xml:space="preserve">GUINDASTE HIDRÁULICO AUTOPROPELIDO, COM LANÇA TELESCÓPICA 40 M, CAPACIDADE MÁXIMA 60 T, POTÊNCIA 260 KW - JUROS. AF_03/2016</t>
  </si>
  <si>
    <t xml:space="preserve">93285U</t>
  </si>
  <si>
    <t xml:space="preserve">GUINDASTE HIDRÁULICO AUTOPROPELIDO, COM LANÇA TELESCÓPICA 40 M, CAPACIDADE MÁXIMA 60 T, POTÊNCIA 260 KW - MANUTENÇÃO. AF_03/2016</t>
  </si>
  <si>
    <t xml:space="preserve">93286U</t>
  </si>
  <si>
    <t xml:space="preserve">GUINDASTE HIDRÁULICO AUTOPROPELIDO, COM LANÇA TELESCÓPICA 40 M, CAPACIDADE MÁXIMA 60 T, POTÊNCIA 260 KW - MATERIAIS NA OPERAÇÃO. AF_03/2016</t>
  </si>
  <si>
    <t xml:space="preserve">93296U</t>
  </si>
  <si>
    <t xml:space="preserve">GUINDASTE HIDRÁULICO AUTOPROPELIDO, COM LANÇA TELESCÓPICA 40 M, CAPACIDADE MÁXIMA 60 T, POTÊNCIA 260 KW - IMPOSTOS E SEGUROS. AF_03/2016</t>
  </si>
  <si>
    <t xml:space="preserve">93397U</t>
  </si>
  <si>
    <t xml:space="preserve">GUINDAUTO HIDRÁULICO, CAPACIDADE MÁXIMA DE CARGA 3300 KG, MOMENTO MÁXIMO DE CARGA 5,8 TM, ALCANCE MÁXIMO HORIZONTAL 7,60 M, INCLUSIVE CAMINHÃO TOCO PBT 16.000 KG, POTÊNCIA DE 189 CV - DEPRECIAÇÃO. AF_03/2016</t>
  </si>
  <si>
    <t xml:space="preserve">93398U</t>
  </si>
  <si>
    <t xml:space="preserve">GUINDAUTO HIDRÁULICO, CAPACIDADE MÁXIMA DE CARGA 3300 KG, MOMENTO MÁXIMO DE CARGA 5,8 TM, ALCANCE MÁXIMO HORIZONTAL 7,60 M, INCLUSIVE CAMINHÃO TOCO PBT 16.000 KG, POTÊNCIA DE 189 CV - JUROS. AF_03/2016</t>
  </si>
  <si>
    <t xml:space="preserve">93399U</t>
  </si>
  <si>
    <t xml:space="preserve">GUINDAUTO HIDRÁULICO, CAPACIDADE MÁXIMA DE CARGA 3300 KG, MOMENTO MÁXIMO DE CARGA 5,8 TM, ALCANCE MÁXIMO HORIZONTAL 7,60 M, INCLUSIVE CAMINHÃO TOCO PBT 16.000 KG, POTÊNCIA DE 189 CV  IMPOSTOS E SEGUROS. AF_03/2016</t>
  </si>
  <si>
    <t xml:space="preserve">93400U</t>
  </si>
  <si>
    <t xml:space="preserve">GUINDAUTO HIDRÁULICO, CAPACIDADE MÁXIMA DE CARGA 3300 KG, MOMENTO MÁXIMO DE CARGA 5,8 TM, ALCANCE MÁXIMO HORIZONTAL 7,60 M, INCLUSIVE CAMINHÃO TOCO PBT 16.000 KG, POTÊNCIA DE 189 CV - MANUTENÇÃO. AF_03/2016</t>
  </si>
  <si>
    <t xml:space="preserve">93401U</t>
  </si>
  <si>
    <t xml:space="preserve">GUINDAUTO HIDRÁULICO, CAPACIDADE MÁXIMA DE CARGA 3300 KG, MOMENTO MÁXIMO DE CARGA 5,8 TM, ALCANCE MÁXIMO HORIZONTAL 7,60 M, INCLUSIVE CAMINHÃO TOCO PBT 16.000 KG, POTÊNCIA DE 189 CV - MATERIAIS NA OPERAÇÃO. AF_03/2016</t>
  </si>
  <si>
    <t xml:space="preserve">93404U</t>
  </si>
  <si>
    <t xml:space="preserve">MÁQUINA JATO DE PRESSAO PORTÁTIL, CAMARA DE 1 SAIDA, CAPACIDADE 280 L, DIAMETRO 670 MM, BICO DE JATO CURTO VENTURI DE 5/16'' , MANGUEIRA DE 1'' COM COMPRESSOR DE AR REBOCÁVEL 189 PCM E MOTOR DIESEL 63 CV - DEPRECIAÇÃO. AF_03/2016</t>
  </si>
  <si>
    <t xml:space="preserve">93405U</t>
  </si>
  <si>
    <t xml:space="preserve">MÁQUINA JATO DE PRESSAO PORTÁTIL, CAMARA DE 1 SAIDA, CAPACIDADE 280 L, DIAMETRO 670 MM, BICO DE JATO CURTO VENTURI DE 5/16'' , MANGUEIRA DE 1'' COM COMPRESSOR DE AR REBOCÁVEL 189 PCM E MOTOR DIESEL 63 CV - JUROS. AF_03/2016</t>
  </si>
  <si>
    <t xml:space="preserve">93406U</t>
  </si>
  <si>
    <t xml:space="preserve">MÁQUINA JATO DE PRESSAO PORTÁTIL, CAMARA DE 1 SAIDA, CAPACIDADE 280 L, DIAMETRO 670 MM, BICO DE JATO CURTO VENTURI DE 5/16'' , MANGUEIRA DE 1'' COM COMPRESSOR DE AR REBOCÁVEL 189 PCM E MOTOR DIESEL 63 CV - MANUTENÇÃO. AF_03/2016</t>
  </si>
  <si>
    <t xml:space="preserve">93407U</t>
  </si>
  <si>
    <t xml:space="preserve">MÁQUINA JATO DE PRESSAO PORTÁTIL, CAMARA DE 1 SAIDA, CAPACIDADE 280 L, DIAMETRO 670 MM, BICO DE JATO CURTO VENTURI DE 5/16'' , MANGUEIRA DE 1'' COM COMPRESSOR DE AR REBOCÁVEL 189 PCM E MOTOR DIESEL 63 CV - MATERIAIS NA OPERAÇÃO. AF_03/2016</t>
  </si>
  <si>
    <t xml:space="preserve">93411U</t>
  </si>
  <si>
    <t xml:space="preserve">GERADOR PORTÁTIL MONOFÁSICO, POTÊNCIA 5500 VA, MOTOR A GASOLINA, POTÊNCIA DO MOTOR 13 CV - DEPRECIAÇÃO. AF_03/2016</t>
  </si>
  <si>
    <t xml:space="preserve">93412U</t>
  </si>
  <si>
    <t xml:space="preserve">GERADOR PORTÁTIL MONOFÁSICO, POTÊNCIA 5500 VA, MOTOR A GASOLINA, POTÊNCIA DO MOTOR 13 CV - JUROS. AF_03/2016</t>
  </si>
  <si>
    <t xml:space="preserve">93413U</t>
  </si>
  <si>
    <t xml:space="preserve">GERADOR PORTÁTIL MONOFÁSICO, POTÊNCIA 5500 VA, MOTOR A GASOLINA, POTÊNCIA DO MOTOR 13 CV - MANUTENÇÃO. AF_03/2016</t>
  </si>
  <si>
    <t xml:space="preserve">93414U</t>
  </si>
  <si>
    <t xml:space="preserve">GERADOR PORTÁTIL MONOFÁSICO, POTÊNCIA 5500 VA, MOTOR A GASOLINA, POTÊNCIA DO MOTOR 13 CV - MATERIAIS NA OPERAÇÃO. AF_03/2016</t>
  </si>
  <si>
    <t xml:space="preserve">93417U</t>
  </si>
  <si>
    <t xml:space="preserve">GRUPO GERADOR REBOCÁVEL, POTÊNCIA 66 KVA, MOTOR A DIESEL - DEPRECIAÇÃO. AF_03/2016</t>
  </si>
  <si>
    <t xml:space="preserve">93418U</t>
  </si>
  <si>
    <t xml:space="preserve">GRUPO GERADOR REBOCÁVEL, POTÊNCIA 66 KVA, MOTOR A DIESEL - JUROS. AF_03/2016</t>
  </si>
  <si>
    <t xml:space="preserve">93419U</t>
  </si>
  <si>
    <t xml:space="preserve">GRUPO GERADOR REBOCÁVEL, POTÊNCIA 66 KVA, MOTOR A DIESEL - MANUTENÇÃO. AF_03/2016</t>
  </si>
  <si>
    <t xml:space="preserve">93420U</t>
  </si>
  <si>
    <t xml:space="preserve">GRUPO GERADOR REBOCÁVEL, POTÊNCIA 66 KVA, MOTOR A DIESEL - MATERIAIS NA OPERAÇÃO. AF_03/2016</t>
  </si>
  <si>
    <t xml:space="preserve">93423U</t>
  </si>
  <si>
    <t xml:space="preserve">GRUPO GERADOR ESTACIONÁRIO, POTÊNCIA 150 KVA, MOTOR A DIESEL- DEPRECIAÇÃO. AF_03/2016</t>
  </si>
  <si>
    <t xml:space="preserve">93424U</t>
  </si>
  <si>
    <t xml:space="preserve">GRUPO GERADOR ESTACIONÁRIO, POTÊNCIA 150 KVA, MOTOR A DIESEL- JUROS. AF_03/2016</t>
  </si>
  <si>
    <t xml:space="preserve">93425U</t>
  </si>
  <si>
    <t xml:space="preserve">GRUPO GERADOR ESTACIONÁRIO, POTÊNCIA 150 KVA, MOTOR A DIESEL- MANUTENÇÃO. AF_03/2016</t>
  </si>
  <si>
    <t xml:space="preserve">93426U</t>
  </si>
  <si>
    <t xml:space="preserve">GRUPO GERADOR ESTACIONÁRIO, POTÊNCIA 150 KVA, MOTOR A DIESEL- MATERIAIS NA OPERAÇÃO. AF_03/2016</t>
  </si>
  <si>
    <t xml:space="preserve">93429U</t>
  </si>
  <si>
    <t xml:space="preserve">USINA DE MISTURA ASFÁLTICA À QUENTE, TIPO CONTRA FLUXO, PROD 40 A 80 TON/HORA - DEPRECIAÇÃO. AF_03/2016</t>
  </si>
  <si>
    <t xml:space="preserve">93430U</t>
  </si>
  <si>
    <t xml:space="preserve">USINA DE MISTURA ASFÁLTICA À QUENTE, TIPO CONTRA FLUXO, PROD 40 A 80 TON/HORA - JUROS. AF_03/2016</t>
  </si>
  <si>
    <t xml:space="preserve">93431U</t>
  </si>
  <si>
    <t xml:space="preserve">USINA DE MISTURA ASFÁLTICA À QUENTE, TIPO CONTRA FLUXO, PROD 40 A 80 TON/HORA - MANUTENÇÃO. AF_03/2016</t>
  </si>
  <si>
    <t xml:space="preserve">93432U</t>
  </si>
  <si>
    <t xml:space="preserve">USINA DE MISTURA ASFÁLTICA À QUENTE, TIPO CONTRA FLUXO, PROD 40 A 80 TON/HORA - MATERIAIS NA OPERAÇÃO. AF_03/2016</t>
  </si>
  <si>
    <t xml:space="preserve">93435U</t>
  </si>
  <si>
    <t xml:space="preserve">USINA DE ASFALTO À FRIO, CAPACIDADE DE 40 A 60 TON/HORA, ELÉTRICA POTÊNCIA 30 CV - DEPRECIAÇÃO. AF_03/2016</t>
  </si>
  <si>
    <t xml:space="preserve">93436U</t>
  </si>
  <si>
    <t xml:space="preserve">USINA DE ASFALTO À FRIO, CAPACIDADE DE 40 A 60 TON/HORA, ELÉTRICA POTÊNCIA 30 CV - JUROS. AF_03/2016</t>
  </si>
  <si>
    <t xml:space="preserve">93437U</t>
  </si>
  <si>
    <t xml:space="preserve">USINA DE ASFALTO À FRIO, CAPACIDADE DE 40 A 60 TON/HORA, ELÉTRICA POTÊNCIA 30 CV - MANUTENÇÃO. AF_03/2016</t>
  </si>
  <si>
    <t xml:space="preserve">93438U</t>
  </si>
  <si>
    <t xml:space="preserve">USINA DE ASFALTO À FRIO, CAPACIDADE DE 40 A 60 TON/HORA, ELÉTRICA POTÊNCIA 30 CV - MATERIAIS NA OPERAÇÃO. AF_03/2016</t>
  </si>
  <si>
    <t xml:space="preserve">95114U</t>
  </si>
  <si>
    <t xml:space="preserve">MARTELETE OU ROMPEDOR PNEUMÁTICO MANUAL, 28 KG, COM SILENCIADOR - DEPRECIAÇÃO. AF_07/2016</t>
  </si>
  <si>
    <t xml:space="preserve">95115U</t>
  </si>
  <si>
    <t xml:space="preserve">MARTELETE OU ROMPEDOR PNEUMÁTICO MANUAL, 28 KG, COM SILENCIADOR - JUROS. AF_07/2016</t>
  </si>
  <si>
    <t xml:space="preserve">95116U</t>
  </si>
  <si>
    <t xml:space="preserve">USINA DE CONCRETO FIXA, CAPACIDADE NOMINAL DE 90 A 120 M3/H, SEM SILO - DEPRECIAÇÃO. AF_07/2016</t>
  </si>
  <si>
    <t xml:space="preserve">95117U</t>
  </si>
  <si>
    <t xml:space="preserve">USINA DE CONCRETO FIXA, CAPACIDADE NOMINAL DE 90 A 120 M3/H, SEM SILO - JUROS. AF_07/2016</t>
  </si>
  <si>
    <t xml:space="preserve">95118U</t>
  </si>
  <si>
    <t xml:space="preserve">USINA MISTURADORA DE SOLOS, CAPACIDADE DE 200 A 500 TON/H, POTENCIA 75KW - DEPRECIAÇÃO. AF_07/2016</t>
  </si>
  <si>
    <t xml:space="preserve">95119U</t>
  </si>
  <si>
    <t xml:space="preserve">USINA MISTURADORA DE SOLOS, CAPACIDADE DE 200 A 500 TON/H, POTENCIA 75KW - JUROS. AF_07/2016</t>
  </si>
  <si>
    <t xml:space="preserve">95120U</t>
  </si>
  <si>
    <t xml:space="preserve">USINA MISTURADORA DE SOLOS, CAPACIDADE DE 200 A 500 TON/H, POTENCIA 75KW - MATERIAIS NA OPERAÇÃO. AF_07/2016</t>
  </si>
  <si>
    <t xml:space="preserve">95123U</t>
  </si>
  <si>
    <t xml:space="preserve">DISTRIBUIDOR DE AGREGADOS AUTOPROPELIDO, CAP 3 M3, A DIESEL, POTÊNCIA 176CV - DEPRECIAÇÃO. AF_07/2016</t>
  </si>
  <si>
    <t xml:space="preserve">95124U</t>
  </si>
  <si>
    <t xml:space="preserve">DISTRIBUIDOR DE AGREGADOS AUTOPROPELIDO, C/AP 3 M3, A DIESEL, POTÊNCIA 176CV - JUROS. AF_07/2016</t>
  </si>
  <si>
    <t xml:space="preserve">95125U</t>
  </si>
  <si>
    <t xml:space="preserve">DISTRIBUIDOR DE AGREGADOS AUTOPROPELIDO, CAP 3 M3, A DIESEL, POTÊNCIA 176CV - MANUTENÇÃO. AF_07/2016</t>
  </si>
  <si>
    <t xml:space="preserve">95126U</t>
  </si>
  <si>
    <t xml:space="preserve">DISTRIBUIDOR DE AGREGADOS AUTOPROPELIDO, CAP 3 M3, A DIESEL, POTÊNCIA 176CV  MATERIAIS NA OPERAÇÃO. AF_07/2016</t>
  </si>
  <si>
    <t xml:space="preserve">95129U</t>
  </si>
  <si>
    <t xml:space="preserve">MÁQUINA DEMARCADORA DE FAIXA DE TRÁFEGO À FRIO, AUTOPROPELIDA, POTÊNCIA 38 HP - DEPRECIAÇÃO. AF_07/2016</t>
  </si>
  <si>
    <t xml:space="preserve">95130U</t>
  </si>
  <si>
    <t xml:space="preserve">MÁQUINA DEMARCADORA DE FAIXA DE TRÁFEGO À FRIO, AUTOPROPELIDA, POTÊNCIA 38 HP - JUROS. AF_07/2016</t>
  </si>
  <si>
    <t xml:space="preserve">95131U</t>
  </si>
  <si>
    <t xml:space="preserve">MÁQUINA DEMARCADORA DE FAIXA DE TRÁFEGO À FRIO, AUTOPROPELIDA, POTÊNCIA 38 HP - MANUTENÇÃO. AF_07/2016</t>
  </si>
  <si>
    <t xml:space="preserve">95132U</t>
  </si>
  <si>
    <t xml:space="preserve">MÁQUINA DEMARCADORA DE FAIXA DE TRÁFEGO À FRIO, AUTOPROPELIDA, POTÊNCIA 38 HP - MATERIAIS NA OPERAÇÃO. AF_07/2016</t>
  </si>
  <si>
    <t xml:space="preserve">95136U</t>
  </si>
  <si>
    <t xml:space="preserve">TALHA MANUAL DE CORRENTE, CAPACIDADE DE 2 TON. COM ELEVAÇÃO DE 3 M - DEPRECIAÇÃO. AF_07/2016</t>
  </si>
  <si>
    <t xml:space="preserve">95137U</t>
  </si>
  <si>
    <t xml:space="preserve">TALHA MANUAL DE CORRENTE, CAPACIDADE DE 2 TON. COM ELEVAÇÃO DE 3 M - JUROS. AF_07/2016</t>
  </si>
  <si>
    <t xml:space="preserve">95138U</t>
  </si>
  <si>
    <t xml:space="preserve">TALHA MANUAL DE CORRENTE, CAPACIDADE DE 2 TON. COM ELEVAÇÃO DE 3 M - MANUTENÇÃO. AF_07/2016</t>
  </si>
  <si>
    <t xml:space="preserve">95208U</t>
  </si>
  <si>
    <t xml:space="preserve">GRUA ASCENCIONAL, LANÇA DE 42 M, CAPACIDADE DE 1,5 T A 30 M, ALTURA ATÉ 39 M  DEPRECIAÇÃO. AF_08/2016</t>
  </si>
  <si>
    <t xml:space="preserve">95209U</t>
  </si>
  <si>
    <t xml:space="preserve">GRUA ASCENCIONAL, LANCA DE 42 M, CAPACIDADE DE 1,5 T A 30 M, ALTURA ATE 39 M  JUROS. AF_08/2016</t>
  </si>
  <si>
    <t xml:space="preserve">95210U</t>
  </si>
  <si>
    <t xml:space="preserve">GRUA ASCENCIONAL, LANCA DE 42 M, CAPACIDADE DE 1,5 T A 30 M, ALTURA ATE 39 M  MANUTENÇÃO. AF_08/2016</t>
  </si>
  <si>
    <t xml:space="preserve">95211U</t>
  </si>
  <si>
    <t xml:space="preserve">GRUA ASCENCIONAL, LANCA DE 42 M, CAPACIDADE DE 1,5 T A 30 M, ALTURA ATE 39 M  MATERIAIS NA OPERAÇÃO. AF_08/2016</t>
  </si>
  <si>
    <t xml:space="preserve">95217U</t>
  </si>
  <si>
    <t xml:space="preserve">PULVERIZADOR DE TINTA ELÉTRICO/MÁQUINA DE PINTURA AIRLESS, VAZÃO 2 L/MIN - MATERIAIS NA OPERAÇÃO. AF_08/2016</t>
  </si>
  <si>
    <t xml:space="preserve">95255U</t>
  </si>
  <si>
    <t xml:space="preserve">MARTELO DEMOLIDOR PNEUMÁTICO MANUAL, 32 KG - DEPRECIAÇÃO. AF_09/2016</t>
  </si>
  <si>
    <t xml:space="preserve">95256U</t>
  </si>
  <si>
    <t xml:space="preserve">MARTELO DEMOLIDOR PNEUMÁTICO MANUAL, 32 KG - JUROS. AF_09/2016</t>
  </si>
  <si>
    <t xml:space="preserve">95257U</t>
  </si>
  <si>
    <t xml:space="preserve">MARTELO DEMOLIDOR PNEUMÁTICO MANUAL, 32 KG - MANUTENÇÃO. AF_09/2016</t>
  </si>
  <si>
    <t xml:space="preserve">95260U</t>
  </si>
  <si>
    <t xml:space="preserve">COMPACTADOR DE SOLOS DE PERCUSÃO (SOQUETE) COM MOTOR A GASOLINA, POTÊNCIA 3 CV - DEPRECIAÇÃO. AF_09/2016</t>
  </si>
  <si>
    <t xml:space="preserve">95261U</t>
  </si>
  <si>
    <t xml:space="preserve">COMPACTADOR DE SOLOS DE PERCUSÃO (SOQUETE) COM MOTOR A GASOLINA, POTÊNCIA 3 CV - JUROS. AF_09/2016</t>
  </si>
  <si>
    <t xml:space="preserve">95262U</t>
  </si>
  <si>
    <t xml:space="preserve">COMPACTADOR DE SOLOS DE PERCUSÃO (SOQUETE) COM MOTOR A GASOLINA, POTÊNCIA 3 CV - MANUTENÇÃO. AF_09/2016</t>
  </si>
  <si>
    <t xml:space="preserve">95263U</t>
  </si>
  <si>
    <t xml:space="preserve">COMPACTADOR DE SOLOS DE PERCUSÃO (SOQUETE) COM MOTOR A GASOLINA, POTÊNCIA 3 CV - MATERIAIS NA OPERAÇÃO. AF_09/2016</t>
  </si>
  <si>
    <t xml:space="preserve">95266U</t>
  </si>
  <si>
    <t xml:space="preserve">RÉGUA VIBRATÓRIA DUPLA PARA CONCRETO, PESO DE 60KG, COMPRIMENTO 4 M, COM MOTOR A GASOLINA, POTÊNCIA 5,5 HP - DEPRECIAÇÃO. AF_09/2016</t>
  </si>
  <si>
    <t xml:space="preserve">95267U</t>
  </si>
  <si>
    <t xml:space="preserve">RÉGUA VIBRATÓRIA DUPLA PARA CONCRETO, PESO DE 60KG, COMPRIMENTO 4 M, COM MOTOR A GASOLINA, POTÊNCIA 5,5 HP - JUROS. AF_09/2016</t>
  </si>
  <si>
    <t xml:space="preserve">95268U</t>
  </si>
  <si>
    <t xml:space="preserve">RÉGUA VIBRATÓRIA DUPLA PARA CONCRETO, PESO DE 60KG, COMPRIMENTO 4 M, COM MOTOR A GASOLINA, POTÊNCIA 5,5 HP - MANUTENÇÃO. AF_09/2016</t>
  </si>
  <si>
    <t xml:space="preserve">95269U</t>
  </si>
  <si>
    <t xml:space="preserve">RÉGUA VIBRATÓRIA DUPLA PARA CONCRETO, PESO DE 60KG, COMPRIMENTO 4 M, COM MOTOR A GASOLINA, POTÊNCIA 5,5 HP  MATERIAIS NA OPERAÇÃO. AF_09/2016</t>
  </si>
  <si>
    <t xml:space="preserve">95272U</t>
  </si>
  <si>
    <t xml:space="preserve">POLIDORA DE PISO (POLITRIZ), PESO DE 100KG, DIÂMETRO 450 MM, MOTOR ELÉTRICO, POTÊNCIA 4 HP - DEPRECIAÇÃO. AF_09/2016</t>
  </si>
  <si>
    <t xml:space="preserve">95273U</t>
  </si>
  <si>
    <t xml:space="preserve">POLIDORA DE PISO (POLITRIZ), PESO DE 100KG, DIÂMETRO 450 MM, MOTOR ELÉTRICO, POTÊNCIA 4 HP - JUROS. AF_09/2016</t>
  </si>
  <si>
    <t xml:space="preserve">95274U</t>
  </si>
  <si>
    <t xml:space="preserve">POLIDORA DE PISO (POLITRIZ), PESO DE 100KG, DIÂMETRO 450 MM, MOTOR ELÉTRICO, POTÊNCIA 4 HP - MANUTENÇÃO. AF_09/2016</t>
  </si>
  <si>
    <t xml:space="preserve">95275U</t>
  </si>
  <si>
    <t xml:space="preserve">POLIDORA DE PISO (POLITRIZ), PESO DE 100KG, DIÂMETRO 450 MM, MOTOR ELÉTRICO, POTÊNCIA 4 HP  MATERIAIS NA OPERAÇÃO. AF_09/2016</t>
  </si>
  <si>
    <t xml:space="preserve">95278U</t>
  </si>
  <si>
    <t xml:space="preserve">DESEMPENADEIRA DE CONCRETO, PESO DE 75KG, 4 PÁS, MOTOR A GASOLINA, POTÊNCIA 5,5 HP - DEPRECIAÇÃO. AF_09/2016</t>
  </si>
  <si>
    <t xml:space="preserve">95279U</t>
  </si>
  <si>
    <t xml:space="preserve">DESEMPENADEIRA DE CONCRETO, PESO DE 75KG, 4 PÁS, MOTOR A GASOLINA, POTÊNCIA 5,5 HP - JUROS. AF_09/2016</t>
  </si>
  <si>
    <t xml:space="preserve">95280U</t>
  </si>
  <si>
    <t xml:space="preserve">DESEMPENADEIRA DE CONCRETO, PESO DE 75KG, 4 PÁS, MOTOR A GASOLINA, POTÊNCIA 5,5 HP - MANUTENÇÃO. AF_09/2016</t>
  </si>
  <si>
    <t xml:space="preserve">95281U</t>
  </si>
  <si>
    <t xml:space="preserve">DESEMPENADEIRA DE CONCRETO, PESO DE 75KG, 4 PÁS, MOTOR A GASOLINA, POTÊNCIA 5,5 HP  MATERIAIS NA OPERAÇÃO. AF_09/2016</t>
  </si>
  <si>
    <t xml:space="preserve">95617U</t>
  </si>
  <si>
    <t xml:space="preserve">PERFURATRIZ PNEUMATICA MANUAL DE PESO MEDIO, MARTELETE, 18KG, COMPRIMENTO MÁXIMO DE CURSO DE 6 M, DIAMETRO DO PISTAO DE 5,5 CM - DEPRECIAÇÃO. AF_11/2016</t>
  </si>
  <si>
    <t xml:space="preserve">95618U</t>
  </si>
  <si>
    <t xml:space="preserve">PERFURATRIZ PNEUMATICA MANUAL DE PESO MEDIO, MARTELETE, 18KG, COMPRIMENTO MÁXIMO DE CURSO DE 6 M, DIAMETRO DO PISTAO DE 5,5 CM - JUROS. AF_11/2016</t>
  </si>
  <si>
    <t xml:space="preserve">95619U</t>
  </si>
  <si>
    <t xml:space="preserve">PERFURATRIZ PNEUMATICA MANUAL DE PESO MEDIO, MARTELETE, 18KG, COMPRIMENTO MÁXIMO DE CURSO DE 6 M, DIAMETRO DO PISTAO DE 5,5 CM - MANUTENÇÃO. AF_11/2016</t>
  </si>
  <si>
    <t xml:space="preserve">95627U</t>
  </si>
  <si>
    <t xml:space="preserve">ROLO COMPACTADOR VIBRATORIO TANDEM, ACO LISO, POTENCIA 125 HP, PESO SEM/COM LASTRO 10,20/11,65 T, LARGURA DE TRABALHO 1,73 M - DEPRECIAÇÃO. AF_11/2016</t>
  </si>
  <si>
    <t xml:space="preserve">95628U</t>
  </si>
  <si>
    <t xml:space="preserve">ROLO COMPACTADOR VIBRATORIO TANDEM, ACO LISO, POTENCIA 125 HP, PESO SEM/COM LASTRO 10,20/11,65 T, LARGURA DE TRABALHO 1,73 M - JUROS. AF_11/2016</t>
  </si>
  <si>
    <t xml:space="preserve">95629U</t>
  </si>
  <si>
    <t xml:space="preserve">ROLO COMPACTADOR VIBRATORIO TANDEM, ACO LISO, POTENCIA 125 HP, PESO SEM/COM LASTRO 10,20/11,65 T, LARGURA DE TRABALHO 1,73 M - MANUTENÇÃO. AF_11/2016</t>
  </si>
  <si>
    <t xml:space="preserve">95630U</t>
  </si>
  <si>
    <t xml:space="preserve">ROLO COMPACTADOR VIBRATORIO TANDEM, ACO LISO, POTENCIA 125 HP, PESO SEM/COM LASTRO 10,20/11,65 T, LARGURA DE TRABALHO 1,73 M - MATERIAIS NA OPERAÇÃO. AF_11/2016</t>
  </si>
  <si>
    <t xml:space="preserve">95698U</t>
  </si>
  <si>
    <t xml:space="preserve">PERFURATRIZ MANUAL, TORQUE MAXIMO 55 KGF.M, POTENCIA 5 CV, COM DIAMETRO MAXIMO 8 1/2" - DEPRECIAÇÃO. AF_11/2016</t>
  </si>
  <si>
    <t xml:space="preserve">95699U</t>
  </si>
  <si>
    <t xml:space="preserve">PERFURATRIZ MANUAL, TORQUE MAXIMO 55 KGF.M, POTENCIA 5 CV, COM DIAMETRO MAXIMO 8 1/2" - JUROS. AF_11/2016</t>
  </si>
  <si>
    <t xml:space="preserve">95700U</t>
  </si>
  <si>
    <t xml:space="preserve">PERFURATRIZ MANUAL, TORQUE MAXIMO 55 KGF.M, POTENCIA 5 CV, COM DIAMETRO MAXIMO 8 1/2" - MANUTENÇÃO. AF_11/2016</t>
  </si>
  <si>
    <t xml:space="preserve">95701U</t>
  </si>
  <si>
    <t xml:space="preserve">PERFURATRIZ MANUAL, TORQUE MAXIMO 55 KGF.M, POTENCIA 5 CV, COM DIAMETRO MAXIMO 8 1/2" - MATERIAIS NA OPERAÇÃO. AF_11/2016</t>
  </si>
  <si>
    <t xml:space="preserve">95704U</t>
  </si>
  <si>
    <t xml:space="preserve">PERFURATRIZ SOBRE ESTEIRA, TORQUE MÁXIMO 600 KGF, POTÊNCIA ENTRE 50 E 60 HP, DIÂMETRO MÁXIMO 10 - DEPRECIAÇÃO. AF_11/2016</t>
  </si>
  <si>
    <t xml:space="preserve">95705U</t>
  </si>
  <si>
    <t xml:space="preserve">PERFURATRIZ SOBRE ESTEIRA, TORQUE MÁXIMO 600 KGF, POTÊNCIA ENTRE 50 E 60 HP, DIÂMETRO MÁXIMO 10 - JUROS. AF_11/2016</t>
  </si>
  <si>
    <t xml:space="preserve">95706U</t>
  </si>
  <si>
    <t xml:space="preserve">PERFURATRIZ SOBRE ESTEIRA, TORQUE MÁXIMO 600 KGF, POTÊNCIA ENTRE 50 E 60 HP, DIÂMETRO MÁXIMO 10 - MANUTENÇÃO. AF_11/2016</t>
  </si>
  <si>
    <t xml:space="preserve">95707U</t>
  </si>
  <si>
    <t xml:space="preserve">PERFURATRIZ SOBRE ESTEIRA, TORQUE MÁXIMO 600 KGF, POTÊNCIA ENTRE 50 E 60 HP, DIÂMETRO MÁXIMO 10 - MATERIAIS NA OPERAÇÃO. AF_11/2016</t>
  </si>
  <si>
    <t xml:space="preserve">95710U</t>
  </si>
  <si>
    <t xml:space="preserve">ESCAVADEIRA HIDRAULICA SOBRE ESTEIRA, COM GARRA GIRATORIA DE MANDIBULAS, PESO OPERACIONAL ENTRE 22,00 E 25,50 TON, POTENCIA LIQUIDA ENTRE 150 E 160 HP - DEPRECIAÇÃO. AF_11/2016</t>
  </si>
  <si>
    <t xml:space="preserve">95711U</t>
  </si>
  <si>
    <t xml:space="preserve">ESCAVADEIRA HIDRAULICA SOBRE ESTEIRA, COM GARRA GIRATORIA DE MANDIBULAS, PESO OPERACIONAL ENTRE 22,00 E 25,50 TON, POTENCIA LIQUIDA ENTRE 150 E 160 HP - JUROS. AF_11/2016</t>
  </si>
  <si>
    <t xml:space="preserve">95712U</t>
  </si>
  <si>
    <t xml:space="preserve">ESCAVADEIRA HIDRAULICA SOBRE ESTEIRA, COM GARRA GIRATORIA DE MANDIBULAS, PESO OPERACIONAL ENTRE 22,00 E 25,50 TON, POTENCIA LIQUIDA ENTRE 150 E 160 HP - MANUTENÇÃO. AF_11/2016</t>
  </si>
  <si>
    <t xml:space="preserve">95713U</t>
  </si>
  <si>
    <t xml:space="preserve">ESCAVADEIRA HIDRAULICA SOBRE ESTEIRA, COM GARRA GIRATORIA DE MANDIBULAS, PESO OPERACIONAL ENTRE 22,00 E 25,50 TON, POTENCIA LIQUIDA ENTRE 150 E 160 HP - MATERIAIS NA OPERAÇÃO. AF_11/2016</t>
  </si>
  <si>
    <t xml:space="preserve">95716U</t>
  </si>
  <si>
    <t xml:space="preserve">ESCAVADEIRA HIDRAULICA SOBRE ESTEIRA, EQUIPADA COM CLAMSHELL, COM CAPACIDADE DA CAÇAMBA ENTRE 1,20 E 1,50 M3, PESO OPERACIONAL ENTRE 20,00 E 22,00 TON, POTENCIA LIQUIDA ENTRE 150 E 160 HP - DEPRECIAÇÃO. AF_11/2016</t>
  </si>
  <si>
    <t xml:space="preserve">95717U</t>
  </si>
  <si>
    <t xml:space="preserve">ESCAVADEIRA HIDRAULICA SOBRE ESTEIRA, EQUIPADA COM CLAMSHELL, COM CAPACIDADE DA CAÇAMBA ENTRE 1,20 E 1,50 M3, PESO OPERACIONAL ENTRE 20,00 E 22,00 TON, POTENCIA LIQUIDA ENTRE 150 E 160 HP - JUROS. AF_11/2016</t>
  </si>
  <si>
    <t xml:space="preserve">95718U</t>
  </si>
  <si>
    <t xml:space="preserve">ESCAVADEIRA HIDRAULICA SOBRE ESTEIRA, EQUIPADA COM CLAMSHELL, COM CAPACIDADE DA CAÇAMBA ENTRE 1,20 E 1,50 M3, PESO OPERACIONAL ENTRE 20,00 E 22,00 TON, POTENCIA LIQUIDA ENTRE 150 E 160 HP - MANUTENÇÃO. AF_11/2016</t>
  </si>
  <si>
    <t xml:space="preserve">95719U</t>
  </si>
  <si>
    <t xml:space="preserve">ESCAVADEIRA HIDRAULICA SOBRE ESTEIRA, EQUIPADA COM CLAMSHELL, COM CAPACIDADE DA CAÇAMBA ENTRE 1,20 E 1,50 M3, PESO OPERACIONAL ENTRE 20,00 E 22,00 TON, POTENCIA LIQUIDA ENTRE 150 E 160 HP - MATERIAIS NA OPERAÇÃO. AF_11/2016</t>
  </si>
  <si>
    <t xml:space="preserve">95869U</t>
  </si>
  <si>
    <t xml:space="preserve">GRUPO GERADOR COM CARENAGEM, MOTOR DIESEL POTÊNCIA STANDART ENTRE 250 E 260 KVA - JUROS. AF_12/2016</t>
  </si>
  <si>
    <t xml:space="preserve">95870U</t>
  </si>
  <si>
    <t xml:space="preserve">GRUPO GERADOR COM CARENAGEM, MOTOR DIESEL POTÊNCIA STANDART ENTRE 250 E 260 KVA - MANUTENÇÃO. AF_12/2016</t>
  </si>
  <si>
    <t xml:space="preserve">95871U</t>
  </si>
  <si>
    <t xml:space="preserve">GRUPO GERADOR COM CARENAGEM, MOTOR DIESEL POTÊNCIA STANDART ENTRE 250 E 260 KVA - MATERIAIS NA OPERAÇÃO. AF_12/2016</t>
  </si>
  <si>
    <t xml:space="preserve">95874U</t>
  </si>
  <si>
    <t xml:space="preserve">GRUPO GERADOR COM CARENAGEM, MOTOR DIESEL POTÊNCIA STANDART ENTRE 250 E 260 KVA - DEPRECIAÇÃO. AF_12/2016</t>
  </si>
  <si>
    <t xml:space="preserve">96008U</t>
  </si>
  <si>
    <t xml:space="preserve">TRATOR DE PNEUS COM POTÊNCIA DE 122 CV, TRAÇÃO 4X4, COM VASSOURA MECÂNICA ACOPLADA - DEPRECIAÇÃO. AF_02/2017</t>
  </si>
  <si>
    <t xml:space="preserve">96009U</t>
  </si>
  <si>
    <t xml:space="preserve">TRATOR DE PNEUS COM POTÊNCIA DE 122 CV, TRAÇÃO 4X4, COM VASSOURA MECÂNICA ACOPLADA - JUROS. AF_02/2017</t>
  </si>
  <si>
    <t xml:space="preserve">96011U</t>
  </si>
  <si>
    <t xml:space="preserve">TRATOR DE PNEUS COM POTÊNCIA DE 122 CV, TRAÇÃO 4X4, COM VASSOURA MECÂNICA ACOPLADA - MANUTENÇÃO. AF_02/2017</t>
  </si>
  <si>
    <t xml:space="preserve">96012U</t>
  </si>
  <si>
    <t xml:space="preserve">TRATOR DE PNEUS COM POTÊNCIA DE 122 CV, TRAÇÃO 4X4, COM VASSOURA MECÂNICA ACOPLADA - MATERIAIS NA OPERAÇÃO. AF_02/2017</t>
  </si>
  <si>
    <t xml:space="preserve">96015U</t>
  </si>
  <si>
    <t xml:space="preserve">TRATOR DE PNEUS COM POTÊNCIA DE 122 CV, TRAÇÃO 4X4, COM GRADE DE DISCOS ACOPLADA - DEPRECIAÇÃO. AF_02/2017</t>
  </si>
  <si>
    <t xml:space="preserve">96016U</t>
  </si>
  <si>
    <t xml:space="preserve">TRATOR DE PNEUS COM POTÊNCIA DE 122 CV, TRAÇÃO 4X4, COM GRADE DE DISCOS ACOPLADA - JUROS. AF_02/2017</t>
  </si>
  <si>
    <t xml:space="preserve">96018U</t>
  </si>
  <si>
    <t xml:space="preserve">TRATOR DE PNEUS COM POTÊNCIA DE 122 CV, TRAÇÃO 4X4, COM GRADE DE DISCOS ACOPLADA - MANUTENÇÃO. AF_02/2017</t>
  </si>
  <si>
    <t xml:space="preserve">96019U</t>
  </si>
  <si>
    <t xml:space="preserve">TRATOR DE PNEUS COM POTÊNCIA DE 122 CV, TRAÇÃO 4X4, COM GRADE DE DISCOS ACOPLADA - MATERIAIS NA OPERAÇÃO. AF_02/2017</t>
  </si>
  <si>
    <t xml:space="preserve">96023U</t>
  </si>
  <si>
    <t xml:space="preserve">TRATOR DE PNEUS COM POTÊNCIA DE 85 CV, TRAÇÃO 4X4, COM GRADE DE DISCOS ACOPLADA - DEPRECIAÇÃO. AF_02/2017</t>
  </si>
  <si>
    <t xml:space="preserve">96024U</t>
  </si>
  <si>
    <t xml:space="preserve">TRATOR DE PNEUS COM POTÊNCIA DE 85 CV, TRAÇÃO 4X4, COM GRADE DE DISCOS ACOPLADA - JUROS. AF_02/2017</t>
  </si>
  <si>
    <t xml:space="preserve">96026U</t>
  </si>
  <si>
    <t xml:space="preserve">TRATOR DE PNEUS COM POTÊNCIA DE 85 CV, TRAÇÃO 4X4, COM GRADE DE DISCOS ACOPLADA - MANUTENÇÃO. AF_02/2017</t>
  </si>
  <si>
    <t xml:space="preserve">96027U</t>
  </si>
  <si>
    <t xml:space="preserve">TRATOR DE PNEUS COM POTÊNCIA DE 85 CV, TRAÇÃO 4X4, COM GRADE DE DISCOS ACOPLADA - MATERIAIS NA OPERAÇÃO. AF_02/2017</t>
  </si>
  <si>
    <t xml:space="preserve">96030U</t>
  </si>
  <si>
    <t xml:space="preserve">CAMINHÃO BASCULANTE 10 M3, TRUCADO, POTÊNCIA 230 CV, INCLUSIVE CAÇAMBA METÁLICA, COM DISTRIBUIDOR DE AGREGADOS ACOPLADO - DEPRECIAÇÃO. AF_02/2017</t>
  </si>
  <si>
    <t xml:space="preserve">96031U</t>
  </si>
  <si>
    <t xml:space="preserve">CAMINHÃO BASCULANTE 10 M3, TRUCADO, POTÊNCIA 230 CV, INCLUSIVE CAÇAMBA METÁLICA, COM DISTRIBUIDOR DE AGREGADOS ACOPLADO - JUROS. AF_02/2017</t>
  </si>
  <si>
    <t xml:space="preserve">96032U</t>
  </si>
  <si>
    <t xml:space="preserve">CAMINHÃO BASCULANTE 10 M3, TRUCADO, POTÊNCIA 230 CV, INCLUSIVE CAÇAMBA METÁLICA, COM DISTRIBUIDOR DE AGREGADOS ACOPLADO - IMPOSTOS E SEGUROS. AF_02/2017</t>
  </si>
  <si>
    <t xml:space="preserve">96033U</t>
  </si>
  <si>
    <t xml:space="preserve">CAMINHÃO BASCULANTE 10 M3, TRUCADO, POTÊNCIA 230 CV, INCLUSIVE CAÇAMBA METÁLICA, COM DISTRIBUIDOR DE AGREGADOS ACOPLADO - MANUTENÇÃO. AF_02/2017</t>
  </si>
  <si>
    <t xml:space="preserve">96034U</t>
  </si>
  <si>
    <t xml:space="preserve">CAMINHÃO BASCULANTE 10 M3, TRUCADO, POTÊNCIA 230 CV, INCLUSIVE CAÇAMBA METÁLICA, COM DISTRIBUIDOR DE AGREGADOS ACOPLADO - MATERIAIS NA OPERAÇÃO. AF_02/2017</t>
  </si>
  <si>
    <t xml:space="preserve">96053U</t>
  </si>
  <si>
    <t xml:space="preserve">TRATOR DE PNEUS COM POTÊNCIA DE 85 CV, TRAÇÃO 4X4, COM VASSOURA MECÂNICA ACOPLADA - DEPRECIAÇÃO. AF_03/2017</t>
  </si>
  <si>
    <t xml:space="preserve">96054U</t>
  </si>
  <si>
    <t xml:space="preserve">MINICARREGADEIRA SOBRE RODAS POTENCIA 47HP CAPACIDADE OPERACAO 646 KG, COM VASSOURA MECÂNICA ACOPLADA - DEPRECIAÇÃO. AF_03/2017</t>
  </si>
  <si>
    <t xml:space="preserve">96055U</t>
  </si>
  <si>
    <t xml:space="preserve">TRATOR DE PNEUS COM POTÊNCIA DE 85 CV, TRAÇÃO 4X4, COM VASSOURA MECÂNICA ACOPLADA - JUROS. AF_03/2017</t>
  </si>
  <si>
    <t xml:space="preserve">96056U</t>
  </si>
  <si>
    <t xml:space="preserve">TRATOR DE PNEUS COM POTÊNCIA DE 85 CV, TRAÇÃO 4X4, COM VASSOURA MECÂNICA ACOPLADA - MANUTENÇÃO. AF_03/2017</t>
  </si>
  <si>
    <t xml:space="preserve">96057U</t>
  </si>
  <si>
    <t xml:space="preserve">TRATOR DE PNEUS COM POTÊNCIA DE 85 CV, TRAÇÃO 4X4, COM VASSOURA MECÂNICA ACOPLADA - MATERIAIS NA OPERAÇÃO. AF_03/2017</t>
  </si>
  <si>
    <t xml:space="preserve">96060U</t>
  </si>
  <si>
    <t xml:space="preserve">MINICARREGADEIRA SOBRE RODAS POTENCIA 47HP CAPACIDADE OPERACAO 646 KG, COM VASSOURA MECÂNICA ACOPLADA - JUROS. AF_03/2017</t>
  </si>
  <si>
    <t xml:space="preserve">96061U</t>
  </si>
  <si>
    <t xml:space="preserve">MINICARREGADEIRA SOBRE RODAS POTENCIA 47HP CAPACIDADE OPERACAO 646 KG, COM VASSOURA MECÂNICA ACOPLADA - MANUTENÇÃO. AF_03/2017</t>
  </si>
  <si>
    <t xml:space="preserve">96062U</t>
  </si>
  <si>
    <t xml:space="preserve">MINICARREGADEIRA SOBRE RODAS POTENCIA 47HP CAPACIDADE OPERACAO 646 KG, COM VASSOURA MECÂNICA ACOPLADA - MATERIAIS NA OPERAÇÃO. AF_03/2017</t>
  </si>
  <si>
    <t xml:space="preserve">96241U</t>
  </si>
  <si>
    <t xml:space="preserve">MINIESCAVADEIRA SOBRE ESTEIRAS, POTENCIA LIQUIDA DE *30* HP, PESO OPERACIONAL DE *3.500* KG - DEPRECIACAO. AF_04/2017</t>
  </si>
  <si>
    <t xml:space="preserve">96242U</t>
  </si>
  <si>
    <t xml:space="preserve">MINIESCAVADEIRA SOBRE ESTEIRAS, POTENCIA LIQUIDA DE *30* HP, PESO OPERACIONAL DE *3.500* KG - JUROS. AF_04/2017</t>
  </si>
  <si>
    <t xml:space="preserve">96243U</t>
  </si>
  <si>
    <t xml:space="preserve">MINIESCAVADEIRA SOBRE ESTEIRAS, POTENCIA LIQUIDA DE *30* HP, PESO OPERACIONAL DE *3.500* KG - MANUTENCAO. AF_04/2017</t>
  </si>
  <si>
    <t xml:space="preserve">96244U</t>
  </si>
  <si>
    <t xml:space="preserve">MINIESCAVADEIRA SOBRE ESTEIRAS, POTENCIA LIQUIDA DE *30* HP, PESO OPERACIONAL DE *3.500* KG - MATERIAIS NA OPERACAO. AF_04/2017</t>
  </si>
  <si>
    <t xml:space="preserve">96301U</t>
  </si>
  <si>
    <t xml:space="preserve">PERFURATRIZ ROTATIVA SOBRE ESTEIRA, TORQUE MAXIMO 2500 KGM, POTENCIA 110 HP, MOTOR DIESEL - MATERIAIS NA OPERAÇÃO. AF_05/2017</t>
  </si>
  <si>
    <t xml:space="preserve">96457U</t>
  </si>
  <si>
    <t xml:space="preserve">ROLO COMPACTADOR DE PNEUS, ESTATICO, PRESSAO VARIAVEL, POTENCIA 110 HP, PESO SEM/COM LASTRO 10,8/27 T, LARGURA DE ROLAGEM 2,30 M - MATERIAIS NA OPERACAO. AF_06/2017</t>
  </si>
  <si>
    <t xml:space="preserve">96458U</t>
  </si>
  <si>
    <t xml:space="preserve">ROLO COMPACTADOR DE PNEUS, ESTATICO, PRESSAO VARIAVEL, POTENCIA 110 HP, PESO SEM/COM LASTRO 10,8/27 T, LARGURA DE ROLAGEM 2,30 M - MANUTENCAO. AF_06/2017</t>
  </si>
  <si>
    <t xml:space="preserve">96459U</t>
  </si>
  <si>
    <t xml:space="preserve">ROLO COMPACTADOR DE PNEUS, ESTATICO, PRESSAO VARIAVEL, POTENCIA 110 HP, PESO SEM/COM LASTRO 10,8/27 T, LARGURA DE ROLAGEM 2,30 M - JUROS. AF_06/2017</t>
  </si>
  <si>
    <t xml:space="preserve">96460U</t>
  </si>
  <si>
    <t xml:space="preserve">ROLO COMPACTADOR DE PNEUS, ESTATICO, PRESSAO VARIAVEL, POTENCIA 110 HP, PESO SEM/COM LASTRO 10,8/27 T, LARGURA DE ROLAGEM 2,30 M - DEPRECIAÇÃO. AF_06/2017</t>
  </si>
  <si>
    <t xml:space="preserve">98760U</t>
  </si>
  <si>
    <t xml:space="preserve">INVERSOR DE SOLDA MONOFÁSICO DE 160 A, POTÊNCIA DE 5400 W, TENSÃO DE 220 V, PARA SOLDA COM ELETRODOS DE 2,0 A 4,0 MM E PROCESSO TIG - DEPRECIAÇÃO. AF_06/2018</t>
  </si>
  <si>
    <t xml:space="preserve">98761U</t>
  </si>
  <si>
    <t xml:space="preserve">INVERSOR DE SOLDA MONOFÁSICO DE 160 A, POTÊNCIA DE 5400 W, TENSÃO DE 220 V, PARA SOLDA COM ELETRODOS DE 2,0 A 4,0 MM E PROCESSO TIG - JUROS. AF_06/2018</t>
  </si>
  <si>
    <t xml:space="preserve">98762U</t>
  </si>
  <si>
    <t xml:space="preserve">INVERSOR DE SOLDA MONOFÁSICO DE 160 A, POTÊNCIA DE 5400 W, TENSÃO DE 220 V, PARA SOLDA COM ELETRODOS DE 2,0 A 4,0 MM E PROCESSO TIG - MANUTENÇÃO. AF_06/2018</t>
  </si>
  <si>
    <t xml:space="preserve">98763U</t>
  </si>
  <si>
    <t xml:space="preserve">INVERSOR DE SOLDA MONOFÁSICO DE 160 A, POTÊNCIA DE 5400 W, TENSÃO DE 220 V, PARA SOLDA COM ELETRODOS DE 2,0 A 4,0 MM E PROCESSO TIG - MATERIAIS NA OPERAÇÃO. AF_06/2018</t>
  </si>
  <si>
    <t xml:space="preserve">99829U</t>
  </si>
  <si>
    <t xml:space="preserve">LAVADORA DE ALTA PRESSAO (LAVA-JATO) PARA AGUA FRIA, PRESSAO DE OPERACAO ENTRE 1400 E 1900 LIB/POL2, VAZAO MAXIMA ENTRE 400 E 700 L/H - DEPRECIAÇÃO. AF_04/2019</t>
  </si>
  <si>
    <t xml:space="preserve">99830U</t>
  </si>
  <si>
    <t xml:space="preserve">LAVADORA DE ALTA PRESSAO (LAVA-JATO) PARA AGUA FRIA, PRESSAO DE OPERACAO ENTRE 1400 E 1900 LIB/POL2, VAZAO MAXIMA ENTRE 400 E 700 L/H - JUROS. AF_04/2019</t>
  </si>
  <si>
    <t xml:space="preserve">99831U</t>
  </si>
  <si>
    <t xml:space="preserve">LAVADORA DE ALTA PRESSAO (LAVA-JATO) PARA AGUA FRIA, PRESSAO DE OPERACAO ENTRE 1400 E 1900 LIB/POL2, VAZAO MAXIMA ENTRE 400 E 700 L/H - MANUTENÇÃO. AF_04/2019</t>
  </si>
  <si>
    <t xml:space="preserve">99832U</t>
  </si>
  <si>
    <t xml:space="preserve">LAVADORA DE ALTA PRESSAO (LAVA-JATO) PARA AGUA FRIA, PRESSAO DE OPERACAO ENTRE 1400 E 1900 LIB/POL2, VAZAO MAXIMA ENTRE 400 E 700 L/H - MATERIAIS NA OPERAÇÃO. AF_04/2019</t>
  </si>
  <si>
    <t xml:space="preserve">100637U</t>
  </si>
  <si>
    <t xml:space="preserve">USINA DE MISTURA ASFÁLTICA À QUENTE, TIPO CONTRA FLUXO, PROD 100 A 140 TON/HORA - DEPRECIAÇÃO. AF_12/2019</t>
  </si>
  <si>
    <t xml:space="preserve">100638U</t>
  </si>
  <si>
    <t xml:space="preserve">USINA DE MISTURA ASFÁLTICA À QUENTE, TIPO CONTRA FLUXO, PROD 100 A 140 TON/HORA - JUROS. AF_12/2019</t>
  </si>
  <si>
    <t xml:space="preserve">100639U</t>
  </si>
  <si>
    <t xml:space="preserve">USINA DE MISTURA ASFÁLTICA À QUENTE, TIPO CONTRA FLUXO, PROD 100 A 140 TON/HORA - MANUTENÇÃO. AF_12/2019</t>
  </si>
  <si>
    <t xml:space="preserve">100640U</t>
  </si>
  <si>
    <t xml:space="preserve">USINA DE MISTURA ASFÁLTICA À QUENTE, TIPO CONTRA FLUXO, PROD 100 A 140 TON/HORA - MATERIAIS NA OPERAÇÃO. AF_12/2019</t>
  </si>
  <si>
    <t xml:space="preserve">100643U</t>
  </si>
  <si>
    <t xml:space="preserve">USINA DE ASFALTO, TIPO GRAVIMÉTRICA, PROD 150 TON/HORA - DEPRECIAÇÃO. AF_12/2019</t>
  </si>
  <si>
    <t xml:space="preserve">100644U</t>
  </si>
  <si>
    <t xml:space="preserve">USINA DE ASFALTO, TIPO GRAVIMÉTRICA, PROD 150 TON/HORA - JUROS. AF_12/2019</t>
  </si>
  <si>
    <t xml:space="preserve">100645U</t>
  </si>
  <si>
    <t xml:space="preserve">USINA DE ASFALTO, TIPO GRAVIMÉTRICA, PROD 150 TON/HORA - MANUTENÇÃO. AF_12/2019</t>
  </si>
  <si>
    <t xml:space="preserve">100646U</t>
  </si>
  <si>
    <t xml:space="preserve">USINA DE ASFALTO, TIPO GRAVIMÉTRICA, PROD 150 TON/HORA - MATERIAIS NA OPERAÇÃO. AF_12/2019</t>
  </si>
  <si>
    <t xml:space="preserve">102270U</t>
  </si>
  <si>
    <t xml:space="preserve">MARTELO DEMOLIDOR ELÉTRICO, COM POTÊNCIA DE 2.000 W, 1.000 IMPACTOS POR MINUTO, PESO DE 30 KG - DEPRECIAÇÃO. AF_01/2021</t>
  </si>
  <si>
    <t xml:space="preserve">102271U</t>
  </si>
  <si>
    <t xml:space="preserve">MARTELO DEMOLIDOR ELÉTRICO, COM POTÊNCIA DE 2.000 W, 1.000 IMPACTOS POR MINUTO, PESO DE 30 KG - JUROS. AF_01/2021</t>
  </si>
  <si>
    <t xml:space="preserve">102272U</t>
  </si>
  <si>
    <t xml:space="preserve">MARTELO DEMOLIDOR ELÉTRICO, COM POTÊNCIA DE 2.000 W, 1.000 IMPACTOS POR MINUTO, PESO DE 30 KG - MANUTENÇÃO. AF_01/2021</t>
  </si>
  <si>
    <t xml:space="preserve">102273U</t>
  </si>
  <si>
    <t xml:space="preserve">MARTELO DEMOLIDOR ELÉTRICO, COM POTÊNCIA DE 2.000 W, 1.000 IMPACTOS POR MINUTO, PESO DE 30 KG - MATERIAIS NA OPERAÇÃO. AF_01/2021</t>
  </si>
  <si>
    <t xml:space="preserve">102809U</t>
  </si>
  <si>
    <t xml:space="preserve">CALDEIRA A GÁS COM TERMOSTATO, CAPACIDADE 100 LITROS - MATERIAIS NA OPERAÇÃO. AF_04/2019</t>
  </si>
  <si>
    <t xml:space="preserve">102815U</t>
  </si>
  <si>
    <t xml:space="preserve">CENTRAL DE LAMA BENTONÍTICA (DEPÓSITO DE BENTONITA, MISTURADOR DE ALTA TURBULÊNCIA, SILOS DE ARMAZENAMENTO DE LAMA E ÁGUA, LABORATÓRIO DE CONTROLE DE QUALIDADE DA LAMA) - MATERIAIS NA OPERAÇÃO. AF_04/2019</t>
  </si>
  <si>
    <t xml:space="preserve">102826U</t>
  </si>
  <si>
    <t xml:space="preserve">CONJUNTO MACACO E BOMBA HIDRÁULICA PARA PROTENSAO DE CORDOALHAS, ESFORÇO MAXIMO DE 115 TONELADAS - MATERIAIS NA OPERAÇÃO. AF_04/2019</t>
  </si>
  <si>
    <t xml:space="preserve">102832U</t>
  </si>
  <si>
    <t xml:space="preserve">CONJUNTO CILINDRO E BOMBA HIDRÁULICA PARA PROTENSÃO DE MONOBARRAS PARA TIRANTES, ESFORÇO MÁXIMO DE 30 TONELADAS  - MATERIAIS NA OPERAÇÃO. AF_04/2019</t>
  </si>
  <si>
    <t xml:space="preserve">102843U</t>
  </si>
  <si>
    <t xml:space="preserve">GUINDASTE HIDRAULICO AUTOPROPELIDO, COM LANÇA TRELIÇADA 40 M, CAPACIDADE MÁXIMA 75 T, EQUIPADO COM CLAMSHELL - MATERIAIS NA OPERAÇÃO. AF_04/2019</t>
  </si>
  <si>
    <t xml:space="preserve">102849U</t>
  </si>
  <si>
    <t xml:space="preserve">GUINDASTE SOBRE ESTEIRAS, COM LANÇA TRELIÇADA 40 M, CAPACIDADE MÁXIMA 75 T - MATERIAIS NA OPERAÇÃO. AF_04/2019</t>
  </si>
  <si>
    <t xml:space="preserve">102855U</t>
  </si>
  <si>
    <t xml:space="preserve">GUINDASTE SOBRE ESTEIRAS, COM LANÇA TRELIÇADA 40 M, CAPACIDADE MÁXIMA 75 T, EQUIPADO COM CLAMSHELL - MATERIAIS NA OPERAÇÃO. AF_04/2019</t>
  </si>
  <si>
    <t xml:space="preserve">102861U</t>
  </si>
  <si>
    <t xml:space="preserve">MÁQUINA FORMER DOBRAS DIVERSAS: 220V/380V TRIFÁSICO OU MONOFÁSICO, CAPACIDADE 0,5-1,27MM, MOTOR 2CV - MATERIAIS NA OPERAÇÃO. AF_04/2019</t>
  </si>
  <si>
    <t xml:space="preserve">102867U</t>
  </si>
  <si>
    <t xml:space="preserve">MÁQUINA SOLDA ARCO COM PISTOLA DE SOLDAGEM PARA STUD BOLT DE 5 MM A 22 MM - MATERIAIS NA OPERAÇÃO. AF_04/2019</t>
  </si>
  <si>
    <t xml:space="preserve">102873U</t>
  </si>
  <si>
    <t xml:space="preserve">PERFURATRIZ HIDRÁULICA SOBRE ESTEIRA, TORQUE MÁXIMO 161 KNM, PROFUNDIDADE MÁXIMA 54 M, DIÂMETRO MÁXIMO 1500 MM, POTÊNCIA MOTOR 268 HP - MATERIAIS NA OPERAÇÃO. AF_04/2019</t>
  </si>
  <si>
    <t xml:space="preserve">102879U</t>
  </si>
  <si>
    <t xml:space="preserve">PERFURATRIZ PARA EXECUÇÃO DE ESTACAS SECANTES, TIPO HÉLICE CONTÍNUA COM CABEÇOTE DUPLO E TUBO METÁLICO - MATERIAIS NA OPERAÇÃO. AF_04/2019</t>
  </si>
  <si>
    <t xml:space="preserve">102885U</t>
  </si>
  <si>
    <t xml:space="preserve">PLATAFORMA ELEVATÓRIA - MATERIAIS NA OPERAÇÃO. AF_04/2019</t>
  </si>
  <si>
    <t xml:space="preserve">102891U</t>
  </si>
  <si>
    <t xml:space="preserve">PÓRTICO ROLANTE MONOVIGA, PERFIL I, 4 PERNAS, CAPACIDADE 5 T  - MATERIAIS NA OPERAÇÃO. AF_04/2019</t>
  </si>
  <si>
    <t xml:space="preserve">102897U</t>
  </si>
  <si>
    <t xml:space="preserve">ESCAVADEIRA HIDRÁULICA SOBRE ESTEIRA, PESO OPERACIONAL ENTRE 22,00 E 23,50 T, POTÊNCIA NOMINAL 139 HP, COM MARTELO ROMPEDOR HIDRÁULICO 1700 KG - MATERIAIS NA OPERAÇÃO. AF_04/2019</t>
  </si>
  <si>
    <t xml:space="preserve">102903U</t>
  </si>
  <si>
    <t xml:space="preserve">TORRE, COMPOSTA POR GUINCHO MECÂNICO, GUINCHO MANUAL, CABOS DE AÇO, PITEIRA E SOQUETE  - MATERIAIS NA OPERAÇÃO. AF_04/2019</t>
  </si>
  <si>
    <t xml:space="preserve">102909U</t>
  </si>
  <si>
    <t xml:space="preserve">UNIDADE DOSADORA AIRLESS TIPO HOT SPRAY - MATERIAIS NA OPERAÇÃO. AF_04/2019</t>
  </si>
  <si>
    <t xml:space="preserve">102915U</t>
  </si>
  <si>
    <t xml:space="preserve">ENCERADEIRA INDUSTRIAL, 400 MM, 220V, 1 HP - MATERIAIS NA OPERAÇÃO. AF_08/2019</t>
  </si>
  <si>
    <t xml:space="preserve">102927U</t>
  </si>
  <si>
    <t xml:space="preserve">SERRA FITA HORIZONTAL, ELÉTRICA, COM CONTROLE HIDRÁULICO, PAINEL DE COMANDO EM 24 V, MOTOR ELÉTRICO 1,5 CV, DIMENSÕES DA FITA 3880 X 27 X 0,9 MM, TRIFÁSICA - MATERIAIS NA OPERAÇÃO. AF_08/2019</t>
  </si>
  <si>
    <t xml:space="preserve">102933U</t>
  </si>
  <si>
    <t xml:space="preserve">FURADEIRA ELETROMAGNÉTICA, VELOCIDADE (SEM CARGA/ COM CARGA) 450/ 270 RPM, ESPESSURA MÁXIMA DA CHAPA A SER FURADA 50 MM, PORÇA DE ADESÃO MAGNÉTICA 17000 N, POTÊNCIA 1100 W, ALIMENTÇÃO 220 - 60 HZ, MONOFÁSICA - MATERIAIS NA OPERAÇÃO. AF_08/2019</t>
  </si>
  <si>
    <t xml:space="preserve">102939U</t>
  </si>
  <si>
    <t xml:space="preserve">MÁQUINA METALEIRA UNIVERSAL MODELO IW 110/180 BTD - MATERIAIS NA OPERAÇÃO. AF_08/2019</t>
  </si>
  <si>
    <t xml:space="preserve">102945U</t>
  </si>
  <si>
    <t xml:space="preserve">TARTARUGA DE OXICORTE CG1, MONOFÁSICA, 220 V, FREQUÊNCIA 50 HZ, VELOCIDADE DE CORTE (MM/MIN) 50 A 750, DIÂMETRO MÍNIMO DO COMPASSO MM 200 - MATERIAIS NA OPERAÇÃO. AF_08/2019</t>
  </si>
  <si>
    <t xml:space="preserve">102951U</t>
  </si>
  <si>
    <t xml:space="preserve">BETONEIRA CAPACIDADE NOMINAL DE 250 L, CAPACIDADE DE MISTURA DE 175 L, MOTOR ELÉTRICO MONOFÁSICO POTÊNCIA 1CV - MATERIAIS NA OPERAÇÃO. AF_08/2019</t>
  </si>
  <si>
    <t xml:space="preserve">102957U</t>
  </si>
  <si>
    <t xml:space="preserve">RETROESCAVADEIRA SOBRE RODAS COM CARREGADEIRA , PESO OPERACIONAL MÍN. 6,674, POTÊNCIA LÍQ 88 HP, COM MARTELO ROMPEDOR HIDRÁULICO ENTRE  275 A 362 KG - MATERIAIS NA OPERAÇÃO. AF_02/2021</t>
  </si>
  <si>
    <t xml:space="preserve">102963U</t>
  </si>
  <si>
    <t xml:space="preserve">PERFURATRIZ HIDRÁULICA SOBRE ESTEIRA, TORQUE MÁXIMO 98 KNM, PROFUNDIDADE MÁXIMA 25 M, DIÂMETRO MÁXIMO 115 MM, POTÊNCIA MOTOR 190 HP - MATERIAIS NA OPERAÇÃO. AF_02/2021</t>
  </si>
  <si>
    <t xml:space="preserve">102969U</t>
  </si>
  <si>
    <t xml:space="preserve">COMPRESSOR DE AR, VAZAO DE 10 PCM, RESERVATORIO 100 L, PRESSAO DE TRABALHO ENTRE 6,9 E 9,7 BAR, POTENCIA 2 HP, TENSAO 110/220 V - MATERIAIS NA OPERAÇÃO. AF_05/2017'</t>
  </si>
  <si>
    <t xml:space="preserve">102985U</t>
  </si>
  <si>
    <t xml:space="preserve">MÁQUINA DEMARCADORA DE FAIXA DE TRÁFEGO À FRIO, TRAÇÃO MANUAL, 4 CV, PRESSÃO MAX 3300 PSI, TANQUE 20 L - MATERIAIS NA OPERAÇÃO. AF_06/2021</t>
  </si>
  <si>
    <t xml:space="preserve">103156U</t>
  </si>
  <si>
    <t xml:space="preserve">MÁQUINA PARA SOLDA POR ELETROFUSÃO PARA TUBOS DE POLIETILENO DE ALTA DENSIDADE (PEAD) COM DIÂMETRO EXTERNO DE 20 A 800 MM, POTÊNCIA ENTRE 2750 E 3000 W - MATERIAIS NA OPERAÇÃO. AF_10/2021</t>
  </si>
  <si>
    <t xml:space="preserve">103162U</t>
  </si>
  <si>
    <t xml:space="preserve">MÁQUINA PARA SOLDA POR ELETROFUSÃO PARA TUBOS DE POLIETILENO DE ALTA DENSIDADE (PEAD) COM DIÂMETRO EXTERNO DE 20 A 1600 MM, POTÊNCIA DE 3500 W - MATERIAIS NA OPERAÇÃO. AF_10/2021</t>
  </si>
  <si>
    <t xml:space="preserve">103168U</t>
  </si>
  <si>
    <t xml:space="preserve">MÁQUINA PARA SOLDA POR TERMOFUSÃO PARA TUBOS DE POLIETILENO DE ALTA DENSIDADE (PEAD) COM DIÂMETRO EXTERNO DE 90 A 315 MM, POTÊNCIA ENTRE 2500 E 5350 W - MATERIAIS NA OPERAÇÃO. AF_10/2021</t>
  </si>
  <si>
    <t xml:space="preserve">103174U</t>
  </si>
  <si>
    <t xml:space="preserve">MÁQUINA PARA SOLDA POR TERMOFUSÃO PARA TUBOS DE POLIETILENO DE ALTA DENSIDADE (PEAD) COM DIÂMETRO EXTERNO DE 315 A 630 MM, POTÊNCIA ENTRE 8000 E 12350 W - MATERIAIS NA OPERAÇÃO. AF_10/2021</t>
  </si>
  <si>
    <t xml:space="preserve">103180U</t>
  </si>
  <si>
    <t xml:space="preserve">MÁQUINA PARA SOLDA POR TERMOFUSÃO PARA TUBOS DE POLIETILENO DE ALTA DENSIDADE (PEAD) COM DIÂMETRO EXTERNO DE 710 A 1200 MM, POTÊNCIA ENTRE 16000 E 29500 W - MATERIAIS NA OPERAÇÃO. AF_10/2021</t>
  </si>
  <si>
    <t xml:space="preserve">103223U</t>
  </si>
  <si>
    <t xml:space="preserve">PERFURATRIZ PARA FURO DIRECIONAL HORIZONTAL (HDD) COM CAPACIDADE ATÉ 89 KN, POTÊNCIA 24,8 HP A 80 HP (INCLUSO FERRAMENTAS E LOCALIZADOR) - MATERIAIS NA OPERAÇÃO. AF_11/2021</t>
  </si>
  <si>
    <t xml:space="preserve">103229U</t>
  </si>
  <si>
    <t xml:space="preserve">PERFURATRIZ PARA FURO DIRECIONAL HORIZONTAL (HDD) COM CAPACIDADE DE 90 KN A 200 KN, POTÊNCIA 100 HP A 160 HP (INCLUSO FERRAMENTAS E LOCALIZADOR) - MATERIAIS NA OPERAÇÃO. AF_11/2021</t>
  </si>
  <si>
    <t xml:space="preserve">103235U</t>
  </si>
  <si>
    <t xml:space="preserve">PERFURATRIZ PARA FURO DIRECIONAL HORIZONTAL (HDD) COM CAPACIDADE DE 201 KN A 560 KN, POTÊNCIA 200 HP A 260 HP (INCLUSO FERRAMENTAS E LOCALIZADOR) - MATERIAIS NA OPERAÇÃO. AF_11/2021</t>
  </si>
  <si>
    <t xml:space="preserve">103241U</t>
  </si>
  <si>
    <t xml:space="preserve">MISTURADOR PARA PREPARO DE LAMA ESTABILIZANTE COM CAPACIDADE DE *4000* L, COM BOMBA CENTRÍFUGA 5,5 HP A 23,07 HP, PARA SISTEMA DE FURO DIRECIONAL - MATERIAIS NA OPERAÇÃO. AF_11/2021</t>
  </si>
  <si>
    <t xml:space="preserve">103660U</t>
  </si>
  <si>
    <t xml:space="preserve">VARREDEIRA DE GRAMA SINTÉTICA A GASOLINA, 2,4 CV, 4 TEMPOS - MATERIAIS NA OPERAÇÃO. AF_02/2022</t>
  </si>
  <si>
    <t xml:space="preserve">103666U</t>
  </si>
  <si>
    <t xml:space="preserve">BATE ESTACA PARA INSTALAÇÃO DE DEFENSAS METÁLICAS (GUARD RAIL) FIXO - MATERIAIS NA OPERAÇÃO. AF_02/2022</t>
  </si>
  <si>
    <t xml:space="preserve">103792U</t>
  </si>
  <si>
    <t xml:space="preserve">MINI GUINDASTE ARANHA SOBRE ESTEIRAS E LANCA TELESCÓPICA, CAPACIDADE MÁXIMA DE CARGA 3,0 TON, RAIO MÁXIMO DE TRABALHO 8,25 M, ALTURA DE LANÇA DO SOLO 9,2 M, 55 M DE CABO DE AÇO 8 MM, MOTOR ELÉTRICO 220/380 VOLTS TRIFÁSICO - MATERIAIS NA OPERAÇÃO. AF_03/2022</t>
  </si>
  <si>
    <t xml:space="preserve">103937U</t>
  </si>
  <si>
    <t xml:space="preserve">CONJUNTO MACACO HIDRÁULICO E CENTRAL DE BOMBEAMENTO MOTORIZADO 1,8 KW PARA PROTENSÃO DE MONOCABOS PARA CONCRETO PROTENDIDO, ESFORÇO MÁXIMO DE 20 TONELADAS  - MATERIAIS NA OPERAÇÃO. AF_05/2022</t>
  </si>
  <si>
    <t xml:space="preserve">103943U</t>
  </si>
  <si>
    <t xml:space="preserve">CONJUNTO MACACO HIDRÁULICO E CENTRAL DE BOMBEAMENTO MOTORIZADO 1,8 KW PARA PROTENSÃO DE MONOCABOS PARA CONCRETO PROTENDIDO, ESFORÇO MÁXIMO DE 30 TONELADAS  - MATERIAIS NA OPERAÇÃO. AF_05/2022</t>
  </si>
  <si>
    <t xml:space="preserve">104087U</t>
  </si>
  <si>
    <t xml:space="preserve">TERMOFUSORA PARA TUBOS E CONEXÕES EM PPR COM DIÂMETROS DE 20 A 63 MM, POTÊNCIA DE 800 W, TENSAO 220 V - DEPRECIAÇÃO. AF_05/2022</t>
  </si>
  <si>
    <t xml:space="preserve">104088U</t>
  </si>
  <si>
    <t xml:space="preserve">TERMOFUSORA PARA TUBOS E CONEXÕES EM PPR COM DIÂMETROS DE 20 A 63 MM, POTÊNCIA DE 800 W, TENSAO 220 V - JUROS. AF_05/2022</t>
  </si>
  <si>
    <t xml:space="preserve">104089U</t>
  </si>
  <si>
    <t xml:space="preserve">TERMOFUSORA PARA TUBOS E CONEXÕES EM PPR COM DIÂMETROS DE 20 A 63 MM, POTÊNCIA DE 800 W, TENSAO 220 V - MANUTENÇÃO. AF_05/2022</t>
  </si>
  <si>
    <t xml:space="preserve">104090U</t>
  </si>
  <si>
    <t xml:space="preserve">TERMOFUSORA PARA TUBOS E CONEXÕES EM PPR COM DIÂMETROS DE 20 A 63 MM, POTÊNCIA DE 800 W, TENSAO 220 V - MATERIAIS NA OPERAÇÃO. AF_05/2022</t>
  </si>
  <si>
    <t xml:space="preserve">104093U</t>
  </si>
  <si>
    <t xml:space="preserve">TERMOFUSORA PARA TUBOS E CONEXÕES EM PPR COM DIÂMETROS DE 75 A 110 MM, POTÊNCIA DE *1100* W, TENSÃO 220 V - DEPRECIAÇÃO. AF_05/2022</t>
  </si>
  <si>
    <t xml:space="preserve">104094U</t>
  </si>
  <si>
    <t xml:space="preserve">TERMOFUSORA PARA TUBOS E CONEXÕES EM PPR COM DIÂMETROS DE 75 A 110 MM, POTÊNCIA DE *1100* W, TENSÃO 220 V - JUROS. AF_05/2022</t>
  </si>
  <si>
    <t xml:space="preserve">104095U</t>
  </si>
  <si>
    <t xml:space="preserve">TERMOFUSORA PARA TUBOS E CONEXÕES EM PPR COM DIÂMETROS DE 75 A 110 MM, POTÊNCIA DE *1100* W, TENSÃO 220 V - MANUTENÇÃO. AF_05/2022</t>
  </si>
  <si>
    <t xml:space="preserve">104096U</t>
  </si>
  <si>
    <t xml:space="preserve">TERMOFUSORA PARA TUBOS E CONEXÕES EM PPR COM DIÂMETROS DE 75 A 110 MM, POTÊNCIA DE *1100* W, TENSÃO 220 V - MATERIAIS NA OPERAÇÃO. AF_05/2022</t>
  </si>
  <si>
    <t xml:space="preserve">92259U</t>
  </si>
  <si>
    <t xml:space="preserve">INSTALAÇÃO DE TESOURA (INTEIRA OU MEIA), BIAPOIADA, EM MADEIRA NÃO APARELHADA, PARA VÃOS MAIORES OU IGUAIS A 3,0 M E MENORES QUE 6,0 M, INCLUSO IÇAMENTO. AF_07/2019</t>
  </si>
  <si>
    <t xml:space="preserve">92260U</t>
  </si>
  <si>
    <t xml:space="preserve">INSTALAÇÃO DE TESOURA (INTEIRA OU MEIA), BIAPOIADA, EM MADEIRA NÃO APARELHADA, PARA VÃOS MAIORES OU IGUAIS A 6,0 M E MENORES QUE 8,0 M, INCLUSO IÇAMENTO. AF_07/2019</t>
  </si>
  <si>
    <t xml:space="preserve">92261U</t>
  </si>
  <si>
    <t xml:space="preserve">INSTALAÇÃO DE TESOURA (INTEIRA OU MEIA), BIAPOIADA, EM MADEIRA NÃO APARELHADA, PARA VÃOS MAIORES OU IGUAIS A 8,0 M E MENORES QUE 10,0 M, INCLUSO IÇAMENTO. AF_07/2019</t>
  </si>
  <si>
    <t xml:space="preserve">92262U</t>
  </si>
  <si>
    <t xml:space="preserve">INSTALAÇÃO DE TESOURA (INTEIRA OU MEIA), BIAPOIADA, EM MADEIRA NÃO APARELHADA, PARA VÃOS MAIORES OU IGUAIS A 10,0 M E MENORES QUE 12,0 M, INCLUSO IÇAMENTO. AF_07/2019</t>
  </si>
  <si>
    <t xml:space="preserve">92539U</t>
  </si>
  <si>
    <t xml:space="preserve">TRAMA DE MADEIRA COMPOSTA POR RIPAS, CAIBROS E TERÇAS PARA TELHADOS DE ATÉ 2 ÁGUAS PARA TELHA DE ENCAIXE DE CERÂMICA OU DE CONCRETO, INCLUSO TRANSPORTE VERTICAL. AF_07/2019</t>
  </si>
  <si>
    <t xml:space="preserve">92540U</t>
  </si>
  <si>
    <t xml:space="preserve">TRAMA DE MADEIRA COMPOSTA POR RIPAS, CAIBROS E TERÇAS PARA TELHADOS DE MAIS QUE 2 ÁGUAS PARA TELHA DE ENCAIXE DE CERÂMICA OU DE CONCRETO, INCLUSO TRANSPORTE VERTICAL. AF_07/2019</t>
  </si>
  <si>
    <t xml:space="preserve">92541U</t>
  </si>
  <si>
    <t xml:space="preserve">TRAMA DE MADEIRA COMPOSTA POR RIPAS, CAIBROS E TERÇAS PARA TELHADOS DE ATÉ 2 ÁGUAS PARA TELHA CERÂMICA CAPA-CANAL, INCLUSO TRANSPORTE VERTICAL. AF_07/2019</t>
  </si>
  <si>
    <t xml:space="preserve">92542U</t>
  </si>
  <si>
    <t xml:space="preserve">TRAMA DE MADEIRA COMPOSTA POR RIPAS, CAIBROS E TERÇAS PARA TELHADOS DE MAIS QUE 2 ÁGUAS PARA TELHA CERÂMICA CAPA-CANAL, INCLUSO TRANSPORTE VERTICAL. AF_07/2019</t>
  </si>
  <si>
    <t xml:space="preserve">92543U</t>
  </si>
  <si>
    <t xml:space="preserve">TRAMA DE MADEIRA COMPOSTA POR TERÇAS PARA TELHADOS DE ATÉ 2 ÁGUAS PARA TELHA ONDULADA DE FIBROCIMENTO, METÁLICA, PLÁSTICA OU TERMOACÚSTICA, INCLUSO TRANSPORTE VERTICAL. AF_07/2019</t>
  </si>
  <si>
    <t xml:space="preserve">92544U</t>
  </si>
  <si>
    <t xml:space="preserve">TRAMA DE MADEIRA COMPOSTA POR TERÇAS PARA TELHADOS DE ATÉ 2 ÁGUAS PARA TELHA ESTRUTURAL DE FIBROCIMENTO, INCLUSO TRANSPORTE VERTICAL. AF_07/2019</t>
  </si>
  <si>
    <t xml:space="preserve">92545U</t>
  </si>
  <si>
    <t xml:space="preserve">FABRICAÇÃO E INSTALAÇÃO DE TESOURA INTEIRA EM MADEIRA NÃO APARELHADA, VÃO DE 3 M, PARA TELHA CERÂMICA OU DE CONCRETO, INCLUSO IÇAMENTO. AF_07/2019</t>
  </si>
  <si>
    <t xml:space="preserve">92546U</t>
  </si>
  <si>
    <t xml:space="preserve">FABRICAÇÃO E INSTALAÇÃO DE TESOURA INTEIRA EM MADEIRA NÃO APARELHADA, VÃO DE 4 M, PARA TELHA CERÂMICA OU DE CONCRETO, INCLUSO IÇAMENTO. AF_07/2019</t>
  </si>
  <si>
    <t xml:space="preserve">92547U</t>
  </si>
  <si>
    <t xml:space="preserve">FABRICAÇÃO E INSTALAÇÃO DE TESOURA INTEIRA EM MADEIRA NÃO APARELHADA, VÃO DE 5 M, PARA TELHA CERÂMICA OU DE CONCRETO, INCLUSO IÇAMENTO. AF_07/2019</t>
  </si>
  <si>
    <t xml:space="preserve">92548U</t>
  </si>
  <si>
    <t xml:space="preserve">FABRICAÇÃO E INSTALAÇÃO DE TESOURA INTEIRA EM MADEIRA NÃO APARELHADA, VÃO DE 6 M, PARA TELHA CERÂMICA OU DE CONCRETO, INCLUSO IÇAMENTO. AF_07/2019</t>
  </si>
  <si>
    <t xml:space="preserve">92549U</t>
  </si>
  <si>
    <t xml:space="preserve">FABRICAÇÃO E INSTALAÇÃO DE TESOURA INTEIRA EM MADEIRA NÃO APARELHADA, VÃO DE 7 M, PARA TELHA CERÂMICA OU DE CONCRETO, INCLUSO IÇAMENTO. AF_07/2019</t>
  </si>
  <si>
    <t xml:space="preserve">92550U</t>
  </si>
  <si>
    <t xml:space="preserve">FABRICAÇÃO E INSTALAÇÃO DE TESOURA INTEIRA EM MADEIRA NÃO APARELHADA, VÃO DE 8 M, PARA TELHA CERÂMICA OU DE CONCRETO, INCLUSO IÇAMENTO. AF_07/2019</t>
  </si>
  <si>
    <t xml:space="preserve">92551U</t>
  </si>
  <si>
    <t xml:space="preserve">FABRICAÇÃO E INSTALAÇÃO DE TESOURA INTEIRA EM MADEIRA NÃO APARELHADA, VÃO DE 9 M, PARA TELHA CERÂMICA OU DE CONCRETO, INCLUSO IÇAMENTO. AF_07/2019</t>
  </si>
  <si>
    <t xml:space="preserve">92552U</t>
  </si>
  <si>
    <t xml:space="preserve">FABRICAÇÃO E INSTALAÇÃO DE TESOURA INTEIRA EM MADEIRA NÃO APARELHADA, VÃO DE 10 M, PARA TELHA CERÂMICA OU DE CONCRETO, INCLUSO IÇAMENTO. AF_07/2019</t>
  </si>
  <si>
    <t xml:space="preserve">92553U</t>
  </si>
  <si>
    <t xml:space="preserve">FABRICAÇÃO E INSTALAÇÃO DE TESOURA INTEIRA EM MADEIRA NÃO APARELHADA, VÃO DE 11 M, PARA TELHA CERÂMICA OU DE CONCRETO, INCLUSO IÇAMENTO. AF_07/2019</t>
  </si>
  <si>
    <t xml:space="preserve">92554U</t>
  </si>
  <si>
    <t xml:space="preserve">FABRICAÇÃO E INSTALAÇÃO DE TESOURA INTEIRA EM MADEIRA NÃO APARELHADA, VÃO DE 12 M, PARA TELHA CERÂMICA OU DE CONCRETO, INCLUSO IÇAMENTO. AF_07/2019</t>
  </si>
  <si>
    <t xml:space="preserve">92555U</t>
  </si>
  <si>
    <t xml:space="preserve">FABRICAÇÃO E INSTALAÇÃO DE TESOURA INTEIRA EM MADEIRA NÃO APARELHADA, VÃO DE 3 M, PARA TELHA ONDULADA DE FIBROCIMENTO, METÁLICA, PLÁSTICA OU TERMOACÚSTICA, INCLUSO IÇAMENTO. AF_07/2019</t>
  </si>
  <si>
    <t xml:space="preserve">92556U</t>
  </si>
  <si>
    <t xml:space="preserve">FABRICAÇÃO E INSTALAÇÃO DE TESOURA INTEIRA EM MADEIRA NÃO APARELHADA, VÃO DE 4 M, PARA TELHA ONDULADA DE FIBROCIMENTO, METÁLICA, PLÁSTICA OU TERMOACÚSTICA, INCLUSO IÇAMENTO. AF_07/2019</t>
  </si>
  <si>
    <t xml:space="preserve">92557U</t>
  </si>
  <si>
    <t xml:space="preserve">FABRICAÇÃO E INSTALAÇÃO DE TESOURA INTEIRA EM MADEIRA NÃO APARELHADA, VÃO DE 5 M, PARA TELHA ONDULADA DE FIBROCIMENTO, METÁLICA, PLÁSTICA OU TERMOACÚSTICA, INCLUSO IÇAMENTO. AF_07/2019</t>
  </si>
  <si>
    <t xml:space="preserve">92558U</t>
  </si>
  <si>
    <t xml:space="preserve">FABRICAÇÃO E INSTALAÇÃO DE TESOURA INTEIRA EM MADEIRA NÃO APARELHADA, VÃO DE 6 M, PARA TELHA ONDULADA DE FIBROCIMENTO, METÁLICA, PLÁSTICA OU TERMOACÚSTICA, INCLUSO IÇAMENTO. AF_07/2019</t>
  </si>
  <si>
    <t xml:space="preserve">92559U</t>
  </si>
  <si>
    <t xml:space="preserve">FABRICAÇÃO E INSTALAÇÃO DE TESOURA INTEIRA EM MADEIRA NÃO APARELHADA, VÃO DE 7 M, PARA TELHA ONDULADA DE FIBROCIMENTO, METÁLICA, PLÁSTICA OU TERMOACÚSTICA, INCLUSO IÇAMENTO. AF_07/2019</t>
  </si>
  <si>
    <t xml:space="preserve">92560U</t>
  </si>
  <si>
    <t xml:space="preserve">FABRICAÇÃO E INSTALAÇÃO DE TESOURA INTEIRA EM MADEIRA NÃO APARELHADA, VÃO DE 8 M, PARA TELHA ONDULADA DE FIBROCIMENTO, METÁLICA, PLÁSTICA OU TERMOACÚSTICA, INCLUSO IÇAMENTO. AF_07/2019</t>
  </si>
  <si>
    <t xml:space="preserve">92561U</t>
  </si>
  <si>
    <t xml:space="preserve">FABRICAÇÃO E INSTALAÇÃO DE TESOURA INTEIRA EM MADEIRA NÃO APARELHADA, VÃO DE 9 M, PARA TELHA ONDULADA DE FIBROCIMENTO, METÁLICA, PLÁSTICA OU TERMOACÚSTICA, INCLUSO IÇAMENTO. AF_07/2019</t>
  </si>
  <si>
    <t xml:space="preserve">92562U</t>
  </si>
  <si>
    <t xml:space="preserve">FABRICAÇÃO E INSTALAÇÃO DE TESOURA INTEIRA EM MADEIRA NÃO APARELHADA, VÃO DE 10 M, PARA TELHA ONDULADA DE FIBROCIMENTO, METÁLICA, PLÁSTICA OU TERMOACÚSTICA, INCLUSO IÇAMENTO. AF_07/2019</t>
  </si>
  <si>
    <t xml:space="preserve">92563U</t>
  </si>
  <si>
    <t xml:space="preserve">FABRICAÇÃO E INSTALAÇÃO DE TESOURA INTEIRA EM MADEIRA NÃO APARELHADA, VÃO DE 11 M, PARA TELHA ONDULADA DE FIBROCIMENTO, METÁLICA, PLÁSTICA OU TERMOACÚSTICA, INCLUSO IÇAMENTO. AF_07/2019</t>
  </si>
  <si>
    <t xml:space="preserve">92564U</t>
  </si>
  <si>
    <t xml:space="preserve">FABRICAÇÃO E INSTALAÇÃO DE TESOURA INTEIRA EM MADEIRA NÃO APARELHADA, VÃO DE 12 M, PARA TELHA ONDULADA DE FIBROCIMENTO, METÁLICA, PLÁSTICA OU TERMOACÚSTICA, INCLUSO IÇAMENTO. AF_07/2019</t>
  </si>
  <si>
    <t xml:space="preserve">92565U</t>
  </si>
  <si>
    <t xml:space="preserve">FABRICAÇÃO E INSTALAÇÃO DE ESTRUTURA PONTALETADA DE MADEIRA NÃO APARELHADA PARA TELHADOS COM ATÉ 2 ÁGUAS E PARA TELHA CERÂMICA OU DE CONCRETO, INCLUSO TRANSPORTE VERTICAL. AF_12/2015</t>
  </si>
  <si>
    <t xml:space="preserve">92566U</t>
  </si>
  <si>
    <t xml:space="preserve">FABRICAÇÃO E INSTALAÇÃO DE ESTRUTURA PONTALETADA DE MADEIRA NÃO APARELHADA PARA TELHADOS COM ATÉ 2 ÁGUAS E PARA TELHA ONDULADA DE FIBROCIMENTO, METÁLICA, PLÁSTICA OU TERMOACÚSTICA, INCLUSO TRANSPORTE VERTICAL. AF_12/2015</t>
  </si>
  <si>
    <t xml:space="preserve">92567U</t>
  </si>
  <si>
    <t xml:space="preserve">FABRICAÇÃO E INSTALAÇÃO DE ESTRUTURA PONTALETADA DE MADEIRA NÃO APARELHADA PARA TELHADOS COM MAIS QUE 2 ÁGUAS E PARA TELHA CERÂMICA OU DE CONCRETO, INCLUSO TRANSPORTE VERTICAL. AF_12/2015</t>
  </si>
  <si>
    <t xml:space="preserve">100379U</t>
  </si>
  <si>
    <t xml:space="preserve">FABRICAÇÃO E INSTALAÇÃO DE PONTALETES DE MADEIRA NÃO APARELHADA PARA TELHADOS COM ATÉ 2 ÁGUAS E COM TELHA CERÂMICA OU DE CONCRETO EM EDIFÍCIO RESIDENCIAL TÉRREO, INCLUSO TRANSPORTE VERTICAL. AF_07/2019</t>
  </si>
  <si>
    <t xml:space="preserve">100380U</t>
  </si>
  <si>
    <t xml:space="preserve">FABRICAÇÃO E INSTALAÇÃO DE PONTALETES DE MADEIRA NÃO APARELHADA PARA TELHADOS COM ATÉ 2 ÁGUAS E COM TELHA CERÂMICA OU DE CONCRETO EM EDIFÍCIO RESIDENCIAL DE MÚLTIPLOS PAVIMENTOS, INCLUSO TRANSPORTE VERTICAL. AF_07/2019</t>
  </si>
  <si>
    <t xml:space="preserve">100381U</t>
  </si>
  <si>
    <t xml:space="preserve">FABRICAÇÃO E INSTALAÇÃO DE PONTALETES DE MADEIRA NÃO APARELHADA PARA TELHADOS COM ATÉ 2 ÁGUAS E COM TELHA CERÂMICA OU DE CONCRETO EM EDIFÍCIO INSTITUCIONAL TÉRREO, INCLUSO TRANSPORTE VERTICAL. AF_07/2019</t>
  </si>
  <si>
    <t xml:space="preserve">100383U</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</si>
  <si>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</si>
  <si>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100384U</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</si>
  <si>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</si>
  <si>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100385U</t>
  </si>
  <si>
    <t xml:space="preserve">FABRICAÇÃO E INSTALAÇÃO DE PONTALETES DE MADEIRA NÃO APARELHADA PARA TELHADOS COM MAIS QUE 2 ÁGUAS E COM TELHA CERÂMICA OU DE CONCRETO EM EDIFÍCIO RESIDENCIAL TÉRREO, INCLUSO TRANSPORTE VERTICAL. AF_07/2019</t>
  </si>
  <si>
    <t xml:space="preserve">100386U</t>
  </si>
  <si>
    <t xml:space="preserve">FABRICAÇÃO E INSTALAÇÃO DE PONTALETES DE MADEIRA NÃO APARELHADA PARA TELHADOS COM MAIS QUE 2 ÁGUAS E COM TELHA CERÂMICA OU DE CONCRETO EM EDIFÍCIO RESIDENCIAL DE MÚLTIPLOS PAVIMENTOS. AF_07/2019</t>
  </si>
  <si>
    <t xml:space="preserve">100387U</t>
  </si>
  <si>
    <t xml:space="preserve">FABRICAÇÃO E INSTALAÇÃO DE PONTALETES DE MADEIRA NÃO APARELHADA PARA TELHADOS COM MAIS QUE 2 ÁGUAS E COM TELHA CERÂMICA OU DE CONCRETO EM EDIFÍCIO INSTITUCIONAL TÉRREO, INCLUSO TRANSPORTE VERTICAL. AF_07/2019</t>
  </si>
  <si>
    <t xml:space="preserve">100388U</t>
  </si>
  <si>
    <t xml:space="preserve">RETIRADA E RECOLOCAÇÃO DE RIPA EM TELHADOS DE ATÉ 2 ÁGUAS COM TELHA CERÂMICA OU DE CONCRETO DE ENCAIXE, INCLUSO TRANSPORTE VERTICAL. AF_07/2019</t>
  </si>
  <si>
    <t xml:space="preserve">100389U</t>
  </si>
  <si>
    <t xml:space="preserve">RETIRADA E RECOLOCAÇÃO DE CAIBRO EM TELHADOS DE ATÉ 2 ÁGUAS COM TELHA CERÂMICA OU DE CONCRETO DE ENCAIXE, INCLUSO TRANSPORTE VERTICAL. AF_07/2019</t>
  </si>
  <si>
    <t xml:space="preserve">100390U</t>
  </si>
  <si>
    <t xml:space="preserve">RETIRADA E RECOLOCAÇÃO DE RIPA EM TELHADOS DE MAIS DE 2 ÁGUAS COM TELHA CERÂMICA OU DE CONCRETO DE ENCAIXE, INCLUSO TRANSPORTE VERTICAL. AF_07/2019</t>
  </si>
  <si>
    <t xml:space="preserve">100391U</t>
  </si>
  <si>
    <t xml:space="preserve">RETIRADA E RECOLOCAÇÃO DE CAIBRO EM TELHADOS DE MAIS DE 2 ÁGUAS COM TELHA CERÂMICA OU DE CONCRETO DE ENCAIXE, INCLUSO TRANSPORTE VERTICAL. AF_07/2019</t>
  </si>
  <si>
    <t xml:space="preserve">100392U</t>
  </si>
  <si>
    <t xml:space="preserve">RETIRADA E RECOLOCAÇÃO DE RIPA EM TELHADOS DE ATÉ 2 ÁGUAS COM TELHA CERÂMICA CAPA-CANAL, INCLUSO TRANSPORTE VERTICAL. AF_07/2019</t>
  </si>
  <si>
    <t xml:space="preserve">100393U</t>
  </si>
  <si>
    <t xml:space="preserve">RETIRADA E RECOLOCAÇÃO DE CAIBRO EM TELHADOS DE ATÉ 2 ÁGUAS COM TELHA CERÂMICA CAPA-CANAL, INCLUSO TRANSPORTE VERTICAL. AF_07/2019</t>
  </si>
  <si>
    <t xml:space="preserve">100394U</t>
  </si>
  <si>
    <t xml:space="preserve">RETIRADA E RECOLOCAÇÃO DE RIPA EM TELHADOS DE MAIS DE 2 ÁGUAS COM TELHA CERÂMICA CAPA-CANAL, INCLUSO TRANSPORTE VERTICAL. AF_07/2019</t>
  </si>
  <si>
    <t xml:space="preserve">100395U</t>
  </si>
  <si>
    <t xml:space="preserve">RETIRADA E RECOLOCAÇÃO DE CAIBRO EM TELHADOS DE MAIS DE 2 ÁGUAS COM TELHA CERÂMICA CAPA-CANAL, INCLUSO TRANSPORTE VERTICAL. AF_07/2019</t>
  </si>
  <si>
    <t xml:space="preserve">94189U</t>
  </si>
  <si>
    <t xml:space="preserve">TELHAMENTO COM TELHA DE CONCRETO DE ENCAIXE, COM ATÉ 2 ÁGUAS, INCLUSO TRANSPORTE VERTICAL. AF_07/2019</t>
  </si>
  <si>
    <t xml:space="preserve">94192U</t>
  </si>
  <si>
    <t xml:space="preserve">TELHAMENTO COM TELHA DE CONCRETO DE ENCAIXE, COM MAIS DE 2 ÁGUAS, INCLUSO TRANSPORTE VERTICAL. AF_07/2019</t>
  </si>
  <si>
    <t xml:space="preserve">94195U</t>
  </si>
  <si>
    <t xml:space="preserve">TELHAMENTO COM TELHA CERÂMICA DE ENCAIXE, TIPO PORTUGUESA, COM ATÉ 2 ÁGUAS, INCLUSO TRANSPORTE VERTICAL. AF_07/2019</t>
  </si>
  <si>
    <t xml:space="preserve">94198U</t>
  </si>
  <si>
    <t xml:space="preserve">TELHAMENTO COM TELHA CERÂMICA DE ENCAIXE, TIPO PORTUGUESA, COM MAIS DE 2 ÁGUAS, INCLUSO TRANSPORTE VERTICAL. AF_07/2019</t>
  </si>
  <si>
    <t xml:space="preserve">94201U</t>
  </si>
  <si>
    <t xml:space="preserve">TELHAMENTO COM TELHA CERÂMICA CAPA-CANAL, TIPO COLONIAL, COM ATÉ 2 ÁGUAS, INCLUSO TRANSPORTE VERTICAL. AF_07/2019</t>
  </si>
  <si>
    <t xml:space="preserve">94204U</t>
  </si>
  <si>
    <t xml:space="preserve">TELHAMENTO COM TELHA CERÂMICA CAPA-CANAL, TIPO COLONIAL, COM MAIS DE 2 ÁGUAS, INCLUSO TRANSPORTE VERTICAL. AF_07/2019</t>
  </si>
  <si>
    <t xml:space="preserve">94224U</t>
  </si>
  <si>
    <t xml:space="preserve">EMBOÇAMENTO COM ARGAMASSA TRAÇO 1:2:9 (CIMENTO, CAL E AREIA). AF_07/2019</t>
  </si>
  <si>
    <t xml:space="preserve">94226U</t>
  </si>
  <si>
    <t xml:space="preserve">SUBCOBERTURA COM MANTA PLÁSTICA REVESTIDA POR PELÍCULA DE ALUMÍNO, INCLUSO TRANSPORTE VERTICAL. AF_07/2019</t>
  </si>
  <si>
    <t xml:space="preserve">94232U</t>
  </si>
  <si>
    <t xml:space="preserve">AMARRAÇÃO DE TELHAS CERÂMICAS OU DE CONCRETO. AF_07/2019</t>
  </si>
  <si>
    <t xml:space="preserve">94440U</t>
  </si>
  <si>
    <t xml:space="preserve">TELHAMENTO COM TELHA CERÂMICA DE ENCAIXE, TIPO FRANCESA, COM ATÉ 2 ÁGUAS, INCLUSO TRANSPORTE VERTICAL. AF_07/2019</t>
  </si>
  <si>
    <t xml:space="preserve">94441U</t>
  </si>
  <si>
    <t xml:space="preserve">TELHAMENTO COM TELHA CERÂMICA DE ENCAIXE, TIPO FRANCESA, COM MAIS DE 2 ÁGUAS, INCLUSO TRANSPORTE VERTICAL. AF_07/2019</t>
  </si>
  <si>
    <t xml:space="preserve">94442U</t>
  </si>
  <si>
    <t xml:space="preserve">TELHAMENTO COM TELHA CERÂMICA DE ENCAIXE, TIPO ROMANA, COM ATÉ 2 ÁGUAS, INCLUSO TRANSPORTE VERTICAL. AF_07/2019</t>
  </si>
  <si>
    <t xml:space="preserve">94443U</t>
  </si>
  <si>
    <t xml:space="preserve">TELHAMENTO COM TELHA CERÂMICA DE ENCAIXE, TIPO ROMANA, COM MAIS DE 2 ÁGUAS, INCLUSO TRANSPORTE VERTICAL. AF_07/2019</t>
  </si>
  <si>
    <t xml:space="preserve">94445U</t>
  </si>
  <si>
    <t xml:space="preserve">TELHAMENTO COM TELHA CERÂMICA CAPA-CANAL, TIPO PLAN, COM ATÉ 2 ÁGUAS, INCLUSO TRANSPORTE VERTICAL. AF_07/2019</t>
  </si>
  <si>
    <t xml:space="preserve">94446U</t>
  </si>
  <si>
    <t xml:space="preserve">TELHAMENTO COM TELHA CERÂMICA CAPA-CANAL, TIPO PLAN, COM MAIS DE 2 ÁGUAS, INCLUSO TRANSPORTE VERTICAL. AF_07/2019</t>
  </si>
  <si>
    <t xml:space="preserve">94447U</t>
  </si>
  <si>
    <t xml:space="preserve">TELHAMENTO COM TELHA CERÂMICA CAPA-CANAL, TIPO PAULISTA, COM ATÉ 2 ÁGUAS, INCLUSO TRANSPORTE VERTICAL. AF_07/2019</t>
  </si>
  <si>
    <t xml:space="preserve">94448U</t>
  </si>
  <si>
    <t xml:space="preserve">TELHAMENTO COM TELHA CERÂMICA CAPA-CANAL, TIPO PAULISTA, COM MAIS DE 2 ÁGUAS, INCLUSO TRANSPORTE VERTICAL. AF_07/2019</t>
  </si>
  <si>
    <t xml:space="preserve">94207U</t>
  </si>
  <si>
    <t xml:space="preserve">TELHAMENTO COM TELHA ONDULADA DE FIBROCIMENTO E = 6 MM, COM RECOBRIMENTO LATERAL DE 1/4 DE ONDA PARA TELHADO COM INCLINAÇÃO MAIOR QUE 10°, COM ATÉ 2 ÁGUAS, INCLUSO IÇAMENTO. AF_07/2019</t>
  </si>
  <si>
    <t xml:space="preserve">94210U</t>
  </si>
  <si>
    <t xml:space="preserve">TELHAMENTO COM TELHA ONDULADA DE FIBROCIMENTO E = 6 MM, COM RECOBRIMENTO LATERAL DE 1 1/4 DE ONDA PARA TELHADO COM INCLINAÇÃO MÁXIMA DE 10°, COM ATÉ 2 ÁGUAS, INCLUSO IÇAMENTO. AF_07/2019</t>
  </si>
  <si>
    <t xml:space="preserve">94218U</t>
  </si>
  <si>
    <t xml:space="preserve">TELHAMENTO COM TELHA ESTRUTURAL DE FIBROCIMENTO E= 8 MM, COM ATÉ 2 ÁGUAS, INCLUSO IÇAMENTO. AF_07/2019_P</t>
  </si>
  <si>
    <t xml:space="preserve">94213U</t>
  </si>
  <si>
    <t xml:space="preserve">TELHAMENTO COM TELHA DE AÇO/ALUMÍNIO E = 0,5 MM, COM ATÉ 2 ÁGUAS, INCLUSO IÇAMENTO. AF_07/2019</t>
  </si>
  <si>
    <t xml:space="preserve">94216U</t>
  </si>
  <si>
    <t xml:space="preserve">TELHAMENTO COM TELHA METÁLICA TERMOACÚSTICA E = 30 MM, COM ATÉ 2 ÁGUAS, INCLUSO IÇAMENTO. AF_07/2019</t>
  </si>
  <si>
    <t xml:space="preserve">94219U</t>
  </si>
  <si>
    <t xml:space="preserve">CUMEEIRA E ESPIGÃO PARA TELHA CERÂMICA EMBOÇADA COM ARGAMASSA TRAÇO 1:2:9 (CIMENTO, CAL E AREIA), PARA TELHADOS COM MAIS DE 2 ÁGUAS, INCLUSO TRANSPORTE VERTICAL. AF_07/2019</t>
  </si>
  <si>
    <t xml:space="preserve">94220U</t>
  </si>
  <si>
    <t xml:space="preserve">CUMEEIRA E ESPIGÃO PARA TELHA DE CONCRETO EMBOÇADA COM ARGAMASSA TRAÇO 1:2:9 (CIMENTO, CAL E AREIA), PARA TELHADOS COM MAIS DE 2 ÁGUAS, INCLUSO TRANSPORTE VERTICAL. AF_07/2019</t>
  </si>
  <si>
    <t xml:space="preserve">94221U</t>
  </si>
  <si>
    <t xml:space="preserve">CUMEEIRA PARA TELHA CERÂMICA EMBOÇADA COM ARGAMASSA TRAÇO 1:2:9 (CIMENTO, CAL E AREIA) PARA TELHADOS COM ATÉ 2 ÁGUAS, INCLUSO TRANSPORTE VERTICAL. AF_07/2019</t>
  </si>
  <si>
    <t xml:space="preserve">94222U</t>
  </si>
  <si>
    <t xml:space="preserve">CUMEEIRA PARA TELHA DE CONCRETO EMBOÇADA COM ARGAMASSA TRAÇO 1:2:9 (CIMENTO, CAL E AREIA) PARA TELHADOS COM ATÉ 2 ÁGUAS, INCLUSO TRANSPORTE VERTICAL. AF_07/2019</t>
  </si>
  <si>
    <t xml:space="preserve">94223U</t>
  </si>
  <si>
    <t xml:space="preserve">CUMEEIRA PARA TELHA DE FIBROCIMENTO ONDULADA E = 6 MM, INCLUSO ACESSÓRIOS DE FIXAÇÃO E IÇAMENTO. AF_07/2019</t>
  </si>
  <si>
    <t xml:space="preserve">94451U</t>
  </si>
  <si>
    <t xml:space="preserve">CUMEEIRA PARA TELHA DE FIBROCIMENTO ESTRUTURAL E = 6 MM, INCLUSO ACESSÓRIOS DE FIXAÇÃO E IÇAMENTO. AF_07/2019</t>
  </si>
  <si>
    <t xml:space="preserve">100325U</t>
  </si>
  <si>
    <t xml:space="preserve">CUMEEIRA SHED PARA TELHA ONDULADA DE FIBROCIMENTO, E = 6 MM, INCLUSO ACESSÓRIOS DE FIXAÇÃO E IÇAMENTO. AF_07/2019</t>
  </si>
  <si>
    <t xml:space="preserve">100327U</t>
  </si>
  <si>
    <t xml:space="preserve">RUFO EXTERNO/INTERNO EM CHAPA DE AÇO GALVANIZADO NÚMERO 26, CORTE DE 33 CM, INCLUSO IÇAMENTO. AF_07/2019</t>
  </si>
  <si>
    <t xml:space="preserve">100328U</t>
  </si>
  <si>
    <t xml:space="preserve">RETIRADA E RECOLOCAÇÃO DE  TELHA CERÂMICA DE ENCAIXE, COM ATÉ DUAS ÁGUAS, INCLUSO IÇAMENTO. AF_07/2019</t>
  </si>
  <si>
    <t xml:space="preserve">100329U</t>
  </si>
  <si>
    <t xml:space="preserve">RETIRADA E RECOLOCAÇÃO DE  TELHA CERÂMICA DE ENCAIXE, COM MAIS DE DUAS ÁGUAS, INCLUSO IÇAMENTO. AF_07/2019</t>
  </si>
  <si>
    <t xml:space="preserve">100330U</t>
  </si>
  <si>
    <t xml:space="preserve">RETIRADA E RECOLOCAÇÃO DE  TELHA CERÂMICA CAPA-CANAL, COM ATÉ DUAS ÁGUAS, INCLUSO IÇAMENTO. AF_07/2019</t>
  </si>
  <si>
    <t xml:space="preserve">100331U</t>
  </si>
  <si>
    <t xml:space="preserve">RETIRADA E RECOLOCAÇÃO DE  TELHA CERÂMICA CAPA-CANAL, COM MAIS DE DUAS ÁGUAS, INCLUSO IÇAMENTO. AF_07/2019</t>
  </si>
  <si>
    <t xml:space="preserve">100434U</t>
  </si>
  <si>
    <t xml:space="preserve">CALHA DE BEIRAL, SEMICIRCULAR DE PVC, DIAMETRO 125 MM, INCLUINDO CABECEIRAS, EMENDAS, BOCAIS, SUPORTES E VEDAÇÕES, EXCLUINDO CONDUTORES, INCLUSO TRANSPORTE VERTICAL. AF_07/2019</t>
  </si>
  <si>
    <t xml:space="preserve">100435U</t>
  </si>
  <si>
    <t xml:space="preserve">RUFO EM FIBROCIMENTO PARA TELHA ONDULADA E = 6 MM, ABA DE 26 CM, INCLUSO TRANSPORTE VERTICAL, EXCETO CONTRARRUFO. AF_07/2019</t>
  </si>
  <si>
    <t xml:space="preserve">94227U</t>
  </si>
  <si>
    <t xml:space="preserve">CALHA EM CHAPA DE AÇO GALVANIZADO NÚMERO 24, DESENVOLVIMENTO DE 33 CM, INCLUSO TRANSPORTE VERTICAL. AF_07/2019</t>
  </si>
  <si>
    <t xml:space="preserve">94228U</t>
  </si>
  <si>
    <t xml:space="preserve">CALHA EM CHAPA DE AÇO GALVANIZADO NÚMERO 24, DESENVOLVIMENTO DE 50 CM, INCLUSO TRANSPORTE VERTICAL. AF_07/2019</t>
  </si>
  <si>
    <t xml:space="preserve">94229U</t>
  </si>
  <si>
    <t xml:space="preserve">CALHA EM CHAPA DE AÇO GALVANIZADO NÚMERO 24, DESENVOLVIMENTO DE 100 CM, INCLUSO TRANSPORTE VERTICAL. AF_07/2019</t>
  </si>
  <si>
    <t xml:space="preserve">94231U</t>
  </si>
  <si>
    <t xml:space="preserve">RUFO EM CHAPA DE AÇO GALVANIZADO NÚMERO 24, CORTE DE 25 CM, INCLUSO TRANSPORTE VERTICAL. AF_07/2019</t>
  </si>
  <si>
    <t xml:space="preserve">94449U</t>
  </si>
  <si>
    <t xml:space="preserve">TELHAMENTO COM TELHA ONDULADA DE FIBRA DE VIDRO E = 0,6 MM, PARA TELHADO COM INCLINAÇÃO MAIOR QUE 10°, COM ATÉ 2 ÁGUAS, INCLUSO IÇAMENTO. AF_07/2019</t>
  </si>
  <si>
    <t xml:space="preserve">92255U</t>
  </si>
  <si>
    <t xml:space="preserve">INSTALAÇÃO DE TESOURA (INTEIRA OU MEIA), EM AÇO, PARA VÃOS MAIORES OU IGUAIS A 3,0 M E MENORES QUE 6,0 M, INCLUSO IÇAMENTO. AF_07/2019</t>
  </si>
  <si>
    <t xml:space="preserve">92256U</t>
  </si>
  <si>
    <t xml:space="preserve">INSTALAÇÃO DE TESOURA (INTEIRA OU MEIA), EM AÇO, PARA VÃOS MAIORES OU IGUAIS A 6,0 M E MENORES QUE 8,0 M, INCLUSO IÇAMENTO. AF_07/2019</t>
  </si>
  <si>
    <t xml:space="preserve">92257U</t>
  </si>
  <si>
    <t xml:space="preserve">INSTALAÇÃO DE TESOURA (INTEIRA OU MEIA), EM AÇO, PARA VÃOS MAIORES OU IGUAIS A 8,0 M E MENORES QUE 10,0 M, INCLUSO IÇAMENTO. AF_07/2019</t>
  </si>
  <si>
    <t xml:space="preserve">92258U</t>
  </si>
  <si>
    <t xml:space="preserve">INSTALAÇÃO DE TESOURA (INTEIRA OU MEIA), EM AÇO, PARA VÃOS MAIORES OU IGUAIS A 10,0 M E MENORES QUE 12,0 M, INCLUSO IÇAMENTO. AF_07/2019</t>
  </si>
  <si>
    <t xml:space="preserve">92568U</t>
  </si>
  <si>
    <t xml:space="preserve">TRAMA DE AÇO COMPOSTA POR RIPAS, CAIBROS E TERÇAS PARA TELHADOS DE ATÉ 2 ÁGUAS PARA TELHA DE ENCAIXE DE CERÂMICA OU DE CONCRETO, INCLUSO TRANSPORTE VERTICAL. AF_07/2019</t>
  </si>
  <si>
    <t xml:space="preserve">92569U</t>
  </si>
  <si>
    <t xml:space="preserve">TRAMA DE AÇO COMPOSTA POR RIPAS E CAIBROS PARA TELHADOS DE ATÉ 2 ÁGUAS PARA TELHA DE ENCAIXE DE CERÂMICA OU DE CONCRETO, INCLUSO TRANSPORTE VERTICAL. AF_07/2019</t>
  </si>
  <si>
    <t xml:space="preserve">92570U</t>
  </si>
  <si>
    <t xml:space="preserve">TRAMA DE AÇO COMPOSTA POR RIPAS PARA TELHADOS DE ATÉ 2 ÁGUAS PARA TELHA DE ENCAIXE DE CERÂMICA OU DE CONCRETO, INCLUSO TRANSPORTE VERTICAL. AF_07/2019</t>
  </si>
  <si>
    <t xml:space="preserve">92571U</t>
  </si>
  <si>
    <t xml:space="preserve">TRAMA DE AÇO COMPOSTA POR RIPAS, CAIBROS E TERÇAS PARA TELHADOS DE MAIS DE 2 ÁGUAS PARA TELHA DE ENCAIXE DE CERÂMICA OU DE CONCRETO, INCLUSO TRANSPORTE VERTICAL. AF_07/2019</t>
  </si>
  <si>
    <t xml:space="preserve">92572U</t>
  </si>
  <si>
    <t xml:space="preserve">TRAMA DE AÇO COMPOSTA POR RIPAS E CAIBROS PARA TELHADOS DE MAIS DE 2 ÁGUAS PARA TELHA DE ENCAIXE DE CERÂMICA OU DE CONCRETO, INCLUSO TRANSPORTE VERTICAL. AF_07/2019</t>
  </si>
  <si>
    <t xml:space="preserve">92573U</t>
  </si>
  <si>
    <t xml:space="preserve">TRAMA DE AÇO COMPOSTA POR RIPAS PARA TELHADOS DE MAIS DE 2 ÁGUAS PARA TELHA DE ENCAIXE DE CERÂMICA OU DE CONCRETO, INCLUSO TRANSPORTE VERTICAL, INCLUSO TRANSPORTE VERTICAL. AF_07/2019</t>
  </si>
  <si>
    <t xml:space="preserve">92574U</t>
  </si>
  <si>
    <t xml:space="preserve">TRAMA DE AÇO COMPOSTA POR RIPAS, CAIBROS E TERÇAS PARA TELHADOS DE ATÉ 2 ÁGUAS PARA TELHA CERÂMICA CAPA-CANAL, INCLUSO TRANSPORTE VERTICAL. AF_07/2019</t>
  </si>
  <si>
    <t xml:space="preserve">92575U</t>
  </si>
  <si>
    <t xml:space="preserve">TRAMA DE AÇO COMPOSTA POR RIPAS E CAIBROS PARA TELHADOS DE ATÉ 2 ÁGUAS PARA TELHA CERÂMICA CAPA-CANAL, INCLUSO TRANSPORTE VERTICAL. AF_07/2019</t>
  </si>
  <si>
    <t xml:space="preserve">92576U</t>
  </si>
  <si>
    <t xml:space="preserve">TRAMA DE AÇO COMPOSTA POR RIPAS PARA TELHADOS DE ATÉ 2 ÁGUAS PARA TELHA CERÂMICA CAPA-CANAL, INCLUSO TRANSPORTE VERTICAL. AF_07/2019</t>
  </si>
  <si>
    <t xml:space="preserve">92577U</t>
  </si>
  <si>
    <t xml:space="preserve">TRAMA DE AÇO COMPOSTA POR RIPAS, CAIBROS E TERÇAS PARA TELHADOS DE MAIS DE 2 ÁGUAS PARA TELHA CERÂMICA CAPA-CANAL, INCLUSO TRANSPORTE VERTICAL. AF_07/2019</t>
  </si>
  <si>
    <t xml:space="preserve">92578U</t>
  </si>
  <si>
    <t xml:space="preserve">TRAMA DE AÇO COMPOSTA POR RIPAS E CAIBROS PARA TELHADOS DE MAIS DE 2 ÁGUAS PARA TELHA CERÂMICA CAPA-CANAL, INCLUSO TRANSPORTE VERTICAL. AF_07/2019</t>
  </si>
  <si>
    <t xml:space="preserve">92579U</t>
  </si>
  <si>
    <t xml:space="preserve">TRAMA DE AÇO COMPOSTA POR RIPAS PARA TELHADOS DE MAIS DE 2 ÁGUAS PARA TELHA CERÂMICA CAPA-CANAL, INCLUSO TRANSPORTE VERTICAL. AF_07/2019</t>
  </si>
  <si>
    <t xml:space="preserve">92580U</t>
  </si>
  <si>
    <t xml:space="preserve">TRAMA DE AÇO COMPOSTA POR TERÇAS PARA TELHADOS DE ATÉ 2 ÁGUAS PARA TELHA ONDULADA DE FIBROCIMENTO, METÁLICA, PLÁSTICA OU TERMOACÚSTICA, INCLUSO TRANSPORTE VERTICAL. AF_07/2019</t>
  </si>
  <si>
    <t xml:space="preserve">92581U</t>
  </si>
  <si>
    <t xml:space="preserve">TRAMA DE AÇO COMPOSTA POR TERÇAS PARA TELHADOS DE ATÉ 2 ÁGUAS PARA TELHA ESTRUTURAL DE FIBROCIMENTO, INCLUSO TRANSPORTE VERTICAL. AF_07/2019</t>
  </si>
  <si>
    <t xml:space="preserve">92582U</t>
  </si>
  <si>
    <t xml:space="preserve">FABRICAÇÃO E INSTALAÇÃO DE TESOURA INTEIRA EM AÇO, VÃO DE 3 M, PARA TELHA CERÂMICA OU DE CONCRETO, INCLUSO IÇAMENTO. AF_12/2015</t>
  </si>
  <si>
    <t xml:space="preserve">92584U</t>
  </si>
  <si>
    <t xml:space="preserve">FABRICAÇÃO E INSTALAÇÃO DE TESOURA INTEIRA EM AÇO, VÃO DE 4 M, PARA TELHA CERÂMICA OU DE CONCRETO, INCLUSO IÇAMENTO. AF_12/2015</t>
  </si>
  <si>
    <t xml:space="preserve">92586U</t>
  </si>
  <si>
    <t xml:space="preserve">FABRICAÇÃO E INSTALAÇÃO DE TESOURA INTEIRA EM AÇO, VÃO DE 5 M, PARA TELHA CERÂMICA OU DE CONCRETO, INCLUSO IÇAMENTO. AF_12/2015</t>
  </si>
  <si>
    <t xml:space="preserve">92588U</t>
  </si>
  <si>
    <t xml:space="preserve">FABRICAÇÃO E INSTALAÇÃO DE TESOURA INTEIRA EM AÇO, VÃO DE 6 M, PARA TELHA CERÂMICA OU DE CONCRETO, INCLUSO IÇAMENTO. AF_12/2015</t>
  </si>
  <si>
    <t xml:space="preserve">92590U</t>
  </si>
  <si>
    <t xml:space="preserve">FABRICAÇÃO E INSTALAÇÃO DE TESOURA INTEIRA EM AÇO, VÃO DE 7 M, PARA TELHA CERÂMICA OU DE CONCRETO, INCLUSO IÇAMENTO. AF_12/2015</t>
  </si>
  <si>
    <t xml:space="preserve">92592U</t>
  </si>
  <si>
    <t xml:space="preserve">FABRICAÇÃO E INSTALAÇÃO DE TESOURA INTEIRA EM AÇO, VÃO DE 8 M, PARA TELHA CERÂMICA OU DE CONCRETO, INCLUSO IÇAMENTO. AF_12/2015</t>
  </si>
  <si>
    <t xml:space="preserve">92593U</t>
  </si>
  <si>
    <t xml:space="preserve">(COMPOSIÇÃO REPRESENTATIVA) FABRICAÇÃO E INSTALAÇÃO DE TESOURA INTEIRA EM AÇO, PARA VÃOS DE 3 A 12 M E PARA QUALQUER TIPO DE TELHA, INCLUSO IÇAMENTO. AF_12/2015</t>
  </si>
  <si>
    <t xml:space="preserve">92594U</t>
  </si>
  <si>
    <t xml:space="preserve">FABRICAÇÃO E INSTALAÇÃO DE TESOURA INTEIRA EM AÇO, VÃO DE 9 M, PARA TELHA CERÂMICA OU DE CONCRETO, INCLUSO IÇAMENTO. AF_12/2015</t>
  </si>
  <si>
    <t xml:space="preserve">92596U</t>
  </si>
  <si>
    <t xml:space="preserve">FABRICAÇÃO E INSTALAÇÃO DE TESOURA INTEIRA EM AÇO, VÃO DE 10 M, PARA TELHA CERÂMICA OU DE CONCRETO, INCLUSO IÇAMENTO. AF_12/2015</t>
  </si>
  <si>
    <t xml:space="preserve">92598U</t>
  </si>
  <si>
    <t xml:space="preserve">FABRICAÇÃO E INSTALAÇÃO DE TESOURA INTEIRA EM AÇO, VÃO DE 11 M, PARA TELHA CERÂMICA OU DE CONCRETO, INCLUSO IÇAMENTO. AF_12/2015</t>
  </si>
  <si>
    <t xml:space="preserve">92600U</t>
  </si>
  <si>
    <t xml:space="preserve">FABRICAÇÃO E INSTALAÇÃO DE TESOURA INTEIRA EM AÇO, VÃO DE 12 M, PARA TELHA CERÂMICA OU DE CONCRETO, INCLUSO IÇAMENTO. AF_12/2015</t>
  </si>
  <si>
    <t xml:space="preserve">92602U</t>
  </si>
  <si>
    <t xml:space="preserve">FABRICAÇÃO E INSTALAÇÃO DE TESOURA INTEIRA EM AÇO, VÃO DE 3 M, PARA TELHA ONDULADA DE FIBROCIMENTO, METÁLICA, PLÁSTICA OU TERMOACÚSTICA, INCLUSO IÇAMENTO.. AF_12/2015</t>
  </si>
  <si>
    <t xml:space="preserve">92604U</t>
  </si>
  <si>
    <t xml:space="preserve">FABRICAÇÃO E INSTALAÇÃO DE TESOURA INTEIRA EM AÇO, VÃO DE 4 M, PARA TELHA ONDULADA DE FIBROCIMENTO, METÁLICA, PLÁSTICA OU TERMOACÚSTICA, INCLUSO IÇAMENTO. AF_12/2015</t>
  </si>
  <si>
    <t xml:space="preserve">92606U</t>
  </si>
  <si>
    <t xml:space="preserve">FABRICAÇÃO E INSTALAÇÃO DE TESOURA INTEIRA EM AÇO, VÃO DE 5 M, PARA TELHA ONDULADA DE FIBROCIMENTO, METÁLICA, PLÁSTICA OU TERMOACÚSTICA, INCLUSO IÇAMENTO. AF_12/2015</t>
  </si>
  <si>
    <t xml:space="preserve">92608U</t>
  </si>
  <si>
    <t xml:space="preserve">FABRICAÇÃO E INSTALAÇÃO DE TESOURA INTEIRA EM AÇO, VÃO DE 6 M, PARA TELHA ONDULADA DE FIBROCIMENTO, METÁLICA, PLÁSTICA OU TERMOACÚSTICA, INCLUSO IÇAMENTO. AF_12/2015</t>
  </si>
  <si>
    <t xml:space="preserve">92610U</t>
  </si>
  <si>
    <t xml:space="preserve">FABRICAÇÃO E INSTALAÇÃO DE TESOURA INTEIRA EM AÇO, VÃO DE 7 M, PARA TELHA ONDULADA DE FIBROCIMENTO, METÁLICA, PLÁSTICA OU TERMOACÚSTICA, INCLUSO IÇAMENTO. AF_12/2015</t>
  </si>
  <si>
    <t xml:space="preserve">92612U</t>
  </si>
  <si>
    <t xml:space="preserve">FABRICAÇÃO E INSTALAÇÃO DE TESOURA INTEIRA EM AÇO, VÃO DE 8 M, PARA TELHA ONDULADA DE FIBROCIMENTO, METÁLICA, PLÁSTICA OU TERMOACÚSTICA, INCLUSO IÇAMENTO, INCLUSO IÇAMENTO. AF_12/2015</t>
  </si>
  <si>
    <t xml:space="preserve">92614U</t>
  </si>
  <si>
    <t xml:space="preserve">FABRICAÇÃO E INSTALAÇÃO DE TESOURA INTEIRA EM AÇO, VÃO DE 9 M, PARA TELHA ONDULADA DE FIBROCIMENTO, METÁLICA, PLÁSTICA OU TERMOACÚSTICA, INCLUSO IÇAMENTO. AF_12/2015</t>
  </si>
  <si>
    <t xml:space="preserve">92616U</t>
  </si>
  <si>
    <t xml:space="preserve">FABRICAÇÃO E INSTALAÇÃO DE TESOURA INTEIRA EM AÇO, VÃO DE 10 M, PARA TELHA ONDULADA DE FIBROCIMENTO, METÁLICA, PLÁSTICA OU TERMOACÚSTICA, INCLUSO IÇAMENTO. AF_12/2015</t>
  </si>
  <si>
    <t xml:space="preserve">92618U</t>
  </si>
  <si>
    <t xml:space="preserve">FABRICAÇÃO E INSTALAÇÃO DE TESOURA INTEIRA EM AÇO, VÃO DE 11 M, PARA TELHA ONDULADA DE FIBROCIMENTO, METÁLICA, PLÁSTICA OU TERMOACÚSTICA, INCLUSO IÇAMENTO. AF_12/2015</t>
  </si>
  <si>
    <t xml:space="preserve">92620U</t>
  </si>
  <si>
    <t xml:space="preserve">FABRICAÇÃO E INSTALAÇÃO DE TESOURA INTEIRA EM AÇO, VÃO DE 12 M, PARA TELHA ONDULADA DE FIBROCIMENTO, METÁLICA, PLÁSTICA OU TERMOACÚSTICA, INCLUSO IÇAMENTO. AF_12/2015</t>
  </si>
  <si>
    <t xml:space="preserve">100357U</t>
  </si>
  <si>
    <t xml:space="preserve">FABRICAÇÃO E INSTALAÇÃO DE MEIA TESOURA DE MADEIRA NÃO APARELHADA, COM VÃO DE 3 M, PARA TELHA CERÂMICA OU DE CONCRETO, INCLUSO IÇAMENTO. AF_07/2019</t>
  </si>
  <si>
    <t xml:space="preserve">100358U</t>
  </si>
  <si>
    <t xml:space="preserve">FABRICAÇÃO E INSTALAÇÃO DE MEIA TESOURA DE MADEIRA NÃO APARELHADA, COM VÃO DE 4 M, PARA TELHA CERÂMICA OU DE CONCRETO, INCLUSO IÇAMENTO. AF_07/2019</t>
  </si>
  <si>
    <t xml:space="preserve">100359U</t>
  </si>
  <si>
    <t xml:space="preserve">FABRICAÇÃO E INSTALAÇÃO DE MEIA TESOURA DE MADEIRA NÃO APARELHADA, COM VÃO DE 5 M, PARA TELHA CERÂMICA OU DE CONCRETO, INCLUSO IÇAMENTO. AF_07/2019</t>
  </si>
  <si>
    <t xml:space="preserve">100360U</t>
  </si>
  <si>
    <t xml:space="preserve">FABRICAÇÃO E INSTALAÇÃO DE MEIA TESOURA DE MADEIRA NÃO APARELHADA, COM VÃO DE 6 M, PARA TELHA CERÂMICA OU DE CONCRETO, INCLUSO IÇAMENTO. AF_07/2019</t>
  </si>
  <si>
    <t xml:space="preserve">100361U</t>
  </si>
  <si>
    <t xml:space="preserve">FABRICAÇÃO E INSTALAÇÃO DE MEIA TESOURA DE MADEIRA NÃO APARELHADA, COM VÃO DE 7 M, PARA TELHA CERÂMICA OU DE CONCRETO, INCLUSO IÇAMENTO. AF_07/2019</t>
  </si>
  <si>
    <t xml:space="preserve">100362U</t>
  </si>
  <si>
    <t xml:space="preserve">FABRICAÇÃO E INSTALAÇÃO DE MEIA TESOURA DE MADEIRA NÃO APARELHADA, COM VÃO DE 8 M, PARA TELHA CERÂMICA OU DE CONCRETO, INCLUSO IÇAMENTO. AF_07/2019</t>
  </si>
  <si>
    <t xml:space="preserve">100363U</t>
  </si>
  <si>
    <t xml:space="preserve">FABRICAÇÃO E INSTALAÇÃO DE MEIA TESOURA DE MADEIRA NÃO APARELHADA, COM VÃO DE 9 M, PARA TELHA CERÂMICA OU DE CONCRETO, INCLUSO IÇAMENTO. AF_07/2019</t>
  </si>
  <si>
    <t xml:space="preserve">100364U</t>
  </si>
  <si>
    <t xml:space="preserve">FABRICAÇÃO E INSTALAÇÃO DE MEIA TESOURA DE MADEIRA NÃO APARELHADA, COM VÃO DE 10 M, PARA TELHA CERÂMICA OU DE CONCRETO, INCLUSO IÇAMENTO. AF_07/2019</t>
  </si>
  <si>
    <t xml:space="preserve">100365U</t>
  </si>
  <si>
    <t xml:space="preserve">FABRICAÇÃO E INSTALAÇÃO DE MEIA TESOURA DE MADEIRA NÃO APARELHADA, COM VÃO DE 11 M, PARA TELHA CERÂMICA OU DE CONCRETO, INCLUSO IÇAMENTO. AF_07/2019</t>
  </si>
  <si>
    <t xml:space="preserve">100366U</t>
  </si>
  <si>
    <t xml:space="preserve">FABRICAÇÃO E INSTALAÇÃO DE MEIA TESOURA DE MADEIRA NÃO APARELHADA, COM VÃO DE 12 M, PARA TELHA CERÂMICA OU DE CONCRETO, INCLUSO IÇAMENTO. AF_07/2019</t>
  </si>
  <si>
    <t xml:space="preserve">100367U</t>
  </si>
  <si>
    <t xml:space="preserve">FABRICAÇÃO E INSTALAÇÃO DE MEIA TESOURA DE MADEIRA NÃO APARELHADA, COM VÃO DE 3 M, PARA TELHA ONDULADA DE FIBROCIMENTO, ALUMÍNIO, PLÁSTICA OU TERMOACÚSTICA, INCLUSO IÇAMENTO. AF_07/2019</t>
  </si>
  <si>
    <t xml:space="preserve">100368U</t>
  </si>
  <si>
    <t xml:space="preserve">FABRICAÇÃO E INSTALAÇÃO DE MEIA TESOURA DE MADEIRA NÃO APARELHADA, COM VÃO DE 4 M, PARA TELHA ONDULADA DE FIBROCIMENTO, ALUMÍNIO, PLÁSTICA OU TERMOACÚSTICA, INCLUSO IÇAMENTO. AF_07/2019</t>
  </si>
  <si>
    <t xml:space="preserve">100369U</t>
  </si>
  <si>
    <t xml:space="preserve">FABRICAÇÃO E INSTALAÇÃO DE MEIA TESOURA DE MADEIRA NÃO APARELHADA, COM VÃO DE 5 M, PARA TELHA ONDULADA DE FIBROCIMENTO, ALUMÍNIO, PLÁSTICA OU TERMOACÚSTICA, INCLUSO IÇAMENTO. AF_07/2019</t>
  </si>
  <si>
    <t xml:space="preserve">100370U</t>
  </si>
  <si>
    <t xml:space="preserve">FABRICAÇÃO E INSTALAÇÃO DE MEIA TESOURA DE MADEIRA NÃO APARELHADA, COM VÃO DE 6 M, PARA TELHA ONDULADA DE FIBROCIMENTO, ALUMÍNIO, PLÁSTICA OU TERMOACÚSTICA, INCLUSO IÇAMENTO. AF_07/2019</t>
  </si>
  <si>
    <t xml:space="preserve">100371U</t>
  </si>
  <si>
    <t xml:space="preserve">FABRICAÇÃO E INSTALAÇÃO DE MEIA TESOURA DE MADEIRA NÃO APARELHADA, COM VÃO DE 7 M, PARA TELHA ONDULADA DE FIBROCIMENTO, ALUMÍNIO, PLÁSTICA OU TERMOACÚSTICA, INCLUSO IÇAMENTO. AF_07/2019</t>
  </si>
  <si>
    <t xml:space="preserve">100372U</t>
  </si>
  <si>
    <t xml:space="preserve">FABRICAÇÃO E INSTALAÇÃO DE MEIA TESOURA DE MADEIRA NÃO APARELHADA, COM VÃO DE 8 M, PARA TELHA ONDULADA DE FIBROCIMENTO, ALUMÍNIO, PLÁSTICA OU TERMOACÚSTICA, INCLUSO IÇAMENTO. AF_07/2019</t>
  </si>
  <si>
    <t xml:space="preserve">100373U</t>
  </si>
  <si>
    <t xml:space="preserve">FABRICAÇÃO E INSTALAÇÃO DE MEIA TESOURA DE MADEIRA NÃO APARELHADA, COM VÃO DE 9 M, PARA TELHA ONDULADA DE FIBROCIMENTO, ALUMÍNIO, PLÁSTICA OU TERMOACÚSTICA, INCLUSO IÇAMENTO. AF_07/2019</t>
  </si>
  <si>
    <t xml:space="preserve">100374U</t>
  </si>
  <si>
    <t xml:space="preserve">FABRICAÇÃO E INSTALAÇÃO DE MEIA TESOURA DE MADEIRA NÃO APARELHADA, COM VÃO DE 10 M, PARA TELHA ONDULADA DE FIBROCIMENTO, ALUMÍNIO, PLÁSTICA OU TERMOACÚSTICA, INCLUSO IÇAMENTO. AF_07/2019</t>
  </si>
  <si>
    <t xml:space="preserve">100375U</t>
  </si>
  <si>
    <t xml:space="preserve">FABRICAÇÃO E INSTALAÇÃO DE MEIA TESOURA DE MADEIRA NÃO APARELHADA, COM VÃO DE 11 M, PARA TELHA ONDULADA DE FIBROCIMENTO, ALUMÍNIO, PLÁSTICA OU TERMOACÚSTICA, INCLUSO IÇAMENTO. AF_07/2019</t>
  </si>
  <si>
    <t xml:space="preserve">100376U</t>
  </si>
  <si>
    <t xml:space="preserve">FABRICAÇÃO E INSTALAÇÃO DE MEIA TESOURA DE MADEIRA NÃO APARELHADA, COM VÃO DE 12 M, PARA TELHA ONDULADA DE FIBROCIMENTO, ALUMÍNIO, PLÁSTICA OU TERMOACÚSTICA, INCLUSO IÇAMENTO. AF_07/2019</t>
  </si>
  <si>
    <t xml:space="preserve">100377U</t>
  </si>
  <si>
    <t xml:space="preserve">FABRICAÇÃO E INSTALAÇÃO DE TESOURA (INTEIRA OU MEIA) EM AÇO, VÃOS MAIORES OU IGUAIS A 3,0 M E MENORES OU IGUAL A 6,0 M, INCLUSO IÇAMENTO. AF_07/2019</t>
  </si>
  <si>
    <t xml:space="preserve">100378U</t>
  </si>
  <si>
    <t xml:space="preserve">FABRICAÇÃO E INSTALAÇÃO DE TESOURA (INTEIRA OU MEIA) EM AÇO, VÃOS MAIORES QUE 6,0 M E MENORES QUE 12,0 M, INCLUSO IÇAMENTO. AF_07/2019</t>
  </si>
  <si>
    <t xml:space="preserve">100382U</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</si>
  <si>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</si>
  <si>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94444U</t>
  </si>
  <si>
    <t xml:space="preserve">TELHAMENTO COM TELHA DE ENCAIXE, TIPO FRANCESA DE VIDRO, COM ATÉ 2 ÁGUAS, INCLUSO TRANSPORTE VERTICAL. AF_07/2019</t>
  </si>
  <si>
    <t xml:space="preserve">102661U</t>
  </si>
  <si>
    <t xml:space="preserve">DRENO SUBSUPERFICIAL (SEÇÃO 0,40 X 0,40 M), COM TUBO DE PEAD CORRUGADO PERFURADO, DN 100 MM, ENCHIMENTO COM AREIA. AF_07/2021</t>
  </si>
  <si>
    <t xml:space="preserve">102663U</t>
  </si>
  <si>
    <t xml:space="preserve">DRENO SUBSUPERFICIAL (SEÇÃO 0,40 X 0,40 M), COM TUBO DE CONCRETO SIMPLES POROSO, DN 200 MM, ENCHIMENTO COM AREIA. AF_07/2021</t>
  </si>
  <si>
    <t xml:space="preserve">102664U</t>
  </si>
  <si>
    <t xml:space="preserve">DRENO SUBSUPERFICIAL (SEÇÃO 0,40 X 0,40 M), CEGO, ENCHIMENTO DE BRITA, ENVOLVIDO COM MANTA GEOTÊXTIL. AF_07/2021</t>
  </si>
  <si>
    <t xml:space="preserve">102665U</t>
  </si>
  <si>
    <t xml:space="preserve">DRENO SUBSUPERFICIAL (SEÇÃO 0,40 X 0,40 M), CEGO, ENCHIMENTO DE BRITA. AF_07/2021</t>
  </si>
  <si>
    <t xml:space="preserve">102666U</t>
  </si>
  <si>
    <t xml:space="preserve">DRENO SUBSUPERFICIAL (SEÇÃO 0,40 X 0,40 M), COM TUBO DE PEAD CORRUGADO PERFURADO, DN 100 MM, ENCHIMENTO COM BRITA, ENVOLVIDO COM MANTA GEOTÊXTIL. AF_07/2021</t>
  </si>
  <si>
    <t xml:space="preserve">102669U</t>
  </si>
  <si>
    <t xml:space="preserve">DRENO SUBSUPERFICIAL (SEÇÃO 0,40 X 0,40 M), COM TUBO DE CONCRETO SIMPLES POROSO, DN 200 MM, ENCHIMENTO COM BRITA, ENVOLVIDO COM MANTA GEOTÊXTIL. AF_07/2021</t>
  </si>
  <si>
    <t xml:space="preserve">102670U</t>
  </si>
  <si>
    <t xml:space="preserve">DRENO PROFUNDO (SEÇÃO 0,50 X 1,50 M), COM TUBO DE PEAD CORRUGADO PERFURADO, DN 100 MM, ENCHIMENTO COM AREIA, COM SELO DE ARGILA. AF_07/2021</t>
  </si>
  <si>
    <t xml:space="preserve">102673U</t>
  </si>
  <si>
    <t xml:space="preserve">DRENO PROFUNDO (SEÇÃO 0,50 X 1,50 M), COM TUBO DE CONCRETO SIMPLES POROSO, DN 200 MM, ENCHIMENTO COM AREIA, COM SELO DE ARGILA. AF_07/2021</t>
  </si>
  <si>
    <t xml:space="preserve">102674U</t>
  </si>
  <si>
    <t xml:space="preserve">DRENO PROFUNDO (SEÇÃO 0,50 X 1,50 M), COM TUBO DE PEAD CORRUGADO PERFURADO, DN 100 MM, ENCHIMENTO COM AREIA. AF_07/2021</t>
  </si>
  <si>
    <t xml:space="preserve">102677U</t>
  </si>
  <si>
    <t xml:space="preserve">DRENO PROFUNDO (SEÇÃO 0,50 X 1,50 M), COM TUBO DE CONCRETO SIMPLES POROSO, DN 200 MM, ENCHIMENTO COM AREIA. AF_07/2021</t>
  </si>
  <si>
    <t xml:space="preserve">102678U</t>
  </si>
  <si>
    <t xml:space="preserve">DRENO PROFUNDO (SEÇÃO 0,50 X 1,50 M), CEGO, ENCHIMENTO DE BRITA, ENVOLVIDO COM MANTA GEOTÊXTIL, COM SELO DE ARGILA. AF_07/2021</t>
  </si>
  <si>
    <t xml:space="preserve">102679U</t>
  </si>
  <si>
    <t xml:space="preserve">DRENO PROFUNDO (SEÇÃO 0,50 X 1,50 M), CEGO, ENCHIMENTO DE BRITA, ENVOLVIDO COM MANTA GEOTÊXTIL. AF_07/2021</t>
  </si>
  <si>
    <t xml:space="preserve">102680U</t>
  </si>
  <si>
    <t xml:space="preserve">DRENO PROFUNDO (SEÇÃO 0,50 X 1,50 M), COM TUBO DE PEAD CORRUGADO PERFURADO, DN 100 MM, ENCHIMENTO COM BRITA, ENVOLVIDO COM MANTA GEOTÊXTIL, COM SELO DE ARGILA. AF_07/2021</t>
  </si>
  <si>
    <t xml:space="preserve">102683U</t>
  </si>
  <si>
    <t xml:space="preserve">DRENO PROFUNDO (SEÇÃO 0,50 X 1,50 M), COM TUBO DE CONCRETO SIMPLES POROSO, DN 200 MM, ENCHIMENTO COM BRITA, ENVOLVIDO COM MANTA GEOTÊXTIL, COM SELO DE ARGILA. AF_07/2021</t>
  </si>
  <si>
    <t xml:space="preserve">102684U</t>
  </si>
  <si>
    <t xml:space="preserve">DRENO PROFUNDO (SEÇÃO 0,50 X 1,50 M), COM TUBO DE PEAD CORRUGADO PERFURADO, DN 100 MM, ENCHIMENTO COM BRITA, ENVOLVIDO COM MANTA GEOTÊXTIL. AF_07/2021</t>
  </si>
  <si>
    <t xml:space="preserve">102687U</t>
  </si>
  <si>
    <t xml:space="preserve">DRENO PROFUNDO (SEÇÃO 0,50 X 1,50 M), COM TUBO DE CONCRETO SIMPLES POROSO, DN 200 MM, ENCHIMENTO COM BRITA, ENVOLVIDO COM MANTA GEOTÊXTIL. AF_07/2021</t>
  </si>
  <si>
    <t xml:space="preserve">102688U</t>
  </si>
  <si>
    <t xml:space="preserve">DRENO ESPINHA DE PEIXE (SEÇÃO (0,40 X 0,40 M), COM TUBO DE PEAD CORRUGADO PERFURADO, DN 100 MM, ENCHIMENTO COM AREIA, INCLUSIVE CONEXÕES. AF_07/2021</t>
  </si>
  <si>
    <t xml:space="preserve">102690U</t>
  </si>
  <si>
    <t xml:space="preserve">DRENO ESPINHA DE PEIXE (SEÇÃO (0,40 X 0,40 M), COM TUBO DE PEAD CORRUGADO PERFURADO, DN 100 MM, ENCHIMENTO COM BRITA, ENVOLVIDO COM MANTA GEOTÊXTIL, INCLUSIVE CONEXÕES. AF_07/2021</t>
  </si>
  <si>
    <t xml:space="preserve">102694U</t>
  </si>
  <si>
    <t xml:space="preserve">DRENO ESPINHA DE PEIXE (SEÇÃO (0,50 X 0,80 M), COM TUBO DE PEAD CORRUGADO PERFURADO, DN 100 MM, ENCHIMENTO COM AREIA, INCLUSIVE CONEXÕES. AF_07/2021</t>
  </si>
  <si>
    <t xml:space="preserve">102697U</t>
  </si>
  <si>
    <t xml:space="preserve">DRENO ESPINHA DE PEIXE (SEÇÃO (0,50 X 0,80 M), COM TUBO DE PEAD CORRUGADO PERFURADO, DN 100 MM, ENCHIMENTO COM BRITA, ENVOLVIDO COM MANTA GEOTÊXTIL, INCLUSIVE CONEXÕES. AF_07/2021</t>
  </si>
  <si>
    <t xml:space="preserve">102704U</t>
  </si>
  <si>
    <t xml:space="preserve">TUBO DE PEAD CORRUGADO PERFURADO, DN 100 MM, PARA DRENO - FORNECIMENTO E ASSENTAMENTO. AF_07/2021</t>
  </si>
  <si>
    <t xml:space="preserve">102706U</t>
  </si>
  <si>
    <t xml:space="preserve">TUBO DE PVC CORRUGADO FLEXÍVEL PERFURADO, DN 100 MM, PARA DRENO - FORNECIMENTO E ASSENTAMENTO. AF_07/2021</t>
  </si>
  <si>
    <t xml:space="preserve">102707U</t>
  </si>
  <si>
    <t xml:space="preserve">TUBO DE CONCRETO SIMPLES POROSO, DN 200 MM, PARA DRENO - FORNECIMENTO E ASSENTAMENTO. AF_07/2021</t>
  </si>
  <si>
    <t xml:space="preserve">102708U</t>
  </si>
  <si>
    <t xml:space="preserve">LUVA DE PVC, SÉRIE NORMAL, PARA ESGOTO PREDIAL, DN 100 MM, INSTALADA EM DRENO  - FORNECIMENTO E INSTALAÇÃO. AF_07/2021</t>
  </si>
  <si>
    <t xml:space="preserve">102710U</t>
  </si>
  <si>
    <t xml:space="preserve">JUNÇÃO SIMPLES DE PVC, 45 GRAUS, SÉRIE NORMAL, PARA ESGOTO PREDIAL, DN 100 MM, INSTALADA EM DRENO - FORNECIMENTO E INSTALAÇÃO. AF_07/2021</t>
  </si>
  <si>
    <t xml:space="preserve">102711U</t>
  </si>
  <si>
    <t xml:space="preserve">JUNÇÃO DUPLA DE PVC, SÉRIE NORMAL, PARA ESGOTO PREDIAL, DN 100 X 100 X 100 MM, INSTALADA EM DRENO  - FORNECIMENTO E INSTALAÇÃO. AF_07/2021</t>
  </si>
  <si>
    <t xml:space="preserve">102712U</t>
  </si>
  <si>
    <t xml:space="preserve">GEOTÊXTIL NÃO TECIDO 100% POLIÉSTER, RESISTÊNCIA A TRAÇÃO DE 9 KN/M (RT - 9), INSTALADO EM DRENO - FORNECIMENTO E INSTALAÇÃO. AF_07/2021</t>
  </si>
  <si>
    <t xml:space="preserve">102713U</t>
  </si>
  <si>
    <t xml:space="preserve">GEOTÊXTIL NÃO TECIDO 100% POLIÉSTER, RESISTÊNCIA A TRAÇÃO DE 14 KN/M (RT - 14), INSTALADO EM DRENO - FORNECIMENTO E INSTALAÇÃO. AF_07/2021</t>
  </si>
  <si>
    <t xml:space="preserve">102715U</t>
  </si>
  <si>
    <t xml:space="preserve">GEOTÊXTIL NÃO TECIDO 100% POLIÉSTER, RESISTÊNCIA A TRAÇÃO DE 26 KN/M (RT - 26), INSTALADO EM DRENO - FORNECIMENTO E INSTALAÇÃO. AF_07/2021</t>
  </si>
  <si>
    <t xml:space="preserve">102716U</t>
  </si>
  <si>
    <t xml:space="preserve">ENCHIMENTO DE AREIA PARA DRENO, LANÇAMENTO MECANIZADO. AF_07/2021</t>
  </si>
  <si>
    <t xml:space="preserve">102717U</t>
  </si>
  <si>
    <t xml:space="preserve">ENCHIMENTO DE BRITA PARA DRENO, LANÇAMENTO MECANIZADO. AF_07/2021</t>
  </si>
  <si>
    <t xml:space="preserve">102718U</t>
  </si>
  <si>
    <t xml:space="preserve">ENCHIMENTO DE AREIA PARA DRENO, LANÇAMENTO MANUAL. AF_07/2021</t>
  </si>
  <si>
    <t xml:space="preserve">102719U</t>
  </si>
  <si>
    <t xml:space="preserve">ENCHIMENTO DE BRITA PARA DRENO, LANÇAMENTO MANUAL. AF_07/2021</t>
  </si>
  <si>
    <t xml:space="preserve">102722U</t>
  </si>
  <si>
    <t xml:space="preserve">DRENO EM MURO DE CONTENÇÃO, EXECUTADO NO PÉ DO MURO, COM TUBO DE PEAD CORRUGADO FLEXÍVEL PERFURADO, ENCHIMENTO COM BRITA, ENVOLVIDO COM MANTA GEOTÊXTIL. AF_07/2021</t>
  </si>
  <si>
    <t xml:space="preserve">102723U</t>
  </si>
  <si>
    <t xml:space="preserve">DRENO EM MURO DE CONTENÇÃO, EXECUTADO NO PÉ DO MURO, COM TUBO DE PVC CORRUGADO FLEXÍVEL PERFURADO, ENCHIMENTO COM BRITA, ENVOLVIDO COM MANTA GEOTÊXTIL. AF_07/2021</t>
  </si>
  <si>
    <t xml:space="preserve">102724U</t>
  </si>
  <si>
    <t xml:space="preserve">DRENO BARBACÃ, DN 100 MM, COM MATERIAL DRENANTE. AF_07/2021</t>
  </si>
  <si>
    <t xml:space="preserve">102725U</t>
  </si>
  <si>
    <t xml:space="preserve">DRENO BARBACÃ, DN 75 MM, COM MATERIAL DRENANTE. AF_07/2021</t>
  </si>
  <si>
    <t xml:space="preserve">102726U</t>
  </si>
  <si>
    <t xml:space="preserve">DRENO BARBACÃ, DN 50 MM, COM MATERIAL DRENANTE. AF_07/2021</t>
  </si>
  <si>
    <t xml:space="preserve">103653U</t>
  </si>
  <si>
    <t xml:space="preserve">GEOTÊXTIL NÃO TECIDO 100% POLIÉSTER, RESISTÊNCIA A TRAÇÃO DE 31 KN/M (RT-31), INSTALADO EM DRENO - FORNECIMENTO E INSTALAÇÃO. AF_07/2021</t>
  </si>
  <si>
    <t xml:space="preserve">92743U</t>
  </si>
  <si>
    <t xml:space="preserve">MURO DE GABIÃO, ENCHIMENTO COM PEDRA DE MÃO TIPO RACHÃO, DE GRAVIDADE, COM GAIOLAS DE COMPRIMENTO IGUAL A 2 M, PARA MUROS COM ALTURA MENOR OU IGUAL A 4 M  FORNECIMENTO E EXECUÇÃO. AF_12/2015</t>
  </si>
  <si>
    <t xml:space="preserve">92744U</t>
  </si>
  <si>
    <t xml:space="preserve">MURO DE GABIÃO, ENCHIMENTO COM PEDRA DE MÃO TIPO RACHÃO, DE GRAVIDADE, COM GAIOLAS DE COMPRIMENTO IGUAL A 5 M, PARA MUROS COM ALTURA MENOR OU IGUAL A 4 M  FORNECIMENTO E EXECUÇÃO. AF_12/2015</t>
  </si>
  <si>
    <t xml:space="preserve">92745U</t>
  </si>
  <si>
    <t xml:space="preserve">MURO DE GABIÃO, ENCHIMENTO COM PEDRA DE MÃO TIPO RACHÃO, DE GRAVIDADE, COM GAIOLAS DE COMPRIMENTO IGUAL A 2 M, PARA MUROS COM ALTURA MAIOR QUE 4 M E MENOR OU IGUAL A 6 M  FORNECIMENTO E EXECUÇÃO. AF_12/2015</t>
  </si>
  <si>
    <t xml:space="preserve">92746U</t>
  </si>
  <si>
    <t xml:space="preserve">MURO DE GABIÃO, ENCHIMENTO COM PEDRA DE MÃO TIPO RACHÃO, DE GRAVIDADE, COM GAIOLAS DE COMPRIMENTO IGUAL A 5 M, PARA MUROS COM ALTURA MAIOR QUE 4 M E MENOR OU IGUAL A 6 M   FORNECIMENTO E EXECUÇÃO. AF_12/2015</t>
  </si>
  <si>
    <t xml:space="preserve">92747U</t>
  </si>
  <si>
    <t xml:space="preserve">MURO DE GABIÃO, ENCHIMENTO COM PEDRA DE MÃO TIPO RACHÃO, DE GRAVIDADE, COM GAIOLAS DE COMPRIMENTO IGUAL A 2 M, PARA MUROS COM ALTURA MAIOR QUE 6 M E MENOR OU IGUAL A 10 M   FORNECIMENTO E EXECUÇÃO. AF_12/2015</t>
  </si>
  <si>
    <t xml:space="preserve">92748U</t>
  </si>
  <si>
    <t xml:space="preserve">MURO DE GABIÃO, ENCHIMENTO COM PEDRA DE MÃO TIPO RACHÃO, DE GRAVIDADE, COM GAIOLAS DE COMPRIMENTO IGUAL A 5 M, PARA MUROS COM ALTURA MAIOR QUE 6 M E MENOR OU IGUAL A 10 M FORNECIMENTO E EXECUÇÃO. AF_12/2015</t>
  </si>
  <si>
    <t xml:space="preserve">92749U</t>
  </si>
  <si>
    <t xml:space="preserve">MURO DE GABIÃO, ENCHIMENTO COM PEDRA DE MÃO TIPO RACHÃO, COM SOLO REFORÇADO, PARA MUROS COM ALTURA MENOR OU IGUAL A 4 M   FORNECIMENTO E EXECUÇÃO. AF_12/2015</t>
  </si>
  <si>
    <t xml:space="preserve">92750U</t>
  </si>
  <si>
    <t xml:space="preserve">MURO DE GABIÃO, ENCHIMENTO COM PEDRA DE MÃO TIPO RACHÃO, COM SOLO REFORÇADO, PARA MUROS COM ALTURA MAIOR QUE 4 M E MENOR OU IGUAL A 12 M   FORNECIMENTO E EXECUÇÃO. AF_12/2015</t>
  </si>
  <si>
    <t xml:space="preserve">92751U</t>
  </si>
  <si>
    <t xml:space="preserve">MURO DE GABIÃO, ENCHIMENTO COM PEDRA DE MÃO TIPO RACHÃO, COM SOLO REFORÇADO, PARA MUROS COM ALTURA MAIOR QUE 12 M E MENOR OU IGUAL A 20 M    FORNECIMENTO E EXECUÇÃO. AF_12/2015</t>
  </si>
  <si>
    <t xml:space="preserve">92752U</t>
  </si>
  <si>
    <t xml:space="preserve">MURO DE GABIÃO, ENCHIMENTO COM PEDRA DE MÃO TIPO RACHÃO, COM SOLO REFORÇADO, PARA MUROS COM ALTURA MAIOR QUE 20 M E MENOR OU IGUAL A 28 M   FORNECIMENTO E EXECUÇÃO. AF_12/2015</t>
  </si>
  <si>
    <t xml:space="preserve">92753U</t>
  </si>
  <si>
    <t xml:space="preserve">MURO DE GABIÃO, ENCHIMENTO COM RESÍDUO DE CONSTRUÇÃO E DEMOLIÇÃO, DE GRAVIDADE, COM GAIOLA TRAPEZOIDAL DE COMPRIMENTO IGUAL A 2 M, PARA MUROS COM ALTURA MENOR OU IGUAL A 2 M   FORNECIMENTO E EXECUÇÃO. AF_12/2015</t>
  </si>
  <si>
    <t xml:space="preserve">92754U</t>
  </si>
  <si>
    <t xml:space="preserve">MURO DE GABIÃO, ENCHIMENTO COM RESÍDUO DE CONSTRUÇÃO E DEMOLIÇÃO, DE GRAVIDADE, COM GAIOLA TRAPEZOIDAL DE COMPRIMENTO IGUAL A 2 M, PARA MUROS COM ALTURA MAIOR QUE 2 M E MENOR OU IGUAL A 4 M    FORNECIMENTO E EXECUÇÃO. AF_12/2015</t>
  </si>
  <si>
    <t xml:space="preserve">92755U</t>
  </si>
  <si>
    <t xml:space="preserve">PROTEÇÃO SUPERFICIAL DE CANAL EM GABIÃO TIPO COLCHÃO, ALTURA DE 17 CENTÍMETROS, ENCHIMENTO COM PEDRA DE MÃO TIPO RACHÃO - FORNECIMENTO E EXECUÇÃO. AF_12/2015</t>
  </si>
  <si>
    <t xml:space="preserve">92756U</t>
  </si>
  <si>
    <t xml:space="preserve">PROTEÇÃO SUPERFICIAL DE CANAL EM GABIÃO TIPO COLCHÃO, ALTURA DE 23 CENTÍMETROS, ENCHIMENTO COM PEDRA DE MÃO TIPO RACHÃO - FORNECIMENTO E EXECUÇÃO. AF_12/2015</t>
  </si>
  <si>
    <t xml:space="preserve">92757U</t>
  </si>
  <si>
    <t xml:space="preserve">PROTEÇÃO SUPERFICIAL DE CANAL EM GABIÃO TIPO COLCHÃO, ALTURA DE 30 CENTÍMETROS, ENCHIMENTO COM PEDRA DE MÃO TIPO RACHÃO - FORNECIMENTO E EXECUÇÃO. AF_12/2015</t>
  </si>
  <si>
    <t xml:space="preserve">92758U</t>
  </si>
  <si>
    <t xml:space="preserve">PROTEÇÃO SUPERFICIAL DE CANAL EM GABIÃO TIPO SACO, DIÂMETRO DE 65 CENTÍMETROS, ENCHIMENTO MANUAL COM PEDRA DE MÃO TIPO RACHÃO - FORNECIMENTO E EXECUÇÃO. AF_12/2015</t>
  </si>
  <si>
    <t xml:space="preserve">91069U</t>
  </si>
  <si>
    <t xml:space="preserve">EXECUÇÃO DE REVESTIMENTO DE CONCRETO PROJETADO COM ESPESSURA DE 7 CM, ARMADO COM TELA, INCLINAÇÃO MENOR QUE 90°, APLICAÇÃO CONTÍNUA, UTILIZANDO EQUIPAMENTO DE PROJEÇÃO COM 6 M³/H DE CAPACIDADE. AF_01/2016</t>
  </si>
  <si>
    <t xml:space="preserve">91070U</t>
  </si>
  <si>
    <t xml:space="preserve">EXECUÇÃO DE REVESTIMENTO DE CONCRETO PROJETADO COM ESPESSURA DE 10 CM, ARMADO COM TELA, INCLINAÇÃO MENOR QUE 90°, APLICAÇÃO CONTÍNUA, UTILIZANDO EQUIPAMENTO DE PROJEÇÃO COM 6 M³/H DE CAPACIDADE. AF_01/2016</t>
  </si>
  <si>
    <t xml:space="preserve">91071U</t>
  </si>
  <si>
    <t xml:space="preserve">EXECUÇÃO DE REVESTIMENTO DE CONCRETO PROJETADO COM ESPESSURA DE 7 CM, ARMADO COM TELA, INCLINAÇÃO DE 90°, APLICAÇÃO CONTÍNUA, UTILIZANDO EQUIPAMENTO DE PROJEÇÃO COM 6 M³/H DE CAPACIDADE. AF_01/2016</t>
  </si>
  <si>
    <t xml:space="preserve">91072U</t>
  </si>
  <si>
    <t xml:space="preserve">EXECUÇÃO DE REVESTIMENTO DE CONCRETO PROJETADO COM ESPESSURA DE 10 CM, ARMADO COM TELA, INCLINAÇÃO DE 90°, APLICAÇÃO CONTÍNUA, UTILIZANDO EQUIPAMENTO DE PROJEÇÃO COM 6 M³/H DE CAPACIDADE. AF_01/2016</t>
  </si>
  <si>
    <t xml:space="preserve">91073U</t>
  </si>
  <si>
    <t xml:space="preserve">EXECUÇÃO DE REVESTIMENTO DE CONCRETO PROJETADO COM ESPESSURA DE 7 CM, ARMADO COM TELA, INCLINAÇÃO MENOR QUE 90°, APLICAÇÃO CONTÍNUA, UTILIZANDO EQUIPAMENTO DE PROJEÇÃO COM 3 M³/H DE CAPACIDADE. AF_01/2016</t>
  </si>
  <si>
    <t xml:space="preserve">91074U</t>
  </si>
  <si>
    <t xml:space="preserve">EXECUÇÃO DE REVESTIMENTO DE CONCRETO PROJETADO COM ESPESSURA DE 10 CM, ARMADO COM TELA, INCLINAÇÃO MENOR QUE 90°, APLICAÇÃO CONTÍNUA, UTILIZANDO EQUIPAMENTO DE PROJEÇÃO COM 3 M³/H DE CAPACIDADE. AF_01/2016</t>
  </si>
  <si>
    <t xml:space="preserve">91075U</t>
  </si>
  <si>
    <t xml:space="preserve">EXECUÇÃO DE REVESTIMENTO DE CONCRETO PROJETADO COM ESPESSURA DE 7 CM, ARMADO COM TELA, INCLINAÇÃO DE 90°, APLICAÇÃO CONTÍNUA, UTILIZANDO EQUIPAMENTO DE PROJEÇÃO COM 3 M³/H DE CAPACIDADE. AF_01/2016</t>
  </si>
  <si>
    <t xml:space="preserve">91076U</t>
  </si>
  <si>
    <t xml:space="preserve">EXECUÇÃO DE REVESTIMENTO DE CONCRETO PROJETADO COM ESPESSURA DE 10 CM, ARMADO COM TELA, INCLINAÇÃO DE 90°, APLICAÇÃO CONTÍNUA, UTILIZANDO EQUIPAMENTO DE PROJEÇÃO COM 3 M³/H DE CAPACIDADE. AF_01/2016</t>
  </si>
  <si>
    <t xml:space="preserve">91077U</t>
  </si>
  <si>
    <t xml:space="preserve">EXECUÇÃO DE REVESTIMENTO DE CONCRETO PROJETADO COM ESPESSURA DE 7 CM, ARMADO COM FIBRAS DE AÇO, INCLINAÇÃO MENOR QUE 90°, APLICAÇÃO CONTÍNUA, UTILIZANDO EQUIPAMENTO DE PROJEÇÃO COM 6 M³/H DE CAPACIDADE. AF_01/2016</t>
  </si>
  <si>
    <t xml:space="preserve">91078U</t>
  </si>
  <si>
    <t xml:space="preserve">EXECUÇÃO DE REVESTIMENTO DE CONCRETO PROJETADO COM ESPESSURA DE 10 CM, ARMADO COM FIBRAS DE AÇO, INCLINAÇÃO MENOR QUE 90°, APLICAÇÃO CONTÍNUA, UTILIZANDO EQUIPAMENTO DE PROJEÇÃO COM 6 M³/H DE CAPACIDADE. AF_01/2016</t>
  </si>
  <si>
    <t xml:space="preserve">91079U</t>
  </si>
  <si>
    <t xml:space="preserve">EXECUÇÃO DE REVESTIMENTO DE CONCRETO PROJETADO COM ESPESSURA DE 7 CM, ARMADO COM FIBRAS DE AÇO, INCLINAÇÃO DE 90°, APLICAÇÃO CONTÍNUA, UTILIZANDO EQUIPAMENTO DE PROJEÇÃO COM 6 M³/H DE CAPACIDADE. AF_01/2016</t>
  </si>
  <si>
    <t xml:space="preserve">91080U</t>
  </si>
  <si>
    <t xml:space="preserve">EXECUÇÃO DE REVESTIMENTO DE CONCRETO PROJETADO COM ESPESSURA DE 10 CM, ARMADO COM FIBRAS DE AÇO, INCLINAÇÃO DE 90°, APLICAÇÃO CONTÍNUA, UTILIZANDO EQUIPAMENTO DE PROJEÇÃO COM 6 M³/H DE CAPACIDADE. AF_01/2016</t>
  </si>
  <si>
    <t xml:space="preserve">91081U</t>
  </si>
  <si>
    <t xml:space="preserve">EXECUÇÃO DE REVESTIMENTO DE CONCRETO PROJETADO COM ESPESSURA DE 7 CM, ARMADO COM FIBRAS DE AÇO, INCLINAÇÃO MENOR QUE 90°, APLICAÇÃO CONTÍNUA, UTILIZANDO EQUIPAMENTO DE PROJEÇÃO COM 3 M³/H DE CAPACIDADE. AF_01/2016</t>
  </si>
  <si>
    <t xml:space="preserve">91082U</t>
  </si>
  <si>
    <t xml:space="preserve">EXECUÇÃO DE REVESTIMENTO DE CONCRETO PROJETADO COM ESPESSURA DE 10 CM, ARMADO COM FIBRAS DE AÇO, INCLINAÇÃO MENOR QUE 90°, APLICAÇÃO CONTÍNUA, UTILIZANDO EQUIPAMENTO DE PROJEÇÃO COM 3 M³/H DE CAPACIDADE. AF_01/2016</t>
  </si>
  <si>
    <t xml:space="preserve">91083U</t>
  </si>
  <si>
    <t xml:space="preserve">EXECUÇÃO DE REVESTIMENTO DE CONCRETO PROJETADO COM ESPESSURA DE 7 CM, ARMADO COM FIBRAS DE AÇO, INCLINAÇÃO DE 90°, APLICAÇÃO CONTÍNUA, UTILIZANDO EQUIPAMENTO DE PROJEÇÃO COM 3 M³/H DE CAPACIDADE. AF_01/2016</t>
  </si>
  <si>
    <t xml:space="preserve">91084U</t>
  </si>
  <si>
    <t xml:space="preserve">EXECUÇÃO DE REVESTIMENTO DE CONCRETO PROJETADO COM ESPESSURA DE 10 CM, ARMADO COM FIBRAS DE AÇO, INCLINAÇÃO DE 90°, APLICAÇÃO CONTÍNUA, UTILIZANDO EQUIPAMENTO DE PROJEÇÃO COM 3 M³/H DE CAPACIDADE. AF_01/2016</t>
  </si>
  <si>
    <t xml:space="preserve">91086U</t>
  </si>
  <si>
    <t xml:space="preserve">EXECUÇÃO DE REVESTIMENTO DE CONCRETO PROJETADO COM ESPESSURA DE 7 CM, ARMADO COM TELA, INCLINAÇÃO MENOR QUE 90°, APLICAÇÃO DESCONTÍNUA, UTILIZANDO EQUIPAMENTO DE PROJEÇÃO COM 6 M³/H DE CAPACIDADE. AF_01/2016</t>
  </si>
  <si>
    <t xml:space="preserve">91087U</t>
  </si>
  <si>
    <t xml:space="preserve">EXECUÇÃO DE REVESTIMENTO DE CONCRETO PROJETADO COM ESPESSURA DE 10 CM, ARMADO COM TELA, INCLINAÇÃO MENOR QUE 90°, APLICAÇÃO DESCONTÍNUA, UTILIZANDO EQUIPAMENTO DE PROJEÇÃO COM 6 M³/H DE CAPACIDADE. AF_01/2016</t>
  </si>
  <si>
    <t xml:space="preserve">91088U</t>
  </si>
  <si>
    <t xml:space="preserve">EXECUÇÃO DE REVESTIMENTO DE CONCRETO PROJETADO COM ESPESSURA DE 7 CM, ARMADO COM TELA, INCLINAÇÃO DE 90°, APLICAÇÃO DESCONTÍNUA, UTILIZANDO EQUIPAMENTO DE PROJEÇÃO COM 6 M³/H DE CAPACIDADE. AF_01/2016</t>
  </si>
  <si>
    <t xml:space="preserve">91089U</t>
  </si>
  <si>
    <t xml:space="preserve">EXECUÇÃO DE REVESTIMENTO DE CONCRETO PROJETADO COM ESPESSURA DE 10 CM, ARMADO COM TELA, INCLINAÇÃO DE 90°, APLICAÇÃO DESCONTÍNUA, UTILIZANDO EQUIPAMENTO DE PROJEÇÃO COM 6 M³/H DE CAPACIDADE. AF_01/2016</t>
  </si>
  <si>
    <t xml:space="preserve">91090U</t>
  </si>
  <si>
    <t xml:space="preserve">EXECUÇÃO DE REVESTIMENTO DE CONCRETO PROJETADO COM ESPESSURA DE 7 CM, ARMADO COM TELA, INCLINAÇÃO MENOR QUE 90°, APLICAÇÃO DESCONTÍNUA, UTILIZANDO EQUIPAMENTO DE PROJEÇÃO COM 3 M³/H DE CAPACIDADE. AF_01/2016</t>
  </si>
  <si>
    <t xml:space="preserve">91091U</t>
  </si>
  <si>
    <t xml:space="preserve">EXECUÇÃO DE REVESTIMENTO DE CONCRETO PROJETADO COM ESPESSURA DE 10 CM, ARMADO COM TELA, INCLINAÇÃO MENOR QUE 90°, APLICAÇÃO DESCONTÍNUA, UTILIZANDO EQUIPAMENTO DE PROJEÇÃO COM 3 M³/H DE CAPACIDADE. AF_01/2016</t>
  </si>
  <si>
    <t xml:space="preserve">91092U</t>
  </si>
  <si>
    <t xml:space="preserve">EXECUÇÃO DE REVESTIMENTO DE CONCRETO PROJETADO COM ESPESSURA DE 7 CM, ARMADO COM TELA, INCLINAÇÃO DE 90°, APLICAÇÃO DESCONTÍNUA, UTILIZANDO EQUIPAMENTO DE PROJEÇÃO COM 3 M³/H DE CAPACIDADE. AF_01/2016</t>
  </si>
  <si>
    <t xml:space="preserve">91093U</t>
  </si>
  <si>
    <t xml:space="preserve">EXECUÇÃO DE REVESTIMENTO DE CONCRETO PROJETADO COM ESPESSURA DE 10 CM, ARMADO COM TELA, INCLINAÇÃO DE 90°, APLICAÇÃO DESCONTÍNUA, UTILIZANDO EQUIPAMENTO DE PROJEÇÃO COM 3 M³/H DE CAPACIDADE. AF_01/2016</t>
  </si>
  <si>
    <t xml:space="preserve">91094U</t>
  </si>
  <si>
    <t xml:space="preserve">EXECUÇÃO DE REVESTIMENTO DE CONCRETO PROJETADO COM ESPESSURA DE 7 CM, ARMADO COM FIBRAS DE AÇO, INCLINAÇÃO MENOR QUE 90°, APLICAÇÃO DESCONTÍNUA, UTILIZANDO EQUIPAMENTO DE PROJEÇÃO COM 6 M³/H DE CAPACIDADE. AF_01/2016</t>
  </si>
  <si>
    <t xml:space="preserve">91095U</t>
  </si>
  <si>
    <t xml:space="preserve">EXECUÇÃO DE REVESTIMENTO DE CONCRETO PROJETADO COM ESPESSURA DE 10 CM, ARMADO COM FIBRAS DE AÇO, INCLINAÇÃO MENOR QUE 90°, APLICAÇÃO DESCONTÍNUA, UTILIZANDO EQUIPAMENTO DE PROJEÇÃO COM 6 M³/H DE CAPACIDADE. AF_01/2016</t>
  </si>
  <si>
    <t xml:space="preserve">91096U</t>
  </si>
  <si>
    <t xml:space="preserve">EXECUÇÃO DE REVESTIMENTO DE CONCRETO PROJETADO COM ESPESSURA DE 7 CM, ARMADO COM FIBRAS DE AÇO, INCLINAÇÃO DE 90°, APLICAÇÃO DESCONTÍNUA, UTILIZANDO EQUIPAMENTO DE PROJEÇÃO COM 6 M³/H DE CAPACIDADE. AF_01/2016</t>
  </si>
  <si>
    <t xml:space="preserve">91097U</t>
  </si>
  <si>
    <t xml:space="preserve">EXECUÇÃO DE REVESTIMENTO DE CONCRETO PROJETADO COM ESPESSURA DE 10 CM, ARMADO COM FIBRAS DE AÇO, INCLINAÇÃO DE 90°, APLICAÇÃO DESCONTÍNUA, UTILIZANDO EQUIPAMENTO DE PROJEÇÃO COM 6 M³/H DE CAPACIDADE. AF_01/2016</t>
  </si>
  <si>
    <t xml:space="preserve">91098U</t>
  </si>
  <si>
    <t xml:space="preserve">EXECUÇÃO DE REVESTIMENTO DE CONCRETO PROJETADO COM ESPESSURA DE 7 CM, ARMADO COM FIBRAS DE AÇO, INCLINAÇÃO MENOR QUE 90°, APLICAÇÃO DESCONTÍNUA, UTILIZANDO EQUIPAMENTO DE PROJEÇÃO COM 3 M³/H DE CAPACIDADE. AF_01/2016</t>
  </si>
  <si>
    <t xml:space="preserve">91099U</t>
  </si>
  <si>
    <t xml:space="preserve">EXECUÇÃO DE REVESTIMENTO DE CONCRETO PROJETADO COM ESPESSURA DE 10 CM, ARMADO COM FIBRAS DE AÇO, INCLINAÇÃO MENOR QUE 90°, APLICAÇÃO DESCONTÍNUA, UTILIZANDO EQUIPAMENTO DE PROJEÇÃO COM 3 M³/H DE CAPACIDADE. AF_01/2016</t>
  </si>
  <si>
    <t xml:space="preserve">91100U</t>
  </si>
  <si>
    <t xml:space="preserve">EXECUÇÃO DE REVESTIMENTO DE CONCRETO PROJETADO COM ESPESSURA DE 7 CM, ARMADO COM FIBRAS DE AÇO, INCLINAÇÃO DE 90°, APLICAÇÃO DESCONTÍNUA, UTILIZANDO EQUIPAMENTO DE PROJEÇÃO COM 3 M³/H DE CAPACIDADE. AF_01/2016</t>
  </si>
  <si>
    <t xml:space="preserve">91101U</t>
  </si>
  <si>
    <t xml:space="preserve">EXECUÇÃO DE REVESTIMENTO DE CONCRETO PROJETADO COM ESPESSURA DE 10 CM, ARMADO COM FIBRAS DE AÇO, INCLINAÇÃO DE 90°, APLICAÇÃO DESCONTÍNUA, UTILIZANDO EQUIPAMENTO DE PROJEÇÃO COM 3 M³/H DE CAPACIDADE. AF_01/2016</t>
  </si>
  <si>
    <t xml:space="preserve">93952U</t>
  </si>
  <si>
    <t xml:space="preserve">EXECUÇÃO DE GRAMPO PARA SOLO GRAMPEADO COM COMPRIMENTO MENOR OU IGUAL A 4 M, DIÂMETRO DE 10 CM, PERFURAÇÃO COM EQUIPAMENTO MANUAL E ARMADURA COM DIÂMETRO DE 16 MM. AF_05/2016</t>
  </si>
  <si>
    <t xml:space="preserve">93953U</t>
  </si>
  <si>
    <t xml:space="preserve">EXECUÇÃO DE GRAMPO PARA SOLO GRAMPEADO COM COMPRIMENTO MAIOR QUE 4 M E MENOR OU IGUAL A 6 M, DIÂMETRO DE 10 CM, PERFURAÇÃO COM EQUIPAMENTO MANUAL E ARMADURA COM DIÂMETRO DE 16 MM. AF_05/2016</t>
  </si>
  <si>
    <t xml:space="preserve">93954U</t>
  </si>
  <si>
    <t xml:space="preserve">EXECUÇÃO DE GRAMPO PARA SOLO GRAMPEADO COM COMPRIMENTO MAIOR QUE 6 M E MENOR OU IGUAL A 8 M, DIÂMETRO DE 10 CM, PERFURAÇÃO COM EQUIPAMENTO MANUAL E ARMADURA COM DIÂMETRO DE 16 MM. AF_05/2016</t>
  </si>
  <si>
    <t xml:space="preserve">93955U</t>
  </si>
  <si>
    <t xml:space="preserve">EXECUÇÃO DE GRAMPO PARA SOLO GRAMPEADO COM COMPRIMENTO MAIOR QUE 8 M E MENOR OU IGUAL A 10 M, DIÂMETRO DE 10 CM, PERFURAÇÃO COM EQUIPAMENTO MANUAL E ARMADURA COM DIÂMETRO DE 16 MM. AF_05/2016</t>
  </si>
  <si>
    <t xml:space="preserve">93956U</t>
  </si>
  <si>
    <t xml:space="preserve">EXECUÇÃO DE GRAMPO PARA SOLO GRAMPEADO COM COMPRIMENTO MAIOR QUE 10 M, DIÂMETRO DE 10 CM, PERFURAÇÃO COM EQUIPAMENTO MANUAL E ARMADURA COM DIÂMETRO DE 16 MM. AF_05/2016</t>
  </si>
  <si>
    <t xml:space="preserve">93957U</t>
  </si>
  <si>
    <t xml:space="preserve">EXECUÇÃO DE GRAMPO PARA SOLO GRAMPEADO COM COMPRIMENTO MENOR OU IGUAL A 4 M, DIÂMETRO DE 10 CM, PERFURAÇÃO COM EQUIPAMENTO MANUAL E ARMADURA COM DIÂMETRO DE 20 MM. AF_05/2016</t>
  </si>
  <si>
    <t xml:space="preserve">93958U</t>
  </si>
  <si>
    <t xml:space="preserve">EXECUÇÃO DE GRAMPO PARA SOLO GRAMPEADO COM COMPRIMENTO MAIOR QUE 4 M E MENOR OU IGUAL A 6 M, DIÂMETRO DE 10 CM, PERFURAÇÃO COM EQUIPAMENTO MANUAL E ARMADURA COM DIÂMETRO DE 20 MM. AF_05/2016</t>
  </si>
  <si>
    <t xml:space="preserve">93959U</t>
  </si>
  <si>
    <t xml:space="preserve">EXECUÇÃO DE GRAMPO PARA SOLO GRAMPEADO COM COMPRIMENTO MAIOR QUE 6 M E MENOR OU IGUAL A 8 M, DIÂMETRO DE 10 CM, PERFURAÇÃO COM EQUIPAMENTO MANUAL E ARMADURA COM DIÂMETRO DE 20 MM. AF_05/2016</t>
  </si>
  <si>
    <t xml:space="preserve">93960U</t>
  </si>
  <si>
    <t xml:space="preserve">EXECUÇÃO DE GRAMPO PARA SOLO GRAMPEADO COM COMPRIMENTO MAIOR QUE 8 M E MENOR OU IGUAL A 10 M, DIÂMETRO DE 10 CM, PERFURAÇÃO COM EQUIPAMENTO MANUAL E ARMADURA COM DIÂMETRO DE 20 MM. AF_05/2016</t>
  </si>
  <si>
    <t xml:space="preserve">93961U</t>
  </si>
  <si>
    <t xml:space="preserve">EXECUÇÃO DE GRAMPO PARA SOLO GRAMPEADO COM COMPRIMENTO MAIOR QUE 10 M, DIÂMETRO DE 10 CM, PERFURAÇÃO COM EQUIPAMENTO MANUAL E ARMADURA COM DIÂMETRO DE 20 MM. AF_05/2016</t>
  </si>
  <si>
    <t xml:space="preserve">93962U</t>
  </si>
  <si>
    <t xml:space="preserve">EXECUÇÃO DE GRAMPO PARA SOLO GRAMPEADO COM COMPRIMENTO MENOR OU IGUAL A 4 M, DIÂMETRO DE 7 CM, PERFURAÇÃO COM EQUIPAMENTO MANUAL E ARMADURA COM DIÂMETRO DE 16 MM. AF_05/2016</t>
  </si>
  <si>
    <t xml:space="preserve">93963U</t>
  </si>
  <si>
    <t xml:space="preserve">EXECUÇÃO DE GRAMPO PARA SOLO GRAMPEADO COM COMPRIMENTO MAIOR QUE 4 E MENOR OU IGUAL A 6 M, DIÂMETRO DE 7 CM, PERFURAÇÃO COM EQUIPAMENTO MANUAL E ARMADURA COM DIÂMETRO DE 16 MM. AF_05/2016</t>
  </si>
  <si>
    <t xml:space="preserve">93964U</t>
  </si>
  <si>
    <t xml:space="preserve">EXECUÇÃO DE GRAMPO PARA SOLO GRAMPEADO COM COMPRIMENTO MAIOR QUE 6 M E MENOR OU IGUAL A 8 M, DIÂMETRO DE 7 CM, PERFURAÇÃO COM EQUIPAMENTO MANUAL E ARMADURA COM DIÂMETRO DE 16 MM. AF_05/2016</t>
  </si>
  <si>
    <t xml:space="preserve">93965U</t>
  </si>
  <si>
    <t xml:space="preserve">EXECUÇÃO DE GRAMPO PARA SOLO GRAMPEADO COM COMPRIMENTO MAIOR QUE 8 M E MENOR OU IGUAL A 10 M, DIÂMETRO DE 7 CM, PERFURAÇÃO COM EQUIPAMENTO MANUAL E ARMADURA COM DIÂMETRO DE 16 MM. AF_05/2016</t>
  </si>
  <si>
    <t xml:space="preserve">93966U</t>
  </si>
  <si>
    <t xml:space="preserve">EXECUÇÃO DE GRAMPO PARA SOLO GRAMPEADO COM COMPRIMENTO MAIOR QUE 10 M, DIÂMETRO DE 7 CM, PERFURAÇÃO COM EQUIPAMENTO MANUAL E ARMADURA COM DIÂMETRO DE 16 MM. AF_05/2016</t>
  </si>
  <si>
    <t xml:space="preserve">93967U</t>
  </si>
  <si>
    <t xml:space="preserve">EXECUÇÃO DE GRAMPO PARA SOLO GRAMPEADO COM COMPRIMENTO MENOR OU IGUAL A 4 M, DIÂMETRO DE 7 CM, PERFURAÇÃO COM EQUIPAMENTO MANUAL E ARMADURA COM DIÂMETRO DE 20 MM. AF_05/2016</t>
  </si>
  <si>
    <t xml:space="preserve">93968U</t>
  </si>
  <si>
    <t xml:space="preserve">EXECUÇÃO DE GRAMPO PARA SOLO GRAMPEADO COM COMPRIMENTO MAIOR QUE 4 E MENOR OU IGUAL A 6 M, DIÂMETRO DE 7 CM, PERFURAÇÃO COM EQUIPAMENTO MANUAL E ARMADURA COM DIÂMETRO DE 20 MM. AF_05/2016</t>
  </si>
  <si>
    <t xml:space="preserve">93969U</t>
  </si>
  <si>
    <t xml:space="preserve">EXECUÇÃO DE GRAMPO PARA SOLO GRAMPEADO COM COMPRIMENTO MAIOR QUE 6 M E MENOR OU IGUAL A 8 M, DIÂMETRO DE 7 CM, PERFURAÇÃO COM EQUIPAMENTO MANUAL E ARMADURA COM DIÂMETRO DE 20 MM. AF_05/2016</t>
  </si>
  <si>
    <t xml:space="preserve">93970U</t>
  </si>
  <si>
    <t xml:space="preserve">EXECUÇÃO DE GRAMPO PARA SOLO GRAMPEADO COM COMPRIMENTO MAIOR QUE 8 MENOR OU IGUAL A 10 M, DIÂMETRO DE 7 CM, PERFURAÇÃO COM EQUIPAMENTO MANUAL E ARMADURA COM DIÂMETRO DE 20 MM. AF_05/2016</t>
  </si>
  <si>
    <t xml:space="preserve">93971U</t>
  </si>
  <si>
    <t xml:space="preserve">EXECUÇÃO DE GRAMPO PARA SOLO GRAMPEADO COM COMPRIMENTO MAIOR QUE 10 M, DIÂMETRO DE 7 CM, PERFURAÇÃO COM EQUIPAMENTO MANUAL E ARMADURA COM DIÂMETRO DE 20 MM. AF_05/2016</t>
  </si>
  <si>
    <t xml:space="preserve">95108U</t>
  </si>
  <si>
    <t xml:space="preserve">EXECUÇÃO DE PROTEÇÃO DA CABEÇA DO TIRANTE COM USO DE FÔRMAS EM CHAPA COMPENSADA PLASTIFICADA DE MADEIRA E CONCRETO FCK =15 MPA. AF_07/2016</t>
  </si>
  <si>
    <t xml:space="preserve">100332U</t>
  </si>
  <si>
    <t xml:space="preserve">CONTENÇÃO EM PERFIL PRANCHADO COM PRANCHÃO DE MADEIRA, PERFIS ESPAÇADOS A 1,5 M PARA 1 SUBSOLO. AF_07/2019</t>
  </si>
  <si>
    <t xml:space="preserve">100333U</t>
  </si>
  <si>
    <t xml:space="preserve">CONTENÇÃO EM PERFIL PRANCHADO COM PRANCHÃO DE MADEIRA, PERFIS ESPAÇADOS A 1,5 M PARA 2 OU MAIS SUBSOLOS. AF_07/2019</t>
  </si>
  <si>
    <t xml:space="preserve">100334U</t>
  </si>
  <si>
    <t xml:space="preserve">CONTENÇÃO EM PERFIL PRANCHADO COM PRANCHÃO DE MADEIRA, PERFIS ESPAÇADOS A 2 M PARA 1 SUBSOLO. AF_07/2019</t>
  </si>
  <si>
    <t xml:space="preserve">100335U</t>
  </si>
  <si>
    <t xml:space="preserve">CONTENÇÃO EM PERFIL PRANCHADO COM PRANCHÃO DE MADEIRA, PERFIS ESPAÇADOS A 2 M PARA 2 OU MAIS SUBSOLOS. AF_07/2019</t>
  </si>
  <si>
    <t xml:space="preserve">100341U</t>
  </si>
  <si>
    <t xml:space="preserve">FABRICAÇÃO, MONTAGEM E DESMONTAGEM DE FÔRMA PARA CORTINA DE CONTENÇÃO, EM CHAPA DE MADEIRA COMPENSADA PLASTIFICADA, E = 18 MM, 10 UTILIZAÇÕES. AF_07/2019</t>
  </si>
  <si>
    <t xml:space="preserve">100342U</t>
  </si>
  <si>
    <t xml:space="preserve">ARMAÇÃO DE CORTINA DE CONTENÇÃO EM CONCRETO ARMADO, COM AÇO CA-50 DE 6,3 MM - MONTAGEM. AF_07/2019</t>
  </si>
  <si>
    <t xml:space="preserve">100343U</t>
  </si>
  <si>
    <t xml:space="preserve">ARMAÇÃO DE CORTINA DE CONTENÇÃO EM CONCRETO ARMADO, COM AÇO CA-50 DE 8 MM - MONTAGEM. AF_07/2019</t>
  </si>
  <si>
    <t xml:space="preserve">100344U</t>
  </si>
  <si>
    <t xml:space="preserve">ARMAÇÃO DE CORTINA DE CONTENÇÃO EM CONCRETO ARMADO, COM AÇO CA-50 DE 10 MM - MONTAGEM. AF_07/2019</t>
  </si>
  <si>
    <t xml:space="preserve">100345U</t>
  </si>
  <si>
    <t xml:space="preserve">ARMAÇÃO DE CORTINA DE CONTENÇÃO EM CONCRETO ARMADO, COM AÇO CA-50 DE 12,5 MM - MONTAGEM. AF_07/2019</t>
  </si>
  <si>
    <t xml:space="preserve">100346U</t>
  </si>
  <si>
    <t xml:space="preserve">ARMAÇÃO DE CORTINA DE CONTENÇÃO EM CONCRETO ARMADO, COM AÇO CA-50 DE 16 MM - MONTAGEM. AF_07/2019</t>
  </si>
  <si>
    <t xml:space="preserve">100347U</t>
  </si>
  <si>
    <t xml:space="preserve">ARMAÇÃO DE CORTINA DE CONTENÇÃO EM CONCRETO ARMADO, COM AÇO CA-50 DE 20 MM - MONTAGEM. AF_07/2019</t>
  </si>
  <si>
    <t xml:space="preserve">100348U</t>
  </si>
  <si>
    <t xml:space="preserve">ARMAÇÃO DE CORTINA DE CONTENÇÃO EM CONCRETO ARMADO, COM AÇO CA-50 DE 25 MM - MONTAGEM. AF_07/2019</t>
  </si>
  <si>
    <t xml:space="preserve">100349U</t>
  </si>
  <si>
    <t xml:space="preserve">CONCRETAGEM DE CORTINA DE CONTENÇÃO, ATRAVÉS DE BOMBA   LANÇAMENTO, ADENSAMENTO E ACABAMENTO. AF_07/2019</t>
  </si>
  <si>
    <t xml:space="preserve">102989U</t>
  </si>
  <si>
    <t xml:space="preserve">CANALETA MEIA CANA PRÉ-MOLDADA DE CONCRETO (D = 20 CM) - FORNECIMENTO E INSTALAÇÃO. AF_08/2021</t>
  </si>
  <si>
    <t xml:space="preserve">102990U</t>
  </si>
  <si>
    <t xml:space="preserve">CANALETA MEIA CANA PRÉ-MOLDADA DE CONCRETO (D = 30 CM) - FORNECIMENTO E INSTALAÇÃO. AF_08/2021</t>
  </si>
  <si>
    <t xml:space="preserve">102991U</t>
  </si>
  <si>
    <t xml:space="preserve">CANALETA MEIA CANA PRÉ-MOLDADA DE CONCRETO (D = 40 CM) - FORNECIMENTO E INSTALAÇÃO. AF_08/2021</t>
  </si>
  <si>
    <t xml:space="preserve">102992U</t>
  </si>
  <si>
    <t xml:space="preserve">CANALETA MEIA CANA PRÉ-MOLDADA DE CONCRETO (D = 50 CM) - FORNECIMENTO E INSTALAÇÃO. AF_08/2021</t>
  </si>
  <si>
    <t xml:space="preserve">102993U</t>
  </si>
  <si>
    <t xml:space="preserve">CANALETA MEIA CANA PRÉ-MOLDADA DE CONCRETO (D = 60 CM) - FORNECIMENTO E INSTALAÇÃO. AF_08/2021</t>
  </si>
  <si>
    <t xml:space="preserve">102994U</t>
  </si>
  <si>
    <t xml:space="preserve">CANALETA MEIA CANA PRÉ-MOLDADA DE CONCRETO (D = 80 CM) - FORNECIMENTO E INSTALAÇÃO. AF_08/2021</t>
  </si>
  <si>
    <t xml:space="preserve">102995U</t>
  </si>
  <si>
    <t xml:space="preserve">EXECUÇÃO DE CANALETA DE CONCRETO MOLDADO IN LOCO, ESPESSURA DE 0,07 M, GEOMETRIA TRAPEZOIDAL (DIMENSÕES INTERNAS: B=0,6 M; B=0,147 M; H=0,2 M). AF_08/2021</t>
  </si>
  <si>
    <t xml:space="preserve">102996U</t>
  </si>
  <si>
    <t xml:space="preserve">EXECUÇÃO DE CANALETA DE CONCRETO MOLDADO IN LOCO, ESPESSURA DE 0,07 M, GEOMETRIA TRAPEZOIDAL (DIMENSÕES INTERNAS: B=0,9 M; B=0,246 M; H=0,3 M). AF_08/2021</t>
  </si>
  <si>
    <t xml:space="preserve">102997U</t>
  </si>
  <si>
    <t xml:space="preserve">EXECUÇÃO DE CANALETA DE CONCRETO MOLDADO IN LOCO, ESPESSURA DE 0,08 M, GEOMETRIA TRAPEZOIDAL (DIMENSÕES INTERNAS: B=1M; B=0,5 M; H=0,25 M). AF_08/2021</t>
  </si>
  <si>
    <t xml:space="preserve">102998U</t>
  </si>
  <si>
    <t xml:space="preserve">EXECUÇÃO DE CANALETA DE CONCRETO MOLDADO IN LOCO, ESPESSURA DE 0,08 M, GEOMETRIA TRAPEZOIDAL (DIMENSÕES INTERNAS: B=1,074 M; B=0,534 M; H=0,27 M). AF_08/2021</t>
  </si>
  <si>
    <t xml:space="preserve">102999U</t>
  </si>
  <si>
    <t xml:space="preserve">EXECUÇÃO DE CANALETA DE CONCRETO MOLDADO IN LOCO, ESPESSURA DE 0,08 M, GEOMETRIA TRAPEZOIDAL (DIMENSÕES INTERNAS: B=1,4 M; B=0,7 M; H=0,35 M). AF_08/2021</t>
  </si>
  <si>
    <t xml:space="preserve">103000U</t>
  </si>
  <si>
    <t xml:space="preserve">EXECUÇÃO DE CANALETA DE CONCRETO MOLDADO IN LOCO, ESPESSURA DE 0,08 M, GEOMETRIA TRAPEZOIDAL (DIMENSÕES INTERNAS: B=1,474 M; B=0,934 M; H=0,27 M). AF_08/2021</t>
  </si>
  <si>
    <t xml:space="preserve">103001U</t>
  </si>
  <si>
    <t xml:space="preserve">GRELHA DE FERRO FUNDIDO SIMPLES COM REQUADRO, 150 X 1000 MM, ASSENTADA COM ARGAMASSA 1 : 3 CIMENTO: AREIA - FORNECIMENTO E INSTALAÇÃO. AF_08/2021</t>
  </si>
  <si>
    <t xml:space="preserve">103002U</t>
  </si>
  <si>
    <t xml:space="preserve">GRELHA DE FERRO FUNDIDO SIMPLES COM REQUADRO, 200 X 1000 MM, ASSENTADA COM ARGAMASSA 1 : 3 CIMENTO: AREIA - FORNECIMENTO E INSTALAÇÃO. AF_08/2021</t>
  </si>
  <si>
    <t xml:space="preserve">103003U</t>
  </si>
  <si>
    <t xml:space="preserve">GRELHA DE FERRO FUNDIDO SIMPLES COM REQUADRO, 300 X 1000 MM, ASSENTADA COM ARGAMASSA 1 : 3 CIMENTO: AREIA - FORNECIMENTO E INSTALAÇÃO. AF_08/2021</t>
  </si>
  <si>
    <t xml:space="preserve">103005U</t>
  </si>
  <si>
    <t xml:space="preserve">CAIXA COM GRELHA RETANGULAR DE FERRO FUNDIDO, EM ALVENARIA COM TIJOLOS CERÂMICOS MACIÇOS, DIMENSÕES INTERNAS: 0,15 X 1,00 X 0,3 M. AF_08/2021</t>
  </si>
  <si>
    <t xml:space="preserve">103006U</t>
  </si>
  <si>
    <t xml:space="preserve">CAIXA COM GRELHA RETANGULAR DE FERRO FUNDIDO, EM ALVENARIA COM TIJOLOS CERÂMICOS MACIÇOS, DIMENSÕES INTERNAS: 0,20 X 1,00 X 0,4 M. AF_08/2021</t>
  </si>
  <si>
    <t xml:space="preserve">103007U</t>
  </si>
  <si>
    <t xml:space="preserve">CAIXA COM GRELHA RETANGULAR DE FERRO FUNDIDO, EM ALVENARIA COM TIJOLOS CERÂMICOS MACIÇOS, DIMENSÕES INTERNAS: 0,30 X 1,00 X 0,5 M. AF_08/2021</t>
  </si>
  <si>
    <t xml:space="preserve">97933U</t>
  </si>
  <si>
    <t xml:space="preserve">CAIXA COM GRELHA SIMPLES RETANGULAR, EM CONCRETO PRÉ-MOLDADO, DIMENSÕES INTERNAS: 0,6X1,0X1,0 M. AF_12/2020</t>
  </si>
  <si>
    <t xml:space="preserve">97934U</t>
  </si>
  <si>
    <t xml:space="preserve">CAIXA COM GRELHA DUPLA RETANGULAR, EM CONCRETO PRÉ-MOLDADO, DIMENSÕES INTERNAS: 0,5X2,2X1,0 M. AF_12/2020</t>
  </si>
  <si>
    <t xml:space="preserve">97935U</t>
  </si>
  <si>
    <t xml:space="preserve">CAIXA PARA BOCA DE LOBO SIMPLES RETANGULAR, EM CONCRETO PRÉ-MOLDADO, DIMENSÕES INTERNAS: 0,6X1,0X1,2 M. AF_12/2020</t>
  </si>
  <si>
    <t xml:space="preserve">97936U</t>
  </si>
  <si>
    <t xml:space="preserve">CAIXA PARA BOCA DE LOBO DUPLA RETANGULAR, EM CONCRETO PRÉ-MOLDADO, DIMENSÕES INTERNAS: 0,6X2,2X1,2 M. AF_12/2020</t>
  </si>
  <si>
    <t xml:space="preserve">97947U</t>
  </si>
  <si>
    <t xml:space="preserve">CAIXA COM GRELHA SIMPLES RETANGULAR, EM ALVENARIA COM TIJOLOS CERÂMICOS MACIÇOS, DIMENSÕES INTERNAS: 0,5X1X1 M. AF_12/2020</t>
  </si>
  <si>
    <t xml:space="preserve">97948U</t>
  </si>
  <si>
    <t xml:space="preserve">CAIXA COM GRELHA DUPLA RETANGULAR, EM ALVENARIA COM TIJOLOS CERÂMICOS MACIÇOS, DIMENSÕES INTERNAS: 0,5X2,2X1 M. AF_12/2020</t>
  </si>
  <si>
    <t xml:space="preserve">97949U</t>
  </si>
  <si>
    <t xml:space="preserve">CAIXA PARA BOCA DE LOBO SIMPLES RETANGULAR, EM ALVENARIA COM TIJOLOS CERÂMICOS MACIÇOS, DIMENSÕES INTERNAS: 0,6X1X1,2 M. AF_12/2020</t>
  </si>
  <si>
    <t xml:space="preserve">97950U</t>
  </si>
  <si>
    <t xml:space="preserve">CAIXA PARA BOCA DE LOBO DUPLA RETANGULAR, EM ALVENARIA COM TIJOLOS CERÂMICOS MACIÇOS, DIMENSÕES INTERNAS: 0,6X2,2X1,2 M. AF_12/2020</t>
  </si>
  <si>
    <t xml:space="preserve">97951U</t>
  </si>
  <si>
    <t xml:space="preserve">CAIXA PARA BOCA DE LOBO COMBINADA COM GRELHA RETANGULAR, EM ALVENARIA COM TIJOLOS CERÂMICOS MACIÇOS, DIMENSÕES INTERNAS: 1,3X1X1,2 M. AF_12/2020</t>
  </si>
  <si>
    <t xml:space="preserve">97952U</t>
  </si>
  <si>
    <t xml:space="preserve">CAIXA PARA BOCA DE LOBO DUPLA COMBINADA COM GRELHA RETANGULAR, EM ALVENARIA COM TIJOLOS CERÂMICOS MACIÇOS, DIMENSÕES INTERNAS: 1,3X2,2X1,2 M. AF_12/2020</t>
  </si>
  <si>
    <t xml:space="preserve">97953U</t>
  </si>
  <si>
    <t xml:space="preserve">CAIXA COM GRELHA SIMPLES RETANGULAR, EM ALVENARIA COM BLOCOS DE CONCRETO, DIMENSÕES INTERNAS: 0,5X1X1 M. AF_12/2020</t>
  </si>
  <si>
    <t xml:space="preserve">97955U</t>
  </si>
  <si>
    <t xml:space="preserve">CAIXA COM GRELHA DUPLA RETANGULAR, EM ALVENARIA COM BLOCOS DE CONCRETO, DIMENSÕES INTERNAS: 0,5X2,2X1 M. AF_12/2020</t>
  </si>
  <si>
    <t xml:space="preserve">97956U</t>
  </si>
  <si>
    <t xml:space="preserve">CAIXA PARA BOCA DE LOBO SIMPLES RETANGULAR, EM ALVENARIA COM BLOCOS DE CONCRETO, DIMENSÕES INTERNAS: 0,6X1X1,2 M. AF_12/2020</t>
  </si>
  <si>
    <t xml:space="preserve">97957U</t>
  </si>
  <si>
    <t xml:space="preserve">CAIXA PARA BOCA DE LOBO DUPLA RETANGULAR, EM ALVENARIA COM BLOCOS DE CONCRETO, DIMENSÕES INTERNAS: 0,6X2,2X1,2 M. AF_12/2020</t>
  </si>
  <si>
    <t xml:space="preserve">97961U</t>
  </si>
  <si>
    <t xml:space="preserve">CAIXA PARA BOCA DE LOBO COMBINADA COM GRELHA RETANGULAR, EM ALVENARIA COM BLOCOS DE CONCRETO, DIMENSÕES INTERNAS: 1,3X1X1,2 M. AF_12/2020</t>
  </si>
  <si>
    <t xml:space="preserve">97973U</t>
  </si>
  <si>
    <t xml:space="preserve">CAIXA PARA BOCA DE LOBO DUPLA COMBINADA COM GRELHA RETANGULAR, EM ALVENARIA COM BLOCOS DE CONCRETO, DIMENSÕES INTERNAS: 1,3X2,2X1,2 M. AF_12/2020</t>
  </si>
  <si>
    <t xml:space="preserve">97974U</t>
  </si>
  <si>
    <t xml:space="preserve">POÇO DE INSPEÇÃO CIRCULAR PARA ESGOTO, EM CONCRETO PRÉ-MOLDADO, DIÂMETRO INTERNO = 0,60 M, PROFUNDIDADE = 0,90 M, EXCLUINDO TAMPÃO. AF_12/2020</t>
  </si>
  <si>
    <t xml:space="preserve">97975U</t>
  </si>
  <si>
    <t xml:space="preserve">POÇO DE INSPEÇÃO CIRCULAR PARA ESGOTO, EM CONCRETO PRÉ-MOLDADO, DIÂMETRO INTERNO = 0,60 M, PROFUNDIDADE = 1,40 M, EXCLUINDO TAMPÃO. AF_12/2020</t>
  </si>
  <si>
    <t xml:space="preserve">97976U</t>
  </si>
  <si>
    <t xml:space="preserve">POÇO DE INSPEÇÃO CIRCULAR PARA ESGOTO, EM ALVENARIA COM TIJOLOS CERÂMICOS MACIÇOS, DIÂMETRO INTERNO = 0,60 M, PROFUNDIDADE = 0,95 M, EXCLUINDO TAMPÃO. AF_12/2020</t>
  </si>
  <si>
    <t xml:space="preserve">97977U</t>
  </si>
  <si>
    <t xml:space="preserve">POÇO DE INSPEÇÃO CIRCULAR PARA ESGOTO, EM ALVENARIA COM TIJOLOS CERÂMICOS MACIÇOS, DIÂMETRO INTERNO = 0,60 M, PROFUNDIDADE = 1,45 M, EXCLUINDO TAMPÃO. AF_12/2020</t>
  </si>
  <si>
    <t xml:space="preserve">97978U</t>
  </si>
  <si>
    <t xml:space="preserve">BASE PARA POÇO DE VISITA CIRCULAR PARA ESGOTO, EM CONCRETO PRÉ-MOLDADO, DIÂMETRO INTERNO = 0,80 M, PROFUNDIDADE = 1,35 M, EXCLUINDO TAMPÃO. AF_12/2020</t>
  </si>
  <si>
    <t xml:space="preserve">97980U</t>
  </si>
  <si>
    <t xml:space="preserve">BASE PARA POÇO DE VISITA CIRCULAR PARA  ESGOTO, EM ALVENARIA COM TIJOLOS CERÂMICOS MACIÇOS, DIÂMETRO INTERNO = 0,80 M, PROFUNDIDADE = 1,40 M, EXCLUINDO TAMPÃO. AF_12/2020</t>
  </si>
  <si>
    <t xml:space="preserve">97981U</t>
  </si>
  <si>
    <t xml:space="preserve">ACRÉSCIMO PARA POÇO DE VISITA CIRCULAR PARA ESGOTO, EM ALVENARIA COM TIJOLOS CERÂMICOS MACIÇOS, DIÂMETRO INTERNO = 0,8 M. AF_12/2020</t>
  </si>
  <si>
    <t xml:space="preserve">97983U</t>
  </si>
  <si>
    <t xml:space="preserve">ACRÉSCIMO PARA POÇO DE VISITA CIRCULAR PARA ESGOTO, EM CONCRETO PRÉ-MOLDADO, DIÂMETRO INTERNO = 1 M. AF_12/2020</t>
  </si>
  <si>
    <t xml:space="preserve">97985U</t>
  </si>
  <si>
    <t xml:space="preserve">ACRÉSCIMO PARA POÇO DE VISITA CIRCULAR PARA  ESGOTO, EM ALVENARIA COM TIJOLOS CERÂMICOS MACIÇOS, DIÂMETRO INTERNO = 1 M. AF_12/2020</t>
  </si>
  <si>
    <t xml:space="preserve">97987U</t>
  </si>
  <si>
    <t xml:space="preserve">ACRÉSCIMO PARA POÇO DE VISITA CIRCULAR PARA ESGOTO, EM CONCRETO PRÉ-MOLDADO, DIÂMETRO INTERNO = 1,2 M. AF_12/2020</t>
  </si>
  <si>
    <t xml:space="preserve">97988U</t>
  </si>
  <si>
    <t xml:space="preserve">BASE PARA POÇO DE VISITA CIRCULAR PARA  ESGOTO, EM ALVENARIA COM TIJOLOS CERÂMICOS MACIÇOS, DIÂMETRO INTERNO = 1,20 M, PROFUNDIDADE = 1,40 M, EXCLUINDO TAMPÃO. AF_12/2020</t>
  </si>
  <si>
    <t xml:space="preserve">97989U</t>
  </si>
  <si>
    <t xml:space="preserve">ACRÉSCIMO PARA POÇO DE VISITA CIRCULAR PARA ESGOTO, EM ALVENARIA COM TIJOLOS CERÂMICOS MACIÇOS, DIÂMETRO INTERNO = 1,2 M. AF_12/2020</t>
  </si>
  <si>
    <t xml:space="preserve">97991U</t>
  </si>
  <si>
    <t xml:space="preserve">ACRÉSCIMO PARA POÇO DE VISITA CIRCULAR PARA  ESGOTO, EM CONCRETO PRÉ-MOLDADO, DIÂMETRO INTERNO = 1,5 M. AF_12/2020</t>
  </si>
  <si>
    <t xml:space="preserve">97992U</t>
  </si>
  <si>
    <t xml:space="preserve">BASE PARA POÇO DE VISITA CIRCULAR PARA ESGOTO, EM ALVENARIA COM TIJOLOS CERÂMICOS MACIÇOS, DIÂMETRO INTERNO = 1,50 M, PROFUNDIDADE = 1,40 M, EXCLUINDO TAMPÃO. AF_12/2020</t>
  </si>
  <si>
    <t xml:space="preserve">97993U</t>
  </si>
  <si>
    <t xml:space="preserve">ACRÉSCIMO PARA POÇO DE VISITA CIRCULAR PARA  ESGOTO, EM ALVENARIA COM TIJOLOS CERÂMICOS MACIÇOS, DIÂMETRO INTERNO = 1,5 M. AF_12/2020</t>
  </si>
  <si>
    <t xml:space="preserve">97994U</t>
  </si>
  <si>
    <t xml:space="preserve">BASE PARA POÇO DE VISITA RETANGULAR PARA  ESGOTO, EM ALVENARIA COM BLOCOS DE CONCRETO, DIMENSÕES INTERNAS = 1X1 M, PROFUNDIDADE = 1,40 M, EXCLUINDO TAMPÃO. AF_12/2020</t>
  </si>
  <si>
    <t xml:space="preserve">97995U</t>
  </si>
  <si>
    <t xml:space="preserve">ACRÉSCIMO PARA POÇO DE VISITA RETANGULAR PARA ESGOTO, EM ALVENARIA COM BLOCOS DE CONCRETO, DIMENSÕES INTERNAS = 1X1 M. AF_12/2020</t>
  </si>
  <si>
    <t xml:space="preserve">97996U</t>
  </si>
  <si>
    <t xml:space="preserve">BASE PARA POÇO DE VISITA RETANGULAR PARA ESGOTO, EM ALVENARIA COM BLOCOS DE CONCRETO, DIMENSÕES INTERNAS = 1X1,5 M, PROFUNDIDADE = 1,40 M, EXCLUINDO TAMPÃO. AF_12/2020</t>
  </si>
  <si>
    <t xml:space="preserve">97997U</t>
  </si>
  <si>
    <t xml:space="preserve">ACRÉSCIMO PARA POÇO DE VISITA RETANGULAR PARA ESGOTO, EM ALVENARIA COM BLOCOS DE CONCRETO, DIMENSÕES INTERNAS = 1X1,5 M. AF_12/2020</t>
  </si>
  <si>
    <t xml:space="preserve">97999U</t>
  </si>
  <si>
    <t xml:space="preserve">ACRÉSCIMO PARA POÇO DE VISITA RETANGULAR PARA ESGOTO, EM ALVENARIA COM BLOCOS DE CONCRETO, DIMENSÕES INTERNAS = 1X2 M. AF_12/2020</t>
  </si>
  <si>
    <t xml:space="preserve">98001U</t>
  </si>
  <si>
    <t xml:space="preserve">ACRÉSCIMO PARA POÇO DE VISITA RETANGULAR PARA ESGOTO, EM ALVENARIA COM BLOCOS DE CONCRETO, DIMENSÕES INTERNAS = 1X2,5 M. AF_12/2020</t>
  </si>
  <si>
    <t xml:space="preserve">98002U</t>
  </si>
  <si>
    <t xml:space="preserve">BASE PARA POÇO DE VISITA RETANGULAR PARA ESGOTO, EM ALVENARIA COM BLOCOS DE CONCRETO, DIMENSÕES INTERNAS = 1X3 M, PROFUNDIDADE = 1,40 M, EXCLUINDO TAMPÃO. AF_12/2020</t>
  </si>
  <si>
    <t xml:space="preserve">98003U</t>
  </si>
  <si>
    <t xml:space="preserve">ACRÉSCIMO PARA POÇO DE VISITA RETANGULAR PARA ESGOTO, EM ALVENARIA COM BLOCOS DE CONCRETO, DIMENSÕES INTERNAS = 1X3 M. AF_12/2020</t>
  </si>
  <si>
    <t xml:space="preserve">98005U</t>
  </si>
  <si>
    <t xml:space="preserve">ACRÉSCIMO PARA POÇO DE VISITA RETANGULAR PARA ESGOTO, EM ALVENARIA COM BLOCOS DE CONCRETO, DIMENSÕES INTERNAS = 1X3,5 M. AF_12/2020</t>
  </si>
  <si>
    <t xml:space="preserve">98006U</t>
  </si>
  <si>
    <t xml:space="preserve">BASE PARA POÇO DE VISITA RETANGULAR PARA ESGOTO, EM ALVENARIA COM BLOCOS DE CONCRETO, DIMENSÕES INTERNAS = 1X4 M, PROFUNDIDADE = 1,40 M, EXCLUINDO TAMPÃO. AF_12/2020</t>
  </si>
  <si>
    <t xml:space="preserve">98007U</t>
  </si>
  <si>
    <t xml:space="preserve">ACRÉSCIMO PARA POÇO DE VISITA RETANGULAR PARA ESGOTO, EM ALVENARIA COM BLOCOS DE CONCRETO, DIMENSÕES INTERNAS = 1X4 M. AF_12/2020</t>
  </si>
  <si>
    <t xml:space="preserve">98008U</t>
  </si>
  <si>
    <t xml:space="preserve">BASE PARA POÇO DE VISITA RETANGULAR PARA ESGOTO, EM ALVENARIA COM BLOCOS DE CONCRETO, DIMENSÕES INTERNAS = 1,5X1,5 M, PROFUNDIDADE = 1,45 M, EXCLUINDO TAMPÃO . AF_12/2020</t>
  </si>
  <si>
    <t xml:space="preserve">98009U</t>
  </si>
  <si>
    <t xml:space="preserve">ACRÉSCIMO PARA POÇO DE VISITA RETANGULAR PARA ESGOTO, EM ALVENARIA COM BLOCOS DE CONCRETO, DIMENSÕES INTERNAS = 1,5X1,5 M. AF_12/2020</t>
  </si>
  <si>
    <t xml:space="preserve">98010U</t>
  </si>
  <si>
    <t xml:space="preserve">BASE PARA POÇO DE VISITA RETANGULAR PARA ESGOTO, EM ALVENARIA COM BLOCOS DE CONCRETO, DIMENSÕES INTERNAS = 1,5X2 M, PROFUNDIDADE = 1,40 M, EXCLUINDO TAMPÃO. AF_12/2020</t>
  </si>
  <si>
    <t xml:space="preserve">98011U</t>
  </si>
  <si>
    <t xml:space="preserve">ACRÉSCIMO PARA POÇO DE VISITA RETANGULAR PARA ESGOTO, EM ALVENARIA COM BLOCOS DE CONCRETO, DIMENSÕES INTERNAS = 1,5X2 M. AF_12/2020</t>
  </si>
  <si>
    <t xml:space="preserve">98012U</t>
  </si>
  <si>
    <t xml:space="preserve">BASE PARA POÇO DE VISITA RETANGULAR PARA ESGOTO, EM ALVENARIA COM BLOCOS DE CONCRETO, DIMENSÕES INTERNAS = 1,5X2,5 M, PROFUNDIDADE = 1,40 M, EXCLUINDO TAMPÃO. AF_12/2020</t>
  </si>
  <si>
    <t xml:space="preserve">98013U</t>
  </si>
  <si>
    <t xml:space="preserve">ACRÉSCIMO PARA POÇO DE VISITA RETANGULAR PARA ESGOTO, EM ALVENARIA COM BLOCOS DE CONCRETO, DIMENSÕES INTERNAS = 1,5X2,5 M. AF_12/2020</t>
  </si>
  <si>
    <t xml:space="preserve">98014U</t>
  </si>
  <si>
    <t xml:space="preserve">BASE PARA POÇO DE VISITA RETANGULAR PARA ESGOTO, EM ALVENARIA COM BLOCOS DE CONCRETO, DIMENSÕES INTERNAS = 1,5X3 M, PROFUNDIDADE = 1,40 M, EXCLUINDO TAMPÃO. AF_12/2020</t>
  </si>
  <si>
    <t xml:space="preserve">98015U</t>
  </si>
  <si>
    <t xml:space="preserve">ACRÉSCIMO PARA POÇO DE VISITA RETANGULAR PARA ESGOTO, EM ALVENARIA COM BLOCOS DE CONCRETO, DIMENSÕES INTERNAS = 1,5X3 M. AF_12/2020</t>
  </si>
  <si>
    <t xml:space="preserve">98016U</t>
  </si>
  <si>
    <t xml:space="preserve">BASE PARA POÇO DE VISITA RETANGULAR PARA ESGOTO, EM ALVENARIA COM BLOCOS DE CONCRETO, DIMENSÕES INTERNAS = 1,5X3,5 M, PROFUNDIDADE = 1,40 M, EXCLUINDO TAMPÃO. AF_12/2020</t>
  </si>
  <si>
    <t xml:space="preserve">98017U</t>
  </si>
  <si>
    <t xml:space="preserve">ACRÉSCIMO PARA POÇO DE VISITA RETANGULAR PARA ESGOTO, EM ALVENARIA COM BLOCOS DE CONCRETO, DIMENSÕES INTERNAS = 1,5X3,5 M. AF_12/2020</t>
  </si>
  <si>
    <t xml:space="preserve">98018U</t>
  </si>
  <si>
    <t xml:space="preserve">BASE PARA POÇO DE VISITA RETANGULAR PARA ESGOTO, EM ALVENARIA COM BLOCOS DE CONCRETO, DIMENSÕES INTERNAS = 1,5X4 M, PROFUNDIDADE = 1,40 M, EXCLUINDO TAMPÃO. AF_12/2020</t>
  </si>
  <si>
    <t xml:space="preserve">98019U</t>
  </si>
  <si>
    <t xml:space="preserve">ACRÉSCIMO PARA POÇO DE VISITA RETANGULAR PARA ESGOTO, EM ALVENARIA COM BLOCOS DE CONCRETO, DIMENSÕES INTERNAS = 1,5X4 M. AF_12/2020</t>
  </si>
  <si>
    <t xml:space="preserve">98020U</t>
  </si>
  <si>
    <t xml:space="preserve">BASE PARA POÇO DE VISITA RETANGULAR PARA ESGOTO, EM ALVENARIA COM BLOCOS DE CONCRETO, DIMENSÕES INTERNAS = 2X2 M, PROFUNDIDADE = 1,40 M, EXCLUINDO TAMPÃO. AF_12/2020</t>
  </si>
  <si>
    <t xml:space="preserve">98021U</t>
  </si>
  <si>
    <t xml:space="preserve">ACRÉSCIMO PARA POÇO DE VISITA RETANGULAR PARA ESGOTO, EM ALVENARIA COM BLOCOS DE CONCRETO, DIMENSÕES INTERNAS = 2X2 M. AF_12/2020</t>
  </si>
  <si>
    <t xml:space="preserve">98022U</t>
  </si>
  <si>
    <t xml:space="preserve">BASE PARA POÇO DE VISITA RETANGULAR PARA ESGOTO, EM ALVENARIA COM BLOCOS DE CONCRETO, DIMENSÕES INTERNAS = 2X2,5 M, PROFUNDIDADE = 1,40 M, EXCLUINDO TAMPÃO. AF_12/2020</t>
  </si>
  <si>
    <t xml:space="preserve">98023U</t>
  </si>
  <si>
    <t xml:space="preserve">ACRÉSCIMO PARA POÇO DE VISITA RETANGULAR PARA ESGOTO, EM ALVENARIA COM BLOCOS DE CONCRETO, DIMENSÕES INTERNAS = 2X2,5 M. AF_12/2020</t>
  </si>
  <si>
    <t xml:space="preserve">98024U</t>
  </si>
  <si>
    <t xml:space="preserve">BASE PARA POÇO DE VISITA RETANGULAR PARA ESGOTO, EM ALVENARIA COM BLOCOS DE CONCRETO, DIMENSÕES INTERNAS = 2X3 M, PROFUNDIDADE = 1,40 M, EXCLUINDO TAMPÃO. AF_12/2020</t>
  </si>
  <si>
    <t xml:space="preserve">98025U</t>
  </si>
  <si>
    <t xml:space="preserve">ACRÉSCIMO PARA POÇO DE VISITA RETANGULAR PARA ESGOTO, EM ALVENARIA COM BLOCOS DE CONCRETO, DIMENSÕES INTERNAS = 2X3 M. AF_12/2020</t>
  </si>
  <si>
    <t xml:space="preserve">98026U</t>
  </si>
  <si>
    <t xml:space="preserve">BASE PARA POÇO DE VISITA RETANGULAR PARA ESGOTO, EM ALVENARIA COM BLOCOS DE CONCRETO, DIMENSÕES INTERNAS = 2X3,5 M, PROFUNDIDADE = 1,40 M, EXCLUINDO TAMPÃO. AF_12/2020</t>
  </si>
  <si>
    <t xml:space="preserve">98027U</t>
  </si>
  <si>
    <t xml:space="preserve">ACRÉSCIMO PARA POÇO DE VISITA RETANGULAR PARA ESGOTO, EM ALVENARIA COM BLOCOS DE CONCRETO, DIMENSÕES INTERNAS = 2X3,5 M. AF_12/2020</t>
  </si>
  <si>
    <t xml:space="preserve">98028U</t>
  </si>
  <si>
    <t xml:space="preserve">BASE PARA POÇO DE VISITA RETANGULAR PARA ESGOTO, EM ALVENARIA COM BLOCOS DE CONCRETO, DIMENSÕES INTERNAS = 2X4 M, PROFUNDIDADE = 1,40 M, EXCLUINDO TAMPÃO. AF_12/2020</t>
  </si>
  <si>
    <t xml:space="preserve">98029U</t>
  </si>
  <si>
    <t xml:space="preserve">ACRÉSCIMO PARA POÇO DE VISITA RETANGULAR PARA ESGOTO, EM ALVENARIA COM BLOCOS DE CONCRETO, DIMENSÕES INTERNAS = 2X4 M. AF_12/2020</t>
  </si>
  <si>
    <t xml:space="preserve">98030U</t>
  </si>
  <si>
    <t xml:space="preserve">BASE PARA POÇO DE VISITA RETANGULAR PARA ESGOTO, EM ALVENARIA COM BLOCOS DE CONCRETO, DIMENSÕES INTERNAS = 2,5X2,5 M, PROFUNDIDADE = 1,40 M, EXCLUINDO TAMPÃO. AF_12/2020</t>
  </si>
  <si>
    <t xml:space="preserve">98031U</t>
  </si>
  <si>
    <t xml:space="preserve">ACRÉSCIMO PARA POÇO DE VISITA RETANGULAR PARA ESGOTO, EM ALVENARIA COM BLOCOS DE CONCRETO, DIMENSÕES INTERNAS = 2,5X2,5 M. AF_12/2020</t>
  </si>
  <si>
    <t xml:space="preserve">98032U</t>
  </si>
  <si>
    <t xml:space="preserve">BASE PARA POÇO DE VISITA RETANGULAR PARA ESGOTO, EM ALVENARIA COM BLOCOS DE CONCRETO, DIMENSÕES INTERNAS = 2,5X3 M, PROFUNDIDADE = 1,40 M, EXCLUINDO TAMPÃO. AF_12/2020</t>
  </si>
  <si>
    <t xml:space="preserve">98033U</t>
  </si>
  <si>
    <t xml:space="preserve">ACRÉSCIMO PARA POÇO DE VISITA RETANGULAR PARA ESGOTO, EM ALVENARIA COM BLOCOS DE CONCRETO, DIMENSÕES INTERNAS = 2,5X3 M. AF_12/2020</t>
  </si>
  <si>
    <t xml:space="preserve">98034U</t>
  </si>
  <si>
    <t xml:space="preserve">BASE PARA POÇO DE VISITA RETANGULAR PARA ESGOTO, EM ALVENARIA COM BLOCOS DE CONCRETO, DIMENSÕES INTERNAS = 2,5X3,5 M, PROFUNDIDADE = 1,40 M, EXCLUINDO TAMPÃO. AF_12/2020</t>
  </si>
  <si>
    <t xml:space="preserve">98035U</t>
  </si>
  <si>
    <t xml:space="preserve">ACRÉSCIMO PARA POÇO DE VISITA RETANGULAR PARA ESGOTO, EM ALVENARIA COM BLOCOS DE CONCRETO, DIMENSÕES INTERNAS = 2,5X3,5 M. AF_12/2020</t>
  </si>
  <si>
    <t xml:space="preserve">98036U</t>
  </si>
  <si>
    <t xml:space="preserve">BASE PARA POÇO DE VISITA RETANGULAR PARA ESGOTO, EM ALVENARIA COM BLOCOS DE CONCRETO, DIMENSÕES INTERNAS = 2,5X4 M, PROFUNDIDADE = 1,40 M, EXCLUINDO TAMPÃO. AF_12/2020</t>
  </si>
  <si>
    <t xml:space="preserve">98037U</t>
  </si>
  <si>
    <t xml:space="preserve">ACRÉSCIMO PARA POÇO DE VISITA RETANGULAR PARA ESGOTO, EM ALVENARIA COM BLOCOS DE CONCRETO, DIMENSÕES INTERNAS = 2,5X4 M. AF_12/2020</t>
  </si>
  <si>
    <t xml:space="preserve">98038U</t>
  </si>
  <si>
    <t xml:space="preserve">BASE PARA POÇO DE VISITA RETANGULAR PARA ESGOTO, EM ALVENARIA COM BLOCOS DE CONCRETO, DIMENSÕES INTERNAS = 3X3 M, PROFUNDIDADE = 1,40 M, EXCLUINDO TAMPÃO. AF_12/2020</t>
  </si>
  <si>
    <t xml:space="preserve">98039U</t>
  </si>
  <si>
    <t xml:space="preserve">ACRÉSCIMO PARA POÇO DE VISITA RETANGULAR PARA ESGOTO, EM ALVENARIA COM BLOCOS DE CONCRETO, DIMENSÕES INTERNAS = 3X3 M. AF_12/2020</t>
  </si>
  <si>
    <t xml:space="preserve">98040U</t>
  </si>
  <si>
    <t xml:space="preserve">BASE PARA POÇO DE VISITA RETANGULAR PARA ESGOTO, EM ALVENARIA COM BLOCOS DE CONCRETO, DIMENSÕES INTERNAS = 3X3,5 M, PROFUNDIDADE = 1,40 M, EXCLUINDO TAMPÃO. AF_12/2020</t>
  </si>
  <si>
    <t xml:space="preserve">98041U</t>
  </si>
  <si>
    <t xml:space="preserve">ACRÉSCIMO PARA POÇO DE VISITA RETANGULAR PARA ESGOTO, EM ALVENARIA COM BLOCOS DE CONCRETO, DIMENSÕES INTERNAS = 3X3,5 M. AF_12/2020</t>
  </si>
  <si>
    <t xml:space="preserve">98042U</t>
  </si>
  <si>
    <t xml:space="preserve">BASE PARA POÇO DE VISITA RETANGULAR PARA ESGOTO, EM ALVENARIA COM BLOCOS DE CONCRETO, DIMENSÕES INTERNAS = 3X4 M, PROFUNDIDADE = 1,40 M, EXCLUINDO TAMPÃO. AF_12/2020</t>
  </si>
  <si>
    <t xml:space="preserve">98043U</t>
  </si>
  <si>
    <t xml:space="preserve">ACRÉSCIMO PARA POÇO DE VISITA RETANGULAR PARA ESGOTO, EM ALVENARIA COM BLOCOS DE CONCRETO, DIMENSÕES INTERNAS = 3X4 M. AF_12/2020</t>
  </si>
  <si>
    <t xml:space="preserve">98044U</t>
  </si>
  <si>
    <t xml:space="preserve">BASE PARA POÇO DE VISITA RETANGULAR PARA ESGOTO, EM ALVENARIA COM BLOCOS DE CONCRETO, DIMENSÕES INTERNAS = 3,5X3,5 M, PROFUNDIDADE = 1,40 M, EXCLUINDO TAMPÃO. AF_12/2020</t>
  </si>
  <si>
    <t xml:space="preserve">98045U</t>
  </si>
  <si>
    <t xml:space="preserve">ACRÉSCIMO PARA POÇO DE VISITA RETANGULAR PARA ESGOTO, EM ALVENARIA COM BLOCOS DE CONCRETO, DIMENSÕES INTERNAS = 3,5X3,5 M. AF_12/2020</t>
  </si>
  <si>
    <t xml:space="preserve">98046U</t>
  </si>
  <si>
    <t xml:space="preserve">BASE PARA POÇO DE VISITA RETANGULAR PARA ESGOTO, EM ALVENARIA COM BLOCOS DE CONCRETO, DIMENSÕES INTERNAS = 3,5X4 M, PROFUNDIDADE = 1,40 M, EXCLUINDO TAMPÃO. AF_12/2020</t>
  </si>
  <si>
    <t xml:space="preserve">98047U</t>
  </si>
  <si>
    <t xml:space="preserve">ACRÉSCIMO PARA POÇO DE VISITA RETANGULAR PARA ESGOTO, EM ALVENARIA COM BLOCOS DE CONCRETO, DIMENSÕES INTERNAS = 3,5X4 M. AF_12/2020</t>
  </si>
  <si>
    <t xml:space="preserve">98048U</t>
  </si>
  <si>
    <t xml:space="preserve">BASE PARA POÇO DE VISITA RETANGULAR PARA ESGOTO, EM ALVENARIA COM BLOCOS DE CONCRETO, DIMENSÕES INTERNAS = 4X4 M, PROFUNDIDADE = 1,45 M, EXCLUINDO TAMPÃO. AF_12/2020</t>
  </si>
  <si>
    <t xml:space="preserve">98049U</t>
  </si>
  <si>
    <t xml:space="preserve">ACRÉSCIMO PARA POÇO DE VISITA RETANGULAR PARA ESGOTO, EM ALVENARIA COM BLOCOS DE CONCRETO, DIMENSÕES INTERNAS = 4X4 M. AF_12/2020</t>
  </si>
  <si>
    <t xml:space="preserve">98050U</t>
  </si>
  <si>
    <t xml:space="preserve">CHAMINÉ CIRCULAR PARA POÇO DE VISITA PARA ESGOTO, EM CONCRETO PRÉ-MOLDADO, DIÂMETRO INTERNO = 0,6 M. AF_12/2020</t>
  </si>
  <si>
    <t xml:space="preserve">98051U</t>
  </si>
  <si>
    <t xml:space="preserve">CHAMINÉ CIRCULAR PARA POÇO DE VISITA PARA ESGOTO, EM ALVENARIA COM TIJOLOS CERÂMICOS MACIÇOS, DIÂMETRO INTERNO = 0,6 M. AF_12/2020</t>
  </si>
  <si>
    <t xml:space="preserve">98405U</t>
  </si>
  <si>
    <t xml:space="preserve">BASE PARA POÇO DE VISITA CIRCULAR PARA  ESGOTO, EM ALVENARIA COM TIJOLOS CERÂMICOS MACIÇOS, DIÂMETRO INTERNO = 1,0 M, PROFUNDIDADE = 1,40 M, EXCLUINDO TAMPÃO. AF_12/2020</t>
  </si>
  <si>
    <t xml:space="preserve">98406U</t>
  </si>
  <si>
    <t xml:space="preserve">BASE PARA POÇO DE VISITA RETANGULAR PARA ESGOTO, EM ALVENARIA COM BLOCOS DE CONCRETO, DIMENSÕES INTERNAS = 1X3,5 M, PROFUNDIDADE = 1,40 M, EXCLUINDO TAMPÃO. AF_12/2020</t>
  </si>
  <si>
    <t xml:space="preserve">98407U</t>
  </si>
  <si>
    <t xml:space="preserve">BASE PARA POÇO DE VISITA RETANGULAR PARA ESGOTO, EM ALVENARIA COM BLOCOS DE CONCRETO, DIMENSÕES INTERNAS = 1X2 M, PROFUNDIDADE = 1,40 M, EXCLUINDO TAMPÃO. AF_12/2020</t>
  </si>
  <si>
    <t xml:space="preserve">98408U</t>
  </si>
  <si>
    <t xml:space="preserve">BASE PARA POÇO DE VISITA RETANGULAR PARA ESGOTO, EM ALVENARIA COM BLOCOS DE CONCRETO, DIMENSÕES INTERNAS = 1X2,5 M, PROFUNDIDADE = 1,40 M, EXCLUINDO TAMPÃO. AF_12/2020</t>
  </si>
  <si>
    <t xml:space="preserve">98409U</t>
  </si>
  <si>
    <t xml:space="preserve">ACRÉSCIMO PARA POÇO DE VISITA CIRCULAR PARA ESGOTO, EM CONCRETO PRÉ-MOLDADO, DIÂMETRO INTERNO = 0,8 M. AF_12/2020</t>
  </si>
  <si>
    <t xml:space="preserve">98410U</t>
  </si>
  <si>
    <t xml:space="preserve">BASE PARA POÇO DE VISITA CIRCULAR PARA ESGOTO, EM CONCRETO PRÉ-MOLDADO, DIÂMETRO INTERNO = 1,0 M, PROFUNDIDADE = 1,35 M, EXCLUINDO TAMPÃO. AF_12/2020</t>
  </si>
  <si>
    <t xml:space="preserve">99240U</t>
  </si>
  <si>
    <t xml:space="preserve">ACRÉSCIMO PARA POÇO DE VISITA CIRCULAR PARA DRENAGEM, EM CONCRETO PRÉ-MOLDADO, DIÂMETRO INTERNO = 1,2 M. AF_12/2020</t>
  </si>
  <si>
    <t xml:space="preserve">99241U</t>
  </si>
  <si>
    <t xml:space="preserve">ACRÉSCIMO PARA POÇO DE VISITA RETANGULAR PARA DRENAGEM, EM ALVENARIA COM BLOCOS DE CONCRETO, DIMENSÕES INTERNAS = 1,5X1,5 M. AF_12/2020</t>
  </si>
  <si>
    <t xml:space="preserve">99242U</t>
  </si>
  <si>
    <t xml:space="preserve">BASE PARA POÇO DE VISITA CIRCULAR PARA DRENAGEM, EM ALVENARIA COM TIJOLOS CERÂMICOS MACIÇOS, DIÂMETRO INTERNO = 1,2 M, PROFUNDIDADE = 1,40 M, EXCLUINDO TAMPÃO. AF_12/2020</t>
  </si>
  <si>
    <t xml:space="preserve">99243U</t>
  </si>
  <si>
    <t xml:space="preserve">ACRÉSCIMO PARA POÇO DE VISITA CIRCULAR PARA DRENAGEM, EM ALVENARIA COM TIJOLOS CERÂMICOS MACIÇOS, DIÂMETRO INTERNO = 1,2 M. AF_12/2020</t>
  </si>
  <si>
    <t xml:space="preserve">99244U</t>
  </si>
  <si>
    <t xml:space="preserve">BASE PARA POÇO DE VISITA RETANGULAR PARA DRENAGEM, EM ALVENARIA COM BLOCOS DE CONCRETO, DIMENSÕES INTERNAS = 1,5X2 M, PROFUNDIDADE = 1,40 M, EXCLUINDO TAMPÃO. AF_12/2020</t>
  </si>
  <si>
    <t xml:space="preserve">99246U</t>
  </si>
  <si>
    <t xml:space="preserve">ACRÉSCIMO PARA POÇO DE VISITA CIRCULAR PARA DRENAGEM, EM CONCRETO PRÉ-MOLDADO, DIÂMETRO INTERNO = 1,5 M. AF_12/2020</t>
  </si>
  <si>
    <t xml:space="preserve">99247U</t>
  </si>
  <si>
    <t xml:space="preserve">ACRÉSCIMO PARA POÇO DE VISITA RETANGULAR PARA DRENAGEM, EM ALVENARIA COM BLOCOS DE CONCRETO, DIMENSÕES INTERNAS = 1,5X2 M. AF_12/2020</t>
  </si>
  <si>
    <t xml:space="preserve">99248U</t>
  </si>
  <si>
    <t xml:space="preserve">BASE PARA POÇO DE VISITA CIRCULAR PARA DRENAGEM, EM ALVENARIA COM TIJOLOS CERÂMICOS MACIÇOS, DIÂMETRO INTERNO = 1,50 M, PROFUNDIDADE = 1,40 M, EXCLUINDO TAMPÃO. AF_12/2020</t>
  </si>
  <si>
    <t xml:space="preserve">99249U</t>
  </si>
  <si>
    <t xml:space="preserve">ACRÉSCIMO PARA POÇO DE VISITA CIRCULAR PARA DRENAGEM, EM ALVENARIA COM TIJOLOS CERÂMICOS MACIÇOS, DIÂMETRO INTERNO = 1,5 M. AF_12/2020</t>
  </si>
  <si>
    <t xml:space="preserve">99252U</t>
  </si>
  <si>
    <t xml:space="preserve">BASE PARA POÇO DE VISITA RETANGULAR PARA DRENAGEM, EM ALVENARIA COM BLOCOS DE CONCRETO, DIMENSÕES INTERNAS = 1X1 M, PROFUNDIDADE = 1,40 M, EXCLUINDO TAMPÃO. AF_12/2020</t>
  </si>
  <si>
    <t xml:space="preserve">99254U</t>
  </si>
  <si>
    <t xml:space="preserve">ACRÉSCIMO PARA POÇO DE VISITA RETANGULAR PARA DRENAGEM, EM ALVENARIA COM BLOCOS DE CONCRETO, DIMENSÕES INTERNAS = 1X1 M. AF_12/2020</t>
  </si>
  <si>
    <t xml:space="preserve">99256U</t>
  </si>
  <si>
    <t xml:space="preserve">BASE PARA POÇO DE VISITA RETANGULAR PARA DRENAGEM, EM ALVENARIA COM BLOCOS DE CONCRETO, DIMENSÕES INTERNAS = 1,5X2,5 M, PROFUNDIDADE = 1,40 M, EXCLUINDO TAMPÃO. AF_12/2020</t>
  </si>
  <si>
    <t xml:space="preserve">99259U</t>
  </si>
  <si>
    <t xml:space="preserve">BASE PARA POÇO DE VISITA RETANGULAR PARA DRENAGEM, EM ALVENARIA COM BLOCOS DE CONCRETO, DIMENSÕES INTERNAS = 1X1,5 M, PROFUNDIDADE = 1,40 M, EXCLUINDO TAMPÃO. AF_12/2020</t>
  </si>
  <si>
    <t xml:space="preserve">99261U</t>
  </si>
  <si>
    <t xml:space="preserve">ACRÉSCIMO PARA POÇO DE VISITA RETANGULAR PARA DRENAGEM, EM ALVENARIA COM BLOCOS DE CONCRETO, DIMENSÕES INTERNAS = 1X1,5 M. AF_12/2020</t>
  </si>
  <si>
    <t xml:space="preserve">99263U</t>
  </si>
  <si>
    <t xml:space="preserve">ACRÉSCIMO PARA POÇO DE VISITA RETANGULAR PARA DRENAGEM, EM ALVENARIA COM BLOCOS DE CONCRETO, DIMENSÕES INTERNAS = 1,5X2,5 M. AF_12/2020</t>
  </si>
  <si>
    <t xml:space="preserve">99265U</t>
  </si>
  <si>
    <t xml:space="preserve">BASE PARA POÇO DE VISITA RETANGULAR PARA DRENAGEM, EM ALVENARIA COM BLOCOS DE CONCRETO, DIMENSÕES INTERNAS = 1X2 M, PROFUNDIDADE = 1,40 M, EXCLUINDO TAMPÃO. AF_12/2020</t>
  </si>
  <si>
    <t xml:space="preserve">99266U</t>
  </si>
  <si>
    <t xml:space="preserve">ACRÉSCIMO PARA POÇO DE VISITA RETANGULAR PARA DRENAGEM, EM ALVENARIA COM BLOCOS DE CONCRETO, DIMENSÕES INTERNAS = 1X2 M. AF_12/2020</t>
  </si>
  <si>
    <t xml:space="preserve">99267U</t>
  </si>
  <si>
    <t xml:space="preserve">BASE PARA POÇO DE VISITA RETANGULAR PARA DRENAGEM, EM ALVENARIA COM BLOCOS DE CONCRETO, DIMENSÕES INTERNAS = 1X2,5 M, PROFUNDIDADE = 1,40 M, EXCLUINDO TAMPÃO. AF_12/2020</t>
  </si>
  <si>
    <t xml:space="preserve">99268U</t>
  </si>
  <si>
    <t xml:space="preserve">POÇO DE INSPEÇÃO CIRCULAR PARA DRENAGEM, EM CONCRETO PRÉ-MOLDADO, DIÂMETRO INTERNO = 0,60 M, PROFUNDIDADE = 0,90 M, EXCLUINDO TAMPÃO. AF_12/2020</t>
  </si>
  <si>
    <t xml:space="preserve">99269U</t>
  </si>
  <si>
    <t xml:space="preserve">ACRÉSCIMO PARA POÇO DE VISITA RETANGULAR PARA DRENAGEM, EM ALVENARIA COM BLOCOS DE CONCRETO, DIMENSÕES INTERNAS = 1X2,5 M. AF_12/2020</t>
  </si>
  <si>
    <t xml:space="preserve">99270U</t>
  </si>
  <si>
    <t xml:space="preserve">POÇO DE INSPEÇÃO CIRCULAR PARA DRENAGEM, EM CONCRETO PRÉ-MOLDADO, DIÂMETRO INTERNO = 0,60 M, PROFUNDIDADE = 1,40 M, EXCLUINDO TAMPÃO. AF_12/2020</t>
  </si>
  <si>
    <t xml:space="preserve">99271U</t>
  </si>
  <si>
    <t xml:space="preserve">BASE PARA POÇO DE VISITA RETANGULAR PARA DRENAGEM, EM ALVENARIA COM BLOCOS DE CONCRETO, DIMENSÕES INTERNAS = 1,5X3 M, PROFUNDIDADE = 1,40 M, EXCLUINDO TAMPÃO. AF_12/2020</t>
  </si>
  <si>
    <t xml:space="preserve">99272U</t>
  </si>
  <si>
    <t xml:space="preserve">POÇO DE INSPEÇÃO CIRCULAR PARA DRENAGEM, EM ALVENARIA COM TIJOLOS CERÂMICOS MACIÇOS, DIÂMETRO INTERNO = 0,60 M, PROFUNDIDADE = 0,95 M, EXCLUINDO TAMPÃO. AF_12/2020</t>
  </si>
  <si>
    <t xml:space="preserve">99273U</t>
  </si>
  <si>
    <t xml:space="preserve">POÇO DE INSPEÇÃO CIRCULAR PARA DRENAGEM, EM ALVENARIA COM TIJOLOS CERÂMICOS MACIÇOS, DIÂMETRO INTERNO = 0,60 M, PROFUNDIDADE = 1,45 M, EXCLUINDO TAMPÃO. AF_12/2020</t>
  </si>
  <si>
    <t xml:space="preserve">99274U</t>
  </si>
  <si>
    <t xml:space="preserve">BASE PARA POÇO DE VISITA RETANGULAR PARA DRENAGEM, EM ALVENARIA COM BLOCOS DE CONCRETO, DIMENSÕES INTERNAS = 1X3 M, PROFUNDIDADE = 1,40 M, EXCLUINDO TAMPÃO. AF_12/2020</t>
  </si>
  <si>
    <t xml:space="preserve">99275U</t>
  </si>
  <si>
    <t xml:space="preserve">BASE PARA POÇO DE VISITA CIRCULAR PARA DRENAGEM, EM CONCRETO PRÉ-MOLDADO, DIÂMETRO INTERNO = 0,80 M, PROFUNDIDADE = 1,35 M, EXCLUINDO TAMPÃO. AF_12/2020</t>
  </si>
  <si>
    <t xml:space="preserve">99276U</t>
  </si>
  <si>
    <t xml:space="preserve">ACRÉSCIMO PARA POÇO DE VISITA RETANGULAR PARA DRENAGEM, EM ALVENARIA COM BLOCOS DE CONCRETO, DIMENSÕES INTERNAS = 1,5X3 M. AF_12/2020</t>
  </si>
  <si>
    <t xml:space="preserve">99277U</t>
  </si>
  <si>
    <t xml:space="preserve">ACRÉSCIMO PARA POÇO DE VISITA RETANGULAR PARA DRENAGEM, EM ALVENARIA COM BLOCOS DE CONCRETO, DIMENSÕES INTERNAS = 1X3 M. AF_12/2020</t>
  </si>
  <si>
    <t xml:space="preserve">99278U</t>
  </si>
  <si>
    <t xml:space="preserve">ACRÉSCIMO PARA POÇO DE VISITA CIRCULAR PARA DRENAGEM, EM CONCRETO PRÉ-MOLDADO, DIÂMETRO INTERNO = 0,8 M. AF_12/2020</t>
  </si>
  <si>
    <t xml:space="preserve">99279U</t>
  </si>
  <si>
    <t xml:space="preserve">BASE PARA POÇO DE VISITA RETANGULAR PARA DRENAGEM, EM ALVENARIA COM BLOCOS DE CONCRETO, DIMENSÕES INTERNAS = 1X3,5 M, PROFUNDIDADE = 1,40 M, EXCLUINDO TAMPÃO. AF_12/2020</t>
  </si>
  <si>
    <t xml:space="preserve">99280U</t>
  </si>
  <si>
    <t xml:space="preserve">BASE PARA POÇO DE VISITA CIRCULAR PARA DRENAGEM, EM ALVENARIA COM TIJOLOS CERÂMICOS MACIÇOS, DIÂMETRO INTERNO = 0,80 M, PROFUNDIDADE = 1,40 M, EXCLUINDO TAMPÃO. AF_12/2020</t>
  </si>
  <si>
    <t xml:space="preserve">99281U</t>
  </si>
  <si>
    <t xml:space="preserve">ACRÉSCIMO PARA POÇO DE VISITA RETANGULAR PARA DRENAGEM, EM ALVENARIA COM BLOCOS DE CONCRETO, DIMENSÕES INTERNAS = 1X3,5 M. AF_12/2020</t>
  </si>
  <si>
    <t xml:space="preserve">99282U</t>
  </si>
  <si>
    <t xml:space="preserve">ACRÉSCIMO PARA POÇO DE VISITA RETANGULAR PARA DRENAGEM, EM ALVENARIA COM BLOCOS DE CONCRETO, DIMENSÕES INTERNAS = 2,5X2,5 M. AF_12/2020</t>
  </si>
  <si>
    <t xml:space="preserve">99283U</t>
  </si>
  <si>
    <t xml:space="preserve">ACRÉSCIMO PARA POÇO DE VISITA CIRCULAR PARA DRENAGEM, EM ALVENARIA COM TIJOLOS CERÂMICOS MACIÇOS, DIÂMETRO INTERNO = 0,8 M. AF_12/2020</t>
  </si>
  <si>
    <t xml:space="preserve">99284U</t>
  </si>
  <si>
    <t xml:space="preserve">BASE PARA POÇO DE VISITA RETANGULAR PARA DRENAGEM, EM ALVENARIA COM BLOCOS DE CONCRETO, DIMENSÕES INTERNAS = 1,5X3,5 M, PROFUNDIDADE = 1,40 M, EXCLUINDO TAMPÃO. AF_12/2020</t>
  </si>
  <si>
    <t xml:space="preserve">99285U</t>
  </si>
  <si>
    <t xml:space="preserve">BASE PARA POÇO DE VISITA CIRCULAR PARA DRENAGEM, EM CONCRETO PRÉ-MOLDADO, DIÂMETRO INTERNO = 1,0 M, PROFUNDIDADE = 1,35 M, EXCLUINDO TAMPÃO. AF_05/2018</t>
  </si>
  <si>
    <t xml:space="preserve">99286U</t>
  </si>
  <si>
    <t xml:space="preserve">BASE PARA POÇO DE VISITA RETANGULAR PARA DRENAGEM, EM ALVENARIA COM BLOCOS DE CONCRETO, DIMENSÕES INTERNAS = 1X4 M, PROFUNDIDADE = 1,40 M, EXCLUINDO TAMPÃO. AF_12/2020</t>
  </si>
  <si>
    <t xml:space="preserve">99287U</t>
  </si>
  <si>
    <t xml:space="preserve">BASE PARA POÇO DE VISITA RETANGULAR PARA DRENAGEM, EM ALVENARIA COM BLOCOS DE CONCRETO, DIMENSÕES INTERNAS = 2,5X3 M, PROFUNDIDADE = 1,40 M, EXCLUINDO TAMPÃO. AF_12/2020</t>
  </si>
  <si>
    <t xml:space="preserve">99288U</t>
  </si>
  <si>
    <t xml:space="preserve">ACRÉSCIMO PARA POÇO DE VISITA CIRCULAR PARA DRENAGEM, EM CONCRETO PRÉ-MOLDADO, DIÂMETRO INTERNO = 1 M. AF_12/2020</t>
  </si>
  <si>
    <t xml:space="preserve">99289U</t>
  </si>
  <si>
    <t xml:space="preserve">ACRÉSCIMO PARA POÇO DE VISITA RETANGULAR PARA DRENAGEM, EM ALVENARIA COM BLOCOS DE CONCRETO, DIMENSÕES INTERNAS = 1X4 M. AF_12/2020</t>
  </si>
  <si>
    <t xml:space="preserve">99290U</t>
  </si>
  <si>
    <t xml:space="preserve">BASE PARA POÇO DE VISITA RETANGULAR PARA DRENAGEM, EM ALVENARIA COM BLOCOS DE CONCRETO, DIMENSÕES INTERNAS = 1,5X1,5 M, PROFUNDIDADE = 1,40 M, EXCLUINDO TAMPÃO. AF_12/2020</t>
  </si>
  <si>
    <t xml:space="preserve">99291U</t>
  </si>
  <si>
    <t xml:space="preserve">ACRÉSCIMO PARA POÇO DE VISITA RETANGULAR PARA DRENAGEM, EM ALVENARIA COM BLOCOS DE CONCRETO, DIMENSÕES INTERNAS = 1,5X3,5 M. AF_12/2020</t>
  </si>
  <si>
    <t xml:space="preserve">99292U</t>
  </si>
  <si>
    <t xml:space="preserve">BASE PARA POÇO DE VISITA CIRCULAR PARA DRENAGEM, EM ALVENARIA COM TIJOLOS CERÂMICOS MACIÇOS, DIÂMETRO INTERNO = 1,0 M, PROFUNDIDADE = 1,40 M, EXCLUINDO TAMPÃO. AF_12/2020</t>
  </si>
  <si>
    <t xml:space="preserve">99293U</t>
  </si>
  <si>
    <t xml:space="preserve">ACRÉSCIMO PARA POÇO DE VISITA CIRCULAR PARA DRENAGEM, EM ALVENARIA COM TIJOLOS CERÂMICOS MACIÇOS, DIÂMETRO INTERNO = 1 M. AF_12/2020</t>
  </si>
  <si>
    <t xml:space="preserve">99294U</t>
  </si>
  <si>
    <t xml:space="preserve">BASE PARA POÇO DE VISITA RETANGULAR PARA DRENAGEM, EM ALVENARIA COM BLOCOS DE CONCRETO, DIMENSÕES INTERNAS = 1,5X4 M, PROFUNDIDADE = 1,40 M, EXCLUINDO TAMPÃO. AF_12/2020</t>
  </si>
  <si>
    <t xml:space="preserve">99296U</t>
  </si>
  <si>
    <t xml:space="preserve">ACRÉSCIMO PARA POÇO DE VISITA RETANGULAR PARA DRENAGEM, EM ALVENARIA COM BLOCOS DE CONCRETO, DIMENSÕES INTERNAS = 2,5X3 M. AF_12/2020</t>
  </si>
  <si>
    <t xml:space="preserve">99297U</t>
  </si>
  <si>
    <t xml:space="preserve">ACRÉSCIMO PARA POÇO DE VISITA RETANGULAR PARA DRENAGEM, EM ALVENARIA COM BLOCOS DE CONCRETO, DIMENSÕES INTERNAS = 1,5X4 M. AF_12/2020</t>
  </si>
  <si>
    <t xml:space="preserve">99298U</t>
  </si>
  <si>
    <t xml:space="preserve">BASE PARA POÇO DE VISITA RETANGULAR PARA DRENAGEM, EM ALVENARIA COM BLOCOS DE CONCRETO, DIMENSÕES INTERNAS = 2,5X3,5 M, PROFUNDIDADE = 1,40 M, EXCLUINDO TAMPÃO. AF_12/2020</t>
  </si>
  <si>
    <t xml:space="preserve">99299U</t>
  </si>
  <si>
    <t xml:space="preserve">ACRÉSCIMO PARA POÇO DE VISITA RETANGULAR PARA DRENAGEM, EM ALVENARIA COM BLOCOS DE CONCRETO, DIMENSÕES INTERNAS = 2,5X3,5 M. AF_12/2020</t>
  </si>
  <si>
    <t xml:space="preserve">99300U</t>
  </si>
  <si>
    <t xml:space="preserve">BASE PARA POÇO DE VISITA RETANGULAR PARA DRENAGEM, EM ALVENARIA COM BLOCOS DE CONCRETO, DIMENSÕES INTERNAS = 2,5X4 M, PROFUNDIDADE = 1,40 M, EXCLUINDO TAMPÃO. AF_12/2020</t>
  </si>
  <si>
    <t xml:space="preserve">99301U</t>
  </si>
  <si>
    <t xml:space="preserve">BASE PARA POÇO DE VISITA RETANGULAR PARA DRENAGEM, EM ALVENARIA COM BLOCOS DE CONCRETO, DIMENSÕES INTERNAS = 2X2 M, PROFUNDIDADE = 1,40 M, EXCLUINDO TAMPÃO. AF_12/2020</t>
  </si>
  <si>
    <t xml:space="preserve">99302U</t>
  </si>
  <si>
    <t xml:space="preserve">ACRÉSCIMO PARA POÇO DE VISITA RETANGULAR PARA DRENAGEM, EM ALVENARIA COM BLOCOS DE CONCRETO, DIMENSÕES INTERNAS = 2,5X4 M. AF_12/2020</t>
  </si>
  <si>
    <t xml:space="preserve">99303U</t>
  </si>
  <si>
    <t xml:space="preserve">BASE PARA POÇO DE VISITA RETANGULAR PARA DRENAGEM, EM ALVENARIA COM BLOCOS DE CONCRETO, DIMENSÕES INTERNAS = 3X3 M, PROFUNDIDADE = 1,40 M, EXCLUINDO TAMPÃO. AF_12/2020</t>
  </si>
  <si>
    <t xml:space="preserve">99304U</t>
  </si>
  <si>
    <t xml:space="preserve">ACRÉSCIMO PARA POÇO DE VISITA RETANGULAR PARA DRENAGEM, EM ALVENARIA COM BLOCOS DE CONCRETO, DIMENSÕES INTERNAS = 3X3 M. AF_12/2020</t>
  </si>
  <si>
    <t xml:space="preserve">99305U</t>
  </si>
  <si>
    <t xml:space="preserve">BASE PARA POÇO DE VISITA RETANGULAR PARA DRENAGEM, EM ALVENARIA COM BLOCOS DE CONCRETO, DIMENSÕES INTERNAS = 3X3,5 M, PROFUNDIDADE = 1,40 M, EXCLUINDO TAMPÃO. AF_12/2020</t>
  </si>
  <si>
    <t xml:space="preserve">99306U</t>
  </si>
  <si>
    <t xml:space="preserve">ACRÉSCIMO PARA POÇO DE VISITA RETANGULAR PARA DRENAGEM, EM ALVENARIA COM BLOCOS DE CONCRETO, DIMENSÕES INTERNAS = 3X3,5 M. AF_12/2020</t>
  </si>
  <si>
    <t xml:space="preserve">99307U</t>
  </si>
  <si>
    <t xml:space="preserve">ACRÉSCIMO PARA POÇO DE VISITA RETANGULAR PARA DRENAGEM, EM ALVENARIA COM BLOCOS DE CONCRETO, DIMENSÕES INTERNAS = 2X2 M. AF_12/2020</t>
  </si>
  <si>
    <t xml:space="preserve">99308U</t>
  </si>
  <si>
    <t xml:space="preserve">BASE PARA POÇO DE VISITA RETANGULAR PARA DRENAGEM, EM ALVENARIA COM BLOCOS DE CONCRETO, DIMENSÕES INTERNAS = 3X4 M, PROFUNDIDADE = 1,40 M, EXCLUINDO TAMPÃO. AF_12/2020</t>
  </si>
  <si>
    <t xml:space="preserve">99309U</t>
  </si>
  <si>
    <t xml:space="preserve">ACRÉSCIMO PARA POÇO DE VISITA RETANGULAR PARA DRENAGEM, EM ALVENARIA COM BLOCOS DE CONCRETO, DIMENSÕES INTERNAS = 3X4 M. AF_12/2020</t>
  </si>
  <si>
    <t xml:space="preserve">99310U</t>
  </si>
  <si>
    <t xml:space="preserve">BASE PARA POÇO DE VISITA RETANGULAR PARA DRENAGEM, EM ALVENARIA COM BLOCOS DE CONCRETO, DIMENSÕES INTERNAS = 3,5X3,5 M, PROFUNDIDADE = 1,40 M, EXCLUINDO TAMPÃO. AF_12/2020</t>
  </si>
  <si>
    <t xml:space="preserve">99311U</t>
  </si>
  <si>
    <t xml:space="preserve">ACRÉSCIMO PARA POÇO DE VISITA RETANGULAR PARA DRENAGEM, EM ALVENARIA COM BLOCOS DE CONCRETO, DIMENSÕES INTERNAS = 3,5X3,5 M. AF_12/2020</t>
  </si>
  <si>
    <t xml:space="preserve">99312U</t>
  </si>
  <si>
    <t xml:space="preserve">BASE PARA POÇO DE VISITA RETANGULAR PARA DRENAGEM, EM ALVENARIA COM BLOCOS DE CONCRETO, DIMENSÕES INTERNAS = 2X2,5 M, PROFUNDIDADE = 1,40 M, EXCLUINDO TAMPÃO. AF_12/2020</t>
  </si>
  <si>
    <t xml:space="preserve">99313U</t>
  </si>
  <si>
    <t xml:space="preserve">BASE PARA POÇO DE VISITA RETANGULAR PARA DRENAGEM, EM ALVENARIA COM BLOCOS DE CONCRETO, DIMENSÕES INTERNAS = 3,5X4 M, PROFUNDIDADE = 1,40 M, EXCLUINDO TAMPÃO. AF_12/2020</t>
  </si>
  <si>
    <t xml:space="preserve">99314U</t>
  </si>
  <si>
    <t xml:space="preserve">ACRÉSCIMO PARA POÇO DE VISITA RETANGULAR PARA DRENAGEM, EM ALVENARIA COM BLOCOS DE CONCRETO, DIMENSÕES INTERNAS = 3,5X4 M. AF_12/2020</t>
  </si>
  <si>
    <t xml:space="preserve">99315U</t>
  </si>
  <si>
    <t xml:space="preserve">BASE PARA POÇO DE VISITA RETANGULAR PARA DRENAGEM, EM ALVENARIA COM BLOCOS DE CONCRETO, DIMENSÕES INTERNAS = 4X4 M, PROFUNDIDADE = 1,40 M, EXCLUINDO TAMPÃO. AF_12/2020</t>
  </si>
  <si>
    <t xml:space="preserve">99317U</t>
  </si>
  <si>
    <t xml:space="preserve">ACRÉSCIMO PARA POÇO DE VISITA RETANGULAR PARA DRENAGEM, EM ALVENARIA COM BLOCOS DE CONCRETO, DIMENSÕES INTERNAS = 2X2,5 M. AF_12/2020</t>
  </si>
  <si>
    <t xml:space="preserve">99318U</t>
  </si>
  <si>
    <t xml:space="preserve">CHAMINÉ CIRCULAR PARA POÇO DE VISITA PARA DRENAGEM, EM CONCRETO PRÉ-MOLDADO, DIÂMETRO INTERNO = 0,6 M. AF_12/2020</t>
  </si>
  <si>
    <t xml:space="preserve">99319U</t>
  </si>
  <si>
    <t xml:space="preserve">CHAMINÉ CIRCULAR PARA POÇO DE VISITA PARA DRENAGEM, EM ALVENARIA COM TIJOLOS CERÂMICOS MACIÇOS, DIÂMETRO INTERNO = 0,6 M. AF_12/2020</t>
  </si>
  <si>
    <t xml:space="preserve">99320U</t>
  </si>
  <si>
    <t xml:space="preserve">BASE PARA POÇO DE VISITA RETANGULAR PARA DRENAGEM, EM ALVENARIA COM BLOCOS DE CONCRETO, DIMENSÕES INTERNAS = 2X3 M, PROFUNDIDADE = 1,40 M, EXCLUINDO TAMPÃO. AF_12/2020</t>
  </si>
  <si>
    <t xml:space="preserve">99321U</t>
  </si>
  <si>
    <t xml:space="preserve">ACRÉSCIMO PARA POÇO DE VISITA RETANGULAR PARA DRENAGEM, EM ALVENARIA COM BLOCOS DE CONCRETO, DIMENSÕES INTERNAS = 2X3 M. AF_12/2020</t>
  </si>
  <si>
    <t xml:space="preserve">99322U</t>
  </si>
  <si>
    <t xml:space="preserve">BASE PARA POÇO DE VISITA RETANGULAR PARA DRENAGEM, EM ALVENARIA COM BLOCOS DE CONCRETO, DIMENSÕES INTERNAS = 2X3,5 M, PROFUNDIDADE = 1,40 M, EXCLUINDO TAMPÃO. AF_12/2020</t>
  </si>
  <si>
    <t xml:space="preserve">99323U</t>
  </si>
  <si>
    <t xml:space="preserve">ACRÉSCIMO PARA POÇO DE VISITA RETANGULAR PARA DRENAGEM, EM ALVENARIA COM BLOCOS DE CONCRETO, DIMENSÕES INTERNAS = 2X3,5 M. AF_12/2020</t>
  </si>
  <si>
    <t xml:space="preserve">99324U</t>
  </si>
  <si>
    <t xml:space="preserve">BASE PARA POÇO DE VISITA RETANGULAR PARA DRENAGEM, EM ALVENARIA COM BLOCOS DE CONCRETO, DIMENSÕES INTERNAS = 2X4 M, PROFUNDIDADE = 1,40 M, EXCLUINDO TAMPÃO. AF_12/2020</t>
  </si>
  <si>
    <t xml:space="preserve">99325U</t>
  </si>
  <si>
    <t xml:space="preserve">ACRÉSCIMO PARA POÇO DE VISITA RETANGULAR PARA DRENAGEM, EM ALVENARIA COM BLOCOS DE CONCRETO, DIMENSÕES INTERNAS = 2X4 M. AF_12/2020</t>
  </si>
  <si>
    <t xml:space="preserve">99326U</t>
  </si>
  <si>
    <t xml:space="preserve">BASE PARA POÇO DE VISITA RETANGULAR PARA DRENAGEM, EM ALVENARIA COM BLOCOS DE CONCRETO, DIMENSÕES INTERNAS = 2,5X2,5 M, PROFUNDIDADE = 1,40 M, EXCLUINDO TAMPÃO. AF_12/2020</t>
  </si>
  <si>
    <t xml:space="preserve">99327U</t>
  </si>
  <si>
    <t xml:space="preserve">ACRÉSCIMO PARA POÇO DE VISITA RETANGULAR PARA DRENAGEM, EM ALVENARIA COM BLOCOS DE CONCRETO, DIMENSÕES INTERNAS = 4X4 M. AF_12/2020</t>
  </si>
  <si>
    <t xml:space="preserve">101800U</t>
  </si>
  <si>
    <t xml:space="preserve">CAIXA COM GRELHA RETANGULAR DE FERRO FUNDIDO, EM ALVENARIA COM TIJOLOS CERÂMICOS MACIÇOS, DIMENSÕES INTERNAS: 0,30 X 1,00 X 1,00. AF_12/2020</t>
  </si>
  <si>
    <t xml:space="preserve">101801U</t>
  </si>
  <si>
    <t xml:space="preserve">CAIXA COM GRELHA RETANGULAR DE FERRO FUNDIDO, EM ALVENARIA COM BLOCOS DE CONCRETO, DIMENSÕES INTERNAS: 0,30 X 1,00 X 1,00. AF_12/2020</t>
  </si>
  <si>
    <t xml:space="preserve">101806U</t>
  </si>
  <si>
    <t xml:space="preserve">CAIXA ENTERRADA DISTRIBUIDORA DE VAZÃO (SUMIDOUROS MÚLTIPLOS), RETANGULAR, EM ALVENARIA COM TIJOLOS MACIÇOS, DIMENSÕES INTERNAS: 0,60 X 0,60 X H=0,50 M. AF_12/2020</t>
  </si>
  <si>
    <t xml:space="preserve">101807U</t>
  </si>
  <si>
    <t xml:space="preserve">CAIXA ENTERRADA DISTRIBUIDORA DE VAZÃO (SUMIDOUROS MÚLTIPLOS), RETANGULAR, EM ALVENARIA COM BLOCOS DE CONCRETO, DIMENSÕES INTERNAS: 0,60 X 0,60 X H=0,50 M. AF_12/2020</t>
  </si>
  <si>
    <t xml:space="preserve">101808U</t>
  </si>
  <si>
    <t xml:space="preserve">CAIXA ENTERRADA DISTRIBUIDORA DE VAZÃO (SUMIDOUROS MÚLTIPLOS), RETANGULAR, EM CONCRETO PRÉ-MOLDADO, DIMENSÕES INTERNAS: 0,60 X 0,60 X H=0,50 M. AF_12/2020</t>
  </si>
  <si>
    <t xml:space="preserve">101809U</t>
  </si>
  <si>
    <t xml:space="preserve">BASE PARA POCO DE VISITA RETANGULAR PARA ESGOTO E DRENAGEM, EM CONCRETO ESTRUTURAL, DIMENSÕES INTERNAS DE 90X150 M, PROFUNDIDADE DE 1,25 M, EXCLUINDO TAMPÃO. AF_12/2020</t>
  </si>
  <si>
    <t xml:space="preserve">102139U</t>
  </si>
  <si>
    <t xml:space="preserve">BASE PARA POÇO DE VISITA CIRCULAR PARA  ESGOTO, EM CONCRETO PRÉ-MOLDADO, DIÂMETRO INTERNO = 1,20 M, PROFUNDIDADE = 1,60 M, EXCLUINDO TAMPÃO. AF_12/2020</t>
  </si>
  <si>
    <t xml:space="preserve">102141U</t>
  </si>
  <si>
    <t xml:space="preserve">BASE PARA POÇO DE VISITA CIRCULAR PARA  ESGOTO, EM CONCRETO PRÉ-MOLDADO, DIÂMETRO INTERNO = 1,50 M, PROFUNDIDADE = 1,35 M, EXCLUINDO TAMPÃO. AF_12/2020</t>
  </si>
  <si>
    <t xml:space="preserve">102142U</t>
  </si>
  <si>
    <t xml:space="preserve">BASE PARA POÇO DE VISITA CIRCULAR PARA DRENAGEM, EM CONCRETO PRÉ-MOLDADO, DIÂMETRO INTERNO = 1,50 M, PROFUNDIDADE = 1,35 M, EXCLUINDO TAMPÃO. AF_12/2020</t>
  </si>
  <si>
    <t xml:space="preserve">102457U</t>
  </si>
  <si>
    <t xml:space="preserve">BASE PARA POÇO DE VISITA CIRCULAR PARA DRENAGEM, EM CONCRETO PRÉ-MOLDADO, DIÂMETRO INTERNO = 1,20 M, PROFUNDIDADE = 1,60 M, EXCLUINDO TAMPÃO. AF_05/2021</t>
  </si>
  <si>
    <t xml:space="preserve">94263U</t>
  </si>
  <si>
    <t xml:space="preserve">GUIA (MEIO-FIO) CONCRETO, MOLDADA  IN LOCO  EM TRECHO RETO COM EXTRUSORA, 13 CM BASE X 22 CM ALTURA. AF_06/2016</t>
  </si>
  <si>
    <t xml:space="preserve">94264U</t>
  </si>
  <si>
    <t xml:space="preserve">GUIA (MEIO-FIO) CONCRETO, MOLDADA  IN LOCO  EM TRECHO CURVO COM EXTRUSORA, 13 CM BASE X 22 CM ALTURA. AF_06/2016</t>
  </si>
  <si>
    <t xml:space="preserve">94265U</t>
  </si>
  <si>
    <t xml:space="preserve">GUIA (MEIO-FIO) CONCRETO, MOLDADA  IN LOCO  EM TRECHO RETO COM EXTRUSORA, 15 CM BASE X 30 CM ALTURA. AF_06/2016</t>
  </si>
  <si>
    <t xml:space="preserve">94266U</t>
  </si>
  <si>
    <t xml:space="preserve">GUIA (MEIO-FIO) CONCRETO, MOLDADA  IN LOCO  EM TRECHO CURVO COM EXTRUSORA, 15 CM BASE X 30 CM ALTURA. AF_06/2016</t>
  </si>
  <si>
    <t xml:space="preserve">94267U</t>
  </si>
  <si>
    <t xml:space="preserve">GUIA (MEIO-FIO) E SARJETA CONJUGADOS DE CONCRETO, MOLDADA  IN LOCO  EM TRECHO RETO COM EXTRUSORA, 45 CM BASE (15 CM BASE DA GUIA + 30 CM BASE DA SARJETA) X 22 CM ALTURA. AF_06/2016</t>
  </si>
  <si>
    <t xml:space="preserve">94268U</t>
  </si>
  <si>
    <t xml:space="preserve">GUIA (MEIO-FIO) E SARJETA CONJUGADOS DE CONCRETO, MOLDADA  IN LOCO  EM TRECHO CURVO COM EXTRUSORA, 45 CM BASE (15 CM BASE DA GUIA + 30 CM BASE DA SARJETA) X 22 CM ALTURA. AF_06/2016</t>
  </si>
  <si>
    <t xml:space="preserve">94269U</t>
  </si>
  <si>
    <t xml:space="preserve">GUIA (MEIO-FIO) E SARJETA CONJUGADOS DE CONCRETO, MOLDADA  IN LOCO  EM TRECHO RETO COM EXTRUSORA, 60 CM BASE (15 CM BASE DA GUIA + 45 CM BASE DA SARJETA) X 26 CM ALTURA. AF_06/2016</t>
  </si>
  <si>
    <t xml:space="preserve">94270U</t>
  </si>
  <si>
    <t xml:space="preserve">GUIA (MEIO-FIO) E SARJETA CONJUGADOS DE CONCRETO, MOLDADA IN LOCO  EM TRECHO CURVO COM EXTRUSORA, 60 CM BASE (15 CM BASE DA GUIA + 45 CM BASE DA SARJETA) X 26 CM ALTURA. AF_06/2016</t>
  </si>
  <si>
    <t xml:space="preserve">94271U</t>
  </si>
  <si>
    <t xml:space="preserve">GUIA (MEIO-FIO) E SARJETA CONJUGADOS DE CONCRETO, MOLDADA  IN LOCO  EM TRECHO RETO COM EXTRUSORA, 65 CM BASE (15 CM BASE DA GUIA + 50 CM BASE DA SARJETA) X 26 CM ALTURA. AF_06/2016</t>
  </si>
  <si>
    <t xml:space="preserve">94272U</t>
  </si>
  <si>
    <t xml:space="preserve">GUIA (MEIO-FIO) E SARJETA CONJUGADOS DE CONCRETO, MOLDADA  IN LOCO  EM TRECHO CURVO COM EXTRUSORA, 65 CM BASE (15 CM BASE DA GUIA + 50 CM BASE DA SARJETA) X 26 CM ALTURA. AF_06/2016</t>
  </si>
  <si>
    <t xml:space="preserve">94273U</t>
  </si>
  <si>
    <t xml:space="preserve">ASSENTAMENTO DE GUIA (MEIO-FIO) EM TRECHO RETO, CONFECCIONADA EM CONCRETO PRÉ-FABRICADO, DIMENSÕES 100X15X13X30 CM (COMPRIMENTO X BASE INFERIOR X BASE SUPERIOR X ALTURA), PARA VIAS URBANAS (USO VIÁRIO). AF_06/2016</t>
  </si>
  <si>
    <t xml:space="preserve">94274U</t>
  </si>
  <si>
    <t xml:space="preserve">ASSENTAMENTO DE GUIA (MEIO-FIO) EM TRECHO CURVO, CONFECCIONADA EM CONCRETO PRÉ-FABRICADO, DIMENSÕES 100X15X13X30 CM (COMPRIMENTO X BASE INFERIOR X BASE SUPERIOR X ALTURA), PARA VIAS URBANAS (USO VIÁRIO). AF_06/2016</t>
  </si>
  <si>
    <t xml:space="preserve">94275U</t>
  </si>
  <si>
    <t xml:space="preserve">ASSENTAMENTO DE GUIA (MEIO-FIO) EM TRECHO RETO, CONFECCIONADA EM CONCRETO PRÉ-FABRICADO, DIMENSÕES 100X15X13X20 CM (COMPRIMENTO X BASE INFERIOR X BASE SUPERIOR X ALTURA), PARA URBANIZAÇÃO INTERNA DE EMPREENDIMENTOS. AF_06/2016_P</t>
  </si>
  <si>
    <t xml:space="preserve">94276U</t>
  </si>
  <si>
    <t xml:space="preserve">ASSENTAMENTO DE GUIA (MEIO-FIO) EM TRECHO CURVO, CONFECCIONADA EM CONCRETO PRÉ-FABRICADO, DIMENSÕES 100X15X13X20 CM (COMPRIMENTO X BASE INFERIOR X BASE SUPERIOR X ALTURA), PARA URBANIZAÇÃO INTERNA DE EMPREENDIMENTOS. AF_06/2016_P</t>
  </si>
  <si>
    <t xml:space="preserve">94277U</t>
  </si>
  <si>
    <t xml:space="preserve">ASSENTAMENTO DE GUIA (MEIO-FIO) EM TRECHO RETO, CONFECCIONADA EM CONCRETO PRÉ-FABRICADO, DIMENSÕES 80X08X08X25 CM (COMPRIMENTO X BASE INFERIOR X BASE SUPERIOR X ALTURA), PARA URBANIZAÇÃO INTERNA DE EMPREENDIMENTOS. AF_06/2016</t>
  </si>
  <si>
    <t xml:space="preserve">94278U</t>
  </si>
  <si>
    <t xml:space="preserve">ASSENTAMENTO DE GUIA (MEIO-FIO) EM TRECHO CURVO, CONFECCIONADA EM CONCRETO PRÉ-FABRICADO, DIMENSÕES 80X08X08X25 CM (COMPRIMENTO X BASE INFERIOR X BASE SUPERIOR X ALTURA), PARA URBANIZAÇÃO INTERNA DE EMPREENDIMENTOS. AF_06/2016</t>
  </si>
  <si>
    <t xml:space="preserve">94279U</t>
  </si>
  <si>
    <t xml:space="preserve">ASSENTAMENTO DE GUIA (MEIO-FIO) EM TRECHO RETO, CONFECCIONADA EM CONCRETO PRÉ-FABRICADO, DIMENSÕES 39X6,5X6,5X19 CM (COMPRIMENTO X BASE INFERIOR X BASE SUPERIOR X ALTURA), PARA DELIMITAÇÃO DE JARDINS, PRAÇAS OU PASSEIOS. AF_05/2016</t>
  </si>
  <si>
    <t xml:space="preserve">94280U</t>
  </si>
  <si>
    <t xml:space="preserve">ASSENTAMENTO DE GUIA (MEIO-FIO) EM TRECHO CURVO, CONFECCIONADA EM CONCRETO PRÉ-FABRICADO, DIMENSÕES 39X6,5X6,5X19 CM (COMPRIMENTO X BASE INFERIOR X BASE SUPERIOR X ALTURA), PARA DELIMITAÇÃO DE JARDINS, PRAÇAS OU PASSEIOS. AF_05/2016</t>
  </si>
  <si>
    <t xml:space="preserve">94281U</t>
  </si>
  <si>
    <t xml:space="preserve">EXECUÇÃO DE SARJETA DE CONCRETO USINADO, MOLDADA  IN LOCO  EM TRECHO RETO, 30 CM BASE X 15 CM ALTURA. AF_06/2016</t>
  </si>
  <si>
    <t xml:space="preserve">94282U</t>
  </si>
  <si>
    <t xml:space="preserve">EXECUÇÃO DE SARJETA DE CONCRETO USINADO, MOLDADA  IN LOCO  EM TRECHO CURVO, 30 CM BASE X 15 CM ALTURA. AF_06/2016</t>
  </si>
  <si>
    <t xml:space="preserve">94283U</t>
  </si>
  <si>
    <t xml:space="preserve">EXECUÇÃO DE SARJETA DE CONCRETO USINADO, MOLDADA  IN LOCO  EM TRECHO RETO, 45 CM BASE X 15 CM ALTURA. AF_06/2016</t>
  </si>
  <si>
    <t xml:space="preserve">94284U</t>
  </si>
  <si>
    <t xml:space="preserve">EXECUÇÃO DE SARJETA DE CONCRETO USINADO, MOLDADA  IN LOCO  EM TRECHO CURVO, 45 CM BASE X 15 CM ALTURA. AF_06/2016</t>
  </si>
  <si>
    <t xml:space="preserve">94285U</t>
  </si>
  <si>
    <t xml:space="preserve">EXECUÇÃO DE SARJETA DE CONCRETO USINADO, MOLDADA  IN LOCO  EM TRECHO RETO, 60 CM BASE X 15 CM ALTURA. AF_06/2016</t>
  </si>
  <si>
    <t xml:space="preserve">94286U</t>
  </si>
  <si>
    <t xml:space="preserve">EXECUÇÃO DE SARJETA DE CONCRETO USINADO, MOLDADA  IN LOCO  EM TRECHO CURVO, 60 CM BASE X 15 CM ALTURA. AF_06/2016</t>
  </si>
  <si>
    <t xml:space="preserve">94287U</t>
  </si>
  <si>
    <t xml:space="preserve">EXECUÇÃO DE SARJETA DE CONCRETO USINADO, MOLDADA  IN LOCO  EM TRECHO RETO, 30 CM BASE X 10 CM ALTURA. AF_06/2016</t>
  </si>
  <si>
    <t xml:space="preserve">94288U</t>
  </si>
  <si>
    <t xml:space="preserve">EXECUÇÃO DE SARJETA DE CONCRETO USINADO, MOLDADA  IN LOCO  EM TRECHO CURVO, 30 CM BASE X 10 CM ALTURA. AF_06/2016</t>
  </si>
  <si>
    <t xml:space="preserve">94289U</t>
  </si>
  <si>
    <t xml:space="preserve">EXECUÇÃO DE SARJETA DE CONCRETO USINADO, MOLDADA  IN LOCO  EM TRECHO RETO, 45 CM BASE X 10 CM ALTURA. AF_06/2016</t>
  </si>
  <si>
    <t xml:space="preserve">94290U</t>
  </si>
  <si>
    <t xml:space="preserve">EXECUÇÃO DE SARJETA DE CONCRETO USINADO, MOLDADA  IN LOCO  EM TRECHO CURVO, 45 CM BASE X 10 CM ALTURA. AF_06/2016</t>
  </si>
  <si>
    <t xml:space="preserve">94291U</t>
  </si>
  <si>
    <t xml:space="preserve">EXECUÇÃO DE SARJETA DE CONCRETO USINADO, MOLDADA  IN LOCO  EM TRECHO RETO, 60 CM BASE X 10 CM ALTURA. AF_06/2016</t>
  </si>
  <si>
    <t xml:space="preserve">94292U</t>
  </si>
  <si>
    <t xml:space="preserve">EXECUÇÃO DE SARJETA DE CONCRETO USINADO, MOLDADA  IN LOCO  EM TRECHO CURVO, 60 CM BASE X 10 CM ALTURA. AF_06/2016</t>
  </si>
  <si>
    <t xml:space="preserve">94293U</t>
  </si>
  <si>
    <t xml:space="preserve">EXECUÇÃO DE SARJETÃO DE CONCRETO USINADO, MOLDADA  IN LOCO  EM TRECHO RETO, 100 CM BASE X 20 CM ALTURA. AF_06/2016</t>
  </si>
  <si>
    <t xml:space="preserve">94294U</t>
  </si>
  <si>
    <t xml:space="preserve">EXECUÇÃO DE ESCORAS DE CONCRETO PARA CONTENÇÃO DE GUIAS PRÉ-FABRICADAS. AF_06/2016</t>
  </si>
  <si>
    <t xml:space="preserve">102727U</t>
  </si>
  <si>
    <t xml:space="preserve">FABRICAÇÃO, MONTAGEM E DESMONTAGEM DE FÔRMA PARA BOCA PARA BUEIRO, EM CHAPA DE MADEIRA COMPENSADA RESINADA, E = 17 MM, 2 UTILIZAÇÕES. AF_07/2021</t>
  </si>
  <si>
    <t xml:space="preserve">102728U</t>
  </si>
  <si>
    <t xml:space="preserve">ARMAÇÃO DE MURO ALA E MURO TESTA UTILIZANDO AÇO CA-50 DE 6,3 MM - MONTAGEM. AF_07/2021</t>
  </si>
  <si>
    <t xml:space="preserve">102729U</t>
  </si>
  <si>
    <t xml:space="preserve">ARMAÇÃO DE MURO ALA E MURO TESTA UTILIZANDO AÇO CA-50 DE 8 MM - MONTAGEM. AF_07/2021</t>
  </si>
  <si>
    <t xml:space="preserve">102730U</t>
  </si>
  <si>
    <t xml:space="preserve">ARMAÇÃO DE MURO ALA E MURO TESTA UTILIZANDO AÇO CA-50 DE 10 MM - MONTAGEM. AF_07/2021</t>
  </si>
  <si>
    <t xml:space="preserve">102731U</t>
  </si>
  <si>
    <t xml:space="preserve">ARMAÇÃO DE MURO ALA E MURO TESTA UTILIZANDO AÇO CA-50 DE 12,5 MM - MONTAGEM. AF_07/2021</t>
  </si>
  <si>
    <t xml:space="preserve">102732U</t>
  </si>
  <si>
    <t xml:space="preserve">ARMAÇÃO DE MURO ALA E MURO TESTA UTILIZANDO AÇO CA-50 DE 16 MM - MONTAGEM. AF_07/2021</t>
  </si>
  <si>
    <t xml:space="preserve">102733U</t>
  </si>
  <si>
    <t xml:space="preserve">ARMAÇÃO DE MURO ALA E MURO TESTA UTILIZANDO AÇO CA-50 DE 20 MM - MONTAGEM. AF_07/2021</t>
  </si>
  <si>
    <t xml:space="preserve">102734U</t>
  </si>
  <si>
    <t xml:space="preserve">ARMAÇÃO DE SOLEIRA UTILIZANDO AÇO CA-50 DE 6,3 MM - MONTAGEM. AF_07/2021</t>
  </si>
  <si>
    <t xml:space="preserve">102735U</t>
  </si>
  <si>
    <t xml:space="preserve">ARMAÇÃO DE SOLEIRA UTILIZANDO AÇO CA-50 DE 8 MM - MONTAGEM. AF_07/2021</t>
  </si>
  <si>
    <t xml:space="preserve">102736U</t>
  </si>
  <si>
    <t xml:space="preserve">CONCRETAGEM DE BOCA PARA BUEIRO, FCK = 20 MPA, COM USO DE BOMBA - LANÇAMENTO, ADENSAMENTO E ACABAMENTO. AF_07/2021</t>
  </si>
  <si>
    <t xml:space="preserve">102737U</t>
  </si>
  <si>
    <t xml:space="preserve">BOCA PARA BUEIRO SIMPLES TUBULAR D = 40 CM EM CONCRETO, ALAS COM ESCONSIDADE DE 0°, INCLUINDO FÔRMAS E MATERIAIS. AF_07/2021</t>
  </si>
  <si>
    <t xml:space="preserve">102738U</t>
  </si>
  <si>
    <t xml:space="preserve">BOCA PARA BUEIRO SIMPLES TUBULAR D = 60 CM EM CONCRETO, ALAS COM ESCONSIDADE DE 0°, INCLUINDO FÔRMAS E MATERIAIS. AF_07/2021</t>
  </si>
  <si>
    <t xml:space="preserve">102739U</t>
  </si>
  <si>
    <t xml:space="preserve">BOCA PARA BUEIRO SIMPLES TUBULAR D = 80 CM EM CONCRETO, ALAS COM ESCONSIDADE DE 0°, INCLUINDO FÔRMAS E MATERIAIS. AF_07/2021</t>
  </si>
  <si>
    <t xml:space="preserve">102740U</t>
  </si>
  <si>
    <t xml:space="preserve">BOCA PARA BUEIRO SIMPLES TUBULAR D = 100 CM EM CONCRETO, ALAS COM ESCONSIDADE DE 0°, INCLUINDO FÔRMAS E MATERIAIS. AF_07/2021</t>
  </si>
  <si>
    <t xml:space="preserve">102741U</t>
  </si>
  <si>
    <t xml:space="preserve">BOCA PARA BUEIRO SIMPLES TUBULAR D = 120 CM EM CONCRETO, ALAS COM ESCONSIDADE DE 0°, INCLUINDO FÔRMAS E MATERIAIS. AF_07/2021</t>
  </si>
  <si>
    <t xml:space="preserve">102742U</t>
  </si>
  <si>
    <t xml:space="preserve">BOCA PARA BUEIRO SIMPLES TUBULAR D = 150 CM EM CONCRETO, ALAS COM ESCONSIDADE DE 0°, INCLUINDO FÔRMAS E MATERIAIS. AF_07/2021</t>
  </si>
  <si>
    <t xml:space="preserve">102743U</t>
  </si>
  <si>
    <t xml:space="preserve">BOCA PARA BUEIRO DUPLO TUBULAR D = 80 CM EM CONCRETO, ALAS COM ESCONSIDADE DE 0°, INCLUINDO FÔRMAS E MATERIAIS. AF_07/2021</t>
  </si>
  <si>
    <t xml:space="preserve">102744U</t>
  </si>
  <si>
    <t xml:space="preserve">BOCA PARA BUEIRO DUPLO TUBULAR D = 100 CM EM CONCRETO, ALAS COM ESCONSIDADE DE 0°, INCLUINDO FÔRMAS E MATERIAIS. AF_07/2021</t>
  </si>
  <si>
    <t xml:space="preserve">102745U</t>
  </si>
  <si>
    <t xml:space="preserve">BOCA PARA BUEIRO DUPLO TUBULAR D = 120 CM EM CONCRETO, ALAS COM ESCONSIDADE DE 0°, INCLUINDO FÔRMAS E MATERIAIS. AF_07/2021</t>
  </si>
  <si>
    <t xml:space="preserve">102746U</t>
  </si>
  <si>
    <t xml:space="preserve">BOCA PARA BUEIRO DUPLO TUBULAR D = 150 CM EM CONCRETO, ALAS COM ESCONSIDADE DE 0°, INCLUINDO FÔRMAS E MATERIAIS. AF_07/2021</t>
  </si>
  <si>
    <t xml:space="preserve">102747U</t>
  </si>
  <si>
    <t xml:space="preserve">BOCA PARA BUEIRO TRIPLO TUBULAR D = 100 CM EM CONCRETO, ALAS COM ESCONSIDADE DE 0°, INCLUINDO FÔRMAS E MATERIAIS. AF_07/2021</t>
  </si>
  <si>
    <t xml:space="preserve">102748U</t>
  </si>
  <si>
    <t xml:space="preserve">BOCA PARA BUEIRO TRIPLO TUBULAR D = 120 CM EM CONCRETO, ALAS COM ESCONSIDADE DE 0°, INCLUINDO FÔRMAS E MATERIAIS. AF_07/2021</t>
  </si>
  <si>
    <t xml:space="preserve">102749U</t>
  </si>
  <si>
    <t xml:space="preserve">BOCA PARA BUEIRO TRIPLO TUBULAR D = 150 CM EM CONCRETO, ALAS COM ESCONSIDADE DE 0°, INCLUINDO FÔRMAS E MATERIAIS. AF_07/2021</t>
  </si>
  <si>
    <t xml:space="preserve">102750U</t>
  </si>
  <si>
    <t xml:space="preserve">BOCA PARA BUEIRO SIMPLES TUBULAR D = 60 CM EM CONCRETO, ALAS COM ESCONSIDADE DE 30°, INCLUINDO FÔRMAS E MATERIAIS. AF_07/2021</t>
  </si>
  <si>
    <t xml:space="preserve">102751U</t>
  </si>
  <si>
    <t xml:space="preserve">BOCA PARA BUEIRO SIMPLES TUBULAR D = 80 CM EM CONCRETO, ALAS COM ESCONSIDADE DE 30°, INCLUINDO FÔRMAS E MATERIAIS. AF_07/2021</t>
  </si>
  <si>
    <t xml:space="preserve">102752U</t>
  </si>
  <si>
    <t xml:space="preserve">BOCA PARA BUEIRO SIMPLES TUBULAR D = 100 CM EM CONCRETO, ALAS COM ESCONSIDADE DE 30°, INCLUINDO FÔRMAS E MATERIAIS. AF_07/2021</t>
  </si>
  <si>
    <t xml:space="preserve">102753U</t>
  </si>
  <si>
    <t xml:space="preserve">BOCA PARA BUEIRO SIMPLES TUBULAR D = 120 CM EM CONCRETO, ALAS COM ESCONSIDADE DE 30°, INCLUINDO FÔRMAS E MATERIAIS. AF_07/2021</t>
  </si>
  <si>
    <t xml:space="preserve">102754U</t>
  </si>
  <si>
    <t xml:space="preserve">BOCA PARA BUEIRO SIMPLES TUBULAR D = 150 CM EM CONCRETO, ALAS COM ESCONSIDADE DE 30°, INCLUINDO FÔRMAS E MATERIAIS. AF_07/2021</t>
  </si>
  <si>
    <t xml:space="preserve">102755U</t>
  </si>
  <si>
    <t xml:space="preserve">BOCA PARA BUEIRO DUPLO TUBULAR D = 100 CM EM CONCRETO, ALAS COM ESCONSIDADE DE 30°, INCLUINDO FÔRMAS E MATERIAIS. AF_07/2021</t>
  </si>
  <si>
    <t xml:space="preserve">102756U</t>
  </si>
  <si>
    <t xml:space="preserve">BOCA PARA BUEIRO DUPLO TUBULAR D = 120 CM EM CONCRETO, ALAS COM ESCONSIDADE DE 30°, INCLUINDO FÔRMAS E MATERIAIS. AF_07/2021</t>
  </si>
  <si>
    <t xml:space="preserve">102757U</t>
  </si>
  <si>
    <t xml:space="preserve">BOCA PARA BUEIRO DUPLO TUBULAR D = 150 CM EM CONCRETO, ALAS COM ESCONSIDADE DE 30°, INCLUINDO FÔRMAS E MATERIAIS. AF_07/2021</t>
  </si>
  <si>
    <t xml:space="preserve">102758U</t>
  </si>
  <si>
    <t xml:space="preserve">BOCA PARA BUEIRO TRIPLO TUBULAR D = 100 CM EM CONCRETO, ALAS COM ESCONSIDADE DE 30°, INCLUINDO FÔRMAS E MATERIAIS. AF_07/2021</t>
  </si>
  <si>
    <t xml:space="preserve">102759U</t>
  </si>
  <si>
    <t xml:space="preserve">BOCA PARA BUEIRO TRIPLO TUBULAR D = 120 CM EM CONCRETO, ALAS COM ESCONSIDADE DE 30°, INCLUINDO FÔRMAS E MATERIAIS. AF_07/2021</t>
  </si>
  <si>
    <t xml:space="preserve">102760U</t>
  </si>
  <si>
    <t xml:space="preserve">BOCA PARA BUEIRO TRIPLO TUBULAR D = 150 CM EM CONCRETO, ALAS COM ESCONSIDADE DE 30°, INCLUINDO FÔRMAS E MATERIAIS. AF_07/2021</t>
  </si>
  <si>
    <t xml:space="preserve">102761U</t>
  </si>
  <si>
    <t xml:space="preserve">BOCA PARA BUEIRO SIMPLES CELULAR 150 X 150 CM EM CONCRETO, ALAS COM ESCONSIDADE DE 30°, INCLUINDO FÔRMAS E MATERIAIS. AF_07/2021</t>
  </si>
  <si>
    <t xml:space="preserve">102762U</t>
  </si>
  <si>
    <t xml:space="preserve">BOCA PARA BUEIRO SIMPLES CELULAR 200 X 200 CM EM CONCRETO, ALAS COM ESCONSIDADE DE 30°, INCLUINDO FÔRMAS E MATERIAIS. AF_07/2021</t>
  </si>
  <si>
    <t xml:space="preserve">102763U</t>
  </si>
  <si>
    <t xml:space="preserve">BOCA PARA BUEIRO SIMPLES CELULAR 250 X 250 CM EM CONCRETO, ALAS COM ESCONSIDADE DE 30°, INCLUINDO FÔRMAS E MATERIAIS. AF_07/2021</t>
  </si>
  <si>
    <t xml:space="preserve">102764U</t>
  </si>
  <si>
    <t xml:space="preserve">BOCA PARA BUEIRO SIMPLES CELULAR 300 X 300 CM EM CONCRETO, ALAS COM ESCONSIDADE DE 30°, INCLUINDO FÔRMAS E MATERIAIS. AF_07/2021</t>
  </si>
  <si>
    <t xml:space="preserve">102765U</t>
  </si>
  <si>
    <t xml:space="preserve">BOCA PARA BUEIRO DUPLO CELULAR 150 X 150 CM EM CONCRETO, ALAS COM ESCONSIDADE DE 30°, INCLUINDO FÔRMAS E MATERIAIS. AF_07/2021</t>
  </si>
  <si>
    <t xml:space="preserve">102766U</t>
  </si>
  <si>
    <t xml:space="preserve">BOCA PARA BUEIRO DUPLO CELULAR 200 X 200 CM EM CONCRETO, ALAS COM ESCONSIDADE DE 30°, INCLUINDO FÔRMAS E MATERIAIS. AF_07/2021</t>
  </si>
  <si>
    <t xml:space="preserve">102767U</t>
  </si>
  <si>
    <t xml:space="preserve">BOCA PARA BUEIRO DUPLO CELULAR 250 X 250 CM EM CONCRETO, ALAS COM ESCONSIDADE DE 30°, INCLUINDO FÔRMAS E MATERIAIS. AF_07/2021</t>
  </si>
  <si>
    <t xml:space="preserve">102768U</t>
  </si>
  <si>
    <t xml:space="preserve">BOCA PARA BUEIRO DUPLO CELULAR 300 X 300 CM EM CONCRETO, ALAS COM ESCONSIDADE DE 30°, INCLUINDO FÔRMAS E MATERIAIS. AF_07/2021</t>
  </si>
  <si>
    <t xml:space="preserve">102769U</t>
  </si>
  <si>
    <t xml:space="preserve">BOCA PARA BUEIRO TRIPLO CELULAR 150 X 150 CM EM CONCRETO, ALAS COM ESCONSIDADE DE 30°, INCLUINDO FÔRMAS E MATERIAIS. AF_07/2021</t>
  </si>
  <si>
    <t xml:space="preserve">102770U</t>
  </si>
  <si>
    <t xml:space="preserve">BOCA PARA BUEIRO TRIPLO CELULAR 200 X 200 CM EM CONCRETO, ALAS COM ESCONSIDADE DE 30°, INCLUINDO FÔRMAS E MATERIAIS. AF_07/2021</t>
  </si>
  <si>
    <t xml:space="preserve">102771U</t>
  </si>
  <si>
    <t xml:space="preserve">BOCA PARA BUEIRO TRIPLO CELULAR 250 X 250 CM EM CONCRETO, ALAS COM ESCONSIDADE DE 30°, INCLUINDO FÔRMAS E MATERIAIS. AF_07/2021</t>
  </si>
  <si>
    <t xml:space="preserve">102772U</t>
  </si>
  <si>
    <t xml:space="preserve">BOCA PARA BUEIRO TRIPLO CELULAR 300 X 300 CM EM CONCRETO, ALAS COM ESCONSIDADE DE 30°, INCLUINDO FÔRMAS E MATERIAIS. AF_07/2021</t>
  </si>
  <si>
    <t xml:space="preserve">102773U</t>
  </si>
  <si>
    <t xml:space="preserve">BOCA PARA BUEIRO SIMPLES TUBULAR D = 40 CM EM GABIÃO, ALAS COM ESCONSIDADE DE 45°, INCLUINDO FÔRMAS E MATERIAIS. AF_07/2021</t>
  </si>
  <si>
    <t xml:space="preserve">102774U</t>
  </si>
  <si>
    <t xml:space="preserve">BOCA PARA BUEIRO SIMPLES TUBULAR D = 60 CM EM GABIÃO, ALAS COM ESCONSIDADE DE 45°, INCLUINDO FÔRMAS E MATERIAIS. AF_07/2021</t>
  </si>
  <si>
    <t xml:space="preserve">102775U</t>
  </si>
  <si>
    <t xml:space="preserve">BOCA PARA BUEIRO SIMPLES TUBULAR D = 80 CM EM GABIÃO, ALAS COM ESCONSIDADE DE 45°, INCLUINDO FÔRMAS E MATERIAIS. AF_07/2021</t>
  </si>
  <si>
    <t xml:space="preserve">102776U</t>
  </si>
  <si>
    <t xml:space="preserve">BOCA PARA BUEIRO SIMPLES TUBULAR D = 100 CM EM GABIÃO, ALAS COM ESCONSIDADE DE 45°, INCLUINDO FÔRMAS E MATERIAIS. AF_07/2021</t>
  </si>
  <si>
    <t xml:space="preserve">102777U</t>
  </si>
  <si>
    <t xml:space="preserve">BOCA PARA BUEIRO SIMPLES TUBULAR D = 120 CM EM GABIÃO, ALAS COM ESCONSIDADE DE 45°, INCLUINDO FÔRMAS E MATERIAIS. AF_07/2021</t>
  </si>
  <si>
    <t xml:space="preserve">102778U</t>
  </si>
  <si>
    <t xml:space="preserve">BOCA PARA BUEIRO SIMPLES TUBULAR D = 150 CM EM GABIÃO, ALAS COM ESCONSIDADE DE 45°, INCLUINDO FÔRMAS E MATERIAIS. AF_07/2021</t>
  </si>
  <si>
    <t xml:space="preserve">102779U</t>
  </si>
  <si>
    <t xml:space="preserve">BOCA PARA BUEIRO DUPLO TUBULAR D = 40 CM EM GABIÃO, ALAS COM ESCONSIDADE DE 45°, INCLUINDO FÔRMAS E MATERIAIS. AF_07/2021</t>
  </si>
  <si>
    <t xml:space="preserve">102780U</t>
  </si>
  <si>
    <t xml:space="preserve">BOCA PARA BUEIRO DUPLO TUBULAR D = 60 CM EM GABIÃO, ALAS COM ESCONSIDADE DE 45°, INCLUINDO FÔRMAS E MATERIAIS. AF_07/2021</t>
  </si>
  <si>
    <t xml:space="preserve">102781U</t>
  </si>
  <si>
    <t xml:space="preserve">BOCA PARA BUEIRO DUPLO TUBULAR D = 80 CM EM GABIÃO, ALAS COM ESCONSIDADE DE 45°, INCLUINDO FÔRMAS E MATERIAIS. AF_07/2021</t>
  </si>
  <si>
    <t xml:space="preserve">102782U</t>
  </si>
  <si>
    <t xml:space="preserve">BOCA PARA BUEIRO DUPLO TUBULAR D = 100 CM EM GABIÃO, ALAS COM ESCONSIDADE DE 45°, INCLUINDO FÔRMAS E MATERIAIS. AF_07/2021</t>
  </si>
  <si>
    <t xml:space="preserve">102783U</t>
  </si>
  <si>
    <t xml:space="preserve">BOCA PARA BUEIRO DUPLO TUBULAR D = 120 CM EM GABIÃO, ALAS COM ESCONSIDADE DE 45°, INCLUINDO FÔRMAS E MATERIAIS. AF_07/2021</t>
  </si>
  <si>
    <t xml:space="preserve">102784U</t>
  </si>
  <si>
    <t xml:space="preserve">BOCA PARA BUEIRO DUPLO TUBULAR D = 150 CM EM GABIÃO, ALAS COM ESCONSIDADE DE 45°, INCLUINDO FÔRMAS E MATERIAIS. AF_07/2021</t>
  </si>
  <si>
    <t xml:space="preserve">102785U</t>
  </si>
  <si>
    <t xml:space="preserve">BOCA PARA BUEIRO TRIPLO TUBULAR D = 40 CM EM GABIÃO, ALAS COM ESCONSIDADE DE 45°, INCLUINDO FÔRMAS E MATERIAIS. AF_07/2021</t>
  </si>
  <si>
    <t xml:space="preserve">102786U</t>
  </si>
  <si>
    <t xml:space="preserve">BOCA PARA BUEIRO TRIPLO TUBULAR D = 60 CM EM GABIÃO, ALAS COM ESCONSIDADE DE 45°, INCLUINDO FÔRMAS E MATERIAIS. AF_07/2021</t>
  </si>
  <si>
    <t xml:space="preserve">102787U</t>
  </si>
  <si>
    <t xml:space="preserve">BOCA PARA BUEIRO TRIPLO TUBULAR D = 80 CM EM GABIÃO, ALAS COM ESCONSIDADE DE 45°, INCLUINDO FÔRMAS E MATERIAIS. AF_07/2021</t>
  </si>
  <si>
    <t xml:space="preserve">102788U</t>
  </si>
  <si>
    <t xml:space="preserve">BOCA PARA BUEIRO TRIPLO TUBULAR D = 100 CM EM GABIÃO, ALAS COM ESCONSIDADE DE 45°, INCLUINDO FÔRMAS E MATERIAIS. AF_07/2021</t>
  </si>
  <si>
    <t xml:space="preserve">102789U</t>
  </si>
  <si>
    <t xml:space="preserve">BOCA PARA BUEIRO TRIPLO TUBULAR D = 120 CM EM GABIÃO, ALAS COM ESCONSIDADE DE 45°, INCLUINDO FÔRMAS E MATERIAIS. AF_07/2021</t>
  </si>
  <si>
    <t xml:space="preserve">102790U</t>
  </si>
  <si>
    <t xml:space="preserve">BOCA PARA BUEIRO TRIPLO TUBULAR D = 150 CM EM GABIÃO, ALAS COM ESCONSIDADE DE 45°, INCLUINDO FÔRMAS E MATERIAIS. AF_07/2021</t>
  </si>
  <si>
    <t xml:space="preserve">102791U</t>
  </si>
  <si>
    <t xml:space="preserve">BOCA PARA BUEIRO SIMPLES CELULAR 150 X 150 CM EM GABIÃO, ALAS COM ESCONSIDADE DE 45°, INCLUINDO FÔRMAS E MATERIAIS. AF_07/2021</t>
  </si>
  <si>
    <t xml:space="preserve">102792U</t>
  </si>
  <si>
    <t xml:space="preserve">BOCA PARA BUEIRO SIMPLES CELULAR 200 X 200 CM EM GABIÃO, ALAS COM ESCONSIDADE DE 45°, INCLUINDO FÔRMAS E MATERIAIS. AF_07/2021</t>
  </si>
  <si>
    <t xml:space="preserve">102793U</t>
  </si>
  <si>
    <t xml:space="preserve">BOCA PARA BUEIRO SIMPLES CELULAR 250 X 250 CM EM GABIÃO, ALAS COM ESCONSIDADE DE 45°, INCLUINDO FÔRMAS E MATERIAIS. AF_07/2021</t>
  </si>
  <si>
    <t xml:space="preserve">102794U</t>
  </si>
  <si>
    <t xml:space="preserve">BOCA PARA BUEIRO SIMPLES CELULAR 300 X 300 CM EM GABIÃO, ALAS COM ESCONSIDADE DE 45°, INCLUINDO FÔRMAS E MATERIAIS. AF_07/2021</t>
  </si>
  <si>
    <t xml:space="preserve">102795U</t>
  </si>
  <si>
    <t xml:space="preserve">BOCA PARA BUEIRO DUPLO CELULAR 150 X 150 CM EM GABIÃO, ALAS COM ESCONSIDADE DE 45°, INCLUINDO FÔRMAS E MATERIAIS. AF_07/2021</t>
  </si>
  <si>
    <t xml:space="preserve">102796U</t>
  </si>
  <si>
    <t xml:space="preserve">BOCA PARA BUEIRO DUPLO CELULAR 200 X 200 CM EM GABIÃO, ALAS COM ESCONSIDADE DE 45°, INCLUINDO FÔRMAS E MATERIAIS. AF_07/2021</t>
  </si>
  <si>
    <t xml:space="preserve">102797U</t>
  </si>
  <si>
    <t xml:space="preserve">BOCA PARA BUEIRO DUPLO CELULAR 250 X 250 CM EM GABIÃO, ALAS COM ESCONSIDADE DE 45°, INCLUINDO FÔRMAS E MATERIAIS. AF_07/2021</t>
  </si>
  <si>
    <t xml:space="preserve">102798U</t>
  </si>
  <si>
    <t xml:space="preserve">BOCA PARA BUEIRO DUPLO CELULAR 300 X 300 CM EM GABIÃO, ALAS COM ESCONSIDADE DE 45°, INCLUINDO FÔRMAS E MATERIAIS. AF_07/2021</t>
  </si>
  <si>
    <t xml:space="preserve">102799U</t>
  </si>
  <si>
    <t xml:space="preserve">BOCA PARA BUEIRO TRIPLO CELULAR 150 X 150 CM EM GABIÃO, ALAS COM ESCONSIDADE DE 45°, INCLUINDO FÔRMAS E MATERIAIS. AF_07/2021</t>
  </si>
  <si>
    <t xml:space="preserve">102800U</t>
  </si>
  <si>
    <t xml:space="preserve">BOCA PARA BUEIRO TRIPLO CELULAR 200 X 200 CM EM GABIÃO, ALAS COM ESCONSIDADE DE 45°, INCLUINDO FÔRMAS E MATERIAIS. AF_07/2021</t>
  </si>
  <si>
    <t xml:space="preserve">102801U</t>
  </si>
  <si>
    <t xml:space="preserve">BOCA PARA BUEIRO TRIPLO CELULAR 250 X 250 CM EM GABIÃO, ALAS COM ESCONSIDADE DE 45°, INCLUINDO FÔRMAS E MATERIAIS. AF_07/2021</t>
  </si>
  <si>
    <t xml:space="preserve">102802U</t>
  </si>
  <si>
    <t xml:space="preserve">BOCA PARA BUEIRO TRIPLO CELULAR 300 X 300 CM EM GABIÃO, ALAS COM ESCONSIDADE DE 45°, INCLUINDO FÔRMAS E MATERIAIS. AF_07/2021</t>
  </si>
  <si>
    <t xml:space="preserve">101570U</t>
  </si>
  <si>
    <t xml:space="preserve">ESCORAMENTO DE VALA, TIPO PONTALETEAMENTO, COM PROFUNDIDADE DE 0 A 1,5 M, LARGURA MENOR QUE 1,5 M. AF_08/2020</t>
  </si>
  <si>
    <t xml:space="preserve">101571U</t>
  </si>
  <si>
    <t xml:space="preserve">ESCORAMENTO DE VALA, TIPO PONTALETEAMENTO, COM PROFUNDIDADE DE 0 A 1,5 M, LARGURA MAIOR OU IGUAL A 1,5 M E MENOR QUE 2,5 M. AF_08/2020</t>
  </si>
  <si>
    <t xml:space="preserve">101572U</t>
  </si>
  <si>
    <t xml:space="preserve">ESCORAMENTO DE VALA, TIPO PONTALETEAMENTO, COM PROFUNDIDADE DE 1,5 A 3,0 M, LARGURA MENOR QUE 1,5 M. AF_08/2020</t>
  </si>
  <si>
    <t xml:space="preserve">101573U</t>
  </si>
  <si>
    <t xml:space="preserve">ESCORAMENTO DE VALA, TIPO PONTALETEAMENTO, COM PROFUNDIDADE DE 1,5 A 3,0 M, LARGURA MAIOR OU IGUAL A 1,5 M E MENOR QUE 2,5 M. AF_08/2020</t>
  </si>
  <si>
    <t xml:space="preserve">101574U</t>
  </si>
  <si>
    <t xml:space="preserve">ESCORAMENTO DE VALA, TIPO PONTALETEAMENTO, COM PROFUNDIDADE DE 3,0 A 4,5 M, LARGURA MENOR QUE 1,5 M. AF_08/2020</t>
  </si>
  <si>
    <t xml:space="preserve">101575U</t>
  </si>
  <si>
    <t xml:space="preserve">ESCORAMENTO DE VALA, TIPO PONTALETEAMENTO, COM PROFUNDIDADE DE 3,0 A 4,5 M, LARGURA MAIOR OU IGUAL A 1,5 M E MENOR QUE 2,5 M. AF_08/2020</t>
  </si>
  <si>
    <t xml:space="preserve">101576U</t>
  </si>
  <si>
    <t xml:space="preserve">ESCORAMENTO DE VALA, TIPO DESCONTÍNUO, COM PROFUNDIDADE DE 0 A 1,5 M, LARGURA MENOR QUE 1,5 M. AF_08/2020</t>
  </si>
  <si>
    <t xml:space="preserve">101577U</t>
  </si>
  <si>
    <t xml:space="preserve">ESCORAMENTO DE VALA, TIPO DESCONTÍNUO, COM PROFUNDIDADE DE 0 A 1,5 M, LARGURA MAIOR OU IGUAL A 1,5 M E MENOR QUE 2,5 M. AF_08/2020</t>
  </si>
  <si>
    <t xml:space="preserve">101578U</t>
  </si>
  <si>
    <t xml:space="preserve">ESCORAMENTO DE VALA, TIPO DESCONTÍNUO, COM PROFUNDIDADE DE 1,5 M A 3,0 M, LARGURA MENOR QUE 1,5 M. AF_08/2020</t>
  </si>
  <si>
    <t xml:space="preserve">101579U</t>
  </si>
  <si>
    <t xml:space="preserve">ESCORAMENTO DE VALA, TIPO DESCONTÍNUO, COM PROFUNDIDADE DE 1,5 A 3,0 M, LARGURA MAIOR OU IGUAL A 1,5 M E MENOR QUE 2,5 M. AF_08/2020</t>
  </si>
  <si>
    <t xml:space="preserve">101580U</t>
  </si>
  <si>
    <t xml:space="preserve">ESCORAMENTO DE VALA, TIPO DESCONTÍNUO, COM PROFUNDIDADE DE 3,0 A 4,5 M, LARGURA MENOR QUE 1,5 M. AF_08/2020</t>
  </si>
  <si>
    <t xml:space="preserve">101581U</t>
  </si>
  <si>
    <t xml:space="preserve">ESCORAMENTO DE VALA, TIPO DESCONTÍNUO, COM PROFUNDIDADE DE 3,0 A 4,5 M, LARGURA MAIOR OU IGUAL A 1,5 E MENOR QUE 2,5 M. AF_08/2020</t>
  </si>
  <si>
    <t xml:space="preserve">101582U</t>
  </si>
  <si>
    <t xml:space="preserve">ESCORAMENTO DE VALA, TIPO CONTÍNUO, COM PROFUNDIDADE DE 0 A 1,5 M, LARGURA MENOR QUE 1,5 M. AF_08/2020</t>
  </si>
  <si>
    <t xml:space="preserve">101583U</t>
  </si>
  <si>
    <t xml:space="preserve">ESCORAMENTO DE VALA, TIPO CONTÍNUO, COM PROFUNDIDADE DE 0 A 1,5 M, LARGURA MAIOR OU IGUAL A 1,5 M E MENOR QUE 2,5 M. AF_08/2020</t>
  </si>
  <si>
    <t xml:space="preserve">101584U</t>
  </si>
  <si>
    <t xml:space="preserve">ESCORAMENTO DE VALA, TIPO CONTÍNUO, COM PROFUNDIDADE DE 1,5 M A 3,0 M, LARGURA MENOR QUE 1,5 M. AF_08/2020</t>
  </si>
  <si>
    <t xml:space="preserve">101585U</t>
  </si>
  <si>
    <t xml:space="preserve">ESCORAMENTO DE VALA, TIPO CONTÍNUO, COM PROFUNDIDADE DE 1,5 A 3,0 M, LARGURA MAIOR OU IGUAL A 1,5 M E MENOR QUE 2,5 M. AF_08/2020</t>
  </si>
  <si>
    <t xml:space="preserve">101586U</t>
  </si>
  <si>
    <t xml:space="preserve">ESCORAMENTO DE VALA, TIPO CONTÍNUO, COM PROFUNDIDADE DE 3,0 A 4,5 M, LARGURA MENOR QUE 1,5 M. AF_08/2020</t>
  </si>
  <si>
    <t xml:space="preserve">101587U</t>
  </si>
  <si>
    <t xml:space="preserve">ESCORAMENTO DE VALA, TIPO CONTÍNUO, COM PROFUNDIDADE DE 3,0 A 4,5 M, LARGURA MAIOR OU IGUAL A 1,5 E MENOR QUE 2,5 M. AF_08/2020</t>
  </si>
  <si>
    <t xml:space="preserve">101588U</t>
  </si>
  <si>
    <t xml:space="preserve">ESCORAMENTO DE VALA, TIPO CONTÍNUO COM PERFIL METÁLICO "U", COM PROFUNDIDADE DE 0 A 1,5 M, LARGURA MENOR QUE 1,5 M. AF_08/2020</t>
  </si>
  <si>
    <t xml:space="preserve">101589U</t>
  </si>
  <si>
    <t xml:space="preserve">ESCORAMENTO DE VALA,TIPO CONTÍNUO COM PERFIL METÁLICO "U", COM PROFUNDIDADE DE 0 A 1,5 M, LARGURA MAIOR OU IGUAL A 1,5 E MENOR QUE 2,5 M. AF_08/2020</t>
  </si>
  <si>
    <t xml:space="preserve">101590U</t>
  </si>
  <si>
    <t xml:space="preserve">ESCORAMENTO DE VALA, TIPO CONTÍNUO COM PERFIL METÁLICO "U", COM PROFUNDIDADE DE 1,5 A 3,0 M, LARGURA MENOR QUE 1,5 M. AF_08/2020</t>
  </si>
  <si>
    <t xml:space="preserve">101591U</t>
  </si>
  <si>
    <t xml:space="preserve">ESCORAMENTO DE VALA, TIPO CONTÍNUO COM PERFIL METÁLICO "U", COM PROFUNDIDADE DE 1,5 A 3,0 M, LARGURA MAIOR OU IGUAL 1,5 M E MENOR QUE 2,5 M. AF_08/2020</t>
  </si>
  <si>
    <t xml:space="preserve">101592U</t>
  </si>
  <si>
    <t xml:space="preserve">ESCORAMENTO DE VALA, TIPO CONTÍNUO COM PERFIL METÁLICO "U", COM PROFUNDIDADE DE 3,0 A 4,5 M, LARGURA MENOR QUE 1,5 M. AF_08/2020</t>
  </si>
  <si>
    <t xml:space="preserve">101593U</t>
  </si>
  <si>
    <t xml:space="preserve">ESCORAMENTO DE VALA, TIPO CONTÍNUO COM PERFIL METÁLICO "U", COM PROFUNDIDADE DE 3,0 A 4,5 M, LARGURA MAIOR OU IGUAL A 1,5 M E MENOR QUE 2,5 M. AF_08/2020</t>
  </si>
  <si>
    <t xml:space="preserve">101600U</t>
  </si>
  <si>
    <t xml:space="preserve">ESCORAMENTO DE VALA, TIPO BLINDAGEM, COM PROFUNDIDADE DE 0 A 1,5 M, LARGURA MENOR QUE 1,5 M - EXECUÇÃO, NÃO INCLUI MATERIAL. AF_08/2020</t>
  </si>
  <si>
    <t xml:space="preserve">101601U</t>
  </si>
  <si>
    <t xml:space="preserve">ESCORAMENTO DE VALA, TIPO BLINDAGEM COM PROFUNDIDADE DE 0 A 1,5 M, LARGURA MAIOR OU IGUAL A 1,5 M E MENOR QUE 2,5 M - EXECUÇÃO, NÃO INCLUI MATERIAL. AF_08/2020</t>
  </si>
  <si>
    <t xml:space="preserve">101602U</t>
  </si>
  <si>
    <t xml:space="preserve">ESCORAMENTO DE VALA, TIPO BLINDAGEM, COM PROFUNDIDADE DE 1,5 A 3,0 M, LARGURA MENOR QUE 1,5 M - EXECUÇÃO, NÃO INCLUI MATERIAL. AF_08/2020</t>
  </si>
  <si>
    <t xml:space="preserve">101603U</t>
  </si>
  <si>
    <t xml:space="preserve">ESCORAMENTO DE VALA, TIPO BLINDAGEM, COM PROFUNDIDADE DE 1,5 A 3,0 M, LARGURA MAIOR OU IGUAL A 1,5 M E MENOR QUE 2,5 M - EXECUÇÃO, NÃO INCLUI MATERIAL. AF_08/2020</t>
  </si>
  <si>
    <t xml:space="preserve">101604U</t>
  </si>
  <si>
    <t xml:space="preserve">ESCORAMENTO DE VALA, TIPO BLINDAGEM, COM PROFUNDIDADE DE 3,0 A 4,5 M, LARGURA MENOR QUE 1,5 M - EXECUÇÃO, NÃO INCLUI MATERIAL. AF_08/2020</t>
  </si>
  <si>
    <t xml:space="preserve">101605U</t>
  </si>
  <si>
    <t xml:space="preserve">ESCORAMENTO DE VALA, TIPO BLINDAGEM, COM PROFUNDIDADE DE 3,0 A 4,5 M, LARGURA MAIOR OU IGUAL A 1,5 M E MENOR QUE 2,5 M - EXECUÇÃO, NÃO INCLUI MATERIAL. AF_08/2020</t>
  </si>
  <si>
    <t xml:space="preserve">90788U</t>
  </si>
  <si>
    <t xml:space="preserve">KIT DE PORTA-PRONTA DE MADEIRA EM ACABAMENTO MELAMÍNICO BRANCO, FOLHA LEVE OU MÉDIA, 60X210CM, EXCLUSIVE FECHADURA, FIXAÇÃO COM PREENCHIMENTO PARCIAL DE ESPUMA EXPANSIVA - FORNECIMENTO E INSTALAÇÃO. AF_12/2019</t>
  </si>
  <si>
    <t xml:space="preserve">90789U</t>
  </si>
  <si>
    <t xml:space="preserve">KIT DE PORTA-PRONTA DE MADEIRA EM ACABAMENTO MELAMÍNICO BRANCO, FOLHA LEVE OU MÉDIA, 70X210CM, EXCLUSIVE FECHADURA, FIXAÇÃO COM PREENCHIMENTO PARCIAL DE ESPUMA EXPANSIVA - FORNECIMENTO E INSTALAÇÃO. AF_12/2019</t>
  </si>
  <si>
    <t xml:space="preserve">90790U</t>
  </si>
  <si>
    <t xml:space="preserve">KIT DE PORTA-PRONTA DE MADEIRA EM ACABAMENTO MELAMÍNICO BRANCO, FOLHA LEVE OU MÉDIA, 80X210CM, EXCLUSIVE FECHADURA, FIXAÇÃO COM PREENCHIMENTO PARCIAL DE ESPUMA EXPANSIVA - FORNECIMENTO E INSTALAÇÃO. AF_12/2019</t>
  </si>
  <si>
    <t xml:space="preserve">90791U</t>
  </si>
  <si>
    <t xml:space="preserve">KIT DE PORTA-PRONTA DE MADEIRA EM ACABAMENTO MELAMÍNICO BRANCO, FOLHA PESADA OU SUPERPESADA, 80X210CM, FIXAÇÃO COM PREENCHIMENTO PARCIAL DE ESPUMA EXPANSIVA - FORNECIMENTO E INSTALAÇÃO. AF_12/2019</t>
  </si>
  <si>
    <t xml:space="preserve">90793U</t>
  </si>
  <si>
    <t xml:space="preserve">KIT DE PORTA-PRONTA DE MADEIRA EM ACABAMENTO MELAMÍNICO BRANCO, FOLHA PESADA OU SUPERPESADA, 90X210CM, FIXAÇÃO COM PREENCHIMENTO TOTAL DE ESPUMA EXPANSIVA - FORNECIMENTO E INSTALAÇÃO. AF_12/2019</t>
  </si>
  <si>
    <t xml:space="preserve">90794U</t>
  </si>
  <si>
    <t xml:space="preserve">KIT DE PORTA-PRONTA DE MADEIRA EM ACABAMENTO MELAMÍNICO BRANCO, FOLHA LEVE OU MÉDIA, E BATENTE METÁLICO, 60X210CM, FIXAÇÃO COM ARGAMASSA - FORNECIMENTO E INSTALAÇÃO. AF_12/2019</t>
  </si>
  <si>
    <t xml:space="preserve">90795U</t>
  </si>
  <si>
    <t xml:space="preserve">KIT DE PORTA-PRONTA DE MADEIRA EM ACABAMENTO MELAMÍNICO BRANCO, FOLHA LEVE OU MÉDIA, E BATENTE METÁLICO, 70X210CM, FIXAÇÃO COM ARGAMASSA - FORNECIMENTO E INSTALAÇÃO. AF_12/2019</t>
  </si>
  <si>
    <t xml:space="preserve">90796U</t>
  </si>
  <si>
    <t xml:space="preserve">KIT DE PORTA-PRONTA DE MADEIRA EM ACABAMENTO MELAMÍNICO BRANCO, FOLHA LEVE OU MÉDIA, E BATENTE METÁLICO, 80X210CM, FIXAÇÃO COM ARGAMASSA - FORNECIMENTO E INSTALAÇÃO. AF_12/2019</t>
  </si>
  <si>
    <t xml:space="preserve">90797U</t>
  </si>
  <si>
    <t xml:space="preserve">KIT DE PORTA-PRONTA DE MADEIRA EM ACABAMENTO MELAMÍNICO BRANCO, FOLHA LEVE OU MÉDIA, E BATENTE METÁLICO, 90X210CM, FIXAÇÃO COM ARGAMASSA - FORNECIMENTO E INSTALAÇÃO. AF_12/2019</t>
  </si>
  <si>
    <t xml:space="preserve">90798U</t>
  </si>
  <si>
    <t xml:space="preserve">KIT DE PORTA-PRONTA DE MADEIRA EM ACABAMENTO MELAMÍNICO BRANCO, FOLHA PESADA OU SUPERPESADA, E BATENTE METÁLICO, 80X210CM, FIXAÇÃO COM ARGAMASSA - FORNECIMENTO E INSTALAÇÃO. AF_12/2019</t>
  </si>
  <si>
    <t xml:space="preserve">90799U</t>
  </si>
  <si>
    <t xml:space="preserve">KIT DE PORTA-PRONTA DE MADEIRA EM ACABAMENTO MELAMÍNICO BRANCO, FOLHA PESADA OU SUPERPESADA, E BATENTE METÁLICO, 90X210CM, FIXAÇÃO COM ARGAMASSA - FORNECIMENTO E INSTALAÇÃO. AF_12/2019</t>
  </si>
  <si>
    <t xml:space="preserve">90801U</t>
  </si>
  <si>
    <t xml:space="preserve">BATENTE PARA PORTA DE MADEIRA, PADRÃO MÉDIO - FORNECIMENTO E MONTAGEM. AF_12/2019</t>
  </si>
  <si>
    <t xml:space="preserve">90806U</t>
  </si>
  <si>
    <t xml:space="preserve">BATENTE PARA PORTA DE MADEIRA, FIXAÇÃO COM ARGAMASSA, PADRÃO MÉDIO - FORNECIMENTO E INSTALAÇÃO. AF_12/2019</t>
  </si>
  <si>
    <t xml:space="preserve">90820U</t>
  </si>
  <si>
    <t xml:space="preserve">PORTA DE MADEIRA PARA PINTURA, SEMI-OCA (LEVE OU MÉDIA), 60X210CM, ESPESSURA DE 3,5CM, INCLUSO DOBRADIÇAS - FORNECIMENTO E INSTALAÇÃO. AF_12/2019</t>
  </si>
  <si>
    <t xml:space="preserve">90821U</t>
  </si>
  <si>
    <t xml:space="preserve">PORTA DE MADEIRA PARA PINTURA, SEMI-OCA (LEVE OU MÉDIA), 70X210CM, ESPESSURA DE 3,5CM, INCLUSO DOBRADIÇAS - FORNECIMENTO E INSTALAÇÃO. AF_12/2019</t>
  </si>
  <si>
    <t xml:space="preserve">90822U</t>
  </si>
  <si>
    <t xml:space="preserve">PORTA DE MADEIRA PARA PINTURA, SEMI-OCA (LEVE OU MÉDIA), 80X210CM, ESPESSURA DE 3,5CM, INCLUSO DOBRADIÇAS - FORNECIMENTO E INSTALAÇÃO. AF_12/2019</t>
  </si>
  <si>
    <t xml:space="preserve">90823U</t>
  </si>
  <si>
    <t xml:space="preserve">PORTA DE MADEIRA PARA PINTURA, SEMI-OCA (LEVE OU MÉDIA), 90X210CM, ESPESSURA DE 3,5CM, INCLUSO DOBRADIÇAS - FORNECIMENTO E INSTALAÇÃO. AF_12/2019</t>
  </si>
  <si>
    <t xml:space="preserve">90824U</t>
  </si>
  <si>
    <t xml:space="preserve">PORTA DE MADEIRA PARA PINTURA, SEMI-OCA (PESADA OU SUPERPESADA), 80X210CM, ESPESSURA DE 3,5CM, INCLUSO DOBRADIÇAS - FORNECIMENTO E INSTALAÇÃO. AF_12/2019</t>
  </si>
  <si>
    <t xml:space="preserve">90825U</t>
  </si>
  <si>
    <t xml:space="preserve">PORTA DE MADEIRA, MACIÇA (PESADA OU SUPERPESADA), 90X210CM, ESPESSURA DE 3,5CM, INCLUSO DOBRADIÇAS - FORNECIMENTO E INSTALAÇÃO. AF_12/2019</t>
  </si>
  <si>
    <t xml:space="preserve">90830U</t>
  </si>
  <si>
    <t xml:space="preserve">FECHADURA DE EMBUTIR COM CILINDRO, EXTERNA, COMPLETA, ACABAMENTO PADRÃO MÉDIO, INCLUSO EXECUÇÃO DE FURO - FORNECIMENTO E INSTALAÇÃO. AF_12/2019</t>
  </si>
  <si>
    <t xml:space="preserve">90831U</t>
  </si>
  <si>
    <t xml:space="preserve">FECHADURA DE EMBUTIR PARA PORTA DE BANHEIRO, COMPLETA, ACABAMENTO PADRÃO MÉDIO, INCLUSO EXECUÇÃO DE FURO - FORNECIMENTO E INSTALAÇÃO. AF_12/2019</t>
  </si>
  <si>
    <t xml:space="preserve">90841U</t>
  </si>
  <si>
    <t xml:space="preserve">KIT DE PORTA DE MADEIRA PARA PINTURA, SEMI-OCA (LEVE OU MÉDIA), PADRÃO MÉDIO, 60X210CM, ESPESSURA DE 3,5CM, ITENS INCLUSOS: DOBRADIÇAS, MONTAGEM E INSTALAÇÃO DO BATENTE, FECHADURA COM EXECUÇÃO DO FURO - FORNECIMENTO E INSTALAÇÃO. AF_12/2019</t>
  </si>
  <si>
    <t xml:space="preserve">90842U</t>
  </si>
  <si>
    <t xml:space="preserve">KIT DE PORTA DE MADEIRA PARA PINTURA, SEMI-OCA (LEVE OU MÉDIA), PADRÃO MÉDIO, 70X210CM, ESPESSURA DE 3,5CM, ITENS INCLUSOS: DOBRADIÇAS, MONTAGEM E INSTALAÇÃO DO BATENTE, FECHADURA COM EXECUÇÃO DO FURO - FORNECIMENTO E INSTALAÇÃO. AF_12/2019</t>
  </si>
  <si>
    <t xml:space="preserve">90843U</t>
  </si>
  <si>
    <t xml:space="preserve">KIT DE PORTA DE MADEIRA PARA PINTURA, SEMI-OCA (LEVE OU MÉDIA), PADRÃO MÉDIO, 80X210CM, ESPESSURA DE 3,5CM, ITENS INCLUSOS: DOBRADIÇAS, MONTAGEM E INSTALAÇÃO DO BATENTE, FECHADURA COM EXECUÇÃO DO FURO - FORNECIMENTO E INSTALAÇÃO. AF_12/2019</t>
  </si>
  <si>
    <t xml:space="preserve">90844U</t>
  </si>
  <si>
    <t xml:space="preserve">KIT DE PORTA DE MADEIRA PARA PINTURA, SEMI-OCA (LEVE OU MÉDIA), PADRÃO MÉDIO, 90X210CM, ESPESSURA DE 3,5CM, ITENS INCLUSOS: DOBRADIÇAS, MONTAGEM E INSTALAÇÃO DO BATENTE, FECHADURA COM EXECUÇÃO DO FURO - FORNECIMENTO E INSTALAÇÃO. AF_12/2019</t>
  </si>
  <si>
    <t xml:space="preserve">90845U</t>
  </si>
  <si>
    <t xml:space="preserve">KIT DE PORTA DE MADEIRA PARA PINTURA, SEMI-OCA (PESADA OU SUPERPESADA), PADRÃO MÉDIO, 80X210CM, ESPESSURA DE 3,5CM, ITENS INCLUSOS: DOBRADIÇAS, MONTAGEM E INSTALAÇÃO DO BATENTE, FECHADURA COM EXECUÇÃO DO FURO - FORNECIMENTO E INSTALAÇÃO. AF_12/2019</t>
  </si>
  <si>
    <t xml:space="preserve">90846U</t>
  </si>
  <si>
    <t xml:space="preserve">KIT DE PORTA DE MADEIRA PARA PINTURA, SEMI-OCA (PESADA OU SUPERPESADA), PADRÃO MÉDIO, 90X210CM, ESPESSURA DE 3,5CM, ITENS INCLUSOS: DOBRADIÇAS, MONTAGEM E INSTALAÇÃO DO BATENTE, FECHADURA COM EXECUÇÃO DO FURO - FORNECIMENTO E INSTALAÇÃO. AF_12/2019</t>
  </si>
  <si>
    <t xml:space="preserve">90847U</t>
  </si>
  <si>
    <t xml:space="preserve">KIT DE PORTA DE MADEIRA PARA PINTURA, SEMI-OCA (LEVE OU MÉDIA), PADRÃO MÉDIO, 60X210CM, ESPESSURA DE 3,5CM, ITENS INCLUSOS: DOBRADIÇAS, MONTAGEM E INSTALAÇÃO DO BATENTE, SEM FECHADURA - FORNECIMENTO E INSTALAÇÃO. AF_12/2019</t>
  </si>
  <si>
    <t xml:space="preserve">90848U</t>
  </si>
  <si>
    <t xml:space="preserve">KIT DE PORTA DE MADEIRA PARA PINTURA, SEMI-OCA (LEVE OU MÉDIA), PADRÃO MÉDIO, 70X210CM, ESPESSURA DE 3,5CM, ITENS INCLUSOS: DOBRADIÇAS, MONTAGEM E INSTALAÇÃO DO BATENTE, SEM FECHADURA - FORNECIMENTO E INSTALAÇÃO. AF_12/2019</t>
  </si>
  <si>
    <t xml:space="preserve">90849U</t>
  </si>
  <si>
    <t xml:space="preserve">KIT DE PORTA DE MADEIRA PARA PINTURA, SEMI-OCA (LEVE OU MÉDIA), PADRÃO MÉDIO, 80X210CM, ESPESSURA DE 3,5CM, ITENS INCLUSOS: DOBRADIÇAS, MONTAGEM E INSTALAÇÃO DO BATENTE, SEM FECHADURA - FORNECIMENTO E INSTALAÇÃO. AF_12/2019</t>
  </si>
  <si>
    <t xml:space="preserve">90850U</t>
  </si>
  <si>
    <t xml:space="preserve">KIT DE PORTA DE MADEIRA PARA PINTURA, SEMI-OCA (LEVE OU MÉDIA), PADRÃO MÉDIO, 90X210CM, ESPESSURA DE 3,5CM, ITENS INCLUSOS: DOBRADIÇAS, MONTAGEM E INSTALAÇÃO DO BATENTE, SEM FECHADURA - FORNECIMENTO E INSTALAÇÃO. AF_12/2019</t>
  </si>
  <si>
    <t xml:space="preserve">90851U</t>
  </si>
  <si>
    <t xml:space="preserve">KIT DE PORTA DE MADEIRA PARA PINTURA, SEMI-OCA (PESADA OU SUPERPESADA), PADRÃO MÉDIO, 80X210CM, ESPESSURA DE 3,5CM, ITENS INCLUSOS: DOBRADIÇAS, MONTAGEM E INSTALAÇÃO DO BATENTE, SEM FECHADURA - FORNECIMENTO E INSTALAÇÃO. AF_12/2019</t>
  </si>
  <si>
    <t xml:space="preserve">90852U</t>
  </si>
  <si>
    <t xml:space="preserve">KIT DE PORTA DE MADEIRA PARA PINTURA, SEMI-OCA (PESADA OU SUPERPESADA), PADRÃO MÉDIO, 90X210CM, ESPESSURA DE 3,5CM, ITENS INCLUSOS: DOBRADIÇAS, MONTAGEM E INSTALAÇÃO DO BATENTE, SEM FECHADURA - FORNECIMENTO E INSTALAÇÃO. AF_12/2019</t>
  </si>
  <si>
    <t xml:space="preserve">91009U</t>
  </si>
  <si>
    <t xml:space="preserve">PORTA DE MADEIRA PARA VERNIZ, SEMI-OCA (LEVE OU MÉDIA), 60X210CM, ESPESSURA DE 3,5CM, INCLUSO DOBRADIÇAS - FORNECIMENTO E INSTALAÇÃO. AF_12/2019</t>
  </si>
  <si>
    <t xml:space="preserve">91010U</t>
  </si>
  <si>
    <t xml:space="preserve">PORTA DE MADEIRA PARA VERNIZ, SEMI-OCA (LEVE OU MÉDIA), 70X210CM, ESPESSURA DE 3,5CM, INCLUSO DOBRADIÇAS - FORNECIMENTO E INSTALAÇÃO. AF_12/2019</t>
  </si>
  <si>
    <t xml:space="preserve">91011U</t>
  </si>
  <si>
    <t xml:space="preserve">PORTA DE MADEIRA PARA VERNIZ, SEMI-OCA (LEVE OU MÉDIA), 80X210CM, ESPESSURA DE 3,5CM, INCLUSO DOBRADIÇAS - FORNECIMENTO E INSTALAÇÃO. AF_12/2019</t>
  </si>
  <si>
    <t xml:space="preserve">91012U</t>
  </si>
  <si>
    <t xml:space="preserve">PORTA DE MADEIRA PARA VERNIZ, SEMI-OCA (LEVE OU MÉDIA), 90X210CM, ESPESSURA DE 3,5CM, INCLUSO DOBRADIÇAS - FORNECIMENTO E INSTALAÇÃO. AF_12/2019</t>
  </si>
  <si>
    <t xml:space="preserve">91013U</t>
  </si>
  <si>
    <t xml:space="preserve">KIT DE PORTA DE MADEIRA PARA VERNIZ, SEMI-OCA (LEVE OU MÉDIA), PADRÃO MÉDIO, 60X210CM, ESPESSURA DE 3,5CM, ITENS INCLUSOS: DOBRADIÇAS, MONTAGEM E INSTALAÇÃO DO BATENTE, SEM FECHADURA - FORNECIMENTO E INSTALAÇÃO. AF_12/2019</t>
  </si>
  <si>
    <t xml:space="preserve">91014U</t>
  </si>
  <si>
    <t xml:space="preserve">KIT DE PORTA DE MADEIRA PARA VERNIZ, SEMI-OCA (LEVE OU MÉDIA), PADRÃO MÉDIO, 70X210CM, ESPESSURA DE 3,5CM, ITENS INCLUSOS: DOBRADIÇAS, MONTAGEM E INSTALAÇÃO DO BATENTE, SEM FECHADURA - FORNECIMENTO E INSTALAÇÃO. AF_12/2019</t>
  </si>
  <si>
    <t xml:space="preserve">91015U</t>
  </si>
  <si>
    <t xml:space="preserve">KIT DE PORTA DE MADEIRA PARA VERNIZ, SEMI-OCA (LEVE OU MÉDIA), PADRÃO MÉDIO, 80X210CM, ESPESSURA DE 3,5CM, ITENS INCLUSOS: DOBRADIÇAS, MONTAGEM E INSTALAÇÃO DO BATENTE, SEM FECHADURA - FORNECIMENTO E INSTALAÇÃO. AF_12/2019</t>
  </si>
  <si>
    <t xml:space="preserve">91016U</t>
  </si>
  <si>
    <t xml:space="preserve">KIT DE PORTA DE MADEIRA PARA VERNIZ, SEMI-OCA (LEVE OU MÉDIA), PADRÃO MÉDIO, 90X210CM, ESPESSURA DE 3,5CM, ITENS INCLUSOS: DOBRADIÇAS, MONTAGEM E INSTALAÇÃO DO BATENTE, SEM FECHADURA - FORNECIMENTO E INSTALAÇÃO. AF_12/2019</t>
  </si>
  <si>
    <t xml:space="preserve">91287U</t>
  </si>
  <si>
    <t xml:space="preserve">BATENTE PARA PORTA DE MADEIRA, PADRÃO POPULAR - FORNECIMENTO E MONTAGEM. AF_12/2019</t>
  </si>
  <si>
    <t xml:space="preserve">91292U</t>
  </si>
  <si>
    <t xml:space="preserve">BATENTE PARA PORTA DE MADEIRA, FIXAÇÃO COM ARGAMASSA, PADRÃO POPULAR. FORNECIMENTO E INSTALAÇÃO. AF_12/2019</t>
  </si>
  <si>
    <t xml:space="preserve">91295U</t>
  </si>
  <si>
    <t xml:space="preserve">PORTA DE MADEIRA FRISADA, SEMI-OCA (LEVE OU MÉDIA), 60X210CM, ESPESSURA DE 3CM, INCLUSO DOBRADIÇAS - FORNECIMENTO E INSTALAÇÃO. AF_12/2019</t>
  </si>
  <si>
    <t xml:space="preserve">91296U</t>
  </si>
  <si>
    <t xml:space="preserve">PORTA DE MADEIRA FRISADA, SEMI-OCA (LEVE OU MÉDIA), 70X210CM, ESPESSURA DE 3CM, INCLUSO DOBRADIÇAS - FORNECIMENTO E INSTALAÇÃO. AF_12/2019</t>
  </si>
  <si>
    <t xml:space="preserve">91297U</t>
  </si>
  <si>
    <t xml:space="preserve">PORTA DE MADEIRA FRISADA, SEMI-OCA (LEVE OU MÉDIA), 80X210CM, ESPESSURA DE 3,5CM, INCLUSO DOBRADIÇAS - FORNECIMENTO E INSTALAÇÃO. AF_12/2019</t>
  </si>
  <si>
    <t xml:space="preserve">91298U</t>
  </si>
  <si>
    <t xml:space="preserve">PORTA DE MADEIRA TIPO VENEZIANA, 80X210CM, ESPESSURA DE 3CM, INCLUSO DOBRADIÇAS - FORNECIMENTO E INSTALAÇÃO. AF_12/2019</t>
  </si>
  <si>
    <t xml:space="preserve">91299U</t>
  </si>
  <si>
    <t xml:space="preserve">PORTA DE MADEIRA, TIPO MEXICANA, MACIÇA (PESADA OU SUPERPESADA), 80X210CM, ESPESSURA DE 3,5CM, INCLUSO DOBRADIÇAS - FORNECIMENTO E INSTALAÇÃO. AF_12/2019</t>
  </si>
  <si>
    <t xml:space="preserve">91304U</t>
  </si>
  <si>
    <t xml:space="preserve">FECHADURA DE EMBUTIR COM CILINDRO, EXTERNA, COMPLETA, ACABAMENTO PADRÃO POPULAR, INCLUSO EXECUÇÃO DE FURO - FORNECIMENTO E INSTALAÇÃO. AF_12/2019</t>
  </si>
  <si>
    <t xml:space="preserve">91305U</t>
  </si>
  <si>
    <t xml:space="preserve">FECHADURA DE EMBUTIR PARA PORTA DE BANHEIRO, COMPLETA, ACABAMENTO PADRÃO POPULAR, INCLUSO EXECUÇÃO DE FURO - FORNECIMENTO E INSTALAÇÃO. AF_12/2019</t>
  </si>
  <si>
    <t xml:space="preserve">91306U</t>
  </si>
  <si>
    <t xml:space="preserve">FECHADURA DE EMBUTIR PARA PORTAS INTERNAS, COMPLETA, ACABAMENTO PADRÃO MÉDIO, COM EXECUÇÃO DE FURO - FORNECIMENTO E INSTALAÇÃO. AF_12/2019</t>
  </si>
  <si>
    <t xml:space="preserve">91307U</t>
  </si>
  <si>
    <t xml:space="preserve">FECHADURA DE EMBUTIR PARA PORTAS INTERNAS, COMPLETA, ACABAMENTO PADRÃO POPULAR, COM EXECUÇÃO DE FURO - FORNECIMENTO E INSTALAÇÃO. AF_12/2019</t>
  </si>
  <si>
    <t xml:space="preserve">91312U</t>
  </si>
  <si>
    <t xml:space="preserve">KIT DE PORTA DE MADEIRA PARA PINTURA, SEMI-OCA (LEVE OU MÉDIA), PADRÃO POPULAR, 60X210CM, ESPESSURA DE 3,5CM, ITENS INCLUSOS: DOBRADIÇAS, MONTAGEM E INSTALAÇÃO DO BATENTE, FECHADURA COM EXECUÇÃO DO FURO - FORNECIMENTO E INSTALAÇÃO. AF_12/2019</t>
  </si>
  <si>
    <t xml:space="preserve">91313U</t>
  </si>
  <si>
    <t xml:space="preserve">KIT DE PORTA DE MADEIRA PARA PINTURA, SEMI-OCA (LEVE OU MÉDIA), PADRÃO POPULAR, 70X210CM, ESPESSURA DE 3,5CM, ITENS INCLUSOS: DOBRADIÇAS, MONTAGEM E INSTALAÇÃO DO BATENTE, FECHADURA COM EXECUÇÃO DO FURO - FORNECIMENTO E INSTALAÇÃO. AF_12/2019</t>
  </si>
  <si>
    <t xml:space="preserve">91314U</t>
  </si>
  <si>
    <t xml:space="preserve">KIT DE PORTA DE MADEIRA PARA PINTURA, SEMI-OCA (LEVE OU MÉDIA), PADRÃO POPULAR, 80X210CM, ESPESSURA DE 3,5CM, ITENS INCLUSOS: DOBRADIÇAS, MONTAGEM E INSTALAÇÃO DO BATENTE, FECHADURA COM EXECUÇÃO DO FURO - FORNECIMENTO E INSTALAÇÃO. AF_12/2019</t>
  </si>
  <si>
    <t xml:space="preserve">91315U</t>
  </si>
  <si>
    <t xml:space="preserve">KIT DE PORTA DE MADEIRA PARA PINTURA, SEMI-OCA (LEVE OU MÉDIA), PADRÃO POPULAR, 90X210CM, ESPESSURA DE 3,5CM, ITENS INCLUSOS: DOBRADIÇAS, MONTAGEM E INSTALAÇÃO DO BATENTE, FECHADURA COM EXECUÇÃO DO FURO - FORNECIMENTO E INSTALAÇÃO. AF_12/2019</t>
  </si>
  <si>
    <t xml:space="preserve">91316U</t>
  </si>
  <si>
    <t xml:space="preserve">KIT DE PORTA DE MADEIRA PARA PINTURA, SEMI-OCA (PESADA OU SUPERPESADA), PADRÃO POPULAR, 80X210CM, ESPESSURA DE 3,5CM, ITENS INCLUSOS: DOBRADIÇAS, MONTAGEM E INSTALAÇÃO DO BATENTE, FECHADURA COM EXECUÇÃO DO FURO - FORNECIMENTO E INSTALAÇÃO. AF_12/2019</t>
  </si>
  <si>
    <t xml:space="preserve">91317U</t>
  </si>
  <si>
    <t xml:space="preserve">KIT DE PORTA DE MADEIRA PARA PINTURA, SEMI-OCA (PESADA OU SUPERPESADA), PADRÃO POPULAR, 90X210CM, ESPESSURA DE 3,5CM, ITENS INCLUSOS: DOBRADIÇAS, MONTAGEM E INSTALAÇÃO DO BATENTE, FECHADURA COM EXECUÇÃO DO FURO - FORNECIMENTO E INSTALAÇÃO. AF_12/2019</t>
  </si>
  <si>
    <t xml:space="preserve">91318U</t>
  </si>
  <si>
    <t xml:space="preserve">KIT DE PORTA DE MADEIRA PARA PINTURA, SEMI-OCA (LEVE OU MÉDIA), PADRÃO POPULAR, 60X210CM, ESPESSURA DE 3,5CM, ITENS INCLUSOS: DOBRADIÇAS, MONTAGEM E INSTALAÇÃO DO BATENTE, SEM FECHADURA - FORNECIMENTO E INSTALAÇÃO. AF_12/2019</t>
  </si>
  <si>
    <t xml:space="preserve">91319U</t>
  </si>
  <si>
    <t xml:space="preserve">KIT DE PORTA DE MADEIRA PARA PINTURA, SEMI-OCA (LEVE OU MÉDIA), PADRÃO POPULAR, 70X210CM, ESPESSURA DE 3,5CM, ITENS INCLUSOS: DOBRADIÇAS, MONTAGEM E INSTALAÇÃO DO BATENTE, SEM FECHADURA - FORNECIMENTO E INSTALAÇÃO. AF_12/2019</t>
  </si>
  <si>
    <t xml:space="preserve">91320U</t>
  </si>
  <si>
    <t xml:space="preserve">KIT DE PORTA DE MADEIRA PARA PINTURA, SEMI-OCA (LEVE OU MÉDIA), PADRÃO POPULAR, 80X210CM, ESPESSURA DE 3,5CM, ITENS INCLUSOS: DOBRADIÇAS, MONTAGEM E INSTALAÇÃO DO BATENTE, SEM FECHADURA - FORNECIMENTO E INSTALAÇÃO. AF_12/2019</t>
  </si>
  <si>
    <t xml:space="preserve">91321U</t>
  </si>
  <si>
    <t xml:space="preserve">KIT DE PORTA DE MADEIRA PARA PINTURA, SEMI-OCA (LEVE OU MÉDIA), PADRÃO POPULAR, 90X210CM, ESPESSURA DE 3,5CM, ITENS INCLUSOS: DOBRADIÇAS, MONTAGEM E INSTALAÇÃO DO BATENTE, SEM FECHADURA - FORNECIMENTO E INSTALAÇÃO. AF_12/2019</t>
  </si>
  <si>
    <t xml:space="preserve">91322U</t>
  </si>
  <si>
    <t xml:space="preserve">KIT DE PORTA DE MADEIRA PARA PINTURA, SEMI-OCA (PESADA OU SUPERPESADA), PADRÃO POPULAR, 80X210CM, ESPESSURA DE 3,5CM, ITENS INCLUSOS: DOBRADIÇAS, MONTAGEM E INSTALAÇÃO DO BATENTE, SEM FECHADURA - FORNECIMENTO E INSTALAÇÃO. AF_12/2019</t>
  </si>
  <si>
    <t xml:space="preserve">91323U</t>
  </si>
  <si>
    <t xml:space="preserve">KIT DE PORTA DE MADEIRA PARA PINTURA, SEMI-OCA (PESADA OU SUPERPESADA), PADRÃO POPULAR, 90X210CM, ESPESSURA DE 3,5CM, ITENS INCLUSOS: DOBRADIÇAS, MONTAGEM E INSTALAÇÃO DO BATENTE, SEM FECHADURA - FORNECIMENTO E INSTALAÇÃO. AF_12/2019</t>
  </si>
  <si>
    <t xml:space="preserve">91324U</t>
  </si>
  <si>
    <t xml:space="preserve">KIT DE PORTA DE MADEIRA PARA VERNIZ, SEMI-OCA (LEVE OU MÉDIA), PADRÃO POPULAR, 60X210CM, ESPESSURA DE 3,5CM, ITENS INCLUSOS: DOBRADIÇAS, MONTAGEM E INSTALAÇÃO DO BATENTE, SEM FECHADURA - FORNECIMENTO E INSTALAÇÃO. AF_12/2019</t>
  </si>
  <si>
    <t xml:space="preserve">91325U</t>
  </si>
  <si>
    <t xml:space="preserve">KIT DE PORTA DE MADEIRA PARA VERNIZ, SEMI-OCA (LEVE OU MÉDIA), PADRÃO POPULAR, 70X210CM, ESPESSURA DE 3,5CM, ITENS INCLUSOS: DOBRADIÇAS, MONTAGEM E INSTALAÇÃO DO BATENTE, SEM FECHADURA - FORNECIMENTO E INSTALAÇÃO. AF_12/2019</t>
  </si>
  <si>
    <t xml:space="preserve">91326U</t>
  </si>
  <si>
    <t xml:space="preserve">KIT DE PORTA DE MADEIRA PARA VERNIZ, SEMI-OCA (LEVE OU MÉDIA), PADRÃO POPULAR, 80X210CM, ESPESSURA DE 3,5CM, ITENS INCLUSOS: DOBRADIÇAS, MONTAGEM E INSTALAÇÃO DO BATENTE, SEM FECHADURA - FORNECIMENTO E INSTALAÇÃO. AF_12/2019</t>
  </si>
  <si>
    <t xml:space="preserve">91327U</t>
  </si>
  <si>
    <t xml:space="preserve">KIT DE PORTA DE MADEIRA PARA VERNIZ, SEMI-OCA (LEVE OU MÉDIA), PADRÃO POPULAR, 90X210CM, ESPESSURA DE 3,5CM, ITENS INCLUSOS: DOBRADIÇAS, MONTAGEM E INSTALAÇÃO DO BATENTE, SEM FECHADURA - FORNECIMENTO E INSTALAÇÃO. AF_12/2019</t>
  </si>
  <si>
    <t xml:space="preserve">91328U</t>
  </si>
  <si>
    <t xml:space="preserve">KIT DE PORTA DE MADEIRA FRISADA, SEMI-OCA (LEVE OU MÉDIA), PADRÃO MÉDIO 60X210CM, ESPESSURA DE 3CM, ITENS INCLUSOS: DOBRADIÇAS, MONTAGEM E INSTALAÇÃO DO BATENTE, SEM FECHADURA - FORNECIMENTO E INSTALAÇÃO. AF_12/2019</t>
  </si>
  <si>
    <t xml:space="preserve">91329U</t>
  </si>
  <si>
    <t xml:space="preserve">KIT DE PORTA DE MADEIRA FRISADA, SEMI-OCA (LEVE OU MÉDIA), PADRÃO POPULAR, 60X210CM, ESPESSURA DE 3CM, ITENS INCLUSOS: DOBRADIÇAS, MONTAGEM E INSTALAÇÃO DO BATENTE, SEM FECHADURA - FORNECIMENTO E INSTALAÇÃO. AF_12/2019</t>
  </si>
  <si>
    <t xml:space="preserve">91330U</t>
  </si>
  <si>
    <t xml:space="preserve">KIT DE PORTA DE MADEIRA FRISADA, SEMI-OCA (LEVE OU MÉDIA), PADRÃO MÉDIO, 70X210CM, ESPESSURA DE 3CM, ITENS INCLUSOS: DOBRADIÇAS, MONTAGEM E INSTALAÇÃO DO BATENTE, SEM FECHADURA - FORNECIMENTO E INSTALAÇÃO. AF_12/2019</t>
  </si>
  <si>
    <t xml:space="preserve">91331U</t>
  </si>
  <si>
    <t xml:space="preserve">KIT DE PORTA DE MADEIRA FRISADA, SEMI-OCA (LEVE OU MÉDIA), PADRÃO POPULAR, 70X210CM, ESPESSURA DE 3CM, ITENS INCLUSOS: DOBRADIÇAS, MONTAGEM E INSTALAÇÃO DO BATENTE, SEM FECHADURA - FORNECIMENTO E INSTALAÇÃO. AF_12/2019</t>
  </si>
  <si>
    <t xml:space="preserve">91332U</t>
  </si>
  <si>
    <t xml:space="preserve">KIT DE PORTA DE MADEIRA FRISADA, SEMI-OCA (LEVE OU MÉDIA), PADRÃO MÉDIO, 80X210CM, ESPESSURA DE 3,5CM, ITENS INCLUSOS: DOBRADIÇAS, MONTAGEM E INSTALAÇÃO DO BATENTE, SEM FECHADURA - FORNECIMENTO E INSTALAÇÃO. AF_12/2019</t>
  </si>
  <si>
    <t xml:space="preserve">91333U</t>
  </si>
  <si>
    <t xml:space="preserve">KIT DE PORTA DE MADEIRA FRISADA, SEMI-OCA (LEVE OU MÉDIA), PADRÃO POPULAR, 80X210CM, ESPESSURA DE 3,5CM, ITENS INCLUSOS: DOBRADIÇAS, MONTAGEM E INSTALAÇÃO DO BATENTE, SEM FECHADURA - FORNECIMENTO E INSTALAÇÃO. AF_12/2019</t>
  </si>
  <si>
    <t xml:space="preserve">91334U</t>
  </si>
  <si>
    <t xml:space="preserve">KIT DE PORTA DE MADEIRA TIPO VENEZIANA, PADRÃO MÉDIO, 80X210CM, ESPESSURA DE 3CM, ITENS INCLUSOS: DOBRADIÇAS, MONTAGEM E INSTALAÇÃO DO BATENTE, SEM FECHADURA - FORNECIMENTO E INSTALAÇÃO. AF_12/2019</t>
  </si>
  <si>
    <t xml:space="preserve">91335U</t>
  </si>
  <si>
    <t xml:space="preserve">KIT DE PORTA DE MADEIRA TIPO VENEZIANA, PADRÃO POPULAR, 80X210CM, ESPESSURA DE 3CM, ITENS INCLUSOS: DOBRADIÇAS, MONTAGEM E INSTALAÇÃO DO BATENTE, SEM FECHADURA - FORNECIMENTO E INSTALAÇÃO. AF_12/2019</t>
  </si>
  <si>
    <t xml:space="preserve">91336U</t>
  </si>
  <si>
    <t xml:space="preserve">KIT DE PORTA DE MADEIRA TIPO MEXICANA, MACIÇA (PESADA OU SUPERPESADA), PADRÃO MÉDIO, 80X210CM, ESPESSURA DE 3CM, ITENS INCLUSOS: DOBRADIÇAS, MONTAGEM E INSTALAÇÃO DO BATENTE, SEM FECHADURA - FORNECIMENTO E INSTALAÇÃO. AF_12/2019</t>
  </si>
  <si>
    <t xml:space="preserve">91337U</t>
  </si>
  <si>
    <t xml:space="preserve">KIT DE PORTA DE MADEIRA TIPO MEXICANA, MACIÇA (PESADA OU SUPERPESADA), PADRÃO POPULAR, 80X210CM, ESPESSURA DE 3CM, ITENS INCLUSOS: DOBRADIÇAS, MONTAGEM E INSTALAÇÃO DO BATENTE, SEM FECHADURA - FORNECIMENTO E INSTALAÇÃO. AF_12/2019</t>
  </si>
  <si>
    <t xml:space="preserve">100659U</t>
  </si>
  <si>
    <t xml:space="preserve">ALIZAR DE 5X1,5CM PARA PORTA FIXADO COM PREGOS, PADRÃO MÉDIO - FORNECIMENTO E INSTALAÇÃO. AF_12/2019</t>
  </si>
  <si>
    <t xml:space="preserve">100660U</t>
  </si>
  <si>
    <t xml:space="preserve">ALIZAR DE 5X1,5CM PARA PORTA FIXADO COM PREGOS, PADRÃO POPULAR - FORNECIMENTO E INSTALAÇÃO. AF_12/2019</t>
  </si>
  <si>
    <t xml:space="preserve">100675U</t>
  </si>
  <si>
    <t xml:space="preserve">KIT DE PORTA-PRONTA DE MADEIRA EM ACABAMENTO MELAMÍNICO BRANCO, FOLHA LEVE OU MÉDIA, 90X210, EXCLUSIVE FECHADURA, FIXAÇÃO COM PREENCHIMENTO TOTAL DE ESPUMA EXPANSIVA - FORNECIMENTO E INSTALAÇÃO. AF_12/2019</t>
  </si>
  <si>
    <t xml:space="preserve">100676U</t>
  </si>
  <si>
    <t xml:space="preserve">BATENTE PARA PORTA COM BANDEIRA, FIXAÇÃO COM PARAFUSO E BUCHA. AF_12/2019</t>
  </si>
  <si>
    <t xml:space="preserve">100678U</t>
  </si>
  <si>
    <t xml:space="preserve">KIT DE PORTA DE MADEIRA PARA VERNIZ, SEMI-OCA (LEVE OU MÉDIA), PADRÃO MÉDIO, 60X210CM, ESPESSURA DE 3,5CM, ITENS INCLUSOS: DOBRADIÇAS, MONTAGEM E INSTALAÇÃO DE BATENTE, FECHADURA COM EXECUÇÃO DO FURO - FORNECIMENTO E INSTALAÇÃO. AF_12/2019</t>
  </si>
  <si>
    <t xml:space="preserve">100679U</t>
  </si>
  <si>
    <t xml:space="preserve">KIT DE PORTA DE MADEIRA PARA VERNIZ, SEMI-OCA (LEVE OU MÉDIA), PADRÃO POPULAR, 60X210CM, ESPESSURA DE 3,5CM, ITENS INCLUSOS: DOBRADIÇAS, MONTAGEM E INSTALAÇÃO DE BATENTE, FECHADURA COM EXECUÇÃO DO FURO - FORNECIMENTO E INSTALAÇÃO. AF_12/2019</t>
  </si>
  <si>
    <t xml:space="preserve">100680U</t>
  </si>
  <si>
    <t xml:space="preserve">KIT DE PORTA DE MADEIRA PARA VERNIZ, SEMI-OCA (LEVE OU MÉDIA), PADRÃO MÉDIO, 70X210CM, ESPESSURA DE 3,5CM, ITENS INCLUSOS: DOBRADIÇAS, MONTAGEM E INSTALAÇÃO DE BATENTE, FECHADURA COM EXECUÇÃO DO FURO - FORNECIMENTO E INSTALAÇÃO. AF_12/2019</t>
  </si>
  <si>
    <t xml:space="preserve">100681U</t>
  </si>
  <si>
    <t xml:space="preserve">KIT DE PORTA DE MADEIRA FRISADA, SEMI-OCA (LEVE OU MÉDIA), PADRÃO MÉDIO, 70X210CM, ESPESSURA DE 3CM, ITENS INCLUSOS: DOBRADIÇAS, MONTAGEM E INSTALAÇÃO DE BATENTE, FECHADURA COM EXECUÇÃO DO FURO - FORNECIMENTO E INSTALAÇÃO. AF_12/2019</t>
  </si>
  <si>
    <t xml:space="preserve">100682U</t>
  </si>
  <si>
    <t xml:space="preserve">KIT DE PORTA DE MADEIRA FRISADA, SEMI-OCA (LEVE OU MÉDIA), PADRÃO POPULAR, 70X210CM, ESPESSURA DE 3CM, ITENS INCLUSOS: DOBRADIÇAS, MONTAGEM E INSTALAÇÃO DE BATENTE, FECHADURA COM EXECUÇÃO DO FURO - FORNECIMENTO E INSTALAÇÃO. AF_12/2019</t>
  </si>
  <si>
    <t xml:space="preserve">100683U</t>
  </si>
  <si>
    <t xml:space="preserve">KIT DE PORTA DE MADEIRA PARA VERNIZ, SEMI-OCA (LEVE OU MÉDIA), PADRÃO MÉDIO, 80X210CM, ESPESSURA DE 3,5CM, ITENS INCLUSOS: DOBRADIÇAS, MONTAGEM E INSTALAÇÃO DE BATENTE, FECHADURA COM EXECUÇÃO DO FURO - FORNECIMENTO E INSTALAÇÃO. AF_12/2019</t>
  </si>
  <si>
    <t xml:space="preserve">100684U</t>
  </si>
  <si>
    <t xml:space="preserve">KIT DE PORTA DE MADEIRA PARA VERNIZ, SEMI-OCA (LEVE OU MÉDIA), PADRÃO POPULAR, 80X210CM, ESPESSURA DE 3,5CM, ITENS INCLUSOS: DOBRADIÇAS, MONTAGEM E INSTALAÇÃO DE BATENTE, FECHADURA COM EXECUÇÃO DO FURO - FORNECIMENTO E INSTALAÇÃO. AF_12/2019</t>
  </si>
  <si>
    <t xml:space="preserve">100685U</t>
  </si>
  <si>
    <t xml:space="preserve">KIT DE PORTA DE MADEIRA PARA VERNIZ, SEMI-OCA (LEVE OU MÉDIA), PADRÃO MÉDIO, 90X210CM, ESPESSURA DE 3,5CM, ITENS INCLUSOS: DOBRADIÇAS, MONTAGEM E INSTALAÇÃO DE BATENTE, FECHADURA COM EXECUÇÃO DO FURO - FORNECIMENTO E INSTALAÇÃO. AF_12/2019</t>
  </si>
  <si>
    <t xml:space="preserve">100686U</t>
  </si>
  <si>
    <t xml:space="preserve">KIT DE PORTA DE MADEIRA PARA VERNIZ, SEMI-OCA (LEVE OU MÉDIA), PADRÃO POPULAR, 90X210CM, ESPESSURA DE 3CM, ITENS INCLUSOS: DOBRADIÇAS, MONTAGEM E INSTALAÇÃO DE BATENTE, FECHADURA COM EXECUÇÃO DO FURO - FORNECIMENTO E INSTALAÇÃO. AF_12/2019</t>
  </si>
  <si>
    <t xml:space="preserve">100687U</t>
  </si>
  <si>
    <t xml:space="preserve">KIT DE PORTA DE MADEIRA FRISADA, SEMI-OCA (LEVE OU MÉDIA), PADRÃO MÉDIO, 60X210CM, ESPESSURA DE 3,5CM, ITENS INCLUSOS: DOBRADIÇAS, MONTAGEM E INSTALAÇÃO DE BATENTE, FECHADURA COM EXECUÇÃO DO FURO - FORNECIMENTO E INSTALAÇÃO. AF_12/2019</t>
  </si>
  <si>
    <t xml:space="preserve">100688U</t>
  </si>
  <si>
    <t xml:space="preserve">KIT DE PORTA DE MADEIRA FRISADA, SEMI-OCA (LEVE OU MÉDIA), PADRÃO POPULAR, 60X210CM, ESPESSURA DE 3CM, ITENS INCLUSOS: DOBRADIÇAS, MONTAGEM E INSTALAÇÃO DE BATENTE, FECHADURA COM EXECUÇÃO DO FURO - FORNECIMENTO E INSTALAÇÃO. AF_12/2019</t>
  </si>
  <si>
    <t xml:space="preserve">100689U</t>
  </si>
  <si>
    <t xml:space="preserve">KIT DE PORTA DE MADEIRA FRISADA, SEMI-OCA (LEVE OU MÉDIA), PADRÃO MÉDIO, 80X210CM, ESPESSURA DE 3,5CM, ITENS INCLUSOS: DOBRADIÇAS, MONTAGEM E INSTALAÇÃO DE BATENTE, FECHADURA COM EXECUÇÃO DO FURO - FORNECIMENTO E INSTALAÇÃO. AF_12/2019</t>
  </si>
  <si>
    <t xml:space="preserve">100690U</t>
  </si>
  <si>
    <t xml:space="preserve">KIT DE PORTA DE MADEIRA FRISADA, SEMI-OCA (LEVE OU MÉDIA), PADRÃO POPULAR, 80X210CM, ESPESSURA DE 3,5CM, ITENS INCLUSOS: DOBRADIÇAS, MONTAGEM E INSTALAÇÃO DE BATENTE, FECHADURA COM EXECUÇÃO DO FURO - FORNECIMENTO E INSTALAÇÃO. AF_12/2019</t>
  </si>
  <si>
    <t xml:space="preserve">100691U</t>
  </si>
  <si>
    <t xml:space="preserve">KIT DE PORTA DE MADEIRA TIPO VENEZIANA, 80X210CM (ESPESSURA DE 3CM), PADRÃO MÉDIO, ITENS INCLUSOS: DOBRADIÇAS, MONTAGEM E INSTALAÇÃO DE BATENTE, FECHADURA COM EXECUÇÃO DO FURO - FORNECIMENTO E INSTALAÇÃO. AF_12/2019</t>
  </si>
  <si>
    <t xml:space="preserve">100692U</t>
  </si>
  <si>
    <t xml:space="preserve">KIT DE PORTA DE MADEIRA TIPO VENEZIANA, 80X210CM (ESPESSURA DE 3CM), PADRÃO POPULAR, ITENS INCLUSOS: DOBRADIÇAS, MONTAGEM E INSTALAÇÃO DE BATENTE, FECHADURA COM EXECUÇÃO DO FURO - FORNECIMENTO E INSTALAÇÃO. AF_12/2019</t>
  </si>
  <si>
    <t xml:space="preserve">100693U</t>
  </si>
  <si>
    <t xml:space="preserve">KIT DE PORTA DE MADEIRA TIPO MEXICANA, MACIÇA (PESADA OU SUPERPESADA), PADRÃO MÉDIO, 80X210CM, ESPESSURA DE 3,5CM, ITENS INCLUSOS: DOBRADIÇAS, MONTAGEM E INSTALAÇÃO DE BATENTE, FECHADURA COM EXECUÇÃO DO FURO - FORNECIMENTO E INSTALAÇÃO. AF_12/2019</t>
  </si>
  <si>
    <t xml:space="preserve">100694U</t>
  </si>
  <si>
    <t xml:space="preserve">KIT DE PORTA DE MADEIRA TIPO MEXICANA, MACIÇA (PESADA OU SUPERPESADA), PADRÃO POPULAR, 80X210CM, ESPESSURA DE 3,5CM, ITENS INCLUSOS: DOBRADIÇAS, MONTAGEM E INSTALAÇÃO DE BATENTE, FECHADURA COM EXECUÇÃO DO FURO - FORNECIMENTO E INSTALAÇÃO. AF_12/2019</t>
  </si>
  <si>
    <t xml:space="preserve">100695U</t>
  </si>
  <si>
    <t xml:space="preserve">RECOLOCAÇÃO DE FOLHAS DE PORTA DE MADEIRA LEVE OU MÉDIA DE 60CM DE LARGURA, CONSIDERANDO REAPROVEITAMENTO DO MATERIAL. AF_12/2019</t>
  </si>
  <si>
    <t xml:space="preserve">100696U</t>
  </si>
  <si>
    <t xml:space="preserve">RECOLOCAÇÃO DE FOLHAS DE PORTA DE MADEIRA LEVE OU MÉDIA DE 70CM DE LARGURA, CONSIDERANDO REAPROVEITAMENTO DO MATERIAL. AF_12/2019</t>
  </si>
  <si>
    <t xml:space="preserve">100697U</t>
  </si>
  <si>
    <t xml:space="preserve">RECOLOCAÇÃO DE FOLHAS DE PORTA DE MADEIRA LEVE OU MÉDIA DE 80CM DE LARGURA, CONSIDERANDO REAPROVEITAMENTO DO MATERIAL. AF_12/2019</t>
  </si>
  <si>
    <t xml:space="preserve">100698U</t>
  </si>
  <si>
    <t xml:space="preserve">RECOLOCAÇÃO DE FOLHAS DE PORTA DE MADEIRA LEVE OU MÉDIA DE 90CM DE LARGURA, CONSIDERANDO REAPROVEITAMENTO DO MATERIAL. AF_12/2019</t>
  </si>
  <si>
    <t xml:space="preserve">100699U</t>
  </si>
  <si>
    <t xml:space="preserve">RECOLOCAÇÃO DE FOLHAS DE PORTA DE MADEIRA PESADA OU SUPERPESADA DE 80CM DE LARGURA, CONSIDERANDO REAPROVEITAMENTO DO MATERIAL. AF_12/2019</t>
  </si>
  <si>
    <t xml:space="preserve">100700U</t>
  </si>
  <si>
    <t xml:space="preserve">PORTA DE MADEIRA COMPENSADA LISA PARA PINTURA, 120X210X3,5CM, 2 FOLHAS, INCLUSO ADUELA 2A, ALIZAR 2A E DOBRADIÇAS. AF_12/2019</t>
  </si>
  <si>
    <t xml:space="preserve">100712U</t>
  </si>
  <si>
    <t xml:space="preserve">KIT DE PORTA DE MADEIRA PARA VERNIZ, SEMI-OCA (LEVE OU MÉDIA), PADRÃO POPULAR, 70X210CM, ESPESSURA DE 3,5CM, ITENS INCLUSOS: DOBRADIÇAS, MONTAGEM E INSTALAÇÃO DE BATENTE, FECHADURA COM EXECUÇÃO DO FURO - FORNECIMENTO E INSTALAÇÃO. AF_12/2019</t>
  </si>
  <si>
    <t xml:space="preserve">100665U</t>
  </si>
  <si>
    <t xml:space="preserve">JANELA DE MADEIRA - CEDRINHO/ANGELIM OU EQUIVALENTE DA REGIÃO - DE ABRIR COM 4 FOLHAS (2 VENEZIANAS E 2 GUILHOTINAS PARA VIDRO), COM BATENTE, ALIZAR E FERRAGENS. EXCLUSIVE VIDROS, ACABAMENTO E CONTRAMARCO. FORNECIMENTO E INSTALAÇÃO. AF_12/2019</t>
  </si>
  <si>
    <t xml:space="preserve">100666U</t>
  </si>
  <si>
    <t xml:space="preserve">JANELA DE MADEIRA (PINUS/EUCALIPTO OU EQUIV.) DE ABRIR COM 4 FOLHAS (2 VENEZIANAS E 2 GUILHOTINAS PARA VIDRO), COM BATENTE, ALIZAR E FERRAGENS. EXCLUSIVE VIDROS, ACABAMENTO E CONTRAMARCO. FORNECIMENTO E INSTALAÇÃO. AF_12/2019</t>
  </si>
  <si>
    <t xml:space="preserve">100667U</t>
  </si>
  <si>
    <t xml:space="preserve">JANELA DE MADEIRA (IMBUIA/CEDRO OU EQUIV.) DE ABRIR COM 4 FOLHAS (2 VENEZIANAS E 2 GUILHOTINAS PARA VIDRO), COM BATENTE, ALIZAR E FERRAGENS. EXCLUSIVE VIDROS, ACABAMENTO E CONTRAMARCO. FORNECIMENTO E INSTALAÇÃO. AF_12/2019</t>
  </si>
  <si>
    <t xml:space="preserve">100668U</t>
  </si>
  <si>
    <t xml:space="preserve">JANELA DE MADEIRA (CEDRINHO/ANGELIM OU EQUIV.) TIPO MAXIM-AR, PARA VIDRO, COM BATENTE, ALIZAR E FERRAGENS. EXCLUSIVE VIDRO, ACABAMENTO E CONTRAMARCO. FORNECIMENTO E INSTALAÇÃO. AF_12/2019</t>
  </si>
  <si>
    <t xml:space="preserve">100669U</t>
  </si>
  <si>
    <t xml:space="preserve">JANELA DE MADEIRA (PINUS/EUCALIPTO OU EQUIV.) TIPO BASCULANTE COM 2 FOLHAS PARA VIDRO, COM BATENTE, ALIZAR E FERRAGENS. EXCLUSIVE VIDROS, ACABAMENTO E CONTRAMARCO. FORNECIMENTO E INSTALAÇÃO. AF_12/2019</t>
  </si>
  <si>
    <t xml:space="preserve">100670U</t>
  </si>
  <si>
    <t xml:space="preserve">JANELA DE MADEIRA (CEDRINHO/ANGELIM OU EQUIV.) DE CORRER COM 6 FOLHAS (2 VENEZ. FIXAS, 2 VENEZ. DE CORRER E 2 DE CORRER PARA VIDRO), COM BATENTE, ALIZAR E FERRAGENS. EXCLUSIVE VIDROS, ACABAMENTO E CONTRAMARCO. FORNECIMENTO E INSTALAÇÃO. AF_12/2019</t>
  </si>
  <si>
    <t xml:space="preserve">100671U</t>
  </si>
  <si>
    <t xml:space="preserve">JANELA DE MADEIRA (IMBUIA/CEDRO OU EQUIV) DE CORRER COM 6 FOLHAS (2 VENEZIANAS FIXAS, 2 VENEZIANAS DE CORRER E 2 DE CORRER PARA VIDRO), COM BATENTE, ALIZAR E FERRAGENS. EXCLUSIVE VIDROS, ACABAMENTO E CONTRAMARCO. FORNECIMENTO E INSTALAÇÃO. AF_12/2019</t>
  </si>
  <si>
    <t xml:space="preserve">100672U</t>
  </si>
  <si>
    <t xml:space="preserve">JANELA DE MADEIRA (PINUS/EUCALIPTO OU EQUIV.) DE CORRER COM 6 FOLHAS (2 VENEZ. FIXAS, 2 VENEZ. DE CORRER E 2 DE CORRER PARA VIDRO), COM BATENTE, ALIZAR E FERRAGENS. EXCLUSIVE VIDROS, ACABAMENTO E CONTRAMARCO. FORNECIMENTO EINSTALAÇÃO. AF_12/2019</t>
  </si>
  <si>
    <t xml:space="preserve">100701U</t>
  </si>
  <si>
    <t xml:space="preserve">PORTA DE FERRO, DE ABRIR, TIPO GRADE COM CHAPA, COM GUARNIÇÕES. AF_12/2019</t>
  </si>
  <si>
    <t xml:space="preserve">94559U</t>
  </si>
  <si>
    <t xml:space="preserve">JANELA DE AÇO TIPO BASCULANTE PARA VIDROS, COM BATENTE, FERRAGENS E PINTURA ANTICORROSIVA. EXCLUSIVE VIDROS, ACABAMENTO, ALIZAR E CONTRAMARCO. FORNECIMENTO E INSTALAÇÃO. AF_12/2019</t>
  </si>
  <si>
    <t xml:space="preserve">94562U</t>
  </si>
  <si>
    <t xml:space="preserve">JANELA DE AÇO DE CORRER COM 4 FOLHAS PARA VIDRO, COM BATENTE, FERRAGENS E PINTURA ANTICORROSIVA. EXCLUSIVE VIDROS, ALIZAR E CONTRAMARCO. FORNECIMENTO E INSTALAÇÃO. AF_12/2019</t>
  </si>
  <si>
    <t xml:space="preserve">94587U</t>
  </si>
  <si>
    <t xml:space="preserve">CONTRAMARCO DE AÇO, FIXAÇÃO COM ARGAMASSA - FORNECIMENTO E INSTALAÇÃO. AF_12/2019</t>
  </si>
  <si>
    <t xml:space="preserve">94588U</t>
  </si>
  <si>
    <t xml:space="preserve">CONTRAMARCO DE AÇO, FIXAÇÃO COM PARAFUSO - FORNECIMENTO E INSTALAÇÃO. AF_12/2019</t>
  </si>
  <si>
    <t xml:space="preserve">99837U</t>
  </si>
  <si>
    <t xml:space="preserve">GUARDA-CORPO DE AÇO GALVANIZADO DE 1,10M, MONTANTES TUBULARES DE 1.1/4" ESPAÇADOS DE 1,20M, TRAVESSA SUPERIOR DE 1.1/2", GRADIL FORMADO POR TUBOS HORIZONTAIS DE 1" E VERTICAIS DE 3/4", FIXADO COM CHUMBADOR MECÂNICO. AF_04/2019_P</t>
  </si>
  <si>
    <t xml:space="preserve">99839U</t>
  </si>
  <si>
    <t xml:space="preserve">GUARDA-CORPO DE AÇO GALVANIZADO DE 1,10M DE ALTURA, MONTANTES TUBULARES DE 1.1/2 ESPAÇADOS DE 1,20M, TRAVESSA SUPERIOR DE 2, GRADIL FORMADO POR BARRAS CHATAS EM FERRO DE 32X4,8MM, FIXADO COM CHUMBADOR MECÂNICO. AF_04/2019_P</t>
  </si>
  <si>
    <t xml:space="preserve">99841U</t>
  </si>
  <si>
    <t xml:space="preserve">GUARDA-CORPO PANORÂMICO COM PERFIS DE ALUMÍNIO E VIDRO LAMINADO 8 MM, FIXADO COM CHUMBADOR MECÂNICO. AF_04/2019_P</t>
  </si>
  <si>
    <t xml:space="preserve">99855U</t>
  </si>
  <si>
    <t xml:space="preserve">CORRIMÃO SIMPLES, DIÂMETRO EXTERNO = 1 1/2", EM AÇO GALVANIZADO. AF_04/2019_P</t>
  </si>
  <si>
    <t xml:space="preserve">99857U</t>
  </si>
  <si>
    <t xml:space="preserve">CORRIMÃO SIMPLES, DIÂMETRO EXTERNO = 1 1/2", EM ALUMÍNIO. AF_04/2019_P</t>
  </si>
  <si>
    <t xml:space="preserve">99861U</t>
  </si>
  <si>
    <t xml:space="preserve">GRADIL EM FERRO FIXADO EM VÃOS DE JANELAS, FORMADO POR BARRAS CHATAS DE 25X4,8 MM. AF_04/2019</t>
  </si>
  <si>
    <t xml:space="preserve">99862U</t>
  </si>
  <si>
    <t xml:space="preserve">GRADIL EM ALUMÍNIO FIXADO EM VÃOS DE JANELAS, FORMADO POR TUBOS DE 3/4". AF_04/2019</t>
  </si>
  <si>
    <t xml:space="preserve">90838U</t>
  </si>
  <si>
    <t xml:space="preserve">PORTA CORTA-FOGO 90X210X4CM - FORNECIMENTO E INSTALAÇÃO. AF_12/2019</t>
  </si>
  <si>
    <t xml:space="preserve">91338U</t>
  </si>
  <si>
    <t xml:space="preserve">PORTA DE ALUMÍNIO DE ABRIR COM LAMBRI, COM GUARNIÇÃO, FIXAÇÃO COM PARAFUSOS - FORNECIMENTO E INSTALAÇÃO. AF_12/2019</t>
  </si>
  <si>
    <t xml:space="preserve">91341U</t>
  </si>
  <si>
    <t xml:space="preserve">PORTA EM ALUMÍNIO DE ABRIR TIPO VENEZIANA COM GUARNIÇÃO, FIXAÇÃO COM PARAFUSOS - FORNECIMENTO E INSTALAÇÃO. AF_12/2019</t>
  </si>
  <si>
    <t xml:space="preserve">94805U</t>
  </si>
  <si>
    <t xml:space="preserve">PORTA DE ALUMÍNIO DE ABRIR PARA VIDRO SEM GUARNIÇÃO, 87X210CM, FIXAÇÃO COM PARAFUSOS, INCLUSIVE VIDROS - FORNECIMENTO E INSTALAÇÃO. AF_12/2019</t>
  </si>
  <si>
    <t xml:space="preserve">94806U</t>
  </si>
  <si>
    <t xml:space="preserve">PORTA EM AÇO DE ABRIR PARA VIDRO SEM GUARNIÇÃO, 87X210CM, FIXAÇÃO COM PARAFUSOS, EXCLUSIVE VIDROS - FORNECIMENTO E INSTALAÇÃO. AF_12/2019</t>
  </si>
  <si>
    <t xml:space="preserve">94807U</t>
  </si>
  <si>
    <t xml:space="preserve">PORTA EM AÇO DE ABRIR TIPO VENEZIANA SEM GUARNIÇÃO, 87X210CM, FIXAÇÃO COM PARAFUSOS - FORNECIMENTO E INSTALAÇÃO. AF_12/2019</t>
  </si>
  <si>
    <t xml:space="preserve">100702U</t>
  </si>
  <si>
    <t xml:space="preserve">PORTA DE CORRER DE ALUMÍNIO, COM DUAS FOLHAS PARA VIDRO, INCLUSO VIDRO LISO INCOLOR, FECHADURA E PUXADOR, SEM ALIZAR. AF_12/2019</t>
  </si>
  <si>
    <t xml:space="preserve">102188U</t>
  </si>
  <si>
    <t xml:space="preserve">MOLA HIDRAULICA DE PISO PARA PORTA DE VIDRO TEMPERADO. AF_01/2021</t>
  </si>
  <si>
    <t xml:space="preserve">102189U</t>
  </si>
  <si>
    <t xml:space="preserve">JOGO DE FERRAGENS CROMADAS PARA PORTA DE VIDRO TEMPERADO, UMA FOLHA COMPOSTO DE DOBRADICAS SUPERIOR E INFERIOR, TRINCO, FECHADURA, CONTRA FECHADURA COM CAPUCHINHO SEM MOLA E PUXADOR. AF_01/2021</t>
  </si>
  <si>
    <t xml:space="preserve">100703U</t>
  </si>
  <si>
    <t xml:space="preserve">PUXADOR CENTRAL PARA ESQUADRIA DE MADEIRA. AF_12/2019</t>
  </si>
  <si>
    <t xml:space="preserve">100704U</t>
  </si>
  <si>
    <t xml:space="preserve">PORTA CADEADO ZINCADO OXIDADO PRETO COM CADEADO DE AÇO INOX, LARGURA DE *50* MM. AF_12/2019</t>
  </si>
  <si>
    <t xml:space="preserve">100705U</t>
  </si>
  <si>
    <t xml:space="preserve">TARJETA TIPO LIVRE/OCUPADO PARA PORTA DE BANHEIRO. AF_12/2019</t>
  </si>
  <si>
    <t xml:space="preserve">100706U</t>
  </si>
  <si>
    <t xml:space="preserve">CREMONA EM LATÃO CROMADO OU POLIDO, COMPLETA. AF_12/2019</t>
  </si>
  <si>
    <t xml:space="preserve">100707U</t>
  </si>
  <si>
    <t xml:space="preserve">FECHO DE EMBUTIR TIPO UNHA 22CM. AF_12/2019</t>
  </si>
  <si>
    <t xml:space="preserve">100708U</t>
  </si>
  <si>
    <t xml:space="preserve">FECHO DE EMBUTIR TIPO UNHA 40CM. AF_12/2019</t>
  </si>
  <si>
    <t xml:space="preserve">100709U</t>
  </si>
  <si>
    <t xml:space="preserve">DOBRADIÇA EM AÇO/FERRO, 3" X 21/2", E=1,9 A 2MM, SEN ANEL, CROMADO OU ZINCADO, TAMPA BOLA, COM PARAFUSOS. AF_12/2019</t>
  </si>
  <si>
    <t xml:space="preserve">100710U</t>
  </si>
  <si>
    <t xml:space="preserve">DOBRADIÇA TIPO VAI E VEM EM LATÃO POLIDO 3". AF_12/2019</t>
  </si>
  <si>
    <t xml:space="preserve">102151U</t>
  </si>
  <si>
    <t xml:space="preserve">INSTALAÇÃO DE VIDRO LISO INCOLOR, E = 3 MM, EM ESQUADRIA DE MADEIRA, FIXADO COM BAGUETE. AF_01/2021</t>
  </si>
  <si>
    <t xml:space="preserve">102152U</t>
  </si>
  <si>
    <t xml:space="preserve">INSTALAÇÃO DE VIDRO LISO, E = 4 MM, EM ESQUADRIA DE MADEIRA, FIXADO COM BAGUETE. AF_01/2021</t>
  </si>
  <si>
    <t xml:space="preserve">102153U</t>
  </si>
  <si>
    <t xml:space="preserve">INSTALAÇÃO DE VIDRO LISO FUME, E = 4 MM, EM ESQUADRIA DE MADEIRA, FIXADO COM BAGUETE. AF_01/2021</t>
  </si>
  <si>
    <t xml:space="preserve">102154U</t>
  </si>
  <si>
    <t xml:space="preserve">INSTALAÇÃO DE VIDRO LISO INCOLOR, E = 5 MM, EM ESQUADRIA DE MADEIRA, FIXADO COM BAGUETE. AF_01/2021</t>
  </si>
  <si>
    <t xml:space="preserve">102155U</t>
  </si>
  <si>
    <t xml:space="preserve">INSTALAÇÃO DE VIDRO LISO FUME, E = 5 MM, EM ESQUADRIA DE MADEIRA, FIXADO COM BAGUETE. AF_01/2021</t>
  </si>
  <si>
    <t xml:space="preserve">102156U</t>
  </si>
  <si>
    <t xml:space="preserve">INSTALAÇÃO DE VIDRO LISO INCOLOR, E = 6 MM, EM ESQUADRIA DE MADEIRA, FIXADO COM BAGUETE. AF_01/2021</t>
  </si>
  <si>
    <t xml:space="preserve">102157U</t>
  </si>
  <si>
    <t xml:space="preserve">INSTALAÇÃO DE VIDRO LISO FUME, E = 6 MM, EM ESQUADRIA DE MADEIRA, FIXADO COM BAGUETE. AF_01/2021</t>
  </si>
  <si>
    <t xml:space="preserve">102158U</t>
  </si>
  <si>
    <t xml:space="preserve">INSTALAÇÃO DE VIDRO LISO INCOLOR, E = 8 MM, EM ESQUADRIA DE MADEIRA, FIXADO COM BAGUETE. AF_01/2021</t>
  </si>
  <si>
    <t xml:space="preserve">102159U</t>
  </si>
  <si>
    <t xml:space="preserve">INSTALAÇÃO DE VIDRO LISO INCOLOR, E = 10 MM, EM ESQUADRIA DE MADEIRA, FIXADO COM BAGUETE. AF_01/2021</t>
  </si>
  <si>
    <t xml:space="preserve">102160U</t>
  </si>
  <si>
    <t xml:space="preserve">INSTALAÇÃO DE VIDRO IMPRESSO, E = 4 MM, EM ESQUADRIA DE MADEIRA, FIXADO COM BAGUETE. AF_01/2021</t>
  </si>
  <si>
    <t xml:space="preserve">102161U</t>
  </si>
  <si>
    <t xml:space="preserve">INSTALAÇÃO DE VIDRO LISO INCOLOR, E = 3 MM, EM ESQUADRIA DE ALUMÍNIO OU PVC, FIXADO COM BAGUETE. AF_01/2021_P</t>
  </si>
  <si>
    <t xml:space="preserve">102162U</t>
  </si>
  <si>
    <t xml:space="preserve">INSTALAÇÃO DE VIDRO LISO INCOLOR, E = 4 MM, EM ESQUADRIA DE ALUMÍNIO OU PVC, FIXADO COM BAGUETE. AF_01/2021_P</t>
  </si>
  <si>
    <t xml:space="preserve">102163U</t>
  </si>
  <si>
    <t xml:space="preserve">INSTALAÇÃO DE VIDRO LISO FUME, E = 4 MM, EM ESQUADRIA DE ALUMÍNIO OU PVC, FIXADO COM BAGUETE. AF_01/2021_P</t>
  </si>
  <si>
    <t xml:space="preserve">102164U</t>
  </si>
  <si>
    <t xml:space="preserve">INSTALAÇÃO DE VIDRO LISO INCOLOR, E = 5 MM, EM ESQUADRIA DE ALUMÍNIO OU PVC, FIXADO COM BAGUETE. AF_01/2021_P</t>
  </si>
  <si>
    <t xml:space="preserve">102165U</t>
  </si>
  <si>
    <t xml:space="preserve">INSTALAÇÃO DE VIDRO LISO FUME, E = 5 MM, EM ESQUADRIA DE ALUMÍNIO OU PVC, FIXADO COM BAGUETE. AF_01/2021_P</t>
  </si>
  <si>
    <t xml:space="preserve">102166U</t>
  </si>
  <si>
    <t xml:space="preserve">INSTALAÇÃO DE VIDRO LISO INCOLOR, E = 6 MM, EM ESQUADRIA DE ALUMÍNIO OU PVC, FIXADO COM BAGUETE. AF_01/2021_P</t>
  </si>
  <si>
    <t xml:space="preserve">102167U</t>
  </si>
  <si>
    <t xml:space="preserve">INSTALAÇÃO DE VIDRO LISO FUME, E = 6 MM, EM ESQUADRIA DE ALUMÍNIO OU PVC, FIXADO COM BAGUETE. AF_01/2021_P</t>
  </si>
  <si>
    <t xml:space="preserve">102168U</t>
  </si>
  <si>
    <t xml:space="preserve">INSTALAÇÃO DE VIDRO LISO INCOLOR, E = 8 MM, EM ESQUADRIA DE ALUMÍNIO OU PVC, FIXADO COM BAGUETE. AF_01/2021_P</t>
  </si>
  <si>
    <t xml:space="preserve">102169U</t>
  </si>
  <si>
    <t xml:space="preserve">INSTALAÇÃO DE VIDRO LISO INCOLOR, E = 10 MM, EM ESQUADRIA DE ALUMÍNIO OU PVC, FIXADO COM BAGUETE. AF_01/2021_P</t>
  </si>
  <si>
    <t xml:space="preserve">102170U</t>
  </si>
  <si>
    <t xml:space="preserve">INSTALAÇÃO DE VIDRO IMPRESSO, E = 4 MM, EM ESQUADRIA DE ALUMÍNIO OU PVC, FIXADO COM BAGUETE. AF_01/2021_P</t>
  </si>
  <si>
    <t xml:space="preserve">102171U</t>
  </si>
  <si>
    <t xml:space="preserve">INSTALAÇÃO DE VIDRO ARAMADO, E = 6 MM, EM ESQUADRIA DE ALUMÍNIO OU PVC, FIXADO COM BAGUETE. AF_01/2021_P</t>
  </si>
  <si>
    <t xml:space="preserve">102172U</t>
  </si>
  <si>
    <t xml:space="preserve">INSTALAÇÃO DE VIDRO ARAMADO, E = 7 MM, EM ESQUADRIA DE ALUMÍNIO OU PVC, FIXADO COM BAGUETE. AF_01/2021_P</t>
  </si>
  <si>
    <t xml:space="preserve">102176U</t>
  </si>
  <si>
    <t xml:space="preserve">INSTALAÇÃO DE VIDRO LAMINADO, E = 8 MM (4+4), ENCAIXADO EM PERFIL U. AF_01/2021_P</t>
  </si>
  <si>
    <t xml:space="preserve">102177U</t>
  </si>
  <si>
    <t xml:space="preserve">INSTALAÇÃO DE VIDRO LAMINADO, E = 12 MM (4+4+4), ENCAIXADO EM PERFIL U. AF_01/2021_P</t>
  </si>
  <si>
    <t xml:space="preserve">102178U</t>
  </si>
  <si>
    <t xml:space="preserve">INSTALAÇÃO DE VIDRO LAMINADO, E = 15 MM (5+5+5), ENCAIXADO EM PERFIL U. AF_01/2021_P</t>
  </si>
  <si>
    <t xml:space="preserve">102179U</t>
  </si>
  <si>
    <t xml:space="preserve">INSTALAÇÃO DE VIDRO TEMPERADO, E = 6 MM, ENCAIXADO EM PERFIL U. AF_01/2021_P</t>
  </si>
  <si>
    <t xml:space="preserve">102180U</t>
  </si>
  <si>
    <t xml:space="preserve">INSTALAÇÃO DE VIDRO TEMPERADO, E = 8 MM, ENCAIXADO EM PERFIL U. AF_01/2021_P</t>
  </si>
  <si>
    <t xml:space="preserve">102181U</t>
  </si>
  <si>
    <t xml:space="preserve">INSTALAÇÃO DE VIDRO TEMPERADO, E = 10 MM, ENCAIXADO EM PERFIL U. AF_01/2021_P</t>
  </si>
  <si>
    <t xml:space="preserve">102182U</t>
  </si>
  <si>
    <t xml:space="preserve">PORTA PIVOTANTE DE VIDRO TEMPERADO, 90X210 CM, ESPESSURA 10 MM, INCLUSIVE ACESSÓRIOS. AF_01/2021</t>
  </si>
  <si>
    <t xml:space="preserve">102183U</t>
  </si>
  <si>
    <t xml:space="preserve">PORTA PIVOTANTE DE VIDRO TEMPERADO, 2 FOLHAS DE 90X210 CM, ESPESSURA DE 10MM, INCLUSIVE ACESSÓRIOS. AF_01/2021</t>
  </si>
  <si>
    <t xml:space="preserve">102184U</t>
  </si>
  <si>
    <t xml:space="preserve">PORTA DE ABRIR COM MOLA HIDRÁULICA, EM VIDRO TEMPERADO, 90X210 CM, ESPESSURA 10 MM, INCLUSIVE ACESSÓRIOS. AF_01/2021</t>
  </si>
  <si>
    <t xml:space="preserve">102185U</t>
  </si>
  <si>
    <t xml:space="preserve">PORTA DE ABRIR COM MOLA HIDRÁULICA, EM VIDRO TEMPERADO, 2 FOLHAS DE 90X210 CM, ESPESSURA DD 10MM, INCLUSIVE ACESSÓRIOS. AF_01/2021</t>
  </si>
  <si>
    <t xml:space="preserve">102190U</t>
  </si>
  <si>
    <t xml:space="preserve">REMOÇÃO DE VIDRO LISO COMUM DE ESQUADRIA COM BAGUETE DE MADEIRA. AF_01/2021</t>
  </si>
  <si>
    <t xml:space="preserve">102191U</t>
  </si>
  <si>
    <t xml:space="preserve">REMOÇÃO DE VIDRO LISO COMUM DE ESQUADRIA COM BAGUETE DE ALUMÍNIO OU PVC. AF_01/2021</t>
  </si>
  <si>
    <t xml:space="preserve">102192U</t>
  </si>
  <si>
    <t xml:space="preserve">REMOÇÃO DE VIDRO TEMPERADO FIXADO EM PERFIL U. AF_01/2021</t>
  </si>
  <si>
    <t xml:space="preserve">94569U</t>
  </si>
  <si>
    <t xml:space="preserve">JANELA DE ALUMÍNIO TIPO MAXIM-AR, COM VIDROS, BATENTE E FERRAGENS. EXCLUSIVE ALIZAR, ACABAMENTO E CONTRAMARCO. FORNECIMENTO E INSTALAÇÃO. AF_12/2019</t>
  </si>
  <si>
    <t xml:space="preserve">94570U</t>
  </si>
  <si>
    <t xml:space="preserve">JANELA DE ALUMÍNIO DE CORRER COM 2 FOLHAS PARA VIDROS, COM VIDROS, BATENTE, ACABAMENTO COM ACETATO OU BRILHANTE E FERRAGENS. EXCLUSIVE ALIZAR E CONTRAMARCO. FORNECIMENTO E INSTALAÇÃO. AF_12/2019</t>
  </si>
  <si>
    <t xml:space="preserve">94572U</t>
  </si>
  <si>
    <t xml:space="preserve">JANELA DE ALUMÍNIO DE CORRER COM 3 FOLHAS (2 VENEZIANAS E 1 PARA VIDRO), COM VIDROS, BATENTE E FERRAGENS. EXCLUSIVE ACABAMENTO, ALIZAR E CONTRAMARCO. FORNECIMENTO E INSTALAÇÃO. AF_12/2019</t>
  </si>
  <si>
    <t xml:space="preserve">94573U</t>
  </si>
  <si>
    <t xml:space="preserve">JANELA DE ALUMÍNIO DE CORRER COM 4 FOLHAS PARA VIDROS, COM VIDROS, BATENTE, ACABAMENTO COM ACETATO OU BRILHANTE E FERRAGENS. EXCLUSIVE ALIZAR E CONTRAMARCO. FORNECIMENTO E INSTALAÇÃO. AF_12/2019</t>
  </si>
  <si>
    <t xml:space="preserve">94580U</t>
  </si>
  <si>
    <t xml:space="preserve">JANELA DE ALUMÍNIO DE CORRER COM 6 FOLHAS (2 VENEZIANAS FIXAS, 2 VENEZIANAS DE CORRER E 2 PARA VIDRO), COM VIDROS, BATENTE, ACABAMENTO COM ACETATO OU BRILHANTE E FERRAGENS. EXCLUSIVE ALIZAR E CONTRAMARCO. FORNECIMENTO E INSTALAÇÃO. AF_12/2019</t>
  </si>
  <si>
    <t xml:space="preserve">94589U</t>
  </si>
  <si>
    <t xml:space="preserve">CONTRAMARCO DE ALUMÍNIO, FIXAÇÃO COM ARGAMASSA - FORNECIMENTO E INSTALAÇÃO. AF_12/2019</t>
  </si>
  <si>
    <t xml:space="preserve">94590U</t>
  </si>
  <si>
    <t xml:space="preserve">CONTRAMARCO DE ALUMÍNIO, FIXAÇÃO COM PARAFUSO - FORNECIMENTO E INSTALAÇÃO. AF_12/2019</t>
  </si>
  <si>
    <t xml:space="preserve">100674U</t>
  </si>
  <si>
    <t xml:space="preserve">JANELA FIXA DE ALUMÍNIO PARA VIDRO, COM VIDRO, BATENTE E FERRAGENS. EXCLUSIVE ACABAMENTO, ALIZAR E CONTRAMARCO. FORNECIMENTO E INSTALAÇÃO. AF_12/2019</t>
  </si>
  <si>
    <t xml:space="preserve">101096U</t>
  </si>
  <si>
    <t xml:space="preserve">TUBULÃO A CÉU ABERTO, DIÂMETRO DO FUSTE DE 70CM, ESCAVAÇÃO MANUAL, SEM ALARGAMENTO DE BASE, CONCRETO FEITO EM OBRA E LANÇADO COM JERICA. AF_05/2020</t>
  </si>
  <si>
    <t xml:space="preserve">101097U</t>
  </si>
  <si>
    <t xml:space="preserve">TUBULÃO A CÉU ABERTO, DIÂMETRO DO FUSTE DE 80CM, ESCAVAÇÃO MANUAL, SEM ALARGAMENTO DE BASE, CONCRETO FEITO EM OBRA E LANÇADO COM JERICA. AF_05/2020</t>
  </si>
  <si>
    <t xml:space="preserve">101098U</t>
  </si>
  <si>
    <t xml:space="preserve">TUBULÃO A CÉU ABERTO, DIÂMETRO DO FUSTE DE 100CM, ESCAVAÇÃO MANUAL, SEM ALARGAMENTO DE BASE, CONCRETO FEITO EM OBRA E LANÇADO COM JERICA. AF_05/2020</t>
  </si>
  <si>
    <t xml:space="preserve">101099U</t>
  </si>
  <si>
    <t xml:space="preserve">TUBULÃO A CÉU ABERTO, DIÂMETRO DO FUSTE DE 120CM, ESCAVAÇÃO MANUAL, SEM ALARGAMENTO DE BASE, CONCRETO FEITO EM OBRA E LANÇADO COM JERICA. AF_05/2020</t>
  </si>
  <si>
    <t xml:space="preserve">101100U</t>
  </si>
  <si>
    <t xml:space="preserve">TUBULÃO A CÉU ABERTO, DIÂMETRO DO FUSTE DE 70CM, ESCAVAÇÃO MECÂNICA, SEM ALARGAMENTO DE BASE, CONCRETO FEITO EM OBRA E LANÇADO COM JERICA. AF_05/2020</t>
  </si>
  <si>
    <t xml:space="preserve">101101U</t>
  </si>
  <si>
    <t xml:space="preserve">TUBULÃO A CÉU ABERTO, DIÂMETRO DO FUSTE DE 80CM, ESCAVAÇÃO MECÂNICA, SEM ALARGAMENTO DE BASE, CONCRETO FEITO EM OBRA E LANÇADO COM JERICA. AF_05/2020</t>
  </si>
  <si>
    <t xml:space="preserve">101102U</t>
  </si>
  <si>
    <t xml:space="preserve">TUBULÃO A CÉU ABERTO, DIÂMETRO DO FUSTE DE 100CM, ESCAVAÇÃO MECÂNICA, SEM ALARGAMENTO DE BASE, CONCRETO FEITO EM OBRA E LANÇADO COM JERICA. AF_05/2020</t>
  </si>
  <si>
    <t xml:space="preserve">101103U</t>
  </si>
  <si>
    <t xml:space="preserve">TUBULÃO A CÉU ABERTO, DIÂMETRO DO FUSTE DE 120CM, ESCAVAÇÃO MECÂNICA, SEM ALARGAMENTO DE BASE, CONCRETO FEITO EM OBRA E LANÇADO COM JERICA. AF_05/2020</t>
  </si>
  <si>
    <t xml:space="preserve">101104U</t>
  </si>
  <si>
    <t xml:space="preserve">TUBULÃO A CÉU ABERTO, DIÂMETRO DO FUSTE DE 70CM, ESCAVAÇÃO MANUAL, SEM ALARGAMENTO DE BASE, CONCRETO USINADO E LANÇADO COM BOMBA OU DIRETAMENTE DO CAMINHÃO. AF_05/2020</t>
  </si>
  <si>
    <t xml:space="preserve">101105U</t>
  </si>
  <si>
    <t xml:space="preserve">TUBULÃO A CÉU ABERTO, DIÂMETRO DO FUSTE DE 80CM, ESCAVAÇÃO MANUAL, SEM ALARGAMENTO DE BASE, CONCRETO USINADO E LANÇADO COM BOMBA OU DIRETAMENTE DO CAMINHÃO. AF_05/2020</t>
  </si>
  <si>
    <t xml:space="preserve">101106U</t>
  </si>
  <si>
    <t xml:space="preserve">TUBULÃO A CÉU ABERTO, DIÂMETRO DO FUSTE DE 100CM, ESCAVAÇÃO MANUAL, SEM ALARGAMENTO DE BASE, CONCRETO USINADO E LANÇADO COM BOMBA OU DIRETAMENTE DO CAMINHÃO. AF_05/2020</t>
  </si>
  <si>
    <t xml:space="preserve">101107U</t>
  </si>
  <si>
    <t xml:space="preserve">TUBULÃO A CÉU ABERTO, DIÂMETRO DO FUSTE DE 120CM, ESCAVAÇÃO MANUAL, SEM ALARGAMENTO DE BASE, CONCRETO USINADO E LANÇADO COM BOMBA OU DIRETAMENTE DO CAMINHÃO. AF_05/2020</t>
  </si>
  <si>
    <t xml:space="preserve">101108U</t>
  </si>
  <si>
    <t xml:space="preserve">TUBULÃO A CÉU ABERTO, DIÂMETRO DO FUSTE DE 70CM, ESCAVAÇÃO MECÂNICA, SEM ALARGAMENTO DE BASE, CONCRETO USINADO E LANÇADO COM BOMBA OU DIRETAMENTE DO CAMINHÃO. AF_05/2020</t>
  </si>
  <si>
    <t xml:space="preserve">101109U</t>
  </si>
  <si>
    <t xml:space="preserve">TUBULÃO A CÉU ABERTO, DIÂMETRO DO FUSTE DE 80CM, ESCAVAÇÃO MECÂNICA, SEM ALARGAMENTO DE BASE, CONCRETO USINADO E LANÇADO COM BOMBA OU DIRETAMENTE DO CAMINHÃO. AF_05/2020</t>
  </si>
  <si>
    <t xml:space="preserve">101110U</t>
  </si>
  <si>
    <t xml:space="preserve">TUBULÃO A CÉU ABERTO, DIÂMETRO DO FUSTE DE 100CM, ESCAVAÇÃO MECÂNICA, SEM ALARGAMENTO DE BASE, CONCRETO USINADO E LANÇADO COM BOMBA OU DIRETAMENTE DO CAMINHÃO. AF_05/2020</t>
  </si>
  <si>
    <t xml:space="preserve">101111U</t>
  </si>
  <si>
    <t xml:space="preserve">TUBULÃO A CÉU ABERTO, DIÂMETRO DO FUSTE DE 120CM, ESCAVAÇÃO MECÂNICA, SEM ALARGAMENTO DE BASE, CONCRETO USINADO E LANÇADO COM BOMBA OU DIRETAMENTE DO CAMINHÃO. AF_05/2020</t>
  </si>
  <si>
    <t xml:space="preserve">101112U</t>
  </si>
  <si>
    <t xml:space="preserve">ALARGAMENTO DE BASE DE TUBULÃO A CÉU ABERTO, ESCAVAÇÃO MANUAL, CONCRETO FEITO EM OBRA E LANÇADO COM JERICA. AF_05/2020</t>
  </si>
  <si>
    <t xml:space="preserve">101113U</t>
  </si>
  <si>
    <t xml:space="preserve">ALARGAMENTO DE BASE DE TUBULÃO A CÉU ABERTO, ESCAVAÇÃO MANUAL, CONCRETO USINADO E LANÇADO COM BOMBA OU DIRETAMENTE DO CAMINHÃO. AF_05/2020</t>
  </si>
  <si>
    <t xml:space="preserve">95601U</t>
  </si>
  <si>
    <t xml:space="preserve">ARRASAMENTO MECANICO DE ESTACA DE CONCRETO ARMADO, DIAMETROS DE ATÉ 40 CM. AF_05/2021</t>
  </si>
  <si>
    <t xml:space="preserve">95602U</t>
  </si>
  <si>
    <t xml:space="preserve">ARRASAMENTO MECANICO DE ESTACA DE CONCRETO ARMADO, DIAMETROS DE 41 CM A 60 CM. AF_05/2021</t>
  </si>
  <si>
    <t xml:space="preserve">95603U</t>
  </si>
  <si>
    <t xml:space="preserve">ARRASAMENTO MECANICO DE ESTACA DE CONCRETO ARMADO, DIAMETROS DE 61 CM A 80 CM. AF_05/2021</t>
  </si>
  <si>
    <t xml:space="preserve">95604U</t>
  </si>
  <si>
    <t xml:space="preserve">ARRASAMENTO MECANICO DE ESTACA DE CONCRETO ARMADO, DIAMETROS DE 81 CM A 100 CM. AF_05/2021</t>
  </si>
  <si>
    <t xml:space="preserve">95605U</t>
  </si>
  <si>
    <t xml:space="preserve">ARRASAMENTO MECANICO DE ESTACA DE CONCRETO ARMADO, DIAMETROS DE 101 CM A 150 CM. AF_05/2021</t>
  </si>
  <si>
    <t xml:space="preserve">95607U</t>
  </si>
  <si>
    <t xml:space="preserve">ARRASAMENTO DE ESTACA METÁLICA, PERFIL LAMINADO TIPO  I  FAMÍLIA 250. AF_05/2021</t>
  </si>
  <si>
    <t xml:space="preserve">95608U</t>
  </si>
  <si>
    <t xml:space="preserve">ARRASAMENTO MECÂNICO DE ESTACA METÁLICA, PERFIL LAMINADO TIPO  H - FAMÍLIA 250. AF_05/2021</t>
  </si>
  <si>
    <t xml:space="preserve">95609U</t>
  </si>
  <si>
    <t xml:space="preserve">ARRASAMENTO MECÂNICO DE ESTACA METÁLICA, PERFIL LAMINADO TIPO  H - FAMÍLIA 310. AF_05/2021</t>
  </si>
  <si>
    <t xml:space="preserve">100651U</t>
  </si>
  <si>
    <t xml:space="preserve">ESTACA HÉLICE CONTÍNUA, DIÂMETRO DE 30 CM, INCLUSO CONCRETO FCK=30MPA E ARMADURA MÍNIMA (EXCLUSIVE MOBILIZAÇÃO, DESMOBILIZAÇÃO E BOMBEAMENTO). AF_12/2019</t>
  </si>
  <si>
    <t xml:space="preserve">100652U</t>
  </si>
  <si>
    <t xml:space="preserve">ESTACA HÉLICE CONTÍNUA , DIÂMETRO DE 50 CM, INCLUSO CONCRETO FCK=30MPA E ARMADURA MÍNIMA (EXCLUSIVE MOBILIZAÇÃO, DESMOBILIZAÇÃO E BOMBEAMENTO). AF_12/2019</t>
  </si>
  <si>
    <t xml:space="preserve">100653U</t>
  </si>
  <si>
    <t xml:space="preserve">ESTACA HÉLICE CONTÍNUA, DIÂMETRO DE 70 CM, INCLUSO CONCRETO FCK=30MPA E ARMADURA MÍNIMA (EXCLUSIVE MOBILIZAÇÃO, DESMOBILIZAÇÃO E BOMBEAMENTO). AF_12/2019</t>
  </si>
  <si>
    <t xml:space="preserve">100654U</t>
  </si>
  <si>
    <t xml:space="preserve">ESTACA HÉLICE CONTÍNUA, DIÂMETRO DE 80 CM, INCLUSO CONCRETO FCK=30MPA E ARMADURA MÍNIMA (EXCLUSIVE MOBILIZAÇÃO, DESMOBILIZAÇÃO E BOMBEAMENTO). AF_12/2019.</t>
  </si>
  <si>
    <t xml:space="preserve">100655U</t>
  </si>
  <si>
    <t xml:space="preserve">ESTACA HÉLICE CONTÍNUA, DIÂMETRO DE 90 CM, INCLUSO CONCRETO FCK=30MPA E ARMADURA MÍNIMA (EXCLUSIVE MOBILIZAÇÃO, DESMOBILIZAÇÃO E BOMBEAMENTO). AF_12/2019.</t>
  </si>
  <si>
    <t xml:space="preserve">100656U</t>
  </si>
  <si>
    <t xml:space="preserve">ESTACA PRÉ-MOLDADA DE CONCRETO, SEÇÃO QUADRADA, CAPACIDADE DE 25 TONELADAS, INCLUSO EMENDA (EXCLUSIVE MOBILIZAÇÃO E DESMOBILIZAÇÃO). AF_12/2019</t>
  </si>
  <si>
    <t xml:space="preserve">100657U</t>
  </si>
  <si>
    <t xml:space="preserve">ESTACA PRÉ-MOLDADA DE CONCRETO SEÇÃO QUADRADA, CAPACIDADE DE 50 TONELADAS, INCLUSO EMENDA (EXCLUSIVE MOBILIZAÇÃO E DESMOBILIZAÇÃO). AF_12/2019</t>
  </si>
  <si>
    <t xml:space="preserve">100658U</t>
  </si>
  <si>
    <t xml:space="preserve">ESTACA PRÉ-MOLDADA DE CONCRETO CENTRIFUGADO, SEÇÃO CIRCULAR, CAPACIDADE DE 100 TONELADAS, INCLUSO EMENDA (EXCLUSIVE MOBILIZAÇÃO E DESMOBILIZAÇÃO). AF_12/2019</t>
  </si>
  <si>
    <t xml:space="preserve">100889U</t>
  </si>
  <si>
    <t xml:space="preserve">ESTACA METÁLICA PARA FUNDAÇÃO, UTILIZANDO PERFIL LAMINADO HP250X62 (EXCLUSIVE MOBILIZAÇÃO E DESMOBILIZAÇÃO). AF_01/2020</t>
  </si>
  <si>
    <t xml:space="preserve">100890U</t>
  </si>
  <si>
    <t xml:space="preserve">ESTACA METÁLICA PARA FUNDAÇÃO, UTILIZANDO PERFIL LAMINADO HP310X79 (EXCLUSIVE MOBILIZAÇÃO E DESMOBILIZAÇÃO). AF_01/2020</t>
  </si>
  <si>
    <t xml:space="preserve">100892U</t>
  </si>
  <si>
    <t xml:space="preserve">ESTACA METÁLICA PARA CONTENÇÃO, UTILIZANDO PERFIL LAMINADO W250X32,7 (EXCLUSIVE MOBILIZAÇÃO E DESMOBILIZAÇÃO). AF_01/2020</t>
  </si>
  <si>
    <t xml:space="preserve">100893U</t>
  </si>
  <si>
    <t xml:space="preserve">ESTACA METÁLICA PARA CONTENÇÃO, UTILIZANDO PERFIL LAMINADO W250X38,5 (EXCLUSIVE MOBILIZAÇÃO E DESMOBILIZAÇÃO). AF_01/2020</t>
  </si>
  <si>
    <t xml:space="preserve">100894U</t>
  </si>
  <si>
    <t xml:space="preserve">ESTACA METÁLICA PARA CONTENÇÃO, UTILIZANDO PERFIL LAMINADO W250X44,8 (EXCLUSIVE MOBILIZAÇÃO E DESMOBILIZAÇÃO). AF_01/2020</t>
  </si>
  <si>
    <t xml:space="preserve">100896U</t>
  </si>
  <si>
    <t xml:space="preserve">ESTACA ESCAVADA MECANICAMENTE, SEM FLUIDO ESTABILIZANTE, COM 25CM DE DIÂMETRO, CONCRETO LANÇADO POR CAMINHÃO BETONEIRA (EXCLUSIVE MOBILIZAÇÃO E DESMOBILIZAÇÃO). AF_01/2020</t>
  </si>
  <si>
    <t xml:space="preserve">100897U</t>
  </si>
  <si>
    <t xml:space="preserve">ESTACA ESCAVADA MECANICAMENTE, SEM FLUIDO ESTABILIZANTE, COM 40CM DE DIÂMETRO, CONCRETO LANÇADO POR CAMINHÃO BETONEIRA (EXCLUSIVE MOBILIZAÇÃO E DESMOBILIZAÇÃO). AF_01/2020</t>
  </si>
  <si>
    <t xml:space="preserve">100898U</t>
  </si>
  <si>
    <t xml:space="preserve">ESTACA ESCAVADA MECANICAMENTE, SEM FLUIDO ESTABILIZANTE, COM 60CM DE DIÂMETRO, CONCRETO LANÇADO POR CAMINHÃO BETONEIRA (EXCLUSIVE MOBILIZAÇÃO E DESMOBILIZAÇÃO). AF_01/2020</t>
  </si>
  <si>
    <t xml:space="preserve">100899U</t>
  </si>
  <si>
    <t xml:space="preserve">ESTACA ESCAVADA MECANICAMENTE, SEM FLUIDO ESTABILIZANTE, COM 25CM DE DIÂMETRO, CONCRETO LANÇADO MANUALMENTE (EXCLUSIVE MOBILIZAÇÃO E DESMOBILIZAÇÃO). AF_01/2020</t>
  </si>
  <si>
    <t xml:space="preserve">100900U</t>
  </si>
  <si>
    <t xml:space="preserve">ESTACA ESCAVADA MECANICAMENTE, SEM FLUIDO ESTABILIZANTE, COM 60CM DE DIÂMETRO, CONCRETO LANÇADO POR BOMBA LANÇA (EXCLUSIVE MOBILIZAÇÃO E DESMOBILIZAÇÃO). AF_01/2020</t>
  </si>
  <si>
    <t xml:space="preserve">101173U</t>
  </si>
  <si>
    <t xml:space="preserve">ESTACA BROCA DE CONCRETO, DIÂMETRO DE 20CM, ESCAVAÇÃO MANUAL COM TRADO CONCHA, COM ARMADURA DE ARRANQUE. AF_05/2020</t>
  </si>
  <si>
    <t xml:space="preserve">101174U</t>
  </si>
  <si>
    <t xml:space="preserve">ESTACA BROCA DE CONCRETO, DIÂMETRO DE 25CM, ESCAVAÇÃO MANUAL COM TRADO CONCHA, COM ARMADURA DE ARRANQUE. AF_05/2020</t>
  </si>
  <si>
    <t xml:space="preserve">101175U</t>
  </si>
  <si>
    <t xml:space="preserve">ESTACA BROCA DE CONCRETO, DIÂMETRO DE 30CM, ESCAVAÇÃO MANUAL COM TRADO CONCHA, COM ARMADURA DE ARRANQUE. AF_05/2020</t>
  </si>
  <si>
    <t xml:space="preserve">101176U</t>
  </si>
  <si>
    <t xml:space="preserve">ESTACA BROCA DE CONCRETO, DIÂMETRO DE 30CM, ESCAVAÇÃO MANUAL COM TRADO CONCHA, INTEIRAMENTE ARMADA. AF_05/2020</t>
  </si>
  <si>
    <t xml:space="preserve">102521U</t>
  </si>
  <si>
    <t xml:space="preserve">ARRASAMENTO MECÂNICO DE ESTACA BARRETE DE CONCRETO ARMADO, SEÇÃO DE 0,40 X 2,50 M. AF_05/2021</t>
  </si>
  <si>
    <t xml:space="preserve">102522U</t>
  </si>
  <si>
    <t xml:space="preserve">ARRASAMENTO MECÂNICO DE ESTACA BARRETE DE CONCRETO ARMADO, SEÇÃO DE 0,60 X 2,50 M. AF_05/2021</t>
  </si>
  <si>
    <t xml:space="preserve">102523U</t>
  </si>
  <si>
    <t xml:space="preserve">ARRASAMENTO MECÂNICO DE ESTACA BARRETE DE CONCRETO ARMADO, SEÇÃO DE 0,80 X 2,50 M. AF_05/2021</t>
  </si>
  <si>
    <t xml:space="preserve">95240U</t>
  </si>
  <si>
    <t xml:space="preserve">LASTRO DE CONCRETO MAGRO, APLICADO EM PISOS, LAJES SOBRE SOLO OU RADIERS, ESPESSURA DE 3 CM. AF_07/2016</t>
  </si>
  <si>
    <t xml:space="preserve">95241U</t>
  </si>
  <si>
    <t xml:space="preserve">LASTRO DE CONCRETO MAGRO, APLICADO EM PISOS, LAJES SOBRE SOLO OU RADIERS, ESPESSURA DE 5 CM. AF_07/2016</t>
  </si>
  <si>
    <t xml:space="preserve">96616U</t>
  </si>
  <si>
    <t xml:space="preserve">LASTRO DE CONCRETO MAGRO, APLICADO EM BLOCOS DE COROAMENTO OU SAPATAS. AF_08/2017</t>
  </si>
  <si>
    <t xml:space="preserve">96617U</t>
  </si>
  <si>
    <t xml:space="preserve">LASTRO DE CONCRETO MAGRO, APLICADO EM BLOCOS DE COROAMENTO OU SAPATAS, ESPESSURA DE 3 CM. AF_08/2017</t>
  </si>
  <si>
    <t xml:space="preserve">96619U</t>
  </si>
  <si>
    <t xml:space="preserve">LASTRO DE CONCRETO MAGRO, APLICADO EM BLOCOS DE COROAMENTO OU SAPATAS, ESPESSURA DE 5 CM. AF_08/2017</t>
  </si>
  <si>
    <t xml:space="preserve">96620U</t>
  </si>
  <si>
    <t xml:space="preserve">LASTRO DE CONCRETO MAGRO, APLICADO EM PISOS, LAJES SOBRE SOLO OU RADIERS. AF_08/2017</t>
  </si>
  <si>
    <t xml:space="preserve">96621U</t>
  </si>
  <si>
    <t xml:space="preserve">LASTRO COM MATERIAL GRANULAR, APLICAÇÃO EM BLOCOS DE COROAMENTO, ESPESSURA DE *5 CM*. AF_08/2017</t>
  </si>
  <si>
    <t xml:space="preserve">96622U</t>
  </si>
  <si>
    <t xml:space="preserve">LASTRO COM MATERIAL GRANULAR, APLICADO EM PISOS OU LAJES SOBRE SOLO, ESPESSURA DE *5 CM*. AF_08/2017</t>
  </si>
  <si>
    <t xml:space="preserve">96623U</t>
  </si>
  <si>
    <t xml:space="preserve">LASTRO COM MATERIAL GRANULAR, APLICADO EM BLOCOS DE COROAMENTO, ESPESSURA DE *10 CM*. AF_08/2017</t>
  </si>
  <si>
    <t xml:space="preserve">96624U</t>
  </si>
  <si>
    <t xml:space="preserve">LASTRO COM MATERIAL GRANULAR (PEDRA BRITADA N.2), APLICADO EM PISOS OU LAJES SOBRE SOLO, ESPESSURA DE *10 CM*. AF_08/2017</t>
  </si>
  <si>
    <t xml:space="preserve">97082U</t>
  </si>
  <si>
    <t xml:space="preserve">ESCAVAÇÃO MANUAL DE VIGA DE BORDA PARA RADIER. AF_09/2021</t>
  </si>
  <si>
    <t xml:space="preserve">97083U</t>
  </si>
  <si>
    <t xml:space="preserve">COMPACTAÇÃO MECÂNICA DE SOLO PARA EXECUÇÃO DE RADIER, PISO DE CONCRETO OU LAJE SOBRE SOLO, COM COMPACTADOR DE SOLOS A PERCUSSÃO. AF_09/2021</t>
  </si>
  <si>
    <t xml:space="preserve">97084U</t>
  </si>
  <si>
    <t xml:space="preserve">COMPACTAÇÃO MECÂNICA DE SOLO PARA EXECUÇÃO DE RADIER, PISO DE CONCRETO OU LAJE SOBRE SOLO, COM COMPACTADOR DE SOLOS TIPO PLACA VIBRATÓRIA. AF_09/2021</t>
  </si>
  <si>
    <t xml:space="preserve">97086U</t>
  </si>
  <si>
    <t xml:space="preserve">FABRICAÇÃO, MONTAGEM E DESMONTAGEM DE FORMA PARA RADIER, PISO DE CONCRETO OU LAJE SOBRE SOLO, EM MADEIRA SERRADA, 4 UTILIZAÇÕES. AF_09/2021</t>
  </si>
  <si>
    <t xml:space="preserve">97087U</t>
  </si>
  <si>
    <t xml:space="preserve">CAMADA SEPARADORA PARA EXECUÇÃO DE RADIER, PISO DE CONCRETO OU LAJE SOBRE SOLO, EM LONA PLÁSTICA. AF_09/2021</t>
  </si>
  <si>
    <t xml:space="preserve">97088U</t>
  </si>
  <si>
    <t xml:space="preserve">ARMAÇÃO PARA EXECUÇÃO DE RADIER, PISO DE CONCRETO OU LAJE SOBRE SOLO, COM USO DE TELA Q-92. AF_09/2021</t>
  </si>
  <si>
    <t xml:space="preserve">97089U</t>
  </si>
  <si>
    <t xml:space="preserve">ARMAÇÃO PARA EXECUÇÃO DE RADIER, PISO DE CONCRETO OU LAJE SOBRE SOLO, COM USO DE TELA Q-113. AF_09/2021</t>
  </si>
  <si>
    <t xml:space="preserve">97090U</t>
  </si>
  <si>
    <t xml:space="preserve">ARMAÇÃO PARA EXECUÇÃO DE RADIER, PISO DE CONCRETO OU LAJE SOBRE SOLO, COM USO DE TELA Q-138. AF_09/2021</t>
  </si>
  <si>
    <t xml:space="preserve">97091U</t>
  </si>
  <si>
    <t xml:space="preserve">ARMAÇÃO PARA EXECUÇÃO DE RADIER, PISO DE CONCRETO OU LAJE SOBRE SOLO, COM USO DE TELA Q-159. AF_09/2021</t>
  </si>
  <si>
    <t xml:space="preserve">97092U</t>
  </si>
  <si>
    <t xml:space="preserve">ARMAÇÃO PARA EXECUÇÃO DE RADIER, PISO DE CONCRETO OU LAJE SOBRE SOLO, COM USO DE TELA Q-196. AF_09/2021</t>
  </si>
  <si>
    <t xml:space="preserve">97093U</t>
  </si>
  <si>
    <t xml:space="preserve">ARMAÇÃO PARA EXECUÇÃO DE RADIER, PISO DE CONCRETO OU LAJE SOBRE SOLO, COM USO DE TELA Q-283. AF_09/2021</t>
  </si>
  <si>
    <t xml:space="preserve">97096U</t>
  </si>
  <si>
    <t xml:space="preserve">CONCRETAGEM DE RADIER, PISO DE CONCRETO OU LAJE SOBRE SOLO, FCK 30 MPA - LANÇAMENTO, ADENSAMENTO E ACABAMENTO. AF_09/2021</t>
  </si>
  <si>
    <t xml:space="preserve">97097U</t>
  </si>
  <si>
    <t xml:space="preserve">ACABAMENTO POLIDO PARA PISO DE CONCRETO ARMADO OU LAJE SOBRE SOLO DE ALTA RESISTÊNCIA. AF_09/2021</t>
  </si>
  <si>
    <t xml:space="preserve">97101U</t>
  </si>
  <si>
    <t xml:space="preserve">EXECUÇÃO DE RADIER, ESPESSURA DE 10 CM, FCK = 30 MPA, COM USO DE FORMAS EM MADEIRA SERRADA. AF_09/2021</t>
  </si>
  <si>
    <t xml:space="preserve">97102U</t>
  </si>
  <si>
    <t xml:space="preserve">EXECUÇÃO DE RADIER, ESPESSURA DE 15 CM, FCK = 30 MPA, COM USO DE FORMAS EM MADEIRA SERRADA. AF_09/2021</t>
  </si>
  <si>
    <t xml:space="preserve">97103U</t>
  </si>
  <si>
    <t xml:space="preserve">EXECUÇÃO DE RADIER, ESPESSURA DE 20 CM, FCK = 30 MPA, COM USO DE FORMAS EM MADEIRA SERRADA. AF_09/2021</t>
  </si>
  <si>
    <t xml:space="preserve">100322U</t>
  </si>
  <si>
    <t xml:space="preserve">LASTRO COM MATERIAL GRANULAR (PEDRA BRITADA N.3), APLICADO EM PISOS OU LAJES SOBRE SOLO, ESPESSURA DE *10 CM*. AF_07/2019</t>
  </si>
  <si>
    <t xml:space="preserve">100323U</t>
  </si>
  <si>
    <t xml:space="preserve">LASTRO COM MATERIAL GRANULAR (AREIA MÉDIA), APLICADO EM PISOS OU LAJES SOBRE SOLO, ESPESSURA DE *10 CM*. AF_07/2019</t>
  </si>
  <si>
    <t xml:space="preserve">100324U</t>
  </si>
  <si>
    <t xml:space="preserve">LASTRO COM MATERIAL GRANULAR (PEDRA BRITADA N.1 E PEDRA BRITADA N.2), APLICADO EM PISOS OU LAJES SOBRE SOLO, ESPESSURA DE *10 CM*. AF_07/2019</t>
  </si>
  <si>
    <t xml:space="preserve">103072U</t>
  </si>
  <si>
    <t xml:space="preserve">EXECUÇÃO DE RADIER, ESPESSURA DE 25 CM, FCK = 30 MPA, COM USO DE FORMAS EM MADEIRA SERRADA. AF_09/2021</t>
  </si>
  <si>
    <t xml:space="preserve">103073U</t>
  </si>
  <si>
    <t xml:space="preserve">EXECUÇÃO DE RADIER, ESPESSURA DE 30 CM, FCK = 30 MPA, COM USO DE FORMAS EM MADEIRA SERRADA. AF_09/2021</t>
  </si>
  <si>
    <t xml:space="preserve">103074U</t>
  </si>
  <si>
    <t xml:space="preserve">EXECUÇÃO DE PISO DE CONCRETO, SEM ACABAMENTO SUPERFICIAL, ESPESSURA DE 15 CM, FCK = 30 MPA, COM USO DE FORMAS EM MADEIRA SERRADA. AF_09/2021</t>
  </si>
  <si>
    <t xml:space="preserve">103075U</t>
  </si>
  <si>
    <t xml:space="preserve">EXECUÇÃO DE PISO DE CONCRETO, COM ACABAMENTO SUPERFICIAL, ESPESSURA DE 15 CM, FCK = 30 MPA, COM USO DE FORMAS EM MADEIRA SERRADA. AF_09/2021</t>
  </si>
  <si>
    <t xml:space="preserve">103076U</t>
  </si>
  <si>
    <t xml:space="preserve">EXECUÇÃO DE LAJE SOBRE SOLO, ESPESSURA DE 10 CM, FCK = 30 MPA, COM USO DE FORMAS EM MADEIRA SERRADA. AF_09/2021</t>
  </si>
  <si>
    <t xml:space="preserve">103077U</t>
  </si>
  <si>
    <t xml:space="preserve">EXECUÇÃO DE LAJE SOBRE SOLO, ESPESSURA DE 15 CM, FCK = 30 MPA, COM USO DE FORMAS EM MADEIRA SERRADA. AF_09/2021</t>
  </si>
  <si>
    <t xml:space="preserve">103078U</t>
  </si>
  <si>
    <t xml:space="preserve">EXECUÇÃO DE LAJE SOBRE SOLO, ESPESSURA DE 20 CM, FCK = 30 MPA, COM USO DE FORMAS EM MADEIRA SERRADA. AF_09/2021</t>
  </si>
  <si>
    <t xml:space="preserve">103079U</t>
  </si>
  <si>
    <t xml:space="preserve">EXECUÇÃO DE LAJE SOBRE SOLO, ESPESSURA DE 25 CM, FCK = 30 MPA, COM USO DE FORMAS EM MADEIRA SERRADA. AF_09/2021</t>
  </si>
  <si>
    <t xml:space="preserve">103080U</t>
  </si>
  <si>
    <t xml:space="preserve">EXECUÇÃO DE LAJE SOBRE SOLO, ESPESSURA DE 30 CM, FCK = 30 MPA, COM USO DE FORMAS EM MADEIRA SERRADA. AF_09/2021</t>
  </si>
  <si>
    <t xml:space="preserve">92263U</t>
  </si>
  <si>
    <t xml:space="preserve">FABRICAÇÃO DE FÔRMA PARA PILARES E ESTRUTURAS SIMILARES, EM CHAPA DE MADEIRA COMPENSADA RESINADA, E = 17 MM. AF_09/2020</t>
  </si>
  <si>
    <t xml:space="preserve">92264U</t>
  </si>
  <si>
    <t xml:space="preserve">FABRICAÇÃO DE FÔRMA PARA PILARES E ESTRUTURAS SIMILARES, EM CHAPA DE MADEIRA COMPENSADA PLASTIFICADA, E = 18 MM. AF_09/2020</t>
  </si>
  <si>
    <t xml:space="preserve">92265U</t>
  </si>
  <si>
    <t xml:space="preserve">FABRICAÇÃO DE FÔRMA PARA VIGAS, EM CHAPA DE MADEIRA COMPENSADA RESINADA, E = 17 MM. AF_09/2020</t>
  </si>
  <si>
    <t xml:space="preserve">92266U</t>
  </si>
  <si>
    <t xml:space="preserve">FABRICAÇÃO DE FÔRMA PARA VIGAS, EM CHAPA DE MADEIRA COMPENSADA PLASTIFICADA, E = 18 MM. AF_09/2020</t>
  </si>
  <si>
    <t xml:space="preserve">92267U</t>
  </si>
  <si>
    <t xml:space="preserve">FABRICAÇÃO DE FÔRMA PARA LAJES, EM CHAPA DE MADEIRA COMPENSADA RESINADA, E = 17 MM. AF_09/2020</t>
  </si>
  <si>
    <t xml:space="preserve">92268U</t>
  </si>
  <si>
    <t xml:space="preserve">FABRICAÇÃO DE FÔRMA PARA LAJES, EM CHAPA DE MADEIRA COMPENSADA PLASTIFICADA, E = 18 MM. AF_09/2020</t>
  </si>
  <si>
    <t xml:space="preserve">92269U</t>
  </si>
  <si>
    <t xml:space="preserve">FABRICAÇÃO DE FÔRMA PARA PILARES E ESTRUTURAS SIMILARES, EM MADEIRA SERRADA, E=25 MM. AF_09/2020</t>
  </si>
  <si>
    <t xml:space="preserve">92270U</t>
  </si>
  <si>
    <t xml:space="preserve">FABRICAÇÃO DE FÔRMA PARA VIGAS, COM MADEIRA SERRADA, E = 25 MM. AF_09/2020</t>
  </si>
  <si>
    <t xml:space="preserve">92271U</t>
  </si>
  <si>
    <t xml:space="preserve">FABRICAÇÃO DE FÔRMA PARA LAJES, EM MADEIRA SERRADA, E=25 MM. AF_09/2020</t>
  </si>
  <si>
    <t xml:space="preserve">92272U</t>
  </si>
  <si>
    <t xml:space="preserve">FABRICAÇÃO DE ESCORAS DE VIGA DO TIPO GARFO, EM MADEIRA. AF_09/2020</t>
  </si>
  <si>
    <t xml:space="preserve">92273U</t>
  </si>
  <si>
    <t xml:space="preserve">FABRICAÇÃO DE ESCORAS DO TIPO PONTALETE, EM MADEIRA, PARA PÉ-DIREITO SIMPLES. AF_09/2020</t>
  </si>
  <si>
    <t xml:space="preserve">92409U</t>
  </si>
  <si>
    <t xml:space="preserve">MONTAGEM E DESMONTAGEM DE FÔRMA DE PILARES RETANGULARES E ESTRUTURAS SIMILARES, PÉ-DIREITO SIMPLES, EM MADEIRA SERRADA, 1 UTILIZAÇÃO. AF_09/2020</t>
  </si>
  <si>
    <t xml:space="preserve">92411U</t>
  </si>
  <si>
    <t xml:space="preserve">MONTAGEM E DESMONTAGEM DE FÔRMA DE PILARES RETANGULARES E ESTRUTURAS SIMILARES, PÉ-DIREITO SIMPLES, EM MADEIRA SERRADA, 2 UTILIZAÇÕES. AF_09/2020</t>
  </si>
  <si>
    <t xml:space="preserve">92413U</t>
  </si>
  <si>
    <t xml:space="preserve">MONTAGEM E DESMONTAGEM DE FÔRMA DE PILARES RETANGULARES E ESTRUTURAS SIMILARES, PÉ-DIREITO SIMPLES, EM MADEIRA SERRADA, 4 UTILIZAÇÕES. AF_09/2020</t>
  </si>
  <si>
    <t xml:space="preserve">92415U</t>
  </si>
  <si>
    <t xml:space="preserve">MONTAGEM E DESMONTAGEM DE FÔRMA DE PILARES RETANGULARES E ESTRUTURAS SIMILARES, PÉ-DIREITO SIMPLES, EM CHAPA DE MADEIRA COMPENSADA RESINADA, 2 UTILIZAÇÕES. AF_09/2020</t>
  </si>
  <si>
    <t xml:space="preserve">92417U</t>
  </si>
  <si>
    <t xml:space="preserve">MONTAGEM E DESMONTAGEM DE FÔRMA DE PILARES RETANGULARES E ESTRUTURAS SIMILARES, PÉ-DIREITO DUPLO, EM CHAPA DE MADEIRA COMPENSADA RESINADA, 2 UTILIZAÇÕES. AF_09/2020</t>
  </si>
  <si>
    <t xml:space="preserve">92419U</t>
  </si>
  <si>
    <t xml:space="preserve">MONTAGEM E DESMONTAGEM DE FÔRMA DE PILARES RETANGULARES E ESTRUTURAS SIMILARES, PÉ-DIREITO SIMPLES, EM CHAPA DE MADEIRA COMPENSADA RESINADA, 4 UTILIZAÇÕES. AF_09/2020</t>
  </si>
  <si>
    <t xml:space="preserve">92421U</t>
  </si>
  <si>
    <t xml:space="preserve">MONTAGEM E DESMONTAGEM DE FÔRMA DE PILARES RETANGULARES E ESTRUTURAS SIMILARES, PÉ-DIREITO DUPLO, EM CHAPA DE MADEIRA COMPENSADA RESINADA, 4 UTILIZAÇÕES. AF_09/2020</t>
  </si>
  <si>
    <t xml:space="preserve">92423U</t>
  </si>
  <si>
    <t xml:space="preserve">MONTAGEM E DESMONTAGEM DE FÔRMA DE PILARES RETANGULARES E ESTRUTURAS SIMILARES, PÉ-DIREITO SIMPLES, EM CHAPA DE MADEIRA COMPENSADA RESINADA, 6 UTILIZAÇÕES. AF_09/2020</t>
  </si>
  <si>
    <t xml:space="preserve">92425U</t>
  </si>
  <si>
    <t xml:space="preserve">MONTAGEM E DESMONTAGEM DE FÔRMA DE PILARES RETANGULARES E ESTRUTURAS SIMILARES, PÉ-DIREITO DUPLO, EM CHAPA DE MADEIRA COMPENSADA RESINADA, 6 UTILIZAÇÕES. AF_09/2020</t>
  </si>
  <si>
    <t xml:space="preserve">92427U</t>
  </si>
  <si>
    <t xml:space="preserve">MONTAGEM E DESMONTAGEM DE FÔRMA DE PILARES RETANGULARES E ESTRUTURAS SIMILARES, PÉ-DIREITO SIMPLES, EM CHAPA DE MADEIRA COMPENSADA RESINADA, 8 UTILIZAÇÕES. AF_09/2020</t>
  </si>
  <si>
    <t xml:space="preserve">92429U</t>
  </si>
  <si>
    <t xml:space="preserve">MONTAGEM E DESMONTAGEM DE FÔRMA DE PILARES RETANGULARES E ESTRUTURAS SIMILARES, PÉ-DIREITO DUPLO, EM CHAPA DE MADEIRA COMPENSADA RESINADA, 8 UTILIZAÇÕES. AF_09/2020</t>
  </si>
  <si>
    <t xml:space="preserve">92431U</t>
  </si>
  <si>
    <t xml:space="preserve">MONTAGEM E DESMONTAGEM DE FÔRMA DE PILARES RETANGULARES E ESTRUTURAS SIMILARES, PÉ-DIREITO SIMPLES, EM CHAPA DE MADEIRA COMPENSADA PLASTIFICADA, 10 UTILIZAÇÕES. AF_09/2020</t>
  </si>
  <si>
    <t xml:space="preserve">92433U</t>
  </si>
  <si>
    <t xml:space="preserve">MONTAGEM E DESMONTAGEM DE FÔRMA DE PILARES RETANGULARES E ESTRUTURAS SIMILARES, PÉ-DIREITO DUPLO, EM CHAPA DE MADEIRA COMPENSADA PLASTIFICADA, 10 UTILIZAÇÕES. AF_09/2020</t>
  </si>
  <si>
    <t xml:space="preserve">92435U</t>
  </si>
  <si>
    <t xml:space="preserve">MONTAGEM E DESMONTAGEM DE FÔRMA DE PILARES RETANGULARES E ESTRUTURAS SIMILARES, PÉ-DIREITO SIMPLES, EM CHAPA DE MADEIRA COMPENSADA PLASTIFICADA, 12 UTILIZAÇÕES. AF_09/2020</t>
  </si>
  <si>
    <t xml:space="preserve">92437U</t>
  </si>
  <si>
    <t xml:space="preserve">MONTAGEM E DESMONTAGEM DE FÔRMA DE PILARES RETANGULARES E ESTRUTURAS SIMILARES, PÉ-DIREITO DUPLO, EM CHAPA DE MADEIRA COMPENSADA PLASTIFICADA, 12 UTILIZAÇÕES. AF_09/2020</t>
  </si>
  <si>
    <t xml:space="preserve">92439U</t>
  </si>
  <si>
    <t xml:space="preserve">MONTAGEM E DESMONTAGEM DE FÔRMA DE PILARES RETANGULARES E ESTRUTURAS SIMILARES, PÉ-DIREITO SIMPLES, EM CHAPA DE MADEIRA COMPENSADA PLASTIFICADA, 14 UTILIZAÇÕES. AF_09/2020</t>
  </si>
  <si>
    <t xml:space="preserve">92441U</t>
  </si>
  <si>
    <t xml:space="preserve">MONTAGEM E DESMONTAGEM DE FÔRMA DE PILARES RETANGULARES E ESTRUTURAS SIMILARES, PÉ-DIREITO DUPLO, EM CHAPA DE MADEIRA COMPENSADA PLASTIFICADA, 14 UTILIZAÇÕES. AF_09/2020</t>
  </si>
  <si>
    <t xml:space="preserve">92443U</t>
  </si>
  <si>
    <t xml:space="preserve">MONTAGEM E DESMONTAGEM DE FÔRMA DE PILARES RETANGULARES E ESTRUTURAS SIMILARES, PÉ-DIREITO SIMPLES, EM CHAPA DE MADEIRA COMPENSADA PLASTIFICADA, 18 UTILIZAÇÕES. AF_09/2020</t>
  </si>
  <si>
    <t xml:space="preserve">92445U</t>
  </si>
  <si>
    <t xml:space="preserve">MONTAGEM E DESMONTAGEM DE FÔRMA DE PILARES RETANGULARES E ESTRUTURAS SIMILARES, PÉ-DIREITO DUPLO, EM CHAPA DE MADEIRA COMPENSADA PLASTIFICADA, 18 UTILIZAÇÕES. AF_09/2020</t>
  </si>
  <si>
    <t xml:space="preserve">92446U</t>
  </si>
  <si>
    <t xml:space="preserve">MONTAGEM E DESMONTAGEM DE FÔRMA DE VIGA, ESCORAMENTO COM PONTALETE DE MADEIRA, PÉ-DIREITO SIMPLES, EM MADEIRA SERRADA, 1 UTILIZAÇÃO. AF_09/2020</t>
  </si>
  <si>
    <t xml:space="preserve">92447U</t>
  </si>
  <si>
    <t xml:space="preserve">MONTAGEM E DESMONTAGEM DE FÔRMA DE VIGA, ESCORAMENTO COM PONTALETE DE MADEIRA, PÉ-DIREITO SIMPLES, EM MADEIRA SERRADA, 2 UTILIZAÇÕES. AF_09/2020</t>
  </si>
  <si>
    <t xml:space="preserve">92448U</t>
  </si>
  <si>
    <t xml:space="preserve">MONTAGEM E DESMONTAGEM DE FÔRMA DE VIGA, ESCORAMENTO COM PONTALETE DE MADEIRA, PÉ-DIREITO SIMPLES, EM MADEIRA SERRADA, 4 UTILIZAÇÕES. AF_09/2020</t>
  </si>
  <si>
    <t xml:space="preserve">92449U</t>
  </si>
  <si>
    <t xml:space="preserve">MONTAGEM E DESMONTAGEM DE FÔRMA DE VIGA, ESCORAMENTO COM GARFO DE MADEIRA, PÉ-DIREITO DUPLO, EM CHAPA DE MADEIRA RESINADA, 2 UTILIZAÇÕES. AF_09/2020</t>
  </si>
  <si>
    <t xml:space="preserve">92450U</t>
  </si>
  <si>
    <t xml:space="preserve">MONTAGEM E DESMONTAGEM DE FÔRMA DE VIGA, ESCORAMENTO METÁLICO, PÉ-DIREITO DUPLO, EM CHAPA DE MADEIRA RESINADA, 2 UTILIZAÇÕES. AF_09/2020</t>
  </si>
  <si>
    <t xml:space="preserve">92451U</t>
  </si>
  <si>
    <t xml:space="preserve">MONTAGEM E DESMONTAGEM DE FÔRMA DE VIGA, ESCORAMENTO COM GARFO DE MADEIRA, PÉ-DIREITO SIMPLES, EM CHAPA DE MADEIRA RESINADA, 2 UTILIZAÇÕES. AF_09/2020</t>
  </si>
  <si>
    <t xml:space="preserve">92452U</t>
  </si>
  <si>
    <t xml:space="preserve">MONTAGEM E DESMONTAGEM DE FÔRMA DE VIGA, ESCORAMENTO METÁLICO, PÉ-DIREITO SIMPLES, EM CHAPA DE MADEIRA RESINADA, 2 UTILIZAÇÕES. AF_09/2020</t>
  </si>
  <si>
    <t xml:space="preserve">92453U</t>
  </si>
  <si>
    <t xml:space="preserve">MONTAGEM E DESMONTAGEM DE FÔRMA DE VIGA, ESCORAMENTO COM GARFO DE MADEIRA, PÉ-DIREITO DUPLO, EM CHAPA DE MADEIRA RESINADA, 4 UTILIZAÇÕES. AF_09/2020</t>
  </si>
  <si>
    <t xml:space="preserve">92454U</t>
  </si>
  <si>
    <t xml:space="preserve">MONTAGEM E DESMONTAGEM DE FÔRMA DE VIGA, ESCORAMENTO METÁLICO, PÉ-DIREITO DUPLO, EM CHAPA DE MADEIRA RESINADA, 4 UTILIZAÇÕES. AF_09/2020</t>
  </si>
  <si>
    <t xml:space="preserve">92455U</t>
  </si>
  <si>
    <t xml:space="preserve">MONTAGEM E DESMONTAGEM DE FÔRMA DE VIGA, ESCORAMENTO COM GARFO DE MADEIRA, PÉ-DIREITO SIMPLES, EM CHAPA DE MADEIRA RESINADA, 4 UTILIZAÇÕES. AF_09/2020</t>
  </si>
  <si>
    <t xml:space="preserve">92456U</t>
  </si>
  <si>
    <t xml:space="preserve">MONTAGEM E DESMONTAGEM DE FÔRMA DE VIGA, ESCORAMENTO METÁLICO, PÉ-DIREITO SIMPLES, EM CHAPA DE MADEIRA RESINADA, 4 UTILIZAÇÕES. AF_09/2020</t>
  </si>
  <si>
    <t xml:space="preserve">92457U</t>
  </si>
  <si>
    <t xml:space="preserve">MONTAGEM E DESMONTAGEM DE FÔRMA DE VIGA, ESCORAMENTO COM GARFO DE MADEIRA, PÉ-DIREITO DUPLO, EM CHAPA DE MADEIRA RESINADA, 6 UTILIZAÇÕES. AF_09/2020</t>
  </si>
  <si>
    <t xml:space="preserve">92458U</t>
  </si>
  <si>
    <t xml:space="preserve">MONTAGEM E DESMONTAGEM DE FÔRMA DE VIGA, ESCORAMENTO METÁLICO, PÉ-DIREITO DUPLO, EM CHAPA DE MADEIRA RESINADA, 6 UTILIZAÇÕES. AF_12/2015</t>
  </si>
  <si>
    <t xml:space="preserve">92459U</t>
  </si>
  <si>
    <t xml:space="preserve">MONTAGEM E DESMONTAGEM DE FÔRMA DE VIGA, ESCORAMENTO COM GARFO DE MADEIRA, PÉ-DIREITO SIMPLES, EM CHAPA DE MADEIRA RESINADA, 6 UTILIZAÇÕES. AF_09/2020</t>
  </si>
  <si>
    <t xml:space="preserve">92460U</t>
  </si>
  <si>
    <t xml:space="preserve">MONTAGEM E DESMONTAGEM DE FÔRMA DE VIGA, ESCORAMENTO METÁLICO, PÉ-DIREITO SIMPLES, EM CHAPA DE MADEIRA RESINADA, 6 UTILIZAÇÕES. AF_09/2020</t>
  </si>
  <si>
    <t xml:space="preserve">92461U</t>
  </si>
  <si>
    <t xml:space="preserve">MONTAGEM E DESMONTAGEM DE FÔRMA DE VIGA, ESCORAMENTO COM GARFO DE MADEIRA, PÉ-DIREITO DUPLO, EM CHAPA DE MADEIRA RESINADA, 8 UTILIZAÇÕES. AF_09/2020</t>
  </si>
  <si>
    <t xml:space="preserve">92462U</t>
  </si>
  <si>
    <t xml:space="preserve">MONTAGEM E DESMONTAGEM DE FÔRMA DE VIGA, ESCORAMENTO METÁLICO, PÉ-DIREITO DUPLO, EM CHAPA DE MADEIRA RESINADA, 8 UTILIZAÇÕES. AF_09/2020</t>
  </si>
  <si>
    <t xml:space="preserve">92463U</t>
  </si>
  <si>
    <t xml:space="preserve">MONTAGEM E DESMONTAGEM DE FÔRMA DE VIGA, ESCORAMENTO COM GARFO DE MADEIRA, PÉ-DIREITO SIMPLES, EM CHAPA DE MADEIRA RESINADA, 8 UTILIZAÇÕES. AF_09/2020</t>
  </si>
  <si>
    <t xml:space="preserve">92464U</t>
  </si>
  <si>
    <t xml:space="preserve">MONTAGEM E DESMONTAGEM DE FÔRMA DE VIGA, ESCORAMENTO METÁLICO, PÉ-DIREITO SIMPLES, EM CHAPA DE MADEIRA RESINADA, 8 UTILIZAÇÕES. AF_09/2020</t>
  </si>
  <si>
    <t xml:space="preserve">92465U</t>
  </si>
  <si>
    <t xml:space="preserve">MONTAGEM E DESMONTAGEM DE FÔRMA DE VIGA, ESCORAMENTO COM GARFO DE MADEIRA, PÉ-DIREITO DUPLO, EM CHAPA DE MADEIRA PLASTIFICADA, 10 UTILIZAÇÕES. AF_09/2020</t>
  </si>
  <si>
    <t xml:space="preserve">92466U</t>
  </si>
  <si>
    <t xml:space="preserve">MONTAGEM E DESMONTAGEM DE FÔRMA DE VIGA, ESCORAMENTO METÁLICO, PÉ-DIREITO DUPLO, EM CHAPA DE MADEIRA PLASTIFICADA, 10 UTILIZAÇÕES. AF_09/2020</t>
  </si>
  <si>
    <t xml:space="preserve">92467U</t>
  </si>
  <si>
    <t xml:space="preserve">MONTAGEM E DESMONTAGEM DE FÔRMA DE VIGA, ESCORAMENTO COM GARFO DE MADEIRA, PÉ-DIREITO SIMPLES, EM CHAPA DE MADEIRA PLASTIFICADA, 10 UTILIZAÇÕES. AF_09/2020</t>
  </si>
  <si>
    <t xml:space="preserve">92468U</t>
  </si>
  <si>
    <t xml:space="preserve">MONTAGEM E DESMONTAGEM DE FÔRMA DE VIGA, ESCORAMENTO METÁLICO, PÉ-DIREITO SIMPLES, EM CHAPA DE MADEIRA PLASTIFICADA, 10 UTILIZAÇÕES. AF_09/2020</t>
  </si>
  <si>
    <t xml:space="preserve">92469U</t>
  </si>
  <si>
    <t xml:space="preserve">MONTAGEM E DESMONTAGEM DE FÔRMA DE VIGA, ESCORAMENTO COM GARFO DE MADEIRA, PÉ-DIREITO DUPLO, EM CHAPA DE MADEIRA PLASTIFICADA, 12 UTILIZAÇÕES. AF_09/2020</t>
  </si>
  <si>
    <t xml:space="preserve">92470U</t>
  </si>
  <si>
    <t xml:space="preserve">MONTAGEM E DESMONTAGEM DE FÔRMA DE VIGA, ESCORAMENTO METÁLICO, PÉ-DIREITO DUPLO, EM CHAPA DE MADEIRA PLASTIFICADA, 12 UTILIZAÇÕES. AF_09/2020</t>
  </si>
  <si>
    <t xml:space="preserve">92471U</t>
  </si>
  <si>
    <t xml:space="preserve">MONTAGEM E DESMONTAGEM DE FÔRMA DE VIGA, ESCORAMENTO COM GARFO DE MADEIRA, PÉ-DIREITO SIMPLES, EM CHAPA DE MADEIRA PLASTIFICADA, 12 UTILIZAÇÕES. AF_09/2020</t>
  </si>
  <si>
    <t xml:space="preserve">92472U</t>
  </si>
  <si>
    <t xml:space="preserve">MONTAGEM E DESMONTAGEM DE FÔRMA DE VIGA, ESCORAMENTO METÁLICO, PÉ-DIREITO SIMPLES, EM CHAPA DE MADEIRA PLASTIFICADA, 12 UTILIZAÇÕES. AF_09/2020</t>
  </si>
  <si>
    <t xml:space="preserve">92473U</t>
  </si>
  <si>
    <t xml:space="preserve">MONTAGEM E DESMONTAGEM DE FÔRMA DE VIGA, ESCORAMENTO COM GARFO DE MADEIRA, PÉ-DIREITO DUPLO, EM CHAPA DE MADEIRA PLASTIFICADA, 14 UTILIZAÇÕES. AF_09/2020</t>
  </si>
  <si>
    <t xml:space="preserve">92474U</t>
  </si>
  <si>
    <t xml:space="preserve">MONTAGEM E DESMONTAGEM DE FÔRMA DE VIGA, ESCORAMENTO METÁLICO, PÉ-DIREITO DUPLO, EM CHAPA DE MADEIRA PLASTIFICADA, 14 UTILIZAÇÕES. AF_09/2020</t>
  </si>
  <si>
    <t xml:space="preserve">92475U</t>
  </si>
  <si>
    <t xml:space="preserve">MONTAGEM E DESMONTAGEM DE FÔRMA DE VIGA, ESCORAMENTO COM GARFO DE MADEIRA, PÉ-DIREITO SIMPLES, EM CHAPA DE MADEIRA PLASTIFICADA, 14 UTILIZAÇÕES. AF_09/2020</t>
  </si>
  <si>
    <t xml:space="preserve">92476U</t>
  </si>
  <si>
    <t xml:space="preserve">MONTAGEM E DESMONTAGEM DE FÔRMA DE VIGA, ESCORAMENTO METÁLICO, PÉ-DIREITO SIMPLES, EM CHAPA DE MADEIRA PLASTIFICADA, 14 UTILIZAÇÕES. AF_09/2020</t>
  </si>
  <si>
    <t xml:space="preserve">92477U</t>
  </si>
  <si>
    <t xml:space="preserve">MONTAGEM E DESMONTAGEM DE FÔRMA DE VIGA, ESCORAMENTO COM GARFO DE MADEIRA, PÉ-DIREITO DUPLO, EM CHAPA DE MADEIRA PLASTIFICADA, 18 UTILIZAÇÕES. AF_09/2020</t>
  </si>
  <si>
    <t xml:space="preserve">92478U</t>
  </si>
  <si>
    <t xml:space="preserve">MONTAGEM E DESMONTAGEM DE FÔRMA DE VIGA, ESCORAMENTO METÁLICO, PÉ-DIREITO DUPLO, EM CHAPA DE MADEIRA PLASTIFICADA, 18 UTILIZAÇÕES. AF_09/2020</t>
  </si>
  <si>
    <t xml:space="preserve">92479U</t>
  </si>
  <si>
    <t xml:space="preserve">MONTAGEM E DESMONTAGEM DE FÔRMA DE VIGA, ESCORAMENTO COM GARFO DE MADEIRA, PÉ-DIREITO SIMPLES, EM CHAPA DE MADEIRA PLASTIFICADA, 18 UTILIZAÇÕES. AF_09/2020</t>
  </si>
  <si>
    <t xml:space="preserve">92480U</t>
  </si>
  <si>
    <t xml:space="preserve">MONTAGEM E DESMONTAGEM DE FÔRMA DE VIGA, ESCORAMENTO METÁLICO, PÉ-DIREITO SIMPLES, EM CHAPA DE MADEIRA PLASTIFICADA, 18 UTILIZAÇÕES. AF_09/2020</t>
  </si>
  <si>
    <t xml:space="preserve">92482U</t>
  </si>
  <si>
    <t xml:space="preserve">MONTAGEM E DESMONTAGEM DE FÔRMA DE LAJE MACIÇA, PÉ-DIREITO SIMPLES, EM MADEIRA SERRADA, 1 UTILIZAÇÃO. AF_09/2020</t>
  </si>
  <si>
    <t xml:space="preserve">92484U</t>
  </si>
  <si>
    <t xml:space="preserve">MONTAGEM E DESMONTAGEM DE FÔRMA DE LAJE MACIÇA, PÉ-DIREITO SIMPLES, EM MADEIRA SERRADA, 2 UTILIZAÇÕES. AF_09/2020</t>
  </si>
  <si>
    <t xml:space="preserve">92486U</t>
  </si>
  <si>
    <t xml:space="preserve">MONTAGEM E DESMONTAGEM DE FÔRMA DE LAJE MACIÇA, PÉ-DIREITO SIMPLES, EM MADEIRA SERRADA, 4 UTILIZAÇÕES. AF_09/2020</t>
  </si>
  <si>
    <t xml:space="preserve">92488U</t>
  </si>
  <si>
    <t xml:space="preserve">MONTAGEM E DESMONTAGEM DE FÔRMA DE LAJE NERVURADA COM CUBETA E ASSOALHO, PÉ-DIREITO DUPLO, EM CHAPA DE MADEIRA COMPENSADA RESINADA, 8 UTILIZAÇÕES. AF_09/2020</t>
  </si>
  <si>
    <t xml:space="preserve">92490U</t>
  </si>
  <si>
    <t xml:space="preserve">MONTAGEM E DESMONTAGEM DE FÔRMA DE LAJE NERVURADA COM CUBETA E ASSOALHO, PÉ-DIREITO SIMPLES, EM CHAPA DE MADEIRA COMPENSADA RESINADA, 8 UTILIZAÇÕES. AF_09/2020</t>
  </si>
  <si>
    <t xml:space="preserve">92492U</t>
  </si>
  <si>
    <t xml:space="preserve">MONTAGEM E DESMONTAGEM DE FÔRMA DE LAJE NERVURADA COM CUBETA E ASSOALHO, PÉ-DIREITO DUPLO, EM CHAPA DE MADEIRA COMPENSADA RESINADA, 10 UTILIZAÇÕES. AF_09/2020</t>
  </si>
  <si>
    <t xml:space="preserve">92494U</t>
  </si>
  <si>
    <t xml:space="preserve">MONTAGEM E DESMONTAGEM DE FÔRMA DE LAJE NERVURADA COM CUBETA E ASSOALHO, PÉ-DIREITO SIMPLES, EM CHAPA DE MADEIRA COMPENSADA RESINADA, 10 UTILIZAÇÕES. AF_09/2020</t>
  </si>
  <si>
    <t xml:space="preserve">92496U</t>
  </si>
  <si>
    <t xml:space="preserve">MONTAGEM E DESMONTAGEM DE FÔRMA DE LAJE NERVURADA COM CUBETA E ASSOALHO, PÉ-DIREITO DUPLO, EM CHAPA DE MADEIRA COMPENSADA RESINADA, 12 UTILIZAÇÕES. AF_09/2020</t>
  </si>
  <si>
    <t xml:space="preserve">92498U</t>
  </si>
  <si>
    <t xml:space="preserve">MONTAGEM E DESMONTAGEM DE FÔRMA DE LAJE NERVURADA COM CUBETA E ASSOALHO, PÉ-DIREITO SIMPLES, EM CHAPA DE MADEIRA COMPENSADA RESINADA, 12 UTILIZAÇÕES. AF_09/2020</t>
  </si>
  <si>
    <t xml:space="preserve">92500U</t>
  </si>
  <si>
    <t xml:space="preserve">MONTAGEM E DESMONTAGEM DE FÔRMA DE LAJE NERVURADA COM CUBETA E ASSOALHO, PÉ-DIREITO DUPLO, EM CHAPA DE MADEIRA COMPENSADA RESINADA, 14 UTILIZAÇÕES. AF_09/2020</t>
  </si>
  <si>
    <t xml:space="preserve">92502U</t>
  </si>
  <si>
    <t xml:space="preserve">MONTAGEM E DESMONTAGEM DE FÔRMA DE LAJE NERVURADA COM CUBETA E ASSOALHO, PÉ-DIREITO SIMPLES, EM CHAPA DE MADEIRA COMPENSADA RESINADA, 14 UTILIZAÇÕES. AF_09/2020</t>
  </si>
  <si>
    <t xml:space="preserve">92504U</t>
  </si>
  <si>
    <t xml:space="preserve">MONTAGEM E DESMONTAGEM DE FÔRMA DE LAJE NERVURADA COM CUBETA E ASSOALHO, PÉ-DIREITO DUPLO, EM CHAPA DE MADEIRA COMPENSADA RESINADA, 18 UTILIZAÇÕES. AF_09/2020</t>
  </si>
  <si>
    <t xml:space="preserve">92506U</t>
  </si>
  <si>
    <t xml:space="preserve">MONTAGEM E DESMONTAGEM DE FÔRMA DE LAJE NERVURADA COM CUBETA E ASSOALHO, PÉ-DIREITO SIMPLES, EM CHAPA DE MADEIRA COMPENSADA RESINADA, 18 UTILIZAÇÕES. AF_09/2020</t>
  </si>
  <si>
    <t xml:space="preserve">92508U</t>
  </si>
  <si>
    <t xml:space="preserve">MONTAGEM E DESMONTAGEM DE FÔRMA DE LAJE MACIÇA, PÉ-DIREITO DUPLO, EM CHAPA DE MADEIRA COMPENSADA RESINADA, 2 UTILIZAÇÕES. AF_09/2020</t>
  </si>
  <si>
    <t xml:space="preserve">92510U</t>
  </si>
  <si>
    <t xml:space="preserve">MONTAGEM E DESMONTAGEM DE FÔRMA DE LAJE MACIÇA, PÉ-DIREITO SIMPLES, EM CHAPA DE MADEIRA COMPENSADA RESINADA, 2 UTILIZAÇÕES. AF_09/2020</t>
  </si>
  <si>
    <t xml:space="preserve">92512U</t>
  </si>
  <si>
    <t xml:space="preserve">MONTAGEM E DESMONTAGEM DE FÔRMA DE LAJE MACIÇA, PÉ-DIREITO DUPLO, EM CHAPA DE MADEIRA COMPENSADA RESINADA, 4 UTILIZAÇÕES. AF_09/2020</t>
  </si>
  <si>
    <t xml:space="preserve">92514U</t>
  </si>
  <si>
    <t xml:space="preserve">MONTAGEM E DESMONTAGEM DE FÔRMA DE LAJE MACIÇA, PÉ-DIREITO SIMPLES, EM CHAPA DE MADEIRA COMPENSADA RESINADA, 4 UTILIZAÇÕES. AF_09/2020</t>
  </si>
  <si>
    <t xml:space="preserve">92515U</t>
  </si>
  <si>
    <t xml:space="preserve">MONTAGEM E DESMONTAGEM DE FÔRMA DE LAJE MACIÇA, PÉ-DIREITO DUPLO, EM CHAPA DE MADEIRA COMPENSADA RESINADA, 6 UTILIZAÇÕES. AF_09/2020</t>
  </si>
  <si>
    <t xml:space="preserve">92518U</t>
  </si>
  <si>
    <t xml:space="preserve">MONTAGEM E DESMONTAGEM DE FÔRMA DE LAJE MACIÇA, PÉ-DIREITO SIMPLES, EM CHAPA DE MADEIRA COMPENSADA RESINADA, 6 UTILIZAÇÕES. AF_09/2020</t>
  </si>
  <si>
    <t xml:space="preserve">92520U</t>
  </si>
  <si>
    <t xml:space="preserve">MONTAGEM E DESMONTAGEM DE FÔRMA DE LAJE MACIÇA, PÉ-DIREITO DUPLO, EM CHAPA DE MADEIRA COMPENSADA RESINADA, 8 UTILIZAÇÕES. AF_09/2020</t>
  </si>
  <si>
    <t xml:space="preserve">92522U</t>
  </si>
  <si>
    <t xml:space="preserve">MONTAGEM E DESMONTAGEM DE FÔRMA DE LAJE MACIÇA, PÉ-DIREITO SIMPLES, EM CHAPA DE MADEIRA COMPENSADA RESINADA, 8 UTILIZAÇÕES. AF_09/2020</t>
  </si>
  <si>
    <t xml:space="preserve">92524U</t>
  </si>
  <si>
    <t xml:space="preserve">MONTAGEM E DESMONTAGEM DE FÔRMA DE LAJE MACIÇA, PÉ-DIREITO DUPLO, EM CHAPA DE MADEIRA COMPENSADA PLASTIFICADA, 10 UTILIZAÇÕES. AF_09/2020</t>
  </si>
  <si>
    <t xml:space="preserve">92526U</t>
  </si>
  <si>
    <t xml:space="preserve">MONTAGEM E DESMONTAGEM DE FÔRMA DE LAJE MACIÇA, PÉ-DIREITO SIMPLES, EM CHAPA DE MADEIRA COMPENSADA PLASTIFICADA, 10 UTILIZAÇÕES. AF_09/2020</t>
  </si>
  <si>
    <t xml:space="preserve">92528U</t>
  </si>
  <si>
    <t xml:space="preserve">MONTAGEM E DESMONTAGEM DE FÔRMA DE LAJE MACIÇA, PÉ-DIREITO DUPLO, EM CHAPA DE MADEIRA COMPENSADA PLASTIFICADA, 12 UTILIZAÇÕES. AF_09/2020</t>
  </si>
  <si>
    <t xml:space="preserve">92530U</t>
  </si>
  <si>
    <t xml:space="preserve">MONTAGEM E DESMONTAGEM DE FÔRMA DE LAJE MACIÇA, PÉ-DIREITO SIMPLES, EM CHAPA DE MADEIRA COMPENSADA PLASTIFICADA, 12 UTILIZAÇÕES. AF_09/2020</t>
  </si>
  <si>
    <t xml:space="preserve">92532U</t>
  </si>
  <si>
    <t xml:space="preserve">MONTAGEM E DESMONTAGEM DE FÔRMA DE LAJE MACIÇA, PÉ-DIREITO DUPLO, EM CHAPA DE MADEIRA COMPENSADA PLASTIFICADA, 14 UTILIZAÇÕES. AF_09/2020</t>
  </si>
  <si>
    <t xml:space="preserve">92534U</t>
  </si>
  <si>
    <t xml:space="preserve">MONTAGEM E DESMONTAGEM DE FÔRMA DE LAJE MACIÇA, PÉ-DIREITO SIMPLES, EM CHAPA DE MADEIRA COMPENSADA PLASTIFICADA, 14 UTILIZAÇÕES. AF_09/2020</t>
  </si>
  <si>
    <t xml:space="preserve">92536U</t>
  </si>
  <si>
    <t xml:space="preserve">MONTAGEM E DESMONTAGEM DE FÔRMA DE LAJE MACIÇA, PÉ-DIREITO DUPLO, EM CHAPA DE MADEIRA COMPENSADA PLASTIFICADA, 18 UTILIZAÇÕES. AF_09/2020</t>
  </si>
  <si>
    <t xml:space="preserve">92538U</t>
  </si>
  <si>
    <t xml:space="preserve">MONTAGEM E DESMONTAGEM DE FÔRMA DE LAJE MACIÇA, PÉ-DIREITO SIMPLES, EM CHAPA DE MADEIRA COMPENSADA PLASTIFICADA, 18 UTILIZAÇÕES. AF_09/2020</t>
  </si>
  <si>
    <t xml:space="preserve">96252U</t>
  </si>
  <si>
    <t xml:space="preserve">FABRICAÇÃO DE FÔRMA PARA PILARES CIRCULARES, EM CHAPA DE MADEIRA COMPENSADA RESINADA. AF_06/2017</t>
  </si>
  <si>
    <t xml:space="preserve">96257U</t>
  </si>
  <si>
    <t xml:space="preserve">MONTAGEM E DESMONTAGEM DE FÔRMA DE PILARES CIRCULARES, COM ÁREA MÉDIA DAS SEÇÕES MENOR OU IGUAL A 0,28 M², PÉ-DIREITO SIMPLES, EM MADEIRA, 2 UTILIZAÇÕES. AF_06/2017</t>
  </si>
  <si>
    <t xml:space="preserve">96258U</t>
  </si>
  <si>
    <t xml:space="preserve">MONTAGEM E DESMONTAGEM DE FÔRMA DE PILARES CIRCULARES, COM ÁREA MÉDIA DAS SEÇÕES MAIOR QUE 0,28 M², PÉ-DIREITO SIMPLES, EM MADEIRA, 2 UTILIZAÇÕES. AF_06/2017</t>
  </si>
  <si>
    <t xml:space="preserve">96259U</t>
  </si>
  <si>
    <t xml:space="preserve">MONTAGEM E DESMONTAGEM DE FÔRMA DE PILARES CIRCULARES, COM ÁREA MÉDIA DAS SEÇÕES MENOR OU IGUAL A 0,28 M², PÉ-DIREITO DUPLO, EM MADEIRA, 2 UTILIZAÇÕES. AF_06/2017</t>
  </si>
  <si>
    <t xml:space="preserve">96529U</t>
  </si>
  <si>
    <t xml:space="preserve">FABRICAÇÃO, MONTAGEM E DESMONTAGEM DE FÔRMA PARA SAPATA, EM MADEIRA SERRADA, E=25 MM, 1 UTILIZAÇÃO. AF_06/2017</t>
  </si>
  <si>
    <t xml:space="preserve">96530U</t>
  </si>
  <si>
    <t xml:space="preserve">FABRICAÇÃO, MONTAGEM E DESMONTAGEM DE FÔRMA PARA VIGA BALDRAME, EM MADEIRA SERRADA, E=25 MM, 1 UTILIZAÇÃO. AF_06/2017</t>
  </si>
  <si>
    <t xml:space="preserve">96531U</t>
  </si>
  <si>
    <t xml:space="preserve">FABRICAÇÃO, MONTAGEM E DESMONTAGEM DE FÔRMA PARA BLOCO DE COROAMENTO, EM MADEIRA SERRADA, E=25 MM, 2 UTILIZAÇÕES. AF_06/2017</t>
  </si>
  <si>
    <t xml:space="preserve">96532U</t>
  </si>
  <si>
    <t xml:space="preserve">FABRICAÇÃO, MONTAGEM E DESMONTAGEM DE FÔRMA PARA SAPATA, EM MADEIRA SERRADA, E=25 MM, 2 UTILIZAÇÕES. AF_06/2017</t>
  </si>
  <si>
    <t xml:space="preserve">96533U</t>
  </si>
  <si>
    <t xml:space="preserve">FABRICAÇÃO, MONTAGEM E DESMONTAGEM DE FÔRMA PARA VIGA BALDRAME, EM MADEIRA SERRADA, E=25 MM, 2 UTILIZAÇÕES. AF_06/2017</t>
  </si>
  <si>
    <t xml:space="preserve">96534U</t>
  </si>
  <si>
    <t xml:space="preserve">FABRICAÇÃO, MONTAGEM E DESMONTAGEM DE FÔRMA PARA BLOCO DE COROAMENTO, EM MADEIRA SERRADA, E=25 MM, 4 UTILIZAÇÕES. AF_06/2017</t>
  </si>
  <si>
    <t xml:space="preserve">96535U</t>
  </si>
  <si>
    <t xml:space="preserve">FABRICAÇÃO, MONTAGEM E DESMONTAGEM DE FÔRMA PARA SAPATA, EM MADEIRA SERRADA, E=25 MM, 4 UTILIZAÇÕES. AF_06/2017</t>
  </si>
  <si>
    <t xml:space="preserve">96536U</t>
  </si>
  <si>
    <t xml:space="preserve">FABRICAÇÃO, MONTAGEM E DESMONTAGEM DE FÔRMA PARA VIGA BALDRAME, EM MADEIRA SERRADA, E=25 MM, 4 UTILIZAÇÕES. AF_06/2017</t>
  </si>
  <si>
    <t xml:space="preserve">96537U</t>
  </si>
  <si>
    <t xml:space="preserve">FABRICAÇÃO, MONTAGEM E DESMONTAGEM DE FÔRMA PARA BLOCO DE COROAMENTO, EM CHAPA DE MADEIRA COMPENSADA RESINADA, E=17 MM, 2 UTILIZAÇÕES. AF_06/2017</t>
  </si>
  <si>
    <t xml:space="preserve">96538U</t>
  </si>
  <si>
    <t xml:space="preserve">FABRICAÇÃO, MONTAGEM E DESMONTAGEM DE FÔRMA PARA SAPATA, EM CHAPA DE MADEIRA COMPENSADA RESINADA, E=17 MM, 2 UTILIZAÇÕES. AF_06/2017</t>
  </si>
  <si>
    <t xml:space="preserve">96539U</t>
  </si>
  <si>
    <t xml:space="preserve">FABRICAÇÃO, MONTAGEM E DESMONTAGEM DE FÔRMA PARA VIGA BALDRAME, EM CHAPA DE MADEIRA COMPENSADA RESINADA, E=17 MM, 2 UTILIZAÇÕES. AF_06/2017</t>
  </si>
  <si>
    <t xml:space="preserve">96540U</t>
  </si>
  <si>
    <t xml:space="preserve">FABRICAÇÃO, MONTAGEM E DESMONTAGEM DE FÔRMA PARA BLOCO DE COROAMENTO, EM CHAPA DE MADEIRA COMPENSADA RESINADA, E=17 MM, 4 UTILIZAÇÕES. AF_06/2017</t>
  </si>
  <si>
    <t xml:space="preserve">96541U</t>
  </si>
  <si>
    <t xml:space="preserve">FABRICAÇÃO, MONTAGEM E DESMONTAGEM DE FÔRMA PARA SAPATA, EM CHAPA DE MADEIRA COMPENSADA RESINADA, E=17 MM, 4 UTILIZAÇÕES. AF_06/2017</t>
  </si>
  <si>
    <t xml:space="preserve">96542U</t>
  </si>
  <si>
    <t xml:space="preserve">FABRICAÇÃO, MONTAGEM E DESMONTAGEM DE FÔRMA PARA VIGA BALDRAME, EM CHAPA DE MADEIRA COMPENSADA RESINADA, E=17 MM, 4 UTILIZAÇÕES. AF_06/2017</t>
  </si>
  <si>
    <t xml:space="preserve">96543U</t>
  </si>
  <si>
    <t xml:space="preserve">ARMAÇÃO DE BLOCO, VIGA BALDRAME E SAPATA UTILIZANDO AÇO CA-60 DE 5 MM - MONTAGEM. AF_06/2017</t>
  </si>
  <si>
    <t xml:space="preserve">97747U</t>
  </si>
  <si>
    <t xml:space="preserve">MONTAGEM E DESMONTAGEM DE FÔRMA DE PILARES CIRCULARES, COM ÁREA MÉDIA DAS SEÇÕES MAIOR QUE 0,28 M², PÉ-DIREITO DUPLO, EM MADEIRA, 2 UTILIZAÇÕES.  AF_06/2017</t>
  </si>
  <si>
    <t xml:space="preserve">101791U</t>
  </si>
  <si>
    <t xml:space="preserve">FABRICAÇÃO DE ESCORAS DO TIPO PONTALETE, EM MADEIRA, PARA PÉ-DIREITO DUPLO. AF_09/2020</t>
  </si>
  <si>
    <t xml:space="preserve">101792U</t>
  </si>
  <si>
    <t xml:space="preserve">ESCORAMENTO DE FÔRMAS DE LAJE EM MADEIRA NÃO APARELHADA, PÉ-DIREITO SIMPLES, INCLUSO TRAVAMENTO, 4 UTILIZAÇÕES. AF_09/2020</t>
  </si>
  <si>
    <t xml:space="preserve">101793U</t>
  </si>
  <si>
    <t xml:space="preserve">ESCORAMENTO DE FÔRMAS DE LAJE EM MADEIRA NÃO APARELHADA, PÉ-DIREITO DUPLO, INCLUSO TRAVAMENTO, 4 UTILIZAÇÕES. AF_09/2020</t>
  </si>
  <si>
    <t xml:space="preserve">101969U</t>
  </si>
  <si>
    <t xml:space="preserve">FABRICAÇÃO DE FÔRMA PARA ESCADAS, COM 2 LANCES EM "U" E LAJE PLANA, EM CHAPA DE MADEIRA COMPENSADA PLASTIFICADA, E=18 MM. AF_11/2020</t>
  </si>
  <si>
    <t xml:space="preserve">101971U</t>
  </si>
  <si>
    <t xml:space="preserve">FABRICAÇÃO DE FÔRMA PARA ESCADAS, COM 2 LANCES EM "U" E LAJE PLANA, EM CHAPA DE MADEIRA COMPENSADA RESINADA, E= 17 MM. AF_11/2020</t>
  </si>
  <si>
    <t xml:space="preserve">101973U</t>
  </si>
  <si>
    <t xml:space="preserve">FABRICAÇÃO DE FÔRMA PARA ESCADAS, COM 2 LANCES EM "U" E LAJE PLANA, EM MADEIRA SERRADA, E=25 MM. AF_11/2020</t>
  </si>
  <si>
    <t xml:space="preserve">101974U</t>
  </si>
  <si>
    <t xml:space="preserve">MONTAGEM E DESMONTAGEM DE FÔRMA PARA ESCADAS, COM 2 LANCES EM "U" E LAJE PLANA, EM MADEIRA SERRADA, 1 UTILIZAÇÃO. AF_11/2020</t>
  </si>
  <si>
    <t xml:space="preserve">101975U</t>
  </si>
  <si>
    <t xml:space="preserve">MONTAGEM E DESMONTAGEM DE FÔRMA PARA ESCADAS, COM 2 LANCES EM "U"  E LAJE PLANA, EM MADEIRA SERRADA, 2 UTILIZAÇÕES. AF_11/2020</t>
  </si>
  <si>
    <t xml:space="preserve">101977U</t>
  </si>
  <si>
    <t xml:space="preserve">MONTAGEM E DESMONTAGEM DE FÔRMA PARA ESCADAS, COM 2 LANCES EM "U" E LAJE PLANA, EM CHAPA DE MADEIRA COMPENSADA RESINADA, 2 UTILIZAÇÕES. AF_11/2020</t>
  </si>
  <si>
    <t xml:space="preserve">101980U</t>
  </si>
  <si>
    <t xml:space="preserve">MONTAGEM E DESMONTAGEM DE FÔRMA PARA ESCADAS, COM 2 LANCES EM "U" E LAJE PLANA, EM CHAPA DE MADEIRA COMPENSADA RESINADA, 4 UTILIZAÇÕES. AF_11/2020</t>
  </si>
  <si>
    <t xml:space="preserve">101981U</t>
  </si>
  <si>
    <t xml:space="preserve">MONTAGEM E DESMONTAGEM DE FÔRMA PARA ESCADAS, COM 2 LANCES EM "U" E LAJE PLANA, EM CHAPA DE MADEIRA COMPENSADA PLASTIFICADA, 6 UTILIZAÇÕES. AF_11/2020</t>
  </si>
  <si>
    <t xml:space="preserve">101982U</t>
  </si>
  <si>
    <t xml:space="preserve">MONTAGEM E DESMONTAGEM DE FÔRMA PARA ESCADAS, COM 2 LANCES EM "U" E LAJE PLANA, EM CHAPA DE MADEIRA COMPENSADA PLASTIFICADA, 8 UTILIZAÇÕES. AF_11/2020</t>
  </si>
  <si>
    <t xml:space="preserve">101983U</t>
  </si>
  <si>
    <t xml:space="preserve">MONTAGEM E DESMONTAGEM DE FÔRMA PARA ESCADAS, COM 2 LANCES EM "U" E LAJE PLANA, EM CHAPA DE MADEIRA COMPENSADA PLASTIFICADA, 10 UTILIZAÇÕES. AF_11/2020</t>
  </si>
  <si>
    <t xml:space="preserve">101985U</t>
  </si>
  <si>
    <t xml:space="preserve">FABRICAÇÃO DE FÔRMA PARA ESCADAS, COM 2 LANCES EM "U" E LAJE CASCATA, EM CHAPA DE MADEIRA COMPENSADA PLASTIFICADA, E=18 MM. AF_11/2020</t>
  </si>
  <si>
    <t xml:space="preserve">101986U</t>
  </si>
  <si>
    <t xml:space="preserve">FABRICAÇÃO DE FÔRMA PARA ESCADAS, COM 2 LANCES EM "U" E LAJE CASCATA, EM CHAPA DE MADEIRA COMPENSADA RESINADA, E= 17 MM. AF_11/2020</t>
  </si>
  <si>
    <t xml:space="preserve">101987U</t>
  </si>
  <si>
    <t xml:space="preserve">FABRICAÇÃO DE FÔRMA PARA ESCADAS, COM 2 LANCES EM "U" E LAJE CASCATA, EM MADEIRA SERRADA, E=25 MM. AF_11/2020</t>
  </si>
  <si>
    <t xml:space="preserve">101988U</t>
  </si>
  <si>
    <t xml:space="preserve">FABRICAÇÃO DE FÔRMA PARA ESCADAS, COM 2 LANCES EM "L" E LAJE PLANA, EM CHAPA DE MADEIRA COMPENSADA PLASTIFICADA, E=18 MM. AF_11/2020</t>
  </si>
  <si>
    <t xml:space="preserve">101989U</t>
  </si>
  <si>
    <t xml:space="preserve">FABRICAÇÃO DE FÔRMA PARA ESCADAS, COM 2 LANCES EM "L" E LAJE PLANA, EM CHAPA DE MADEIRA COMPENSADA RESINADA, E= 17 MM. AF_11/2020</t>
  </si>
  <si>
    <t xml:space="preserve">101990U</t>
  </si>
  <si>
    <t xml:space="preserve">FABRICAÇÃO DE FÔRMA PARA ESCADAS, COM 2 LANCES EM "L" E LAJE PLANA, EM MADEIRA SERRADA, E=25 MM. AF_11/2020</t>
  </si>
  <si>
    <t xml:space="preserve">101991U</t>
  </si>
  <si>
    <t xml:space="preserve">FABRICAÇÃO DE FÔRMA PARA ESCADAS, COM 2 LANCES EM "L" E LAJE CASCATA, EM CHAPA DE MADEIRA COMPENSADA PLASTIFICADA, E=18 MM. AF_11/2020</t>
  </si>
  <si>
    <t xml:space="preserve">101992U</t>
  </si>
  <si>
    <t xml:space="preserve">FABRICAÇÃO DE FÔRMA PARA ESCADAS, COM 2 LANCES EM "L" E LAJE CASCATA, EM CHAPA DE MADEIRA COMPENSADA RESINADA, E= 17 MM. AF_11/2020</t>
  </si>
  <si>
    <t xml:space="preserve">101993U</t>
  </si>
  <si>
    <t xml:space="preserve">FABRICAÇÃO DE FÔRMA PARA ESCADAS, COM 2 LANCES EM "L" E LAJE CASCATA, EM MADEIRA SERRADA, E=25 MM. AF_11/2020</t>
  </si>
  <si>
    <t xml:space="preserve">101994U</t>
  </si>
  <si>
    <t xml:space="preserve">FABRICAÇÃO DE FÔRMA PARA ESCADAS, COM 1 LANCE E LAJE PLANA, EM CHAPA DE MADEIRA COMPENSADA PLASTIFICADA, E=18 MM. AF_11/2020</t>
  </si>
  <si>
    <t xml:space="preserve">101995U</t>
  </si>
  <si>
    <t xml:space="preserve">FABRICAÇÃO DE FÔRMA PARA ESCADAS, COM 1 LANCE E LAJE PLANA, EM CHAPA DE MADEIRA COMPENSADA RESINADA, E= 17 MM. AF_11/2020</t>
  </si>
  <si>
    <t xml:space="preserve">101996U</t>
  </si>
  <si>
    <t xml:space="preserve">FABRICAÇÃO DE FÔRMA PARA ESCADAS, COM 1 LANCE E LAJE PLANA, EM MADEIRA SERRADA, E=25 MM. AF_11/2020</t>
  </si>
  <si>
    <t xml:space="preserve">101997U</t>
  </si>
  <si>
    <t xml:space="preserve">FABRICAÇÃO DE FÔRMA PARA ESCADAS, COM 1 LANCE E LAJE CASCATA, EM CHAPA DE MADEIRA COMPENSADA PLASTIFICADA, E=18 MM. AF_11/2020</t>
  </si>
  <si>
    <t xml:space="preserve">101998U</t>
  </si>
  <si>
    <t xml:space="preserve">FABRICAÇÃO DE FÔRMA PARA ESCADAS, COM 1 LANCE E LAJE CASCATA, EM CHAPA DE MADEIRA COMPENSADA RESINADA, E= 17 MM. AF_11/2020</t>
  </si>
  <si>
    <t xml:space="preserve">101999U</t>
  </si>
  <si>
    <t xml:space="preserve">FABRICAÇÃO DE FÔRMA PARA ESCADAS, COM 1 LANCE E LAJE CASCATA, EM MADEIRA SERRADA, E=25 MM. AF_11/2020</t>
  </si>
  <si>
    <t xml:space="preserve">102000U</t>
  </si>
  <si>
    <t xml:space="preserve">MONTAGEM E DESMONTAGEM DE FÔRMA PARA ESCADAS, COM 2 LANCES EM "U" E LAJE CASCATA, EM MADEIRA SERRADA, 1 UTILIZAÇÃO. AF_11/2020</t>
  </si>
  <si>
    <t xml:space="preserve">102001U</t>
  </si>
  <si>
    <t xml:space="preserve">MONTAGEM E DESMONTAGEM DE FÔRMA PARA ESCADAS, COM 2 LANCES EM "U" E LAJE CASCATA, EM MADEIRA SERRADA, 2 UTILIZAÇÕES. AF_11/2020</t>
  </si>
  <si>
    <t xml:space="preserve">102002U</t>
  </si>
  <si>
    <t xml:space="preserve">MONTAGEM E DESMONTAGEM DE FÔRMA PARA ESCADAS, COM 2 LANCES EM "U" E LAJE CASCATA, EM CHAPA DE MADEIRA COMPENSADA RESINADA, 2 UTILIZAÇÕES. AF_11/2020</t>
  </si>
  <si>
    <t xml:space="preserve">102003U</t>
  </si>
  <si>
    <t xml:space="preserve">MONTAGEM E DESMONTAGEM DE FÔRMA PARA ESCADAS, COM 2 LANCES EM "U" E LAJE CASCATA, EM CHAPA DE MADEIRA COMPENSADA RESINADA, 4 UTILIZAÇÕES. AF_11/2020</t>
  </si>
  <si>
    <t xml:space="preserve">102004U</t>
  </si>
  <si>
    <t xml:space="preserve">MONTAGEM E DESMONTAGEM DE FÔRMA PARA ESCADAS, COM 2 LANCES EM "U" E LAJE CASCATA, EM CHAPA DE MADEIRA COMPENSADA PLASTIFICADA, 6 UTILIZAÇÕES. AF_11/2020</t>
  </si>
  <si>
    <t xml:space="preserve">102005U</t>
  </si>
  <si>
    <t xml:space="preserve">MONTAGEM E DESMONTAGEM DE FÔRMA PARA ESCADAS, COM 2 LANCES EM "U" E LAJE CASCATA, EM CHAPA DE MADEIRA COMPENSADA PLASTIFICADA, 8 UTILIZAÇÕES. AF_11/2020</t>
  </si>
  <si>
    <t xml:space="preserve">102006U</t>
  </si>
  <si>
    <t xml:space="preserve">MONTAGEM E DESMONTAGEM DE FÔRMA PARA ESCADAS, COM 2 LANCES EM "U" E LAJE CASCATA, EM CHAPA DE MADEIRA COMPENSADA PLASTIFICADA, 10 UTILIZAÇÕES. AF_11/2020</t>
  </si>
  <si>
    <t xml:space="preserve">102007U</t>
  </si>
  <si>
    <t xml:space="preserve">MONTAGEM E DESMONTAGEM DE FÔRMA PARA ESCADAS, COM 2 LANCES EM "L" E LAJE PLANA, EM MADEIRA SERRADA, 1 UTILIZAÇÃO. AF_11/2020</t>
  </si>
  <si>
    <t xml:space="preserve">102008U</t>
  </si>
  <si>
    <t xml:space="preserve">MONTAGEM E DESMONTAGEM DE FÔRMA PARA ESCADAS, COM 2 LANCES EM "L" E LAJE PLANA, EM MADEIRA SERRADA, 2 UTILIZAÇÕES. AF_11/2020</t>
  </si>
  <si>
    <t xml:space="preserve">102009U</t>
  </si>
  <si>
    <t xml:space="preserve">MONTAGEM E DESMONTAGEM DE FÔRMA PARA ESCADAS, COM 2 LANCES EM "L" E LAJE PLANA, EM CHAPA DE MADEIRA COMPENSADA RESINADA, 2 UTILIZAÇÕES. AF_11/2020</t>
  </si>
  <si>
    <t xml:space="preserve">102010U</t>
  </si>
  <si>
    <t xml:space="preserve">MONTAGEM E DESMONTAGEM DE FÔRMA PARA ESCADAS, COM 2 LANCES EM "L" E LAJE PLANA, EM CHAPA DE MADEIRA COMPENSADA RESINADA, 4 UTILIZAÇÕES. AF_11/2020</t>
  </si>
  <si>
    <t xml:space="preserve">102011U</t>
  </si>
  <si>
    <t xml:space="preserve">MONTAGEM E DESMONTAGEM DE FÔRMA PARA ESCADAS, COM 2 LANCES EM "L" E LAJE PLANA, EM CHAPA DE MADEIRA COMPENSADA PLASTIFICADA, 6 UTILIZAÇÕES. AF_11/2020</t>
  </si>
  <si>
    <t xml:space="preserve">102012U</t>
  </si>
  <si>
    <t xml:space="preserve">MONTAGEM E DESMONTAGEM DE FÔRMA PARA ESCADAS, COM 2 LANCES EM "L" E LAJE PLANA, EM CHAPA DE MADEIRA COMPENSADA PLASTIFICADA, 8 UTILIZAÇÕES. AF_11/2020</t>
  </si>
  <si>
    <t xml:space="preserve">102013U</t>
  </si>
  <si>
    <t xml:space="preserve">MONTAGEM E DESMONTAGEM DE FÔRMA PARA ESCADAS, COM 2 LANCES EM "L" E LAJE PLANA, EM CHAPA DE MADEIRA COMPENSADA PLASTIFICADA, 10 UTILIZAÇÕES. AF_11/2020</t>
  </si>
  <si>
    <t xml:space="preserve">102014U</t>
  </si>
  <si>
    <t xml:space="preserve">MONTAGEM E DESMONTAGEM DE FÔRMA PARA ESCADAS, COM 2 LANCES EM "L" E LAJE CASCATA, EM MADEIRA SERRADA, 1 UTILIZAÇÃO. AF_11/2020</t>
  </si>
  <si>
    <t xml:space="preserve">102015U</t>
  </si>
  <si>
    <t xml:space="preserve">MONTAGEM E DESMONTAGEM DE FÔRMA PARA ESCADAS, COM 2 LANCES EM "L" E LAJE CASCATA, EM MADEIRA SERRADA, 2 UTILIZAÇÕES. AF_11/2020</t>
  </si>
  <si>
    <t xml:space="preserve">102016U</t>
  </si>
  <si>
    <t xml:space="preserve">MONTAGEM E DESMONTAGEM DE FÔRMA PARA ESCADAS, COM 2 LANCES EM "L" E LAJE CASCATA, EM CHAPA DE MADEIRA COMPENSADA RESINADA, 2 UTILIZAÇÕES. AF_11/2020</t>
  </si>
  <si>
    <t xml:space="preserve">102017U</t>
  </si>
  <si>
    <t xml:space="preserve">MONTAGEM E DESMONTAGEM DE FÔRMA PARA ESCADAS, COM 2 LANCES EM "L" E LAJE CASCATA, EM CHAPA DE MADEIRA COMPENSADA RESINADA, 4 UTILIZAÇÕES. AF_11/2020</t>
  </si>
  <si>
    <t xml:space="preserve">102036U</t>
  </si>
  <si>
    <t xml:space="preserve">MONTAGEM E DESMONTAGEM DE FÔRMA PARA ESCADAS, COM 2 LANCES EM "L" E LAJE CASCATA, EM CHAPA DE MADEIRA COMPENSADA PLASTIFICADA, 6 UTILIZAÇÕES. AF_11/2020</t>
  </si>
  <si>
    <t xml:space="preserve">102037U</t>
  </si>
  <si>
    <t xml:space="preserve">MONTAGEM E DESMONTAGEM DE FÔRMA PARA ESCADAS, COM 2 LANCES EM "L" E LAJE CASCATA, EM CHAPA DE MADEIRA COMPENSADA PLASTIFICADA, 8 UTILIZAÇÕES. AF_11/2020</t>
  </si>
  <si>
    <t xml:space="preserve">102038U</t>
  </si>
  <si>
    <t xml:space="preserve">MONTAGEM E DESMONTAGEM DE FÔRMA PARA ESCADAS, COM 2 LANCES EM "L" E LAJE CASCATA, EM CHAPA DE MADEIRA COMPENSADA PLASTIFICADA, 10 UTILIZAÇÕES. AF_11/2020</t>
  </si>
  <si>
    <t xml:space="preserve">102039U</t>
  </si>
  <si>
    <t xml:space="preserve">MONTAGEM E DESMONTAGEM DE FÔRMA PARA ESCADAS, COM 1 LANCE E LAJE PLANA, EM MADEIRA SERRADA, 1 UTILIZAÇÃO. AF_11/2020</t>
  </si>
  <si>
    <t xml:space="preserve">102040U</t>
  </si>
  <si>
    <t xml:space="preserve">MONTAGEM E DESMONTAGEM DE FÔRMA PARA ESCADAS, COM 1 LANCE E LAJE PLANA, EM MADEIRA SERRADA, 2 UTILIZAÇÕES. AF_11/2020</t>
  </si>
  <si>
    <t xml:space="preserve">102041U</t>
  </si>
  <si>
    <t xml:space="preserve">MONTAGEM E DESMONTAGEM DE FÔRMA PARA ESCADAS, COM 1 LANCE E LAJE PLANA, EM CHAPA DE MADEIRA COMPENSADA RESINADA, 2 UTILIZAÇÕES. AF_11/2020</t>
  </si>
  <si>
    <t xml:space="preserve">102042U</t>
  </si>
  <si>
    <t xml:space="preserve">MONTAGEM E DESMONTAGEM DE FÔRMA PARA ESCADAS, COM 1 LANCE E LAJE PLANA, EM CHAPA DE MADEIRA COMPENSADA RESINADA, 4 UTILIZAÇÕES. AF_11/2020</t>
  </si>
  <si>
    <t xml:space="preserve">102043U</t>
  </si>
  <si>
    <t xml:space="preserve">MONTAGEM E DESMONTAGEM DE FÔRMA PARA ESCADAS, COM 1 LANCE E LAJE PLANA, EM CHAPA DE MADEIRA COMPENSADA PLASTIFICADA, 6 UTILIZAÇÕES. AF_11/2020</t>
  </si>
  <si>
    <t xml:space="preserve">102044U</t>
  </si>
  <si>
    <t xml:space="preserve">MONTAGEM E DESMONTAGEM DE FÔRMA PARA ESCADAS, COM 1 LANCE E LAJE PLANA, EM CHAPA DE MADEIRA COMPENSADA PLASTIFICADA, 8 UTILIZAÇÕES. AF_11/2020</t>
  </si>
  <si>
    <t xml:space="preserve">102045U</t>
  </si>
  <si>
    <t xml:space="preserve">MONTAGEM E DESMONTAGEM DE FÔRMA PARA ESCADAS, COM 1 LANCE E LAJE PLANA, EM CHAPA DE MADEIRA COMPENSADA PLASTIFICADA, 10 UTILIZAÇÕES. AF_11/2020</t>
  </si>
  <si>
    <t xml:space="preserve">102046U</t>
  </si>
  <si>
    <t xml:space="preserve">MONTAGEM E DESMONTAGEM DE FÔRMA PARA ESCADAS, COM 1 LANCE E LAJE CASCATA, EM MADEIRA SERRADA, 1 UTILIZAÇÃO. AF_11/2020</t>
  </si>
  <si>
    <t xml:space="preserve">102047U</t>
  </si>
  <si>
    <t xml:space="preserve">MONTAGEM E DESMONTAGEM DE FÔRMA PARA ESCADAS, COM 1 LANCE E LAJE CASCATA, EM MADEIRA SERRADA, 2 UTILIZAÇÕES. AF_11/2020</t>
  </si>
  <si>
    <t xml:space="preserve">102048U</t>
  </si>
  <si>
    <t xml:space="preserve">MONTAGEM E DESMONTAGEM DE FÔRMA PARA ESCADAS, COM 1 LANCE E LAJE CASCATA, EM CHAPA DE MADEIRA COMPENSADA RESINADA, 2 UTILIZAÇÕES. AF_11/2020</t>
  </si>
  <si>
    <t xml:space="preserve">102049U</t>
  </si>
  <si>
    <t xml:space="preserve">MONTAGEM E DESMONTAGEM DE FÔRMA PARA ESCADAS, COM 1 LANCE E LAJE CASCATA, EM CHAPA DE MADEIRA COMPENSADA RESINADA, 4 UTILIZAÇÕES. AF_11/2020</t>
  </si>
  <si>
    <t xml:space="preserve">102050U</t>
  </si>
  <si>
    <t xml:space="preserve">MONTAGEM E DESMONTAGEM DE FÔRMA PARA ESCADAS, COM 1 LANCE E LAJE CASCATA, EM CHAPA DE MADEIRA COMPENSADA PLASTIFICADA, 6 UTILIZAÇÕES. AF_11/2020</t>
  </si>
  <si>
    <t xml:space="preserve">102051U</t>
  </si>
  <si>
    <t xml:space="preserve">MONTAGEM E DESMONTAGEM DE FÔRMA PARA ESCADAS, COM 1 LANCE E LAJE CASCATA, EM CHAPA DE MADEIRA COMPENSADA PLASTIFICADA, 8 UTILIZAÇÕES. AF_11/2020</t>
  </si>
  <si>
    <t xml:space="preserve">102052U</t>
  </si>
  <si>
    <t xml:space="preserve">MONTAGEM E DESMONTAGEM DE FÔRMA PARA ESCADAS, COM 1 LANCE E LAJE CASCATA, EM CHAPA DE MADEIRA COMPENSADA PLASTIFICADA, 10 UTILIZAÇÕES. AF_11/2020</t>
  </si>
  <si>
    <t xml:space="preserve">102059U</t>
  </si>
  <si>
    <t xml:space="preserve">MONTAGEM E DESMONTAGEM DE FÔRMA PARA ESCADA DUPLA COM 2 LANCES EM "X" E LAJE PLANA, EM MADEIRA SERRADA, 1 UTILIZAÇÃO. AF_11/2020</t>
  </si>
  <si>
    <t xml:space="preserve">102060U</t>
  </si>
  <si>
    <t xml:space="preserve">MONTAGEM E DESMONTAGEM DE FÔRMA PARA ESCADA DUPLA COM 2 LANCES EM "X" E LAJE PLANA, EM MADEIRA SERRADA, 2 UTILIZAÇÕES. AF_11/2020</t>
  </si>
  <si>
    <t xml:space="preserve">102061U</t>
  </si>
  <si>
    <t xml:space="preserve">MONTAGEM E DESMONTAGEM DE FÔRMA PARA ESCADA DUPLA COM 2 LANCES EM "X" E LAJE PLANA, EM CHAPA DE MADEIRA COMPENSADA RESINADA, 2 UTILIZAÇÕES. AF_11/2020</t>
  </si>
  <si>
    <t xml:space="preserve">102062U</t>
  </si>
  <si>
    <t xml:space="preserve">MONTAGEM E DESMONTAGEM DE FÔRMA PARA ESCADA DUPLA COM 2 LANCES EM "X" E LAJE PLANA, EM CHAPA DE MADEIRA COMPENSADA RESINADA, 4 UTILIZAÇÕES. AF_11/2020</t>
  </si>
  <si>
    <t xml:space="preserve">102063U</t>
  </si>
  <si>
    <t xml:space="preserve">MONTAGEM E DESMONTAGEM DE FÔRMA PARA ESCADA DUPLA COM 2 LANCES EM "X" E LAJE PLANA, EM CHAPA DE MADEIRA COMPENSADA PLASTIFICADA, 6 UTILIZAÇÕES. AF_11/2020</t>
  </si>
  <si>
    <t xml:space="preserve">102064U</t>
  </si>
  <si>
    <t xml:space="preserve">MONTAGEM E DESMONTAGEM DE FÔRMA PARA ESCADA DUPLA COM 2 LANCES EM "X" E LAJE PLANA, EM CHAPA DE MADEIRA COMPENSADA PLASTIFICADA, 8 UTILIZAÇÕES. AF_11/2020</t>
  </si>
  <si>
    <t xml:space="preserve">102065U</t>
  </si>
  <si>
    <t xml:space="preserve">MONTAGEM E DESMONTAGEM DE FÔRMA PARA ESCADA DUPLA COM 2 LANCES EM "X" E LAJE PLANA, EM CHAPA DE MADEIRA COMPENSADA PLASTIFICADA, 10 UTILIZAÇÕES. AF_11/2020</t>
  </si>
  <si>
    <t xml:space="preserve">102066U</t>
  </si>
  <si>
    <t xml:space="preserve">MONTAGEM E DESMONTAGEM DE FÔRMA PARA ESCADA DUPLA COM 2 LANCES EM "X" E LAJE CASCATA, EM MADEIRA SERRADA, 1 UTILIZAÇÃO. AF_11/2020</t>
  </si>
  <si>
    <t xml:space="preserve">102067U</t>
  </si>
  <si>
    <t xml:space="preserve">MONTAGEM E DESMONTAGEM DE FÔRMA PARA ESCADA DUPLA COM 2 LANCES EM "X" E LAJE CASCATA, EM MADEIRA SERRADA, 2 UTILIZAÇÕES. AF_11/2020</t>
  </si>
  <si>
    <t xml:space="preserve">102068U</t>
  </si>
  <si>
    <t xml:space="preserve">MONTAGEM E DESMONTAGEM DE FÔRMA PARA ESCADA DUPLA COM 2 LANCES EM "X" E LAJE CASCATA, EM CHAPA DE MADEIRA COMPENSADA RESINADA, 2 UTILIZAÇÕES. AF_11/2020</t>
  </si>
  <si>
    <t xml:space="preserve">102069U</t>
  </si>
  <si>
    <t xml:space="preserve">MONTAGEM E DESMONTAGEM DE FÔRMA PARA ESCADA DUPLA COM 2 LANCES EM "X" E LAJE CASCATA, EM CHAPA DE MADEIRA COMPENSADA RESINADA, 4 UTILIZAÇÕES. AF_11/2020</t>
  </si>
  <si>
    <t xml:space="preserve">102070U</t>
  </si>
  <si>
    <t xml:space="preserve">MONTAGEM E DESMONTAGEM DE FÔRMA PARA ESCADA DUPLA COM 2 LANCES EM "X" E LAJE CASCATA, EM CHAPA DE MADEIRA COMPENSADA PLASTIFICADA, 6 UTILIZAÇÕES. AF_11/2020</t>
  </si>
  <si>
    <t xml:space="preserve">102071U</t>
  </si>
  <si>
    <t xml:space="preserve">MONTAGEM E DESMONTAGEM DE FÔRMA PARA ESCADA DUPLA COM 2 LANCES EM "X" E LAJE CASCATA, EM CHAPA DE MADEIRA COMPENSADA PLASTIFICADA, 8 UTILIZAÇÕES. AF_11/2020</t>
  </si>
  <si>
    <t xml:space="preserve">102072U</t>
  </si>
  <si>
    <t xml:space="preserve">MONTAGEM E DESMONTAGEM DE FÔRMA PARA ESCADA DUPLA COM 2 LANCES EM "X" E LAJE CASCATA, EM CHAPA DE MADEIRA COMPENSADA PLASTIFICADA, 10 UTILIZAÇÕES. AF_11/2020</t>
  </si>
  <si>
    <t xml:space="preserve">102073U</t>
  </si>
  <si>
    <t xml:space="preserve">ESCADA EM CONCRETO ARMADO MOLDADO IN LOCO, FCK 20 MPA, COM 1 LANCE E LAJE PLANA, FÔRMA EM CHAPA DE MADEIRA COMPENSADA RESINADA. AF_11/2020</t>
  </si>
  <si>
    <t xml:space="preserve">102074U</t>
  </si>
  <si>
    <t xml:space="preserve">ESCADA EM CONCRETO ARMADO MOLDADO IN LOCO, FCK 20 MPA, COM 2 LANCES EM "U" E LAJE PLANA, FÔRMA EM CHAPA DE MADEIRA COMPENSADA RESINADA. AF_11/2020</t>
  </si>
  <si>
    <t xml:space="preserve">102075U</t>
  </si>
  <si>
    <t xml:space="preserve">ESCADA EM CONCRETO ARMADO MOLDADO IN LOCO, FCK 20 MPA, COM 2 LANCES EM "L" E LAJE PLANA, FÔRMA EM CHAPA DE MADEIRA COMPENSADA RESINADA. AF_11/2020</t>
  </si>
  <si>
    <t xml:space="preserve">102076U</t>
  </si>
  <si>
    <t xml:space="preserve">ESCADA EM CONCRETO ARMADO MOLDADO IN LOCO, FCK 20 MPA, COM 2 LANCES EM "X" E LAJE PLANA, FÔRMA EM CHAPA DE MADEIRA COMPENSADA RESINADA. AF_11/2020</t>
  </si>
  <si>
    <t xml:space="preserve">102077U</t>
  </si>
  <si>
    <t xml:space="preserve">ESCADA EM CONCRETO ARMADO MOLDADO IN LOCO, FCK 20 MPA, COM 1 LANCE E LAJE CASCATA, FÔRMA EM CHAPA DE MADEIRA COMPENSADA RESINADA. AF_11/2020</t>
  </si>
  <si>
    <t xml:space="preserve">102078U</t>
  </si>
  <si>
    <t xml:space="preserve">ESCADA EM CONCRETO ARMADO MOLDADO IN LOCO, FCK 20 MPA, COM 2 LANCES EM "U" E LAJE CASCATA, FÔRMA EM CHAPA DE MADEIRA COMPENSADA RESINADA. AF_11/2020</t>
  </si>
  <si>
    <t xml:space="preserve">102079U</t>
  </si>
  <si>
    <t xml:space="preserve">ESCADA EM CONCRETO ARMADO MOLDADO IN LOCO, FCK 20 MPA, COM 2 LANCES EM "L" E LAJE CASCATA, FÔRMA EM CHAPA DE MADEIRA COMPENSADA RESINADA. AF_11/2020</t>
  </si>
  <si>
    <t xml:space="preserve">102080U</t>
  </si>
  <si>
    <t xml:space="preserve">ESCADA EM CONCRETO ARMADO MOLDADO IN LOCO, FCK 20 MPA, COM 2 LANCES EM "X" E LAJE CASCATA, FÔRMA EM CHAPA DE MADEIRA COMPENSADA RESINADA. AF_11/2020</t>
  </si>
  <si>
    <t xml:space="preserve">102086U</t>
  </si>
  <si>
    <t xml:space="preserve">FABRICAÇÃO DE FÔRMA PARA ESCADA DUPLA COM 2 LANCES EM "X" E LAJE PLANA, EM CHAPA DE MADEIRA COMPENSADA PLASTIFICADA, E=18 MM. AF_11/2020</t>
  </si>
  <si>
    <t xml:space="preserve">102087U</t>
  </si>
  <si>
    <t xml:space="preserve">FABRICAÇÃO DE FÔRMA PARA ESCADA DUPLA COM 2 LANCES EM "X" E LAJE PLANA, EM CHAPA DE MADEIRA COMPENSADA RESINADA, E= 17 MM. AF_11/2020</t>
  </si>
  <si>
    <t xml:space="preserve">102088U</t>
  </si>
  <si>
    <t xml:space="preserve">FABRICAÇÃO DE FÔRMA PARA ESCADA DUPLA COM 2 LANCES EM X E LAJE PLANA, EM MADEIRA SERRADA, E=25 MM. AF_11/2020</t>
  </si>
  <si>
    <t xml:space="preserve">102089U</t>
  </si>
  <si>
    <t xml:space="preserve">FABRICAÇÃO DE FÔRMA PARA ESCADA DUPLA COM 2 LANCES EM "X" E LAJE CASCATA, EM CHAPA DE MADEIRA COMPENSADA PLASTIFICADA, E=18 MM. AF_11/2020</t>
  </si>
  <si>
    <t xml:space="preserve">102090U</t>
  </si>
  <si>
    <t xml:space="preserve">FABRICAÇÃO DE FÔRMA PARA ESCADA DUPLA COM 2 LANCES EM "X" E LAJE CASCATA, EM CHAPA DE MADEIRA COMPENSADA RESINADA, E= 17 MM. AF_11/2020</t>
  </si>
  <si>
    <t xml:space="preserve">102091U</t>
  </si>
  <si>
    <t xml:space="preserve">FABRICAÇÃO DE FÔRMA PARA ESCADA DUPLA COM 2 LANCES EM X E LAJE CASCATA, EM MADEIRA SERRADA, E=25 MM. AF_11/2020</t>
  </si>
  <si>
    <t xml:space="preserve">103760U</t>
  </si>
  <si>
    <t xml:space="preserve">MONTAGEM E DESMONTAGEM DE FÔRMA DE LAJE MACIÇA, PÉ-DIREITO SIMPLES, EM CHAPA DE MADEIRA COMPENSADA RESINADA E CIMBRAMENTO DE MADEIRA, 2 UTILIZAÇÕES. AF_03/2022</t>
  </si>
  <si>
    <t xml:space="preserve">103761U</t>
  </si>
  <si>
    <t xml:space="preserve">MONTAGEM E DESMONTAGEM DE FÔRMA DE LAJE MACIÇA, PÉ-DIREITO SIMPLES, EM CHAPA DE MADEIRA COMPENSADA RESINADA E CIMBRAMENTO DE MADEIRA, 4 UTILIZAÇÕES. AF_03/2022</t>
  </si>
  <si>
    <t xml:space="preserve">103762U</t>
  </si>
  <si>
    <t xml:space="preserve">MONTAGEM E DESMONTAGEM DE FÔRMA DE LAJE MACIÇA, PÉ-DIREITO SIMPLES, EM CHAPA DE MADEIRA COMPENSADA RESINADA E CIMBRAMENTO DE MADEIRA, 6 UTILIZAÇÕES. AF_03/2022</t>
  </si>
  <si>
    <t xml:space="preserve">103763U</t>
  </si>
  <si>
    <t xml:space="preserve">MONTAGEM E DESMONTAGEM DE FÔRMA DE LAJE MACIÇA, PÉ-DIREITO SIMPLES, EM CHAPA DE MADEIRA COMPENSADA RESINADA E CIMBRAMENTO DE MADEIRA, 8 UTILIZAÇÕES. AF_03/2022</t>
  </si>
  <si>
    <t xml:space="preserve">89996U</t>
  </si>
  <si>
    <t xml:space="preserve">ARMAÇÃO VERTICAL DE ALVENARIA ESTRUTURAL; DIÂMETRO DE 10,0 MM. AF_09/2021</t>
  </si>
  <si>
    <t xml:space="preserve">89997U</t>
  </si>
  <si>
    <t xml:space="preserve">ARMAÇÃO VERTICAL DE ALVENARIA ESTRUTURAL; DIÂMETRO DE 12,5 MM. AF_09/2021</t>
  </si>
  <si>
    <t xml:space="preserve">89998U</t>
  </si>
  <si>
    <t xml:space="preserve">ARMAÇÃO DE CINTA DE ALVENARIA ESTRUTURAL; DIÂMETRO DE 10,0 MM. AF_09/2021</t>
  </si>
  <si>
    <t xml:space="preserve">89999U</t>
  </si>
  <si>
    <t xml:space="preserve">ARMAÇÃO DE VERGA E CONTRAVERGA DE ALVENARIA ESTRUTURAL; DIÂMETRO DE 8,0 MM. AF_09/2021</t>
  </si>
  <si>
    <t xml:space="preserve">90000U</t>
  </si>
  <si>
    <t xml:space="preserve">ARMAÇÃO DE VERGA E CONTRAVERGA DE ALVENARIA ESTRUTURAL; DIÂMETRO DE 10,0 MM. AF_09/2021</t>
  </si>
  <si>
    <t xml:space="preserve">91593U</t>
  </si>
  <si>
    <t xml:space="preserve">ARMAÇÃO DO SISTEMA DE PAREDES DE CONCRETO, EXECUTADA EM PAREDES DE EDIFICAÇÕES DE MÚLTIPLOS PAVIMENTOS, TELA Q-138. AF_06/2019</t>
  </si>
  <si>
    <t xml:space="preserve">91594U</t>
  </si>
  <si>
    <t xml:space="preserve">ARMAÇÃO DO SISTEMA DE PAREDES DE CONCRETO, EXECUTADA EM PAREDES DE EDIFICAÇÕES TÉRREAS OU DE MÚLTIPLOS PAVIMENTOS, TELA Q-92. AF_06/2019</t>
  </si>
  <si>
    <t xml:space="preserve">91595U</t>
  </si>
  <si>
    <t xml:space="preserve">ARMAÇÃO DO SISTEMA DE PAREDES DE CONCRETO, EXECUTADA EM PAREDES DE EDIFICAÇÕES TÉRREAS, TELA Q-61. AF_06/2019</t>
  </si>
  <si>
    <t xml:space="preserve">91596U</t>
  </si>
  <si>
    <t xml:space="preserve">ARMAÇÃO DO SISTEMA DE PAREDES DE CONCRETO, EXECUTADA COMO ARMADURA POSITIVA DE LAJES, TELA Q-138. AF_06/2019</t>
  </si>
  <si>
    <t xml:space="preserve">91597U</t>
  </si>
  <si>
    <t xml:space="preserve">ARMAÇÃO DO SISTEMA DE PAREDES DE CONCRETO, EXECUTADA COMO ARMADURA NEGATIVA DE LAJES, TELA T-196. AF_06/2019</t>
  </si>
  <si>
    <t xml:space="preserve">91598U</t>
  </si>
  <si>
    <t xml:space="preserve">ARMAÇÃO DO SISTEMA DE PAREDES DE CONCRETO, EXECUTADA COMO ARMADURA POSITIVA DE LAJES, TELA Q-113. AF_06/2019</t>
  </si>
  <si>
    <t xml:space="preserve">91599U</t>
  </si>
  <si>
    <t xml:space="preserve">ARMAÇÃO DO SISTEMA DE PAREDES DE CONCRETO, EXECUTADA COMO ARMADURA NEGATIVA DE LAJES, TELA L-159. AF_06/2019</t>
  </si>
  <si>
    <t xml:space="preserve">91600U</t>
  </si>
  <si>
    <t xml:space="preserve">ARMAÇÃO DO SISTEMA DE PAREDES DE CONCRETO, EXECUTADA EM PLATIBANDAS, TELA Q-92. AF_06/2019</t>
  </si>
  <si>
    <t xml:space="preserve">91601U</t>
  </si>
  <si>
    <t xml:space="preserve">ARMAÇÃO DO SISTEMA DE PAREDES DE CONCRETO, EXECUTADA COMO REFORÇO, VERGALHÃO DE 6,3 MM DE DIÂMETRO. AF_06/2019</t>
  </si>
  <si>
    <t xml:space="preserve">91602U</t>
  </si>
  <si>
    <t xml:space="preserve">ARMAÇÃO DO SISTEMA DE PAREDES DE CONCRETO, EXECUTADA COMO REFORÇO, VERGALHÃO DE 8,0 MM DE DIÂMETRO. AF_06/2019</t>
  </si>
  <si>
    <t xml:space="preserve">91603U</t>
  </si>
  <si>
    <t xml:space="preserve">ARMAÇÃO DO SISTEMA DE PAREDES DE CONCRETO, EXECUTADA COMO REFORÇO, VERGALHÃO DE 10,0 MM DE DIÂMETRO. AF_06/2019</t>
  </si>
  <si>
    <t xml:space="preserve">92759U</t>
  </si>
  <si>
    <t xml:space="preserve">ARMAÇÃO DE PILAR OU VIGA DE ESTRUTURA CONVENCIONAL DE CONCRETO ARMADO UTILIZANDO AÇO CA-60 DE 5,0 MM - MONTAGEM. AF_06/2022</t>
  </si>
  <si>
    <t xml:space="preserve">92760U</t>
  </si>
  <si>
    <t xml:space="preserve">ARMAÇÃO DE PILAR OU VIGA DE ESTRUTURA CONVENCIONAL DE CONCRETO ARMADO UTILIZANDO AÇO CA-50 DE 6,3 MM - MONTAGEM. AF_06/2022</t>
  </si>
  <si>
    <t xml:space="preserve">92761U</t>
  </si>
  <si>
    <t xml:space="preserve">ARMAÇÃO DE PILAR OU VIGA DE ESTRUTURA CONVENCIONAL DE CONCRETO ARMADO UTILIZANDO AÇO CA-50 DE 8,0 MM - MONTAGEM. AF_06/2022</t>
  </si>
  <si>
    <t xml:space="preserve">92762U</t>
  </si>
  <si>
    <t xml:space="preserve">ARMAÇÃO DE PILAR OU VIGA DE ESTRUTURA CONVENCIONAL DE CONCRETO ARMADO UTILIZANDO AÇO CA-50 DE 10,0 MM - MONTAGEM. AF_06/2022</t>
  </si>
  <si>
    <t xml:space="preserve">92763U</t>
  </si>
  <si>
    <t xml:space="preserve">ARMAÇÃO DE PILAR OU VIGA DE ESTRUTURA CONVENCIONAL DE CONCRETO ARMADO UTILIZANDO AÇO CA-50 DE 12,5 MM - MONTAGEM. AF_06/2022</t>
  </si>
  <si>
    <t xml:space="preserve">92764U</t>
  </si>
  <si>
    <t xml:space="preserve">ARMAÇÃO DE PILAR OU VIGA DE ESTRUTURA CONVENCIONAL DE CONCRETO ARMADO UTILIZANDO AÇO CA-50 DE 16,0 MM - MONTAGEM. AF_06/2022</t>
  </si>
  <si>
    <t xml:space="preserve">92765U</t>
  </si>
  <si>
    <t xml:space="preserve">ARMAÇÃO DE PILAR OU VIGA DE ESTRUTURA CONVENCIONAL DE CONCRETO ARMADO UTILIZANDO AÇO CA-50 DE 20,0 MM - MONTAGEM. AF_06/2022</t>
  </si>
  <si>
    <t xml:space="preserve">92766U</t>
  </si>
  <si>
    <t xml:space="preserve">ARMAÇÃO DE PILAR OU VIGA DE ESTRUTURA CONVENCIONAL DE CONCRETO ARMADO UTILIZANDO AÇO CA-50 DE 25,0 MM - MONTAGEM. AF_06/2022</t>
  </si>
  <si>
    <t xml:space="preserve">92767U</t>
  </si>
  <si>
    <t xml:space="preserve">ARMAÇÃO DE LAJE DE ESTRUTURA CONVENCIONAL DE CONCRETO ARMADO UTILIZANDO AÇO CA-60 DE 4,2 MM - MONTAGEM. AF_06/2022</t>
  </si>
  <si>
    <t xml:space="preserve">92768U</t>
  </si>
  <si>
    <t xml:space="preserve">ARMAÇÃO DE LAJE DE ESTRUTURA CONVENCIONAL DE CONCRETO ARMADO UTILIZANDO AÇO CA-60 DE 5,0 MM - MONTAGEM. AF_06/2022</t>
  </si>
  <si>
    <t xml:space="preserve">92769U</t>
  </si>
  <si>
    <t xml:space="preserve">ARMAÇÃO DE LAJE DE ESTRUTURA CONVENCIONAL DE CONCRETO ARMADO UTILIZANDO AÇO CA-50 DE 6,3 MM - MONTAGEM. AF_06/2022</t>
  </si>
  <si>
    <t xml:space="preserve">92770U</t>
  </si>
  <si>
    <t xml:space="preserve">ARMAÇÃO DE LAJE DE ESTRUTURA CONVENCIONAL DE CONCRETO ARMADO UTILIZANDO AÇO CA-50 DE 8,0 MM - MONTAGEM. AF_06/2022</t>
  </si>
  <si>
    <t xml:space="preserve">92771U</t>
  </si>
  <si>
    <t xml:space="preserve">ARMAÇÃO DE LAJE DE ESTRUTURA CONVENCIONAL DE CONCRETO ARMADO UTILIZANDO AÇO CA-50 DE 10,0 MM - MONTAGEM. AF_06/2022</t>
  </si>
  <si>
    <t xml:space="preserve">92772U</t>
  </si>
  <si>
    <t xml:space="preserve">ARMAÇÃO DE LAJE DE ESTRUTURA CONVENCIONAL DE CONCRETO ARMADO UTILIZANDO AÇO CA-50 DE 12,5 MM - MONTAGEM. AF_06/2022</t>
  </si>
  <si>
    <t xml:space="preserve">92773U</t>
  </si>
  <si>
    <t xml:space="preserve">ARMAÇÃO DE LAJE DE ESTRUTURA CONVENCIONAL DE CONCRETO ARMADO UTILIZANDO AÇO CA-50 DE 16,0 MM - MONTAGEM. AF_06/2022</t>
  </si>
  <si>
    <t xml:space="preserve">92774U</t>
  </si>
  <si>
    <t xml:space="preserve">ARMAÇÃO DE LAJE DE ESTRUTURA CONVENCIONAL DE CONCRETO ARMADO UTILIZANDO AÇO CA-50 DE 20,0 MM - MONTAGEM. AF_06/2022</t>
  </si>
  <si>
    <t xml:space="preserve">92798U</t>
  </si>
  <si>
    <t xml:space="preserve">CORTE E DOBRA DE AÇO CA-50, DIÂMETRO DE 25,0 MM. AF_06/2022</t>
  </si>
  <si>
    <t xml:space="preserve">92799U</t>
  </si>
  <si>
    <t xml:space="preserve">CORTE E DOBRA DE AÇO CA-60, DIÂMETRO DE 4,2 MM. AF_06/2022</t>
  </si>
  <si>
    <t xml:space="preserve">92800U</t>
  </si>
  <si>
    <t xml:space="preserve">CORTE E DOBRA DE AÇO CA-60, DIÂMETRO DE 5,0 MM. AF_06/2022</t>
  </si>
  <si>
    <t xml:space="preserve">92801U</t>
  </si>
  <si>
    <t xml:space="preserve">CORTE E DOBRA DE AÇO CA-50, DIÂMETRO DE 6,3 MM. AF_06/2022</t>
  </si>
  <si>
    <t xml:space="preserve">92802U</t>
  </si>
  <si>
    <t xml:space="preserve">CORTE E DOBRA DE AÇO CA-50, DIÂMETRO DE 8,0 MM. AF_06/2022</t>
  </si>
  <si>
    <t xml:space="preserve">92803U</t>
  </si>
  <si>
    <t xml:space="preserve">CORTE E DOBRA DE AÇO CA-50, DIÂMETRO DE 10,0 MM. AF_06/2022</t>
  </si>
  <si>
    <t xml:space="preserve">92804U</t>
  </si>
  <si>
    <t xml:space="preserve">CORTE E DOBRA DE AÇO CA-50, DIÂMETRO DE 12,5 MM. AF_06/2022</t>
  </si>
  <si>
    <t xml:space="preserve">92805U</t>
  </si>
  <si>
    <t xml:space="preserve">CORTE E DOBRA DE AÇO CA-50, DIÂMETRO DE 16,0 MM. AF_06/2022</t>
  </si>
  <si>
    <t xml:space="preserve">92806U</t>
  </si>
  <si>
    <t xml:space="preserve">CORTE E DOBRA DE AÇO CA-50, DIÂMETRO DE 20,0 MM. AF_06/2022</t>
  </si>
  <si>
    <t xml:space="preserve">92875U</t>
  </si>
  <si>
    <t xml:space="preserve">CORTE E DOBRA DE AÇO CA-25, DIÂMETRO DE 6,3 MM. AF_06/2022</t>
  </si>
  <si>
    <t xml:space="preserve">92876U</t>
  </si>
  <si>
    <t xml:space="preserve">CORTE E DOBRA DE AÇO CA-25, DIÂMETRO DE 8,0 MM. AF_06/2022</t>
  </si>
  <si>
    <t xml:space="preserve">92877U</t>
  </si>
  <si>
    <t xml:space="preserve">CORTE E DOBRA DE AÇO CA-25, DIÂMETRO DE 10,0 MM. AF_06/2022</t>
  </si>
  <si>
    <t xml:space="preserve">92878U</t>
  </si>
  <si>
    <t xml:space="preserve">CORTE E DOBRA DE AÇO CA-25, DIÂMETRO DE 12,5 MM. AF_06/2022</t>
  </si>
  <si>
    <t xml:space="preserve">92879U</t>
  </si>
  <si>
    <t xml:space="preserve">CORTE E DOBRA DE AÇO CA-25, DIÂMETRO DE 16,0 MM. AF_06/2022</t>
  </si>
  <si>
    <t xml:space="preserve">92880U</t>
  </si>
  <si>
    <t xml:space="preserve">CORTE E DOBRA DE AÇO CA-25, DIÂMETRO DE 20,0 MM. AF_06/2022</t>
  </si>
  <si>
    <t xml:space="preserve">92881U</t>
  </si>
  <si>
    <t xml:space="preserve">CORTE E DOBRA DE AÇO CA-25, DIÂMETRO DE 25,0 MM. AF_06/2022</t>
  </si>
  <si>
    <t xml:space="preserve">92882U</t>
  </si>
  <si>
    <t xml:space="preserve">ARMAÇÃO UTILIZANDO AÇO CA-25 DE 6,3 MM - MONTAGEM. AF_06/2022</t>
  </si>
  <si>
    <t xml:space="preserve">92883U</t>
  </si>
  <si>
    <t xml:space="preserve">ARMAÇÃO UTILIZANDO AÇO CA-25 DE 8,0 MM - MONTAGEM. AF_06/2022</t>
  </si>
  <si>
    <t xml:space="preserve">92884U</t>
  </si>
  <si>
    <t xml:space="preserve">ARMAÇÃO UTILIZANDO AÇO CA-25 DE 10,0 MM - MONTAGEM. AF_06/2022</t>
  </si>
  <si>
    <t xml:space="preserve">92885U</t>
  </si>
  <si>
    <t xml:space="preserve">ARMAÇÃO UTILIZANDO AÇO CA-25 DE 12,5 MM - MONTAGEM. AF_06/2022</t>
  </si>
  <si>
    <t xml:space="preserve">92886U</t>
  </si>
  <si>
    <t xml:space="preserve">ARMAÇÃO UTILIZANDO AÇO CA-25 DE 16,0 MM - MONTAGEM. AF_06/2022</t>
  </si>
  <si>
    <t xml:space="preserve">92887U</t>
  </si>
  <si>
    <t xml:space="preserve">ARMAÇÃO UTILIZANDO AÇO CA-25 DE 20,0 MM - MONTAGEM. AF_06/2022</t>
  </si>
  <si>
    <t xml:space="preserve">92888U</t>
  </si>
  <si>
    <t xml:space="preserve">ARMAÇÃO UTILIZANDO AÇO CA-25 DE 25,0 MM - MONTAGEM. AF_06/2022</t>
  </si>
  <si>
    <t xml:space="preserve">92915U</t>
  </si>
  <si>
    <t xml:space="preserve">ARMAÇÃO DE ESTRUTURAS DIVERSAS DE CONCRETO ARMADO, EXCETO VIGAS, PILARES, LAJES E FUNDAÇÕES, UTILIZANDO AÇO CA-60 DE 5,0 MM - MONTAGEM. AF_06/2022</t>
  </si>
  <si>
    <t xml:space="preserve">92916U</t>
  </si>
  <si>
    <t xml:space="preserve">ARMAÇÃO DE ESTRUTURAS DIVERSAS DE CONCRETO ARMADO, EXCETO VIGAS, PILARES, LAJES E FUNDAÇÕES, UTILIZANDO AÇO CA-50 DE 6,3 MM - MONTAGEM. AF_06/2022</t>
  </si>
  <si>
    <t xml:space="preserve">92917U</t>
  </si>
  <si>
    <t xml:space="preserve">ARMAÇÃO DE ESTRUTURAS DIVERSAS DE CONCRETO ARMADO, EXCETO VIGAS, PILARES, LAJES E FUNDAÇÕES, UTILIZANDO AÇO CA-50 DE 8,0 MM - MONTAGEM. AF_06/2022</t>
  </si>
  <si>
    <t xml:space="preserve">92919U</t>
  </si>
  <si>
    <t xml:space="preserve">ARMAÇÃO DE ESTRUTURAS DIVERSAS DE CONCRETO ARMADO, EXCETO VIGAS, PILARES, LAJES E FUNDAÇÕES, UTILIZANDO AÇO CA-50 DE 10,0 MM - MONTAGEM. AF_06/2022</t>
  </si>
  <si>
    <t xml:space="preserve">92921U</t>
  </si>
  <si>
    <t xml:space="preserve">ARMAÇÃO DE ESTRUTURAS DIVERSAS DE CONCRETO ARMADO, EXCETO VIGAS, PILARES, LAJES E FUNDAÇÕES, UTILIZANDO AÇO CA-50 DE 12,5 MM - MONTAGEM. AF_06/2022</t>
  </si>
  <si>
    <t xml:space="preserve">92922U</t>
  </si>
  <si>
    <t xml:space="preserve">ARMAÇÃO DE ESTRUTURAS DIVERSAS DE CONCRETO ARMADO, EXCETO VIGAS, PILARES, LAJES E FUNDAÇÕES, UTILIZANDO AÇO CA-50 DE 16,0 MM - MONTAGEM. AF_06/2022</t>
  </si>
  <si>
    <t xml:space="preserve">92923U</t>
  </si>
  <si>
    <t xml:space="preserve">ARMAÇÃO DE ESTRUTURAS DIVERSAS DE CONCRETO ARMADO, EXCETO VIGAS, PILARES, LAJES E FUNDAÇÕES, UTILIZANDO AÇO CA-50 DE 20,0 MM - MONTAGEM. AF_06/2022</t>
  </si>
  <si>
    <t xml:space="preserve">92924U</t>
  </si>
  <si>
    <t xml:space="preserve">ARMAÇÃO DE ESTRUTURAS DIVERSAS DE CONCRETO ARMADO, EXCETO VIGAS, PILARES, LAJES E FUNDAÇÕES, UTILIZANDO AÇO CA-50 DE 25,0 MM - MONTAGEM. AF_06/2022</t>
  </si>
  <si>
    <t xml:space="preserve">95448U</t>
  </si>
  <si>
    <t xml:space="preserve">CORTE E DOBRA DE AÇO CA-50, DIÂMERO DE 32 MM. AF_06/2022</t>
  </si>
  <si>
    <t xml:space="preserve">95576U</t>
  </si>
  <si>
    <t xml:space="preserve">MONTAGEM DE ARMADURA DE ESTACAS, DIÂMETRO = 8,0 MM. AF_09/2021</t>
  </si>
  <si>
    <t xml:space="preserve">95577U</t>
  </si>
  <si>
    <t xml:space="preserve">MONTAGEM DE ARMADURA DE ESTACAS, DIÂMETRO = 10,0 MM. AF_09/2021</t>
  </si>
  <si>
    <t xml:space="preserve">95578U</t>
  </si>
  <si>
    <t xml:space="preserve">MONTAGEM DE ARMADURA DE ESTACAS, DIÂMETRO = 12,5 MM. AF_09/2021</t>
  </si>
  <si>
    <t xml:space="preserve">95579U</t>
  </si>
  <si>
    <t xml:space="preserve">MONTAGEM DE ARMADURA DE ESTACAS, DIÂMETRO = 16,0 MM. AF_09/2021</t>
  </si>
  <si>
    <t xml:space="preserve">95580U</t>
  </si>
  <si>
    <t xml:space="preserve">MONTAGEM DE ARMADURA DE ESTACAS, DIÂMETRO = 20,0 MM. AF_09/2021</t>
  </si>
  <si>
    <t xml:space="preserve">95581U</t>
  </si>
  <si>
    <t xml:space="preserve">MONTAGEM DE ARMADURA DE ESTACAS, DIÂMETRO = 25,0 MM. AF_09/2021</t>
  </si>
  <si>
    <t xml:space="preserve">95582U</t>
  </si>
  <si>
    <t xml:space="preserve">MONTAGEM DE ARMADURA DE ESTACAS, DIÂMETRO = 32,0 MM. AF_09/2021</t>
  </si>
  <si>
    <t xml:space="preserve">95583U</t>
  </si>
  <si>
    <t xml:space="preserve">MONTAGEM DE ARMADURA TRANSVERSAL DE ESTACAS DE SEÇÃO CIRCULAR, DIÂMETRO = 5,0 MM. AF_09/2021</t>
  </si>
  <si>
    <t xml:space="preserve">95584U</t>
  </si>
  <si>
    <t xml:space="preserve">MONTAGEM DE ARMADURA TRANSVERSAL DE ESTACAS DE SEÇÃO CIRCULAR, DIÂMETRO = 6,30 MM. AF_09/2021</t>
  </si>
  <si>
    <t xml:space="preserve">95592U</t>
  </si>
  <si>
    <t xml:space="preserve">MONTAGEM DE ARMADURA TRANVERSAL DE ESTACAS DE SEÇÃO RETANGULAR, DIÂMETRO = 5,0 MM. AF_09/2021</t>
  </si>
  <si>
    <t xml:space="preserve">95593U</t>
  </si>
  <si>
    <t xml:space="preserve">MONTAGEM DE ARMADURA TRANSVERSAL DE ESTACAS DE SEÇÃO RETANGULAR, DIÂMETRO = 6,30 MM. AF_09/2021</t>
  </si>
  <si>
    <t xml:space="preserve">95943U</t>
  </si>
  <si>
    <t xml:space="preserve">ARMAÇÃO DE ESCADA, DE UMA ESTRUTURA CONVENCIONAL DE CONCRETO ARMADO UTILIZANDO AÇO CA-60 DE 5,0 MM - MONTAGEM. AF_11/2020</t>
  </si>
  <si>
    <t xml:space="preserve">95944U</t>
  </si>
  <si>
    <t xml:space="preserve">ARMAÇÃO DE ESCADA, DE UMA ESTRUTURA CONVENCIONAL DE CONCRETO ARMADO UTILIZANDO AÇO CA-50 DE 6,3 MM - MONTAGEM. AF_11/2020</t>
  </si>
  <si>
    <t xml:space="preserve">95945U</t>
  </si>
  <si>
    <t xml:space="preserve">ARMAÇÃO DE ESCADA, DE UMA ESTRUTURA CONVENCIONAL DE CONCRETO ARMADO UTILIZANDO AÇO CA-50 DE 8,0 MM - MONTAGEM. AF_11/2020</t>
  </si>
  <si>
    <t xml:space="preserve">95946U</t>
  </si>
  <si>
    <t xml:space="preserve">ARMAÇÃO DE ESCADA, DE UMA ESTRUTURA CONVENCIONAL DE CONCRETO ARMADO UTILIZANDO AÇO CA-50 DE 10,0 MM - MONTAGEM. AF_11/2020</t>
  </si>
  <si>
    <t xml:space="preserve">95947U</t>
  </si>
  <si>
    <t xml:space="preserve">ARMAÇÃO DE ESCADA, DE UMA ESTRUTURA CONVENCIONAL DE CONCRETO ARMADO UTILIZANDO AÇO CA-50 DE 12,5 MM - MONTAGEM. AF_11/2020</t>
  </si>
  <si>
    <t xml:space="preserve">95948U</t>
  </si>
  <si>
    <t xml:space="preserve">ARMAÇÃO DE ESCADA, DE UMA ESTRUTURA CONVENCIONAL DE CONCRETO ARMADO UTILIZANDO AÇO CA-50 DE 16,0 MM - MONTAGEM. AF_11/2020</t>
  </si>
  <si>
    <t xml:space="preserve">96544U</t>
  </si>
  <si>
    <t xml:space="preserve">ARMAÇÃO DE BLOCO, VIGA BALDRAME OU SAPATA UTILIZANDO AÇO CA-50 DE 6,3 MM - MONTAGEM. AF_06/2017</t>
  </si>
  <si>
    <t xml:space="preserve">96545U</t>
  </si>
  <si>
    <t xml:space="preserve">ARMAÇÃO DE BLOCO, VIGA BALDRAME OU SAPATA UTILIZANDO AÇO CA-50 DE 8 MM - MONTAGEM. AF_06/2017</t>
  </si>
  <si>
    <t xml:space="preserve">96546U</t>
  </si>
  <si>
    <t xml:space="preserve">ARMAÇÃO DE BLOCO, VIGA BALDRAME OU SAPATA UTILIZANDO AÇO CA-50 DE 10 MM - MONTAGEM. AF_06/2017</t>
  </si>
  <si>
    <t xml:space="preserve">96547U</t>
  </si>
  <si>
    <t xml:space="preserve">ARMAÇÃO DE BLOCO, VIGA BALDRAME OU SAPATA UTILIZANDO AÇO CA-50 DE 12,5 MM - MONTAGEM. AF_06/2017</t>
  </si>
  <si>
    <t xml:space="preserve">96548U</t>
  </si>
  <si>
    <t xml:space="preserve">ARMAÇÃO DE BLOCO, VIGA BALDRAME OU SAPATA UTILIZANDO AÇO CA-50 DE 16 MM - MONTAGEM. AF_06/2017</t>
  </si>
  <si>
    <t xml:space="preserve">96549U</t>
  </si>
  <si>
    <t xml:space="preserve">ARMAÇÃO DE BLOCO, VIGA BALDRAME OU SAPATA UTILIZANDO AÇO CA-50 DE 20 MM - MONTAGEM. AF_06/2017</t>
  </si>
  <si>
    <t xml:space="preserve">96550U</t>
  </si>
  <si>
    <t xml:space="preserve">ARMAÇÃO DE BLOCO, VIGA BALDRAME OU SAPATA UTILIZANDO AÇO CA-50 DE 25 MM - MONTAGEM. AF_06/2017</t>
  </si>
  <si>
    <t xml:space="preserve">100064U</t>
  </si>
  <si>
    <t xml:space="preserve">ARMAÇÃO DO SISTEMA DE PAREDES DE CONCRETO, EXECUTADA COMO ARMADURA POSITIVA DE LAJES, TELA Q-159. AF_06/2019</t>
  </si>
  <si>
    <t xml:space="preserve">100066U</t>
  </si>
  <si>
    <t xml:space="preserve">ARMAÇÃO DO SISTEMA DE PAREDES DE CONCRETO, EXECUTADA COMO ARMADURA POSITIVA DE LAJES, TELA Q-196. AF_06/2019</t>
  </si>
  <si>
    <t xml:space="preserve">100067U</t>
  </si>
  <si>
    <t xml:space="preserve">ARMAÇÃO DO SISTEMA DE PAREDES DE CONCRETO, EXECUTADA COMO REFORÇO, VERGALHÃO DE 5,0 MM DE DIÂMETRO. AF_06/2019</t>
  </si>
  <si>
    <t xml:space="preserve">100068U</t>
  </si>
  <si>
    <t xml:space="preserve">ARMAÇÃO DO SISTEMA DE PAREDES DE CONCRETO, EXECUTADA COMO REFORÇO, VERGALHÃO DE 12,5 MM DE DIÂMETRO. AF_06/2019</t>
  </si>
  <si>
    <t xml:space="preserve">102920U</t>
  </si>
  <si>
    <t xml:space="preserve">ARMAÇÃO DE CINTA DE ALVENARIA ESTRUTURAL; DIÂMETRO DE 12,5 MM. AF_09/2021</t>
  </si>
  <si>
    <t xml:space="preserve">102921U</t>
  </si>
  <si>
    <t xml:space="preserve">ARMAÇÃO VERTICAL DE ALVENARIA ESTRUTURAL; DIÂMETRO DE 16,0 MM. AF_09/2021</t>
  </si>
  <si>
    <t xml:space="preserve">102922U</t>
  </si>
  <si>
    <t xml:space="preserve">ARMAÇÃO DE VERGA E CONTRAVERGA DE ALVENARIA ESTRUTURAL; DIÂMETRO DE 16,0 MM. AF_09/2021</t>
  </si>
  <si>
    <t xml:space="preserve">102923U</t>
  </si>
  <si>
    <t xml:space="preserve">ARMAÇÃO DE CINTA DE ALVENARIA ESTRUTURAL; DIÂMETRO DE 16,0 MM. AF_09/2021</t>
  </si>
  <si>
    <t xml:space="preserve">103088U</t>
  </si>
  <si>
    <t xml:space="preserve">ARMAÇÃO DE VERGA E CONTRAVERGA DE ALVENARIA ESTRUTURAL; DIÂMETRO DE 12,5 MM. AF_09/2021</t>
  </si>
  <si>
    <t xml:space="preserve">104104U</t>
  </si>
  <si>
    <t xml:space="preserve">ARMAÇÃO DE ESTRUTURAS DIVERSAS DE CONCRETO ARMADO, EXCETO VIGAS, PILARES, LAJES E FUNDAÇÕES, UTILIZANDO AÇO CA-50 DE 32,0 MM - MONTAGEM. AF_06/2022</t>
  </si>
  <si>
    <t xml:space="preserve">104105U</t>
  </si>
  <si>
    <t xml:space="preserve">ARMAÇÃO DE PILAR OU VIGA DE ESTRUTURA CONVENCIONAL DE CONCRETO ARMADO UTILIZANDO AÇO CA-50 DE 32,0 MM. AF_06/2022</t>
  </si>
  <si>
    <t xml:space="preserve">104106U</t>
  </si>
  <si>
    <t xml:space="preserve">ARMAÇÃO DE PILAR OU VIGA DE ESTRUTURA DE CONCRETO ARMADO EMBUTIDA EM ALVENARIA DE VEDAÇÃO UTILIZANDO AÇO CA-50 DE 16,0 MM - MONTAGEM. AF_06/2022</t>
  </si>
  <si>
    <t xml:space="preserve">104107U</t>
  </si>
  <si>
    <t xml:space="preserve">ARMAÇÃO DE PILAR OU VIGA DE ESTRUTURA DE CONCRETO ARMADO EMBUTIDA EM ALVENARIA DE VEDAÇÃO UTILIZANDO AÇO CA-50 DE 12,5 MM - MONTAGEM. AF_06/2022</t>
  </si>
  <si>
    <t xml:space="preserve">104108U</t>
  </si>
  <si>
    <t xml:space="preserve">ARMAÇÃO DE PILAR OU VIGA DE ESTRUTURA DE CONCRETO ARMADO EMBUTIDA EM ALVENARIA DE VEDAÇÃO UTILIZANDO AÇO CA-50 DE 10,0 MM - MONTAGEM. AF_06/2022</t>
  </si>
  <si>
    <t xml:space="preserve">104109U</t>
  </si>
  <si>
    <t xml:space="preserve">ARMAÇÃO DE PILAR OU VIGA DE ESTRUTURA DE CONCRETO ARMADO EMBUTIDA EM ALVENARIA DE VEDAÇÃO UTILIZANDO AÇO CA-50 DE 8,0 MM - MONTAGEM. AF_06/2022</t>
  </si>
  <si>
    <t xml:space="preserve">104110U</t>
  </si>
  <si>
    <t xml:space="preserve">ARMAÇÃO DE PILAR OU VIGA DE ESTRUTURA DE CONCRETO ARMADO EMBUTIDA EM ALVENARIA DE VEDAÇÃO UTILIZANDO AÇO CA-50 DE 6,3 MM - MONTAGEM. AF_06/2022</t>
  </si>
  <si>
    <t xml:space="preserve">104111U</t>
  </si>
  <si>
    <t xml:space="preserve">ARMAÇÃO DE PILAR OU VIGA DE ESTRUTURA DE CONCRETO ARMADO EMBUTIDA EM ALVENARIA DE VEDAÇÃO UTILIZANDO AÇO CA-60 DE 5,0 MM - MONTAGEM. AF_06/2022</t>
  </si>
  <si>
    <t xml:space="preserve">89993U</t>
  </si>
  <si>
    <t xml:space="preserve">GRAUTEAMENTO VERTICAL EM ALVENARIA ESTRUTURAL. AF_09/2021</t>
  </si>
  <si>
    <t xml:space="preserve">89994U</t>
  </si>
  <si>
    <t xml:space="preserve">GRAUTEAMENTO DE CINTA INTERMEDIÁRIA OU DE CONTRAVERGA EM ALVENARIA ESTRUTURAL. AF_09/2021</t>
  </si>
  <si>
    <t xml:space="preserve">89995U</t>
  </si>
  <si>
    <t xml:space="preserve">GRAUTEAMENTO DE CINTA SUPERIOR OU DE VERGA EM ALVENARIA ESTRUTURAL. AF_09/2021</t>
  </si>
  <si>
    <t xml:space="preserve">90278U</t>
  </si>
  <si>
    <t xml:space="preserve">GRAUTE FGK=15 MPA; TRAÇO 1:0,04:2,2:2,5 (EM MASSA SECA DE CIMENTO/CAL/AREIA GROSSA/BRITA 0) - PREPARO MECÂNICO COM BETONEIRA 400 L. AF_09/2021</t>
  </si>
  <si>
    <t xml:space="preserve">90279U</t>
  </si>
  <si>
    <t xml:space="preserve">GRAUTE FGK=20 MPA; TRAÇO 1:0,04:1,8:2,1 (EM MASSA SECA DE CIMENTO/ CAL/ AREIA GROSSA/ BRITA 0) - PREPARO MECÂNICO COM BETONEIRA 400 L. AF_09/2021</t>
  </si>
  <si>
    <t xml:space="preserve">90280U</t>
  </si>
  <si>
    <t xml:space="preserve">GRAUTE FGK=25 MPA; TRAÇO 1:0,02:1,3:1,6 (EM MASSA SECA DE CIMENTO/ CAL/ AREIA GROSSA/ BRITA 0) - PREPARO MECÂNICO COM BETONEIRA 400 L. AF_09/2021</t>
  </si>
  <si>
    <t xml:space="preserve">90281U</t>
  </si>
  <si>
    <t xml:space="preserve">GRAUTE FGK=30 MPA; TRAÇO 1:0,02:0,9:1,2 (EM MASSA SECA DE CIMENTO/ CAL/ AREIA GROSSA/ BRITA 0) - PREPARO MECÂNICO COM BETONEIRA 400 L. AF_09/2021</t>
  </si>
  <si>
    <t xml:space="preserve">90282U</t>
  </si>
  <si>
    <t xml:space="preserve">GRAUTE FGK=15 MPA; TRAÇO 1:2,2:2,5:0,3 (EM MASSA SECA DE CIMENTO/ AREIA GROSSA/ BRITA 0/ ADITIVO) - PREPARO MECÂNICO COM BETONEIRA 400 L. AF_09/2021</t>
  </si>
  <si>
    <t xml:space="preserve">90283U</t>
  </si>
  <si>
    <t xml:space="preserve">GRAUTE FGK=20 MPA; TRAÇO 1:1,8:2,1:0,4 (EM MASSA SECA DE CIMENTO/ AREIA GROSSA/ BRITA 0/ ADITIVO) - PREPARO MECÂNICO COM BETONEIRA 400 L. AF_09/2021</t>
  </si>
  <si>
    <t xml:space="preserve">90284U</t>
  </si>
  <si>
    <t xml:space="preserve">GRAUTE FGK=25 MPA; TRAÇO 1:1,3:1,6:0,4 (EM MASSA SECA DE CIMENTO/ AREIA GROSSA/ BRITA 0/ ADITIVO) - PREPARO MECÂNICO COM BETONEIRA 400 L. AF_09/2021</t>
  </si>
  <si>
    <t xml:space="preserve">90285U</t>
  </si>
  <si>
    <t xml:space="preserve">GRAUTE FGK=30 MPA; TRAÇO 1:0,9:1,2:0,6 (EM MASSA SECA DE CIMENTO/ AREIA GROSSA/ BRITA 0/ ADITIVO) - PREPARO MECÂNICO COM BETONEIRA 400 L. AF_09/2021</t>
  </si>
  <si>
    <t xml:space="preserve">94962U</t>
  </si>
  <si>
    <t xml:space="preserve">CONCRETO MAGRO PARA LASTRO, TRAÇO 1:4,5:4,5 (EM MASSA SECA DE CIMENTO/ AREIA MÉDIA/ BRITA 1) - PREPARO MECÂNICO COM BETONEIRA 400 L. AF_05/2021</t>
  </si>
  <si>
    <t xml:space="preserve">94963U</t>
  </si>
  <si>
    <t xml:space="preserve">CONCRETO FCK = 15MPA, TRAÇO 1:3,4:3,5 (EM MASSA SECA DE CIMENTO/ AREIA MÉDIA/ BRITA 1) - PREPARO MECÂNICO COM BETONEIRA 400 L. AF_05/2021</t>
  </si>
  <si>
    <t xml:space="preserve">94964U</t>
  </si>
  <si>
    <t xml:space="preserve">CONCRETO FCK = 20MPA, TRAÇO 1:2,7:3 (EM MASSA SECA DE CIMENTO/ AREIA MÉDIA/ BRITA 1) - PREPARO MECÂNICO COM BETONEIRA 400 L. AF_05/2021</t>
  </si>
  <si>
    <t xml:space="preserve">94965U</t>
  </si>
  <si>
    <t xml:space="preserve">CONCRETO FCK = 25MPA, TRAÇO 1:2,3:2,7 (EM MASSA SECA DE CIMENTO/ AREIA MÉDIA/ BRITA 1) - PREPARO MECÂNICO COM BETONEIRA 400 L. AF_05/2021</t>
  </si>
  <si>
    <t xml:space="preserve">94966U</t>
  </si>
  <si>
    <t xml:space="preserve">CONCRETO FCK = 30MPA, TRAÇO 1:2,1:2,5 (EM MASSA SECA DE CIMENTO/ AREIA MÉDIA/ BRITA 1) - PREPARO MECÂNICO COM BETONEIRA 400 L. AF_05/2021</t>
  </si>
  <si>
    <t xml:space="preserve">94967U</t>
  </si>
  <si>
    <t xml:space="preserve">CONCRETO FCK = 40MPA, TRAÇO 1:1,6:1,9 (EM MASSA SECA DE CIMENTO/ AREIA MÉDIA/ BRITA 1) - PREPARO MECÂNICO COM BETONEIRA 400 L. AF_05/2021</t>
  </si>
  <si>
    <t xml:space="preserve">94968U</t>
  </si>
  <si>
    <t xml:space="preserve">CONCRETO MAGRO PARA LASTRO, TRAÇO 1:4,5:4,5 (EM MASSA SECA DE CIMENTO/ AREIA MÉDIA/ BRITA 1) - PREPARO MECÂNICO COM BETONEIRA 600 L. AF_05/2021</t>
  </si>
  <si>
    <t xml:space="preserve">94969U</t>
  </si>
  <si>
    <t xml:space="preserve">CONCRETO FCK = 15MPA, TRAÇO 1:3,4:3,5 (EM MASSA SECA DE CIMENTO/ AREIA MÉDIA/ BRITA 1) - PREPARO MECÂNICO COM BETONEIRA 600 L. AF_05/2021</t>
  </si>
  <si>
    <t xml:space="preserve">94970U</t>
  </si>
  <si>
    <t xml:space="preserve">CONCRETO FCK = 20MPA, TRAÇO 1:2,7:3 (EM MASSA SECA DE CIMENTO/ AREIA MÉDIA/ BRITA 1) - PREPARO MECÂNICO COM BETONEIRA 600 L. AF_05/2021</t>
  </si>
  <si>
    <t xml:space="preserve">94971U</t>
  </si>
  <si>
    <t xml:space="preserve">CONCRETO FCK = 25MPA, TRAÇO 1:2,3:2,7 (EM MASSA SECA DE CIMENTO/ AREIA MÉDIA/ BRITA 1) - PREPARO MECÂNICO COM BETONEIRA 600 L. AF_05/2021</t>
  </si>
  <si>
    <t xml:space="preserve">94972U</t>
  </si>
  <si>
    <t xml:space="preserve">CONCRETO FCK = 30MPA, TRAÇO 1:2,1:2,5 (EM MASSA SECA DE CIMENTO/ AREIA MÉDIA/ BRITA 1) - PREPARO MECÂNICO COM BETONEIRA 600 L. AF_05/2021</t>
  </si>
  <si>
    <t xml:space="preserve">94973U</t>
  </si>
  <si>
    <t xml:space="preserve">CONCRETO FCK = 40MPA, TRAÇO 1:1,6:1,9 (EM MASSA SECA DE CIMENTO/ AREIA MÉDIA/ BRITA 1) - PREPARO MECÂNICO COM BETONEIRA 600 L. AF_05/2021</t>
  </si>
  <si>
    <t xml:space="preserve">94974U</t>
  </si>
  <si>
    <t xml:space="preserve">CONCRETO MAGRO PARA LASTRO, TRAÇO 1:4,5:4,5 (EM MASSA SECA DE CIMENTO/ AREIA MÉDIA/ BRITA 1) - PREPARO MANUAL. AF_05/2021</t>
  </si>
  <si>
    <t xml:space="preserve">94975U</t>
  </si>
  <si>
    <t xml:space="preserve">CONCRETO FCK = 15MPA, TRAÇO 1:3,4:3,5 (EM MASSA SECA DE CIMENTO/ AREIA MÉDIA/ BRITA 1) - PREPARO MANUAL. AF_05/2021</t>
  </si>
  <si>
    <t xml:space="preserve">96555U</t>
  </si>
  <si>
    <t xml:space="preserve">CONCRETAGEM DE BLOCOS DE COROAMENTO E VIGAS BALDRAME, FCK 30 MPA, COM USO DE JERICA  LANÇAMENTO, ADENSAMENTO E ACABAMENTO. AF_06/2017</t>
  </si>
  <si>
    <t xml:space="preserve">96556U</t>
  </si>
  <si>
    <t xml:space="preserve">CONCRETAGEM DE SAPATAS, FCK 30 MPA, COM USO DE JERICA  LANÇAMENTO, ADENSAMENTO E ACABAMENTO. AF_06/2017</t>
  </si>
  <si>
    <t xml:space="preserve">96557U</t>
  </si>
  <si>
    <t xml:space="preserve">CONCRETAGEM DE BLOCOS DE COROAMENTO E VIGAS BALDRAMES, FCK 30 MPA, COM USO DE BOMBA  LANÇAMENTO, ADENSAMENTO E ACABAMENTO. AF_06/2017</t>
  </si>
  <si>
    <t xml:space="preserve">96558U</t>
  </si>
  <si>
    <t xml:space="preserve">CONCRETAGEM DE SAPATAS, FCK 30 MPA, COM USO DE BOMBA  LANÇAMENTO, ADENSAMENTO E ACABAMENTO. AF_11/2016</t>
  </si>
  <si>
    <t xml:space="preserve">99235U</t>
  </si>
  <si>
    <t xml:space="preserve">CONCRETAGEM DE EDIFICAÇÕES (PAREDES E LAJES) FEITAS COM SISTEMA DE FÔRMAS MANUSEÁVEIS, COM CONCRETO USINADO AUTOADENSÁVEL FCK 25 MPA - LANÇAMENTO E ACABAMENTO. AF_10/2021</t>
  </si>
  <si>
    <t xml:space="preserve">99431U</t>
  </si>
  <si>
    <t xml:space="preserve">CONCRETAGEM DE LAJES EM EDIFICAÇÕES UNIFAMILIARES FEITAS COM SISTEMA DE FÔRMAS MANUSEÁVEIS, COM CONCRETO USINADO BOMBEÁVEL FCK 25 MPA - LANÇAMENTO, ADENSAMENTO E ACABAMENTO (EXCLUSIVE BOMBA LANÇA). AF_10/2021</t>
  </si>
  <si>
    <t xml:space="preserve">99432U</t>
  </si>
  <si>
    <t xml:space="preserve">CONCRETAGEM DE PAREDES EM EDIFICAÇÕES UNIFAMILIARES FEITAS COM SISTEMA DE FÔRMAS MANUSEÁVEIS, COM CONCRETO USINADO BOMBEÁVEL FCK 25 MPA - LANÇAMENTO, ADENSAMENTO E ACABAMENTO (EXCLUSIVE BOMBA LANÇA). AF_10/2021</t>
  </si>
  <si>
    <t xml:space="preserve">99433U</t>
  </si>
  <si>
    <t xml:space="preserve">CONCRETAGEM DE PLATIBANDA EM EDIFICAÇÕES UNIFAMILIARES FEITAS COM SISTEMA DE FÔRMAS MANUSEÁVEIS, COM CONCRETO USINADO BOMBEÁVEL FCK 25 MPA, - LANÇAMENTO, ADENSAMENTO E ACABAMENTO (EXCLUSIVE BOMBA LANÇA). AF_10/2021</t>
  </si>
  <si>
    <t xml:space="preserve">99434U</t>
  </si>
  <si>
    <t xml:space="preserve">CONCRETAGEM DE LAJES EM EDIFICAÇÕES MULTIFAMILIARES FEITAS COM SISTEMA DE FÔRMAS MANUSEÁVEIS, COM CONCRETO USINADO BOMBEÁVEL FCK 25 MPA - LANÇAMENTO, ADENSAMENTO E ACABAMENTO (EXCLUSIVE BOMBA LANÇA). AF_10/2021</t>
  </si>
  <si>
    <t xml:space="preserve">99435U</t>
  </si>
  <si>
    <t xml:space="preserve">CONCRETAGEM DE PAREDES EM EDIFICAÇÕES MULTIFAMILIARES FEITAS COM SISTEMA DE FÔRMAS MANUSEÁVEIS, COM CONCRETO USINADO BOMBEÁVEL FCK 25 MPA - LANÇAMENTO, ADENSAMENTO E ACABAMENTO (EXCLUSIVE BOMBA LANÇA). AF_10/2021</t>
  </si>
  <si>
    <t xml:space="preserve">99436U</t>
  </si>
  <si>
    <t xml:space="preserve">CONCRETAGEM DE PLATIBANDA EM EDIFICAÇÕES MULTIFAMILIARES FEITAS COM SISTEMA DE FÔRMAS MANUSEÁVEIS, COM CONCRETO USINADO BOMBEÁVEL FCK 25 MPA - LANÇAMENTO, ADENSAMENTO E ACABAMENTO (EXCLUSIVE BOMBA LANÇA). AF_10/2021</t>
  </si>
  <si>
    <t xml:space="preserve">99437U</t>
  </si>
  <si>
    <t xml:space="preserve">CONCRETAGEM DE PLATIBANDA EM EDIFICAÇÕES UNIFAMILIARES FEITAS COM SISTEMA DE FÔRMAS MANUSEÁVEIS, COM CONCRETO USINADO AUTOADENSÁVEL FCK 25 MPA - LANÇAMENTO E ACABAMENTO. AF_10/2021</t>
  </si>
  <si>
    <t xml:space="preserve">99438U</t>
  </si>
  <si>
    <t xml:space="preserve">CONCRETAGEM DE PLATIBANDA EM EDIFICAÇÕES MULTIFAMILIARES FEITAS COM SISTEMA DE FÔRMAS MANUSEÁVEIS, COM CONCRETO USINADO AUTOADENSÁVEL FCK 25 MPA - LANÇAMENTO E ACABAMENTO. AF_10/2021</t>
  </si>
  <si>
    <t xml:space="preserve">99439U</t>
  </si>
  <si>
    <t xml:space="preserve">CONCRETAGEM DE EDIFICAÇÕES (PAREDES E LAJES) FEITAS COM SISTEMA DE FÔRMAS MANUSEÁVEIS, COM CONCRETO USINADO BOMBEÁVEL FCK 25 MPA - LANÇAMENTO, ADENSAMENTO E ACABAMENTO (EXCLUSIVE BOMBA LANÇA). AF_10/2021</t>
  </si>
  <si>
    <t xml:space="preserve">102473U</t>
  </si>
  <si>
    <t xml:space="preserve">CONCRETO MAGRO PARA LASTRO, TRAÇO 1:4,5:4,5 (EM MASSA SECA DE CIMENTO/ AREIA MÉDIA/ SEIXO ROLADO) - PREPARO MECÂNICO COM BETONEIRA 400 L. AF_05/2021</t>
  </si>
  <si>
    <t xml:space="preserve">102474U</t>
  </si>
  <si>
    <t xml:space="preserve">CONCRETO FCK = 15MPA, TRAÇO 1:3,4:3,4 (EM MASSA SECA DE CIMENTO/ AREIA MÉDIA/ SEIXO ROLADO) - PREPARO MECÂNICO COM BETONEIRA 400 L. AF_05/2021</t>
  </si>
  <si>
    <t xml:space="preserve">102475U</t>
  </si>
  <si>
    <t xml:space="preserve">CONCRETO FCK = 20MPA, TRAÇO 1:2,6:2,9 (EM MASSA SECA DE CIMENTO/ AREIA MÉDIA/ SEIXO ROLADO) - PREPARO MECÂNICO COM BETONEIRA 400 L. AF_05/2021</t>
  </si>
  <si>
    <t xml:space="preserve">102476U</t>
  </si>
  <si>
    <t xml:space="preserve">CONCRETO FCK = 25MPA, TRAÇO 1:2,2:2,5 (EM MASSA SECA DE CIMENTO/ AREIA MÉDIA/ SEIXO ROLADO) - PREPARO MECÂNICO COM BETONEIRA 400 L. AF_05/2021</t>
  </si>
  <si>
    <t xml:space="preserve">102477U</t>
  </si>
  <si>
    <t xml:space="preserve">CONCRETO FCK = 30MPA, TRAÇO 1:1,9:2,3 (EM MASSA SECA DE CIMENTO/ AREIA MÉDIA/ SEIXO ROLADO) - PREPARO MECÂNICO COM BETONEIRA 400 L. AF_05/2021</t>
  </si>
  <si>
    <t xml:space="preserve">102478U</t>
  </si>
  <si>
    <t xml:space="preserve">CONCRETO FCK = 40MPA, TRAÇO 1:1,4:1,8 (EM MASSA SECA DE CIMENTO/ AREIA MÉDIA/ SEIXO ROLADO) - PREPARO MECÂNICO COM BETONEIRA 400 L. AF_05/2021</t>
  </si>
  <si>
    <t xml:space="preserve">102479U</t>
  </si>
  <si>
    <t xml:space="preserve">CONCRETO MAGRO PARA LASTRO, TRAÇO 1:4,5:4,5 (EM MASSA SECA DE CIMENTO/ AREIA MÉDIA/ SEIXO ROLADO) - PREPARO MECÂNICO COM BETONEIRA 600 L. AF_05/2021</t>
  </si>
  <si>
    <t xml:space="preserve">102480U</t>
  </si>
  <si>
    <t xml:space="preserve">CONCRETO FCK = 15MPA, TRAÇO 1:3,4:3,4 (EM MASSA SECA DE CIMENTO/ AREIA MÉDIA/ SEIXO ROLADO) - PREPARO MECÂNICO COM BETONEIRA 600 L. AF_05/2021</t>
  </si>
  <si>
    <t xml:space="preserve">102481U</t>
  </si>
  <si>
    <t xml:space="preserve">CONCRETO FCK = 20MPA, TRAÇO 1:2,6:2,9 (EM MASSA SECA DE CIMENTO/ AREIA MÉDIA/ SEIXO ROLADO) - PREPARO MECÂNICO COM BETONEIRA 600 L. AF_05/2021</t>
  </si>
  <si>
    <t xml:space="preserve">102482U</t>
  </si>
  <si>
    <t xml:space="preserve">CONCRETO FCK = 25MPA, TRAÇO 1:2,2:2,5 (EM MASSA SECA DE CIMENTO/ AREIA MÉDIA/ SEIXO ROLADO) - PREPARO MECÂNICO COM BETONEIRA 600 L. AF_05/2021</t>
  </si>
  <si>
    <t xml:space="preserve">102483U</t>
  </si>
  <si>
    <t xml:space="preserve">CONCRETO FCK = 30MPA, TRAÇO 1:1,9:2,3 (EM MASSA SECA DE CIMENTO/ AREIA MÉDIA/ SEIXO ROLADO) - PREPARO MECÂNICO COM BETONEIRA 600 L. AF_05/2021</t>
  </si>
  <si>
    <t xml:space="preserve">102484U</t>
  </si>
  <si>
    <t xml:space="preserve">CONCRETO FCK = 40MPA, TRAÇO 1:1,4:1,8 (EM MASSA SECA DE CIMENTO/ AREIA MÉDIA/ SEIXO ROLADO) - PREPARO MECÂNICO COM BETONEIRA 600 L. AF_05/2021</t>
  </si>
  <si>
    <t xml:space="preserve">102485U</t>
  </si>
  <si>
    <t xml:space="preserve">CONCRETO MAGRO PARA LASTRO, TRAÇO 1:4,5:4,5 (EM MASSA SECA DE CIMENTO/ AREIA MÉDIA/ SEIXO ROLADO) - PREPARO MANUAL. AF_05/2021</t>
  </si>
  <si>
    <t xml:space="preserve">102486U</t>
  </si>
  <si>
    <t xml:space="preserve">CONCRETO FCK = 15MPA, TRAÇO 1:3,4:3,4 (EM MASSA SECA DE CIMENTO/ AREIA MÉDIA/ SEIXO ROLADO) - PREPARO MANUAL. AF_05/2021</t>
  </si>
  <si>
    <t xml:space="preserve">102487U</t>
  </si>
  <si>
    <t xml:space="preserve">CONCRETO CICLÓPICO FCK = 15MPA, 30% PEDRA DE MÃO EM VOLUME REAL, INCLUSIVE LANÇAMENTO. AF_05/2021</t>
  </si>
  <si>
    <t xml:space="preserve">103183U</t>
  </si>
  <si>
    <t xml:space="preserve">CONCRETAGEM DE ESCADAS EM EDIFICAÇÕES MULTIFAMILIARES FEITAS COM SISTEMA DE FÔRMAS MANUSEÁVEIS - CONCRETO USINADO BOMBEÁVEL, FCK 25 MPA - LANÇAMENTO, ADENSAMENTO E ACABAMENTO (EXCLUSIVE BOMBA LANÇA). AF_10/2021</t>
  </si>
  <si>
    <t xml:space="preserve">103184U</t>
  </si>
  <si>
    <t xml:space="preserve">CONCRETAGEM DE ESCADAS EM EDIFICAÇÕES MULTIFAMILIARES FEITAS COM SISTEMA DE FÔRMAS MANUSEÁVEIS - CONCRETO USINADO AUTOADENSÁVEL, FCK 25 MPA - LANÇAMENTO, ADENSAMENTO E ACABAMENTO. AF_10/2021</t>
  </si>
  <si>
    <t xml:space="preserve">103669U</t>
  </si>
  <si>
    <t xml:space="preserve">CONCRETAGEM DE PILARES, FCK = 25 MPA,  COM USO DE BALDES - LANÇAMENTO, ADENSAMENTO E ACABAMENTO. AF_02/2022</t>
  </si>
  <si>
    <t xml:space="preserve">103670U</t>
  </si>
  <si>
    <t xml:space="preserve">LANÇAMENTO COM USO DE BALDES, ADENSAMENTO E ACABAMENTO DE CONCRETO EM ESTRUTURAS. AF_02/2022</t>
  </si>
  <si>
    <t xml:space="preserve">103671U</t>
  </si>
  <si>
    <t xml:space="preserve">CONCRETAGEM DE PILARES, FCK = 25 MPA, COM USO DE GRUA - LANÇAMENTO, ADENSAMENTO E ACABAMENTO. AF_02/2022</t>
  </si>
  <si>
    <t xml:space="preserve">103672U</t>
  </si>
  <si>
    <t xml:space="preserve">CONCRETAGEM DE PILARES, FCK = 25 MPA, COM USO DE BOMBA - LANÇAMENTO, ADENSAMENTO E ACABAMENTO. AF_02/2022</t>
  </si>
  <si>
    <t xml:space="preserve">103673U</t>
  </si>
  <si>
    <t xml:space="preserve">LANÇAMENTO COM USO DE BOMBA, ADENSAMENTO E ACABAMENTO DE CONCRETO EM ESTRUTURAS. AF_02/2022</t>
  </si>
  <si>
    <t xml:space="preserve">103674U</t>
  </si>
  <si>
    <t xml:space="preserve">CONCRETAGEM DE VIGAS E LAJES, FCK=25 MPA, PARA LAJES PREMOLDADAS COM USO DE BOMBA - LANÇAMENTO, ADENSAMENTO E ACABAMENTO. AF_02/2022</t>
  </si>
  <si>
    <t xml:space="preserve">103675U</t>
  </si>
  <si>
    <t xml:space="preserve">CONCRETAGEM DE VIGAS E LAJES, FCK=25 MPA, PARA LAJES MACIÇAS OU NERVURADAS COM USO DE BOMBA - LANÇAMENTO, ADENSAMENTO E ACABAMENTO. AF_02/2022</t>
  </si>
  <si>
    <t xml:space="preserve">103676U</t>
  </si>
  <si>
    <t xml:space="preserve">CONCRETAGEM DE VIGAS E LAJES, FCK=25 MPA, PARA LAJES PREMOLDADAS COM JERICAS EM ELEVADOR DE CABO EM EDIFICAÇÃO DE MULTIPAVIMENTOS ATÉ 16 ANDARES - LANÇAMENTO, ADENSAMENTO E ACABAMENTO. AF_02/2022</t>
  </si>
  <si>
    <t xml:space="preserve">103677U</t>
  </si>
  <si>
    <t xml:space="preserve">CONCRETAGEM DE VIGAS E LAJES, FCK=25 MPA, PARA LAJES MACIÇAS OU NERVURADAS COM JERICAS EM ELEVADOR DE CABO EM EDIFICAÇÃO DE MULTIPAVIMENTOS ATÉ 16 ANDARES  - LANÇAMENTO, ADENSAMENTO E ACABAMENTO. AF_02/2022</t>
  </si>
  <si>
    <t xml:space="preserve">103678U</t>
  </si>
  <si>
    <t xml:space="preserve">CONCRETAGEM DE VIGAS E LAJES, FCK=25 MPA, PARA LAJES PREMOLDADAS COM JERICAS EM CREMALHEIRA EM EDIFICAÇÃO DE MULTIPAVIMENTOS ATÉ 16 ANDARES  - LANÇAMENTO, ADENSAMENTO E ACABAMENTO. AF_02/2022</t>
  </si>
  <si>
    <t xml:space="preserve">103679U</t>
  </si>
  <si>
    <t xml:space="preserve">CONCRETAGEM DE VIGAS E LAJES, FCK=25 MPA, PARA LAJES MACIÇAS OU NERVURADAS COM JERICAS EM CREMALHEIRA EM EDIFICAÇÃO DE MULTIPAVIMENTOS ATÉ 16 ANDARES - LANÇAMENTO, ADENSAMENTO E ACABAMENTO. AF_02/2022</t>
  </si>
  <si>
    <t xml:space="preserve">103680U</t>
  </si>
  <si>
    <t xml:space="preserve">CONCRETAGEM DE VIGAS E LAJES, FCK=25 MPA, PARA LAJES PREMOLDADAS COM GRUA DE CAÇAMBA DE 350 L EM EDIFICAÇÃO DE MULTIPAVIMENTOS ATÉ 16 ANDARES - LANÇAMENTO, ADENSAMENTO E ACABAMENTO. AF_02/2022</t>
  </si>
  <si>
    <t xml:space="preserve">103681U</t>
  </si>
  <si>
    <t xml:space="preserve">CONCRETAGEM DE VIGAS E LAJES, FCK=25 MPA, PARA LAJES MACIÇAS OU NERVURADAS COM GRUA DE CAÇAMBA DE 500 L EM EDIFICAÇÃO DE MULTIPAVIMENTOS ATÉ 16 ANDARES - LANÇAMENTO, ADENSAMENTO E ACABAMENTO. AF_02/2022</t>
  </si>
  <si>
    <t xml:space="preserve">103682U</t>
  </si>
  <si>
    <t xml:space="preserve">CONCRETAGEM DE VIGAS E LAJES, FCK=25 MPA, PARA QUALQUER TIPO DE LAJE COM BALDES EM EDIFICAÇÃO TÉRREA - LANÇAMENTO, ADENSAMENTO E ACABAMENTO. AF_02/2022</t>
  </si>
  <si>
    <t xml:space="preserve">103683U</t>
  </si>
  <si>
    <t xml:space="preserve">CONCRETAGEM DE VIGAS E LAJES, FCK=25 MPA, PARA QUALQUER TIPO DE LAJE COM BALDES EM EDIFICAÇÃO DE MULTIPAVIMENTOS ATÉ 04 ANDARES - LANÇAMENTO, ADENSAMENTO E ACABAMENTO. AF_02/2022</t>
  </si>
  <si>
    <t xml:space="preserve">103684U</t>
  </si>
  <si>
    <t xml:space="preserve">CONCRETAGEM DE RESERVATÓRIOS, FCK=25 MPA, COM USO DE BOMBA - LANÇAMENTO, ADENSAMENTO E ACABAMENTO. AF_02/2022</t>
  </si>
  <si>
    <t xml:space="preserve">103685U</t>
  </si>
  <si>
    <t xml:space="preserve">CONCRETAGEM DE MURETAS, FCK=25 MPA, COM USO DE BOMBA - LANÇAMENTO, ADENSAMENTO E ACABAMENTO. AF_02/2022</t>
  </si>
  <si>
    <t xml:space="preserve">103686U</t>
  </si>
  <si>
    <t xml:space="preserve">CONCRETAGEM DE ESCADAS, FCK=25 MPA, COM USO DE BOMBA - LANÇAMENTO, ADENSAMENTO E ACABAMENTO. AF_02/2022</t>
  </si>
  <si>
    <t xml:space="preserve">103687U</t>
  </si>
  <si>
    <t xml:space="preserve">CONCRETAGEM DE PILARES, FCK=25 MPA, COM USO DE JERICAS EM ELEVADOR DE CABO - LANÇAMENTO, ADENSAMENTO E ACABAMENTO. AF_02/2022</t>
  </si>
  <si>
    <t xml:space="preserve">103688U</t>
  </si>
  <si>
    <t xml:space="preserve">CONCRETAGEM DE PILARES, FCK=25 MPA, COM USO DE JERICAS EM CREMALHEIRA - LANÇAMENTO, ADENSAMENTO E ACABAMENTO. AF_02/2022</t>
  </si>
  <si>
    <t xml:space="preserve">101963U</t>
  </si>
  <si>
    <t xml:space="preserve">LAJE PRÉ-MOLDADA UNIDIRECIONAL, BIAPOIADA, PARA PISO, ENCHIMENTO EM CERÂMICA, VIGOTA CONVENCIONAL, ALTURA TOTAL DA LAJE (ENCHIMENTO+CAPA) = (8+4). AF_11/2020</t>
  </si>
  <si>
    <t xml:space="preserve">101964U</t>
  </si>
  <si>
    <t xml:space="preserve">LAJE PRÉ-MOLDADA UNIDIRECIONAL, BIAPOIADA, PARA FORRO, ENCHIMENTO EM CERÂMICA, VIGOTA CONVENCIONAL, ALTURA TOTAL DA LAJE (ENCHIMENTO+CAPA) = (8+3). AF_11/2020</t>
  </si>
  <si>
    <t xml:space="preserve">101165U</t>
  </si>
  <si>
    <t xml:space="preserve">ALVENARIA DE EMBASAMENTO COM BLOCO ESTRUTURAL DE CONCRETO, DE 14X19X29CM E ARGAMASSA DE ASSENTAMENTO COM PREPARO EM BETONEIRA. AF_05/2020</t>
  </si>
  <si>
    <t xml:space="preserve">101166U</t>
  </si>
  <si>
    <t xml:space="preserve">ALVENARIA DE EMBASAMENTO COM BLOCO ESTRUTURAL DE CERÂMICA, DE 14X19X29CM E ARGAMASSA DE ASSENTAMENTO COM PREPARO EM BETONEIRA. AF_05/2020</t>
  </si>
  <si>
    <t xml:space="preserve">98575U</t>
  </si>
  <si>
    <t xml:space="preserve">TRATAMENTO DE JUNTA DE DILATAÇÃO, COM TARUGO DE POLIETILENO E SELANTE PU, INCLUSO PREENCHIMENTO COM ESPUMA EXPANSIVA PU. AF_06/2018</t>
  </si>
  <si>
    <t xml:space="preserve">98576U</t>
  </si>
  <si>
    <t xml:space="preserve">TRATAMENTO DE JUNTA DE DILATAÇÃO COM MANTA ASFÁLTICA ADERIDA COM MAÇARICO. AF_06/2018</t>
  </si>
  <si>
    <t xml:space="preserve">98577U</t>
  </si>
  <si>
    <t xml:space="preserve">TRATAMENTO DE JUNTA SERRADA, COM TARUGO DE POLIETILENO E SELANTE À BASE DE SILICONE. AF_06/2018</t>
  </si>
  <si>
    <t xml:space="preserve">93182U</t>
  </si>
  <si>
    <t xml:space="preserve">VERGA PRÉ-MOLDADA PARA JANELAS COM ATÉ 1,5 M DE VÃO. AF_03/2016</t>
  </si>
  <si>
    <t xml:space="preserve">93183U</t>
  </si>
  <si>
    <t xml:space="preserve">VERGA PRÉ-MOLDADA PARA JANELAS COM MAIS DE 1,5 M DE VÃO. AF_03/2016</t>
  </si>
  <si>
    <t xml:space="preserve">93184U</t>
  </si>
  <si>
    <t xml:space="preserve">VERGA PRÉ-MOLDADA PARA PORTAS COM ATÉ 1,5 M DE VÃO. AF_03/2016</t>
  </si>
  <si>
    <t xml:space="preserve">93185U</t>
  </si>
  <si>
    <t xml:space="preserve">VERGA PRÉ-MOLDADA PARA PORTAS COM MAIS DE 1,5 M DE VÃO. AF_03/2016</t>
  </si>
  <si>
    <t xml:space="preserve">93186U</t>
  </si>
  <si>
    <t xml:space="preserve">VERGA MOLDADA IN LOCO EM CONCRETO PARA JANELAS COM ATÉ 1,5 M DE VÃO. AF_03/2016</t>
  </si>
  <si>
    <t xml:space="preserve">93187U</t>
  </si>
  <si>
    <t xml:space="preserve">VERGA MOLDADA IN LOCO EM CONCRETO PARA JANELAS COM MAIS DE 1,5 M DE VÃO. AF_03/2016</t>
  </si>
  <si>
    <t xml:space="preserve">93188U</t>
  </si>
  <si>
    <t xml:space="preserve">VERGA MOLDADA IN LOCO EM CONCRETO PARA PORTAS COM ATÉ 1,5 M DE VÃO. AF_03/2016</t>
  </si>
  <si>
    <t xml:space="preserve">93189U</t>
  </si>
  <si>
    <t xml:space="preserve">VERGA MOLDADA IN LOCO EM CONCRETO PARA PORTAS COM MAIS DE 1,5 M DE VÃO. AF_03/2016</t>
  </si>
  <si>
    <t xml:space="preserve">93190U</t>
  </si>
  <si>
    <t xml:space="preserve">VERGA MOLDADA IN LOCO COM UTILIZAÇÃO DE BLOCOS CANALETA PARA JANELAS COM ATÉ 1,5 M DE VÃO. AF_03/2016</t>
  </si>
  <si>
    <t xml:space="preserve">93191U</t>
  </si>
  <si>
    <t xml:space="preserve">VERGA MOLDADA IN LOCO COM UTILIZAÇÃO DE BLOCOS CANALETA PARA JANELAS COM MAIS DE 1,5 M DE VÃO. AF_03/2016</t>
  </si>
  <si>
    <t xml:space="preserve">93192U</t>
  </si>
  <si>
    <t xml:space="preserve">VERGA MOLDADA IN LOCO COM UTILIZAÇÃO DE BLOCOS CANALETA PARA PORTAS COM ATÉ 1,5 M DE VÃO. AF_03/2016</t>
  </si>
  <si>
    <t xml:space="preserve">93193U</t>
  </si>
  <si>
    <t xml:space="preserve">VERGA MOLDADA IN LOCO COM UTILIZAÇÃO DE BLOCOS CANALETA PARA PORTAS COM MAIS DE 1,5 M DE VÃO. AF_03/2016</t>
  </si>
  <si>
    <t xml:space="preserve">93194U</t>
  </si>
  <si>
    <t xml:space="preserve">CONTRAVERGA PRÉ-MOLDADA PARA VÃOS DE ATÉ 1,5 M DE COMPRIMENTO. AF_03/2016</t>
  </si>
  <si>
    <t xml:space="preserve">93195U</t>
  </si>
  <si>
    <t xml:space="preserve">CONTRAVERGA PRÉ-MOLDADA PARA VÃOS DE MAIS DE 1,5 M DE COMPRIMENTO. AF_03/2016</t>
  </si>
  <si>
    <t xml:space="preserve">93196U</t>
  </si>
  <si>
    <t xml:space="preserve">CONTRAVERGA MOLDADA IN LOCO EM CONCRETO PARA VÃOS DE ATÉ 1,5 M DE COMPRIMENTO. AF_03/2016</t>
  </si>
  <si>
    <t xml:space="preserve">93197U</t>
  </si>
  <si>
    <t xml:space="preserve">CONTRAVERGA MOLDADA IN LOCO EM CONCRETO PARA VÃOS DE MAIS DE 1,5 M DE COMPRIMENTO. AF_03/2016</t>
  </si>
  <si>
    <t xml:space="preserve">93198U</t>
  </si>
  <si>
    <t xml:space="preserve">CONTRAVERGA MOLDADA IN LOCO COM UTILIZAÇÃO DE BLOCOS CANALETA PARA VÃOS DE ATÉ 1,5 M DE COMPRIMENTO. AF_03/2016</t>
  </si>
  <si>
    <t xml:space="preserve">93199U</t>
  </si>
  <si>
    <t xml:space="preserve">CONTRAVERGA MOLDADA IN LOCO COM UTILIZAÇÃO DE BLOCOS CANALETA PARA VÃOS DE MAIS DE 1,5 M DE COMPRIMENTO. AF_03/2016</t>
  </si>
  <si>
    <t xml:space="preserve">93200U</t>
  </si>
  <si>
    <t xml:space="preserve">FIXAÇÃO (ENCUNHAMENTO) DE ALVENARIA DE VEDAÇÃO COM ARGAMASSA APLICADA COM BISNAGA. AF_03/2016</t>
  </si>
  <si>
    <t xml:space="preserve">93201U</t>
  </si>
  <si>
    <t xml:space="preserve">FIXAÇÃO (ENCUNHAMENTO) DE ALVENARIA DE VEDAÇÃO COM ARGAMASSA APLICADA COM COLHER. AF_03/2016</t>
  </si>
  <si>
    <t xml:space="preserve">93202U</t>
  </si>
  <si>
    <t xml:space="preserve">FIXAÇÃO (ENCUNHAMENTO) DE ALVENARIA DE VEDAÇÃO COM TIJOLO MACIÇO. AF_03/2016</t>
  </si>
  <si>
    <t xml:space="preserve">93203U</t>
  </si>
  <si>
    <t xml:space="preserve">FIXAÇÃO (ENCUNHAMENTO) DE ALVENARIA DE VEDAÇÃO COM ESPUMA DE POLIURETANO EXPANSIVA. AF_03/2016</t>
  </si>
  <si>
    <t xml:space="preserve">93204U</t>
  </si>
  <si>
    <t xml:space="preserve">CINTA DE AMARRAÇÃO DE ALVENARIA MOLDADA IN LOCO EM CONCRETO. AF_03/2016</t>
  </si>
  <si>
    <t xml:space="preserve">93205U</t>
  </si>
  <si>
    <t xml:space="preserve">CINTA DE AMARRAÇÃO DE ALVENARIA MOLDADA IN LOCO COM UTILIZAÇÃO DE BLOCOS CANALETA. AF_03/2016</t>
  </si>
  <si>
    <t xml:space="preserve">95952U</t>
  </si>
  <si>
    <t xml:space="preserve">(COMPOSIÇÃO REPRESENTATIVA) EXECUÇÃO DE ESTRUTURAS DE CONCRETO ARMADO CONVENCIONAL, PARA EDIFICAÇÃO HABITACIONAL MULTIFAMILIAR (PRÉDIO), FCK = 25 MPA. AF_01/2017</t>
  </si>
  <si>
    <t xml:space="preserve">95953U</t>
  </si>
  <si>
    <t xml:space="preserve">(COMPOSIÇÃO REPRESENTATIVA) EXECUÇÃO DE ESTRUTURAS DE CONCRETO ARMADO, PARA EDIFICAÇÃO HABITACIONAL UNIFAMILIAR COM DOIS PAVIMENTOS (CASA ISOLADA), FCK = 25 MPA. AF_01/2017</t>
  </si>
  <si>
    <t xml:space="preserve">95954U</t>
  </si>
  <si>
    <t xml:space="preserve">(COMPOSIÇÃO REPRESENTATIVA) EXECUÇÃO DE ESTRUTURAS DE CONCRETO ARMADO, PARA EDIFICAÇÃO HABITACIONAL UNIFAMILIAR COM DOIS PAVIMENTOS (CASA EM EMPREENDIMENTOS), FCK = 25 MPA. AF_01/2017</t>
  </si>
  <si>
    <t xml:space="preserve">95955U</t>
  </si>
  <si>
    <t xml:space="preserve">(COMPOSIÇÃO REPRESENTATIVA) EXECUÇÃO DE ESTRUTURAS DE CONCRETO ARMADO, PARA EDIFICAÇÃO HABITACIONAL UNIFAMILIAR TÉRREA (CASA ISOLADA), FCK = 25 MPA. AF_01/2017</t>
  </si>
  <si>
    <t xml:space="preserve">95956U</t>
  </si>
  <si>
    <t xml:space="preserve">(COMPOSIÇÃO REPRESENTATIVA) EXECUÇÃO DE ESTRUTURAS DE CONCRETO ARMADO, PARA EDIFICAÇÃO HABITACIONAL UNIFAMILIAR TÉRREA (CASA EM EMPREENDIMENTOS), FCK = 25 MPA. AF_01/2017</t>
  </si>
  <si>
    <t xml:space="preserve">95957U</t>
  </si>
  <si>
    <t xml:space="preserve">(COMPOSIÇÃO REPRESENTATIVA) EXECUÇÃO DE ESTRUTURAS DE CONCRETO ARMADO, PARA EDIFICAÇÃO INSTITUCIONAL TÉRREA, FCK = 25 MPA. AF_01/2017</t>
  </si>
  <si>
    <t xml:space="preserve">95969U</t>
  </si>
  <si>
    <t xml:space="preserve">(COMPOSIÇÃO REPRESENTATIVA) EXECUÇÃO DE ESCADA EM CONCRETO ARMADO, MOLDADA IN LOCO, FCK = 25 MPA. AF_02/2017</t>
  </si>
  <si>
    <t xml:space="preserve">97733U</t>
  </si>
  <si>
    <t xml:space="preserve">PEÇA RETANGULAR PRÉ-MOLDADA, VOLUME DE CONCRETO DE ATÉ 10 LITROS, TAXA DE AÇO APROXIMADA DE 30KG/M³. AF_01/2018</t>
  </si>
  <si>
    <t xml:space="preserve">97734U</t>
  </si>
  <si>
    <t xml:space="preserve">PEÇA RETANGULAR PRÉ-MOLDADA, VOLUME DE CONCRETO DE 10 A 30 LITROS, TAXA DE AÇO APROXIMADA DE 30KG/M³. AF_01/2018</t>
  </si>
  <si>
    <t xml:space="preserve">97735U</t>
  </si>
  <si>
    <t xml:space="preserve">PEÇA RETANGULAR PRÉ-MOLDADA, VOLUME DE CONCRETO DE 30 A 100 LITROS, TAXA DE AÇO APROXIMADA DE 30KG/M³. AF_01/2018</t>
  </si>
  <si>
    <t xml:space="preserve">97736U</t>
  </si>
  <si>
    <t xml:space="preserve">PEÇA RETANGULAR PRÉ-MOLDADA, VOLUME DE CONCRETO ACIMA DE 100 LITROS, TAXA DE AÇO APROXIMADA DE 30KG/M³. AF_01/2018</t>
  </si>
  <si>
    <t xml:space="preserve">97737U</t>
  </si>
  <si>
    <t xml:space="preserve">PEÇA RETANGULAR PRÉ-MOLDADA, VOLUME DE CONCRETO DE 30 A 70 LITROS , TAXA DE AÇO APROXIMADA DE 70KG/M³. AF_01/2018</t>
  </si>
  <si>
    <t xml:space="preserve">97738U</t>
  </si>
  <si>
    <t xml:space="preserve">PEÇA CIRCULAR PRÉ-MOLDADA, VOLUME DE CONCRETO DE 10 A 30 LITROS, TAXA DE FIBRA DE POLIPROPILENO APROXIMADA DE 6 KG/M³. AF_01/2018_P</t>
  </si>
  <si>
    <t xml:space="preserve">97739U</t>
  </si>
  <si>
    <t xml:space="preserve">PEÇA CIRCULAR PRÉ-MOLDADA, VOLUME DE CONCRETO DE 30 A 100 LITROS, TAXA DE AÇO APROXIMADA DE 30KG/M³. AF_01/2018</t>
  </si>
  <si>
    <t xml:space="preserve">97740U</t>
  </si>
  <si>
    <t xml:space="preserve">PEÇA CIRCULAR PRÉ-MOLDADA, VOLUME DE CONCRETO ACIMA DE 100 LITROS, TAXA DE AÇO APROXIMADA DE 30KG/M³. AF_01/2018</t>
  </si>
  <si>
    <t xml:space="preserve">98615U</t>
  </si>
  <si>
    <t xml:space="preserve">CONTENÇÃO EM CORTINA COM ESTACAS ESPAÇADAS COM 30 CM DE DIÂMETRO E PROFUNDIDADE MENOR OU IGUAL A 10 M. AF_06/2018</t>
  </si>
  <si>
    <t xml:space="preserve">98616U</t>
  </si>
  <si>
    <t xml:space="preserve">CONTENÇÃO EM CORTINA COM ESTACAS ESPAÇADAS COM 30 CM DE DIÂMETRO E PROFUNDIDADE MAIOR QUE 10 M E MENOR OU IGUAL A 15 M. AF_06/2018</t>
  </si>
  <si>
    <t xml:space="preserve">98617U</t>
  </si>
  <si>
    <t xml:space="preserve">CONTENÇÃO EM CORTINA COM ESTACAS ESPAÇADAS COM 30 CM DE DIÂMETRO E PROFUNDIDADE MAIOR QUE 15 M. AF_06/2018</t>
  </si>
  <si>
    <t xml:space="preserve">98618U</t>
  </si>
  <si>
    <t xml:space="preserve">CONTENÇÃO EM CORTINA COM ESTACAS ESPAÇADAS COM 40 CM DE DIÂMETRO E PROFUNDIDADE MENOR OU IGUAL A 10 M. AF_06/2018</t>
  </si>
  <si>
    <t xml:space="preserve">98619U</t>
  </si>
  <si>
    <t xml:space="preserve">CONTENÇÃO EM CORTINA COM ESTACAS ESPAÇADAS COM 40 CM DE DIÂMETRO E PROFUNDIDADE MAIOR QUE 10 M E MENOR OU IGUAL A 15 M. AF_06/2018</t>
  </si>
  <si>
    <t xml:space="preserve">98620U</t>
  </si>
  <si>
    <t xml:space="preserve">CONTENÇÃO EM CORTINA COM ESTACAS ESPAÇADAS COM 40 CM DE DIÂMETRO E PROFUNDIDADE MAIOR QUE 15 M. AF_06/2018</t>
  </si>
  <si>
    <t xml:space="preserve">98621U</t>
  </si>
  <si>
    <t xml:space="preserve">CONTENÇÃO EM CORTINA COM ESTACAS ESPAÇADAS COM 50 CM DE DIÂMETRO E PROFUNDIDADE MENOR OU IGUAL A 10 M. AF_06/2018</t>
  </si>
  <si>
    <t xml:space="preserve">98622U</t>
  </si>
  <si>
    <t xml:space="preserve">CONTENÇÃO EM CORTINA COM ESTACAS ESPAÇADAS COM 50 CM DE DIÂMETRO E PROFUNDIDADE MAIOR QUE 10 M E MENOR OU IGUAL A 15 M. AF_06/2018</t>
  </si>
  <si>
    <t xml:space="preserve">98623U</t>
  </si>
  <si>
    <t xml:space="preserve">CONTENÇÃO EM CORTINA COM ESTACAS ESPAÇADAS COM 50 CM DE DIÂMETRO E PROFUNDIDADE MAIOR QUE 15 M. AF_06/2018</t>
  </si>
  <si>
    <t xml:space="preserve">98624U</t>
  </si>
  <si>
    <t xml:space="preserve">CONTENÇÃO EM CORTINA COM ESTACAS ESPAÇADAS COM 60 CM DE DIÂMETRO E PROFUNDIDADE MENOR OU IGUAL A 10 M. AF_06/2018</t>
  </si>
  <si>
    <t xml:space="preserve">98625U</t>
  </si>
  <si>
    <t xml:space="preserve">CONTENÇÃO EM CORTINA COM ESTACAS ESPAÇADAS COM 60 CM DE DIÂMETRO E PROFUNDIDADE MAIOR QUE 10 M E MENOR OU IGUAL A 15 M. AF_06/2018</t>
  </si>
  <si>
    <t xml:space="preserve">98626U</t>
  </si>
  <si>
    <t xml:space="preserve">CONTENÇÃO EM CORTINA COM ESTACAS ESPAÇADAS COM 60 CM DE DIÂMETRO E PROFUNDIDADE MAIOR QUE 15 M. AF_06/2018</t>
  </si>
  <si>
    <t xml:space="preserve">98655U</t>
  </si>
  <si>
    <t xml:space="preserve">EXECUÇÃO DE MURETA GUIA PARA CONTENÇÃO/ FUNDAÇÃO COM 30 CM DE ESPESSURA. AF_06/2018</t>
  </si>
  <si>
    <t xml:space="preserve">98656U</t>
  </si>
  <si>
    <t xml:space="preserve">EXECUÇÃO DE MURETA GUIA PARA CONTENÇÃO/ FUNDAÇÃO COM 40 CM DE ESPESSURA. AF_06/2018</t>
  </si>
  <si>
    <t xml:space="preserve">98657U</t>
  </si>
  <si>
    <t xml:space="preserve">EXECUÇÃO DE MURETA GUIA PARA CONTENÇÃO/ FUNDAÇÃO COM 50 CM DE ESPESSURA. AF_06/2018</t>
  </si>
  <si>
    <t xml:space="preserve">98658U</t>
  </si>
  <si>
    <t xml:space="preserve">EXECUÇÃO DE MURETA GUIA PARA CONTENÇÃO/ FUNDAÇÃO COM 60 CM DE ESPESSURA. AF_06/2018</t>
  </si>
  <si>
    <t xml:space="preserve">98659U</t>
  </si>
  <si>
    <t xml:space="preserve">EXECUÇÃO DE MURETA GUIA PARA CONTENÇÃO/ FUNDAÇÃO COM 80 CM DE ESPESSURA. AF_06/2018</t>
  </si>
  <si>
    <t xml:space="preserve">98746U</t>
  </si>
  <si>
    <t xml:space="preserve">SOLDA DE TOPO EM CHAPA/PERFIL/TUBO DE AÇO CHANFRADO, ESPESSURA=1/4''. AF_06/2018</t>
  </si>
  <si>
    <t xml:space="preserve">98749U</t>
  </si>
  <si>
    <t xml:space="preserve">SOLDA DE TOPO EM CHAPA/PERFIL/TUBO DE AÇO CHANFRADO, ESPESSURA=5/16''. AF_06/2018</t>
  </si>
  <si>
    <t xml:space="preserve">98750U</t>
  </si>
  <si>
    <t xml:space="preserve">SOLDA DE TOPO EM CHAPA/PERFIL/TUBO DE AÇO CHANFRADO, ESPESSURA=3/8''. AF_06/2018</t>
  </si>
  <si>
    <t xml:space="preserve">98751U</t>
  </si>
  <si>
    <t xml:space="preserve">SOLDA DE TOPO EM CHAPA/PERFIL/TUBO DE AÇO CHANFRADO, ESPESSURA=1/2''. AF_06/2018</t>
  </si>
  <si>
    <t xml:space="preserve">98752U</t>
  </si>
  <si>
    <t xml:space="preserve">SOLDA DE TOPO EM CHAPA/PERFIL/TUBO DE AÇO CHANFRADO, ESPESSURA=5/8''. AF_06/2018</t>
  </si>
  <si>
    <t xml:space="preserve">98753U</t>
  </si>
  <si>
    <t xml:space="preserve">SOLDA DE TOPO EM CHAPA/PERFIL/TUBO DE AÇO CHANFRADO, ESPESSURA=3/4''. AF_06/2018</t>
  </si>
  <si>
    <t xml:space="preserve">100763U</t>
  </si>
  <si>
    <t xml:space="preserve">VIGA METÁLICA EM PERFIL LAMINADO OU SOLDADO EM AÇO ESTRUTURAL, COM CONEXÕES PARAFUSADAS, INCLUSOS MÃO DE OBRA, TRANSPORTE E IÇAMENTO UTILIZANDO GUINDASTE - FORNECIMENTO E INSTALAÇÃO. AF_01/2020_P</t>
  </si>
  <si>
    <t xml:space="preserve">100764U</t>
  </si>
  <si>
    <t xml:space="preserve">VIGA METÁLICA EM PERFIL LAMINADO OU SOLDADO EM AÇO ESTRUTURAL, COM CONEXÕES SOLDADAS, INCLUSOS MÃO DE OBRA, TRANSPORTE E IÇAMENTO UTILIZANDO GUINDASTE - FORNECIMENTO E INSTALAÇÃO. AF_01/2020_P</t>
  </si>
  <si>
    <t xml:space="preserve">100765U</t>
  </si>
  <si>
    <t xml:space="preserve">PILAR METÁLICO PERFIL LAMINADO/SOLDADO EM AÇO ESTRUTURAL, COM CONEXÕES PARAFUSADAS, INCLUSOS MÃO DE OBRA, TRANSPORTE E IÇAMENTO UTILIZANDO GUINDASTE - FORNECIMENTO E INSTALAÇÃO. AF_01/2020_P</t>
  </si>
  <si>
    <t xml:space="preserve">100766U</t>
  </si>
  <si>
    <t xml:space="preserve">PILAR METÁLICO PERFIL LAMINADO OU SOLDADO EM AÇO ESTRUTURAL, COM CONEXÕES SOLDADAS, INCLUSOS MÃO DE OBRA, TRANSPORTE E IÇAMENTO UTILIZANDO GUINDASTE - FORNECIMENTO E INSTALAÇÃO. AF_01/2020_P</t>
  </si>
  <si>
    <t xml:space="preserve">100767U</t>
  </si>
  <si>
    <t xml:space="preserve">CONTRAVENTAMENTO COM CANTONEIRAS DE AÇO, ABAS IGUAIS, COM CONEXÕES PARAFUSADAS, INCLUSOS MÃO DE OBRA, TRANSPORTE E IÇAMENTO UTILIZANDO TALHA MANUAL, PARA EDIFÍCIOS DE ATÉ 2 PAVIMENTOS - FORNECIMENTO E INSTALAÇÃO. AF_01/2020_P</t>
  </si>
  <si>
    <t xml:space="preserve">100768U</t>
  </si>
  <si>
    <t xml:space="preserve">CONTRAVENTAMENTO COM CANTONEIRAS DE AÇO, ABAS IGUAIS, COM CONEXÕES SOLDADAS, INCLUSOS MÃO DE OBRA, TRANSPORTE E IÇAMENTO UTILIZANDO TALHA MANUAL, PARA EDIFÍCIOS DE ATÉ 2 PAVIMENTOS - FORNECIMENTO E INSTALAÇÃO. AF_01/2020_P</t>
  </si>
  <si>
    <t xml:space="preserve">100769U</t>
  </si>
  <si>
    <t xml:space="preserve">CONTRAVENTAMENTO COM CANTONEIRAS DE AÇO, ABAS IGUAIS, COM CONEXÕES PARAFUSADAS, INCLUSOS MÃO DE OBRA, TRANSPORTE E IÇAMENTO UTILIZANDO GUINDASTE, PARA EDIFÍCIOS DE 3 A 5 PAVIMENTOS - FORNECIMENTO E INSTALAÇÃO. AF_01/2020_P</t>
  </si>
  <si>
    <t xml:space="preserve">100770U</t>
  </si>
  <si>
    <t xml:space="preserve">CONTRAVENTAMENTO COM CANTONEIRAS DE AÇO, ABAS IGUAIS, COM CONEXÕES SOLDADAS, INCLUSOS MÃO DE OBRA, TRANSPORTE E IÇAMENTO UTILIZANDO GUINDASTE, PARA EDIFÍCIOS DE 3 A 5 PAVIMENTOS - FORNECIMENTO E INSTALAÇÃO. AF_01/2020_P</t>
  </si>
  <si>
    <t xml:space="preserve">100771U</t>
  </si>
  <si>
    <t xml:space="preserve">CONTRAVENTAMENTO COM CANTONEIRAS DE AÇO, ABAS IGUAIS, COM CONEXÕES PARAFUSADAS, INCLUSOS MÃO DE OBRA, TRANSPORTE E IÇAMENTO UTILIZANDO GRUA, PARA EDIFÍCIOS DE 6 A 10 PAVIMENTOS - FORNECIMENTO E INSTALAÇÃO. AF_01/2020_P</t>
  </si>
  <si>
    <t xml:space="preserve">100772U</t>
  </si>
  <si>
    <t xml:space="preserve">CONTRAVENTAMENTO COM CANTONEIRAS DE AÇO, ABAS IGUAIS, COM CONEXÕES SOLDADAS, INCLUSOS MÃO DE OBRA, TRANSPORTE E IÇAMENTO UTILIZANDO GRUA, PARA EDIFÍCIOS DE 6 A 10 PAVIMENTOS - FORNECIMENTO E INSTALAÇÃO. AF_01/2020_P</t>
  </si>
  <si>
    <t xml:space="preserve">100773U</t>
  </si>
  <si>
    <t xml:space="preserve">ESTRUTURA TRELIÇADA DE COBERTURA, TIPO ARCO, COM LIGAÇÕES SOLDADAS, INCLUSOS PERFIS METÁLICOS, CHAPAS METÁLICAS, MÃO DE OBRA E TRANSPORTE COM GUINDASTE - FORNECIMENTO E INSTALAÇÃO. AF_01/2020_P</t>
  </si>
  <si>
    <t xml:space="preserve">100774U</t>
  </si>
  <si>
    <t xml:space="preserve">ESTRUTURA TRELIÇADA DE COBERTURA, TIPO SHED, COM LIGAÇÕES SOLDADAS, INCLUSOS PERFIS METÁLICOS, CHAPAS METÁLICAS, MÃO DE OBRA E TRANSPORTE COM GUINDASTE - FORNECIMENTO E INSTALAÇÃO. AF_01/2020_P</t>
  </si>
  <si>
    <t xml:space="preserve">100775U</t>
  </si>
  <si>
    <t xml:space="preserve">ESTRUTURA TRELIÇADA DE COBERTURA, TIPO FINK, COM LIGAÇÕES SOLDADAS, INCLUSOS PERFIS METÁLICOS, CHAPAS METÁLICAS, MÃO DE OBRA E TRANSPORTE COM GUINDASTE - FORNECIMENTO E INSTALAÇÃO. AF_01/2020_P</t>
  </si>
  <si>
    <t xml:space="preserve">100776U</t>
  </si>
  <si>
    <t xml:space="preserve">ESTRUTURA TRELIÇADA DE COBERTURA, TIPO ARCO, COM LIGAÇÕES PARAFUSADAS, INCLUSOS PERFIS METÁLICOS, CHAPAS METÁLICAS, MÃO DE OBRA E TRANSPORTE COM GUINDASTE - FORNECIMENTO E INSTALAÇÃO. AF_01/2020_P</t>
  </si>
  <si>
    <t xml:space="preserve">100777U</t>
  </si>
  <si>
    <t xml:space="preserve">ESTRUTURA TRELIÇADA DE COBERTURA, TIPO SHED, COM LIGAÇÕES PARAFUSADAS, INCLUSOS PERFIS METÁLICOS, CHAPAS METÁLICAS, MÃO DE OBRA E TRANSPORTE COM GUINDASTE - FORNECIMENTO E INSTALAÇÃO. AF_01/2020_P</t>
  </si>
  <si>
    <t xml:space="preserve">100778U</t>
  </si>
  <si>
    <t xml:space="preserve">ESTRUTURA TRELIÇADA DE COBERTURA, TIPO FINK, COM LIGAÇÕES PARAFUSADAS, INCLUSOS PERFIS METÁLICOS, CHAPAS METÁLICAS, MÃO DE OBRA E TRANSPORTE COM GUINDASTE - FORNECIMENTO E INSTALAÇÃO. AF_01/2020_P</t>
  </si>
  <si>
    <t xml:space="preserve">98560U</t>
  </si>
  <si>
    <t xml:space="preserve">IMPERMEABILIZAÇÃO DE PISO COM ARGAMASSA DE CIMENTO E AREIA, COM ADITIVO IMPERMEABILIZANTE, E = 2CM. AF_06/2018</t>
  </si>
  <si>
    <t xml:space="preserve">98561U</t>
  </si>
  <si>
    <t xml:space="preserve">IMPERMEABILIZAÇÃO DE PAREDES COM ARGAMASSA DE CIMENTO E AREIA, COM ADITIVO IMPERMEABILIZANTE, E = 2CM. AF_06/2018</t>
  </si>
  <si>
    <t xml:space="preserve">98562U</t>
  </si>
  <si>
    <t xml:space="preserve">IMPERMEABILIZAÇÃO DE FLOREIRA OU VIGA BALDRAME COM ARGAMASSA DE CIMENTO E AREIA, COM ADITIVO IMPERMEABILIZANTE, E = 2 CM. AF_06/2018</t>
  </si>
  <si>
    <t xml:space="preserve">98555U</t>
  </si>
  <si>
    <t xml:space="preserve">IMPERMEABILIZAÇÃO DE SUPERFÍCIE COM ARGAMASSA POLIMÉRICA / MEMBRANA ACRÍLICA, 3 DEMÃOS. AF_06/2018</t>
  </si>
  <si>
    <t xml:space="preserve">98556U</t>
  </si>
  <si>
    <t xml:space="preserve">IMPERMEABILIZAÇÃO DE SUPERFÍCIE COM ARGAMASSA POLIMÉRICA / MEMBRANA ACRÍLICA, 4 DEMÃOS, REFORÇADA COM VÉU DE POLIÉSTER (MAV). AF_06/2018</t>
  </si>
  <si>
    <t xml:space="preserve">98558U</t>
  </si>
  <si>
    <t xml:space="preserve">TRATAMENTO DE RALO OU PONTO EMERGENTE COM ARGAMASSA POLIMÉRICA / MEMBRANA ACRÍLICA REFORÇADO COM VÉU DE POLIÉSTER (MAV). AF_06/2018</t>
  </si>
  <si>
    <t xml:space="preserve">98559U</t>
  </si>
  <si>
    <t xml:space="preserve">TRATAMENTO DE RODAPÉ COM VÉU DE POLIÉSTER. AF_06/2018</t>
  </si>
  <si>
    <t xml:space="preserve">98546U</t>
  </si>
  <si>
    <t xml:space="preserve">IMPERMEABILIZAÇÃO DE SUPERFÍCIE COM MANTA ASFÁLTICA, UMA CAMADA, INCLUSIVE APLICAÇÃO DE PRIMER ASFÁLTICO, E=3MM. AF_06/2018</t>
  </si>
  <si>
    <t xml:space="preserve">98547U</t>
  </si>
  <si>
    <t xml:space="preserve">IMPERMEABILIZAÇÃO DE SUPERFÍCIE COM MANTA ASFÁLTICA, DUAS CAMADAS, INCLUSIVE APLICAÇÃO DE PRIMER ASFÁLTICO, E=3MM E E=4MM. AF_06/2018</t>
  </si>
  <si>
    <t xml:space="preserve">98553U</t>
  </si>
  <si>
    <t xml:space="preserve">IMPERMEABILIZAÇÃO DE SUPERFÍCIE COM MEMBRANA À BASE DE POLIURETANO, 2 DEMÃOS. AF_06/2018</t>
  </si>
  <si>
    <t xml:space="preserve">98554U</t>
  </si>
  <si>
    <t xml:space="preserve">IMPERMEABILIZAÇÃO DE SUPERFÍCIE COM MEMBRANA À BASE DE RESINA ACRÍLICA, 3 DEMÃOS. AF_06/2018</t>
  </si>
  <si>
    <t xml:space="preserve">98557U</t>
  </si>
  <si>
    <t xml:space="preserve">IMPERMEABILIZAÇÃO DE SUPERFÍCIE COM EMULSÃO ASFÁLTICA, 2 DEMÃOS AF_06/2018</t>
  </si>
  <si>
    <t xml:space="preserve">98563U</t>
  </si>
  <si>
    <t xml:space="preserve">PROTEÇÃO MECÂNICA DE SUPERFÍCIE HORIZONTAL COM ARGAMASSA DE CIMENTO E AREIA, TRAÇO 1:3, E=2CM. AF_06/2018</t>
  </si>
  <si>
    <t xml:space="preserve">98564U</t>
  </si>
  <si>
    <t xml:space="preserve">PROTEÇÃO MECÂNICA DE SUPERFÍCIE VERTICAL COM ARGAMASSA DE CIMENTO E AREIA, TRAÇO 1:3, E=2CM. AF_06/2018</t>
  </si>
  <si>
    <t xml:space="preserve">98565U</t>
  </si>
  <si>
    <t xml:space="preserve">PROTEÇÃO MECÂNICA DE SUPERFICIE HORIZONTAL COM ARGAMASSA DE CIMENTO E AREIA, TRAÇO 1:3, E=3CM. AF_06/2018</t>
  </si>
  <si>
    <t xml:space="preserve">98566U</t>
  </si>
  <si>
    <t xml:space="preserve">PROTEÇÃO MECÂNICA DE SUPERFÍCIE VERTICAL COM ARGAMASSA DE CIMENTO E AREIA, TRAÇO 1:3, E=3CM. AF_06/2018</t>
  </si>
  <si>
    <t xml:space="preserve">98567U</t>
  </si>
  <si>
    <t xml:space="preserve">PROTEÇÃO MECÂNICA DE SUPERFICIE HORIZONTAL COM ARGAMASSA DE CIMENTO E AREIA, TRAÇO 1:3, E=4CM. AF_06/2018</t>
  </si>
  <si>
    <t xml:space="preserve">98568U</t>
  </si>
  <si>
    <t xml:space="preserve">PROTEÇÃO MECÂNICA DE SUPERFÍCIE VERTICAL COM ARGAMASSA DE CIMENTO E AREIA, TRAÇO 1:3, E=4CM. AF_06/2018</t>
  </si>
  <si>
    <t xml:space="preserve">98569U</t>
  </si>
  <si>
    <t xml:space="preserve">PROTEÇÃO MECÂNICA DE SUPERFICIE HORIZONTAL COM ARGAMASSA DE CIMENTO E AREIA, TRAÇO 1:3, E=5CM. AF_06/2018</t>
  </si>
  <si>
    <t xml:space="preserve">98570U</t>
  </si>
  <si>
    <t xml:space="preserve">PROTEÇÃO MECÂNICA DE SUPERFÍCIE VERTICAL COM ARGAMASSA DE CIMENTO E AREIA, TRAÇO 1:3, E=5CM. AF_06/2018</t>
  </si>
  <si>
    <t xml:space="preserve">98571U</t>
  </si>
  <si>
    <t xml:space="preserve">PROTEÇÃO MECÂNICA DE SUPERFICIE HORIZONTAL COM CONCRETO 15 MPA, E=4CM. AF_06/2018</t>
  </si>
  <si>
    <t xml:space="preserve">98572U</t>
  </si>
  <si>
    <t xml:space="preserve">PROTEÇÃO MECÂNICA DE SUPERFICIE HORIZONTAL COM CONCRETO 15 MPA, E=5CM. AF_06/2018</t>
  </si>
  <si>
    <t xml:space="preserve">98573U</t>
  </si>
  <si>
    <t xml:space="preserve">PROTEÇÃO MECÂNICA DE SUPERFÍCIE VERTICAL COM CONCRETO 15 MPA, E=5CM. AF_06/2018</t>
  </si>
  <si>
    <t xml:space="preserve">91831U</t>
  </si>
  <si>
    <t xml:space="preserve">ELETRODUTO FLEXÍVEL CORRUGADO, PVC, DN 20 MM (1/2"), PARA CIRCUITOS TERMINAIS, INSTALADO EM FORRO - FORNECIMENTO E INSTALAÇÃO. AF_12/2015</t>
  </si>
  <si>
    <t xml:space="preserve">91833U</t>
  </si>
  <si>
    <t xml:space="preserve">ELETRODUTO FLEXÍVEL CORRUGADO REFORÇADO, PVC, DN 20 MM (1/2"), PARA CIRCUITOS TERMINAIS, INSTALADO EM FORRO - FORNECIMENTO E INSTALAÇÃO. AF_12/2015</t>
  </si>
  <si>
    <t xml:space="preserve">91834U</t>
  </si>
  <si>
    <t xml:space="preserve">ELETRODUTO FLEXÍVEL CORRUGADO, PVC, DN 25 MM (3/4"), PARA CIRCUITOS TERMINAIS, INSTALADO EM FORRO - FORNECIMENTO E INSTALAÇÃO. AF_12/2015</t>
  </si>
  <si>
    <t xml:space="preserve">91835U</t>
  </si>
  <si>
    <t xml:space="preserve">ELETRODUTO FLEXÍVEL CORRUGADO REFORÇADO, PVC, DN 25 MM (3/4"), PARA CIRCUITOS TERMINAIS, INSTALADO EM FORRO - FORNECIMENTO E INSTALAÇÃO. AF_12/2015</t>
  </si>
  <si>
    <t xml:space="preserve">91836U</t>
  </si>
  <si>
    <t xml:space="preserve">ELETRODUTO FLEXÍVEL CORRUGADO, PVC, DN 32 MM (1"), PARA CIRCUITOS TERMINAIS, INSTALADO EM FORRO - FORNECIMENTO E INSTALAÇÃO. AF_12/2015</t>
  </si>
  <si>
    <t xml:space="preserve">91837U</t>
  </si>
  <si>
    <t xml:space="preserve">ELETRODUTO FLEXÍVEL CORRUGADO REFORÇADO, PVC, DN 32 MM (1"), PARA CIRCUITOS TERMINAIS, INSTALADO EM FORRO - FORNECIMENTO E INSTALAÇÃO. AF_12/2015</t>
  </si>
  <si>
    <t xml:space="preserve">91839U</t>
  </si>
  <si>
    <t xml:space="preserve">ELETRODUTO FLEXÍVEL LISO, PEAD, DN 32 MM (1"), PARA CIRCUITOS TERMINAIS, INSTALADO EM FORRO - FORNECIMENTO E INSTALAÇÃO. AF_12/2015</t>
  </si>
  <si>
    <t xml:space="preserve">91840U</t>
  </si>
  <si>
    <t xml:space="preserve">ELETRODUTO FLEXÍVEL CORRUGADO, PEAD, DN 40 MM (1 1/4"), PARA CIRCUITOS TERMINAIS, INSTALADO EM FORRO - FORNECIMENTO E INSTALAÇÃO. AF_12/2015</t>
  </si>
  <si>
    <t xml:space="preserve">91841U</t>
  </si>
  <si>
    <t xml:space="preserve">ELETRODUTO FLEXÍVEL LISO, PEAD, DN 40 MM (1 1/4"), PARA CIRCUITOS TERMINAIS, INSTALADO EM FORRO - FORNECIMENTO E INSTALAÇÃO. AF_12/2015</t>
  </si>
  <si>
    <t xml:space="preserve">91842U</t>
  </si>
  <si>
    <t xml:space="preserve">ELETRODUTO FLEXÍVEL CORRUGADO, PVC, DN 20 MM (1/2"), PARA CIRCUITOS TERMINAIS, INSTALADO EM LAJE - FORNECIMENTO E INSTALAÇÃO. AF_12/2015</t>
  </si>
  <si>
    <t xml:space="preserve">91843U</t>
  </si>
  <si>
    <t xml:space="preserve">ELETRODUTO FLEXÍVEL CORRUGADO REFORÇADO, PVC, DN 20 MM (1/2"), PARA CIRCUITOS TERMINAIS, INSTALADO EM LAJE - FORNECIMENTO E INSTALAÇÃO. AF_12/2015</t>
  </si>
  <si>
    <t xml:space="preserve">91844U</t>
  </si>
  <si>
    <t xml:space="preserve">ELETRODUTO FLEXÍVEL CORRUGADO, PVC, DN 25 MM (3/4"), PARA CIRCUITOS TERMINAIS, INSTALADO EM LAJE - FORNECIMENTO E INSTALAÇÃO. AF_12/2015</t>
  </si>
  <si>
    <t xml:space="preserve">91845U</t>
  </si>
  <si>
    <t xml:space="preserve">ELETRODUTO FLEXÍVEL CORRUGADO REFORÇADO, PVC, DN 25 MM (3/4"), PARA CIRCUITOS TERMINAIS, INSTALADO EM LAJE - FORNECIMENTO E INSTALAÇÃO. AF_12/2015</t>
  </si>
  <si>
    <t xml:space="preserve">91846U</t>
  </si>
  <si>
    <t xml:space="preserve">ELETRODUTO FLEXÍVEL CORRUGADO, PVC, DN 32 MM (1"), PARA CIRCUITOS TERMINAIS, INSTALADO EM LAJE - FORNECIMENTO E INSTALAÇÃO. AF_12/2015</t>
  </si>
  <si>
    <t xml:space="preserve">91847U</t>
  </si>
  <si>
    <t xml:space="preserve">ELETRODUTO FLEXÍVEL CORRUGADO REFORÇADO, PVC, DN 32 MM (1"), PARA CIRCUITOS TERMINAIS, INSTALADO EM LAJE - FORNECIMENTO E INSTALAÇÃO. AF_12/2015</t>
  </si>
  <si>
    <t xml:space="preserve">91849U</t>
  </si>
  <si>
    <t xml:space="preserve">ELETRODUTO FLEXÍVEL LISO, PEAD, DN 32 MM (1"), PARA CIRCUITOS TERMINAIS, INSTALADO EM LAJE - FORNECIMENTO E INSTALAÇÃO. AF_12/2015</t>
  </si>
  <si>
    <t xml:space="preserve">91850U</t>
  </si>
  <si>
    <t xml:space="preserve">ELETRODUTO FLEXÍVEL CORRUGADO, PEAD, DN 40 MM (1 1/4"), PARA CIRCUITOS TERMINAIS, INSTALADO EM LAJE - FORNECIMENTO E INSTALAÇÃO. AF_12/2015</t>
  </si>
  <si>
    <t xml:space="preserve">91851U</t>
  </si>
  <si>
    <t xml:space="preserve">ELETRODUTO FLEXÍVEL LISO, PEAD, DN 40 MM (1 1/4"), PARA CIRCUITOS TERMINAIS, INSTALADO EM LAJE - FORNECIMENTO E INSTALAÇÃO. AF_12/2015</t>
  </si>
  <si>
    <t xml:space="preserve">91852U</t>
  </si>
  <si>
    <t xml:space="preserve">ELETRODUTO FLEXÍVEL CORRUGADO, PVC, DN 20 MM (1/2"), PARA CIRCUITOS TERMINAIS, INSTALADO EM PAREDE - FORNECIMENTO E INSTALAÇÃO. AF_12/2015</t>
  </si>
  <si>
    <t xml:space="preserve">91853U</t>
  </si>
  <si>
    <t xml:space="preserve">ELETRODUTO FLEXÍVEL CORRUGADO REFORÇADO, PVC, DN 20 MM (1/2"), PARA CIRCUITOS TERMINAIS, INSTALADO EM PAREDE - FORNECIMENTO E INSTALAÇÃO. AF_12/2015</t>
  </si>
  <si>
    <t xml:space="preserve">91854U</t>
  </si>
  <si>
    <t xml:space="preserve">ELETRODUTO FLEXÍVEL CORRUGADO, PVC, DN 25 MM (3/4"), PARA CIRCUITOS TERMINAIS, INSTALADO EM PAREDE - FORNECIMENTO E INSTALAÇÃO. AF_12/2015</t>
  </si>
  <si>
    <t xml:space="preserve">91855U</t>
  </si>
  <si>
    <t xml:space="preserve">ELETRODUTO FLEXÍVEL CORRUGADO REFORÇADO, PVC, DN 25 MM (3/4"), PARA CIRCUITOS TERMINAIS, INSTALADO EM PAREDE - FORNECIMENTO E INSTALAÇÃO. AF_12/2015</t>
  </si>
  <si>
    <t xml:space="preserve">91856U</t>
  </si>
  <si>
    <t xml:space="preserve">ELETRODUTO FLEXÍVEL CORRUGADO, PVC, DN 32 MM (1"), PARA CIRCUITOS TERMINAIS, INSTALADO EM PAREDE - FORNECIMENTO E INSTALAÇÃO. AF_12/2015</t>
  </si>
  <si>
    <t xml:space="preserve">91857U</t>
  </si>
  <si>
    <t xml:space="preserve">ELETRODUTO FLEXÍVEL CORRUGADO REFORÇADO, PVC, DN 32 MM (1"), PARA CIRCUITOS TERMINAIS, INSTALADO EM PAREDE - FORNECIMENTO E INSTALAÇÃO. AF_12/2015</t>
  </si>
  <si>
    <t xml:space="preserve">91859U</t>
  </si>
  <si>
    <t xml:space="preserve">ELETRODUTO FLEXÍVEL LISO, PEAD, DN 32 MM (1"), PARA CIRCUITOS TERMINAIS, INSTALADO EM PAREDE - FORNECIMENTO E INSTALAÇÃO. AF_12/2015</t>
  </si>
  <si>
    <t xml:space="preserve">91860U</t>
  </si>
  <si>
    <t xml:space="preserve">ELETRODUTO FLEXÍVEL CORRUGADO, PEAD, DN 40 MM (1 1/4"), PARA CIRCUITOS TERMINAIS, INSTALADO EM PAREDE - FORNECIMENTO E INSTALAÇÃO. AF_12/2015</t>
  </si>
  <si>
    <t xml:space="preserve">91861U</t>
  </si>
  <si>
    <t xml:space="preserve">ELETRODUTO FLEXÍVEL LISO, PEAD, DN 40 MM (1 1/4"), PARA CIRCUITOS TERMINAIS, INSTALADO EM PAREDE - FORNECIMENTO E INSTALAÇÃO. AF_12/2015</t>
  </si>
  <si>
    <t xml:space="preserve">91862U</t>
  </si>
  <si>
    <t xml:space="preserve">ELETRODUTO RÍGIDO ROSCÁVEL, PVC, DN 20 MM (1/2"), PARA CIRCUITOS TERMINAIS, INSTALADO EM FORRO - FORNECIMENTO E INSTALAÇÃO. AF_12/2015</t>
  </si>
  <si>
    <t xml:space="preserve">91863U</t>
  </si>
  <si>
    <t xml:space="preserve">ELETRODUTO RÍGIDO ROSCÁVEL, PVC, DN 25 MM (3/4"), PARA CIRCUITOS TERMINAIS, INSTALADO EM FORRO - FORNECIMENTO E INSTALAÇÃO. AF_12/2015</t>
  </si>
  <si>
    <t xml:space="preserve">91864U</t>
  </si>
  <si>
    <t xml:space="preserve">ELETRODUTO RÍGIDO ROSCÁVEL, PVC, DN 32 MM (1"), PARA CIRCUITOS TERMINAIS, INSTALADO EM FORRO - FORNECIMENTO E INSTALAÇÃO. AF_12/2015</t>
  </si>
  <si>
    <t xml:space="preserve">91865U</t>
  </si>
  <si>
    <t xml:space="preserve">ELETRODUTO RÍGIDO ROSCÁVEL, PVC, DN 40 MM (1 1/4"), PARA CIRCUITOS TERMINAIS, INSTALADO EM FORRO - FORNECIMENTO E INSTALAÇÃO. AF_12/2015</t>
  </si>
  <si>
    <t xml:space="preserve">91866U</t>
  </si>
  <si>
    <t xml:space="preserve">ELETRODUTO RÍGIDO ROSCÁVEL, PVC, DN 20 MM (1/2"), PARA CIRCUITOS TERMINAIS, INSTALADO EM LAJE - FORNECIMENTO E INSTALAÇÃO. AF_12/2015</t>
  </si>
  <si>
    <t xml:space="preserve">91867U</t>
  </si>
  <si>
    <t xml:space="preserve">ELETRODUTO RÍGIDO ROSCÁVEL, PVC, DN 25 MM (3/4"), PARA CIRCUITOS TERMINAIS, INSTALADO EM LAJE - FORNECIMENTO E INSTALAÇÃO. AF_12/2015</t>
  </si>
  <si>
    <t xml:space="preserve">91868U</t>
  </si>
  <si>
    <t xml:space="preserve">ELETRODUTO RÍGIDO ROSCÁVEL, PVC, DN 32 MM (1"), PARA CIRCUITOS TERMINAIS, INSTALADO EM LAJE - FORNECIMENTO E INSTALAÇÃO. AF_12/2015</t>
  </si>
  <si>
    <t xml:space="preserve">91869U</t>
  </si>
  <si>
    <t xml:space="preserve">ELETRODUTO RÍGIDO ROSCÁVEL, PVC, DN 40 MM (1 1/4"), PARA CIRCUITOS TERMINAIS, INSTALADO EM LAJE - FORNECIMENTO E INSTALAÇÃO. AF_12/2015</t>
  </si>
  <si>
    <t xml:space="preserve">91870U</t>
  </si>
  <si>
    <t xml:space="preserve">ELETRODUTO RÍGIDO ROSCÁVEL, PVC, DN 20 MM (1/2"), PARA CIRCUITOS TERMINAIS, INSTALADO EM PAREDE - FORNECIMENTO E INSTALAÇÃO. AF_12/2015</t>
  </si>
  <si>
    <t xml:space="preserve">91871U</t>
  </si>
  <si>
    <t xml:space="preserve">ELETRODUTO RÍGIDO ROSCÁVEL, PVC, DN 25 MM (3/4"), PARA CIRCUITOS TERMINAIS, INSTALADO EM PAREDE - FORNECIMENTO E INSTALAÇÃO. AF_12/2015</t>
  </si>
  <si>
    <t xml:space="preserve">91872U</t>
  </si>
  <si>
    <t xml:space="preserve">ELETRODUTO RÍGIDO ROSCÁVEL, PVC, DN 32 MM (1"), PARA CIRCUITOS TERMINAIS, INSTALADO EM PAREDE - FORNECIMENTO E INSTALAÇÃO. AF_12/2015</t>
  </si>
  <si>
    <t xml:space="preserve">91873U</t>
  </si>
  <si>
    <t xml:space="preserve">ELETRODUTO RÍGIDO ROSCÁVEL, PVC, DN 40 MM (1 1/4"), PARA CIRCUITOS TERMINAIS, INSTALADO EM PAREDE - FORNECIMENTO E INSTALAÇÃO. AF_12/2015</t>
  </si>
  <si>
    <t xml:space="preserve">93008U</t>
  </si>
  <si>
    <t xml:space="preserve">ELETRODUTO RÍGIDO ROSCÁVEL, PVC, DN 50 MM (1 1/2"), PARA REDE ENTERRADA DE DISTRIBUIÇÃO DE ENERGIA ELÉTRICA - FORNECIMENTO E INSTALAÇÃO. AF_12/2021</t>
  </si>
  <si>
    <t xml:space="preserve">93009U</t>
  </si>
  <si>
    <t xml:space="preserve">ELETRODUTO RÍGIDO ROSCÁVEL, PVC, DN 60 MM (2"), PARA REDE ENTERRADA DE DISTRIBUIÇÃO DE ENERGIA ELÉTRICA - FORNECIMENTO E INSTALAÇÃO. AF_12/2021</t>
  </si>
  <si>
    <t xml:space="preserve">93010U</t>
  </si>
  <si>
    <t xml:space="preserve">ELETRODUTO RÍGIDO ROSCÁVEL, PVC, DN 75 MM (2 1/2"), PARA REDE ENTERRADA DE DISTRIBUIÇÃO DE ENERGIA ELÉTRICA - FORNECIMENTO E INSTALAÇÃO. AF_12/2021</t>
  </si>
  <si>
    <t xml:space="preserve">93011U</t>
  </si>
  <si>
    <t xml:space="preserve">ELETRODUTO RÍGIDO ROSCÁVEL, PVC, DN 85 MM (3"), PARA REDE ENTERRADA DE DISTRIBUIÇÃO DE ENERGIA ELÉTRICA - FORNECIMENTO E INSTALAÇÃO. AF_12/2021</t>
  </si>
  <si>
    <t xml:space="preserve">93012U</t>
  </si>
  <si>
    <t xml:space="preserve">ELETRODUTO RÍGIDO ROSCÁVEL, PVC, DN 110 MM (4"), PARA REDE ENTERRADA DE DISTRIBUIÇÃO DE ENERGIA ELÉTRICA - FORNECIMENTO E INSTALAÇÃO. AF_12/2021</t>
  </si>
  <si>
    <t xml:space="preserve">95726U</t>
  </si>
  <si>
    <t xml:space="preserve">ELETRODUTO RÍGIDO SOLDÁVEL, PVC, DN 20 MM (½"), APARENTE, INSTALADO EM TETO - FORNECIMENTO E INSTALAÇÃO. AF_11/2016</t>
  </si>
  <si>
    <t xml:space="preserve">95727U</t>
  </si>
  <si>
    <t xml:space="preserve">ELETRODUTO RÍGIDO SOLDÁVEL, PVC, DN 25 MM (3/4"), APARENTE, INSTALADO EM TETO - FORNECIMENTO E INSTALAÇÃO. AF_11/2016</t>
  </si>
  <si>
    <t xml:space="preserve">95728U</t>
  </si>
  <si>
    <t xml:space="preserve">ELETRODUTO RÍGIDO SOLDÁVEL, PVC, DN 32 MM (1"), APARENTE, INSTALADO EM TETO - FORNECIMENTO E INSTALAÇÃO. AF_11/2016</t>
  </si>
  <si>
    <t xml:space="preserve">95729U</t>
  </si>
  <si>
    <t xml:space="preserve">ELETRODUTO RÍGIDO SOLDÁVEL, PVC, DN 20 MM (½"), APARENTE, INSTALADO EM PAREDE - FORNECIMENTO E INSTALAÇÃO. AF_11/2016</t>
  </si>
  <si>
    <t xml:space="preserve">95730U</t>
  </si>
  <si>
    <t xml:space="preserve">ELETRODUTO RÍGIDO SOLDÁVEL, PVC, DN 25 MM (3/4"), APARENTE, INSTALADO EM PAREDE - FORNECIMENTO E INSTALAÇÃO. AF_11/2016</t>
  </si>
  <si>
    <t xml:space="preserve">95731U</t>
  </si>
  <si>
    <t xml:space="preserve">ELETRODUTO RÍGIDO SOLDÁVEL, PVC, DN 32 MM (1"), APARENTE, INSTALADO EM PAREDE - FORNECIMENTO E INSTALAÇÃO. AF_11/2016</t>
  </si>
  <si>
    <t xml:space="preserve">97667U</t>
  </si>
  <si>
    <t xml:space="preserve">ELETRODUTO FLEXÍVEL CORRUGADO, PEAD, DN 50 (1 1/2"), PARA REDE ENTERRADA DE DISTRIBUIÇÃO DE ENERGIA ELÉTRICA - FORNECIMENTO E INSTALAÇÃO. AF_12/2021</t>
  </si>
  <si>
    <t xml:space="preserve">97668U</t>
  </si>
  <si>
    <t xml:space="preserve">ELETRODUTO FLEXÍVEL CORRUGADO, PEAD, DN 63 (2"), PARA REDE ENTERRADA DE DISTRIBUIÇÃO DE ENERGIA ELÉTRICA - FORNECIMENTO E INSTALAÇÃO. AF_12/2021</t>
  </si>
  <si>
    <t xml:space="preserve">97669U</t>
  </si>
  <si>
    <t xml:space="preserve">ELETRODUTO FLEXÍVEL CORRUGADO, PEAD, DN 90 (3"), PARA REDE ENTERRADA DE DISTRIBUIÇÃO DE ENERGIA ELÉTRICA - FORNECIMENTO E INSTALAÇÃO. AF_12/2021</t>
  </si>
  <si>
    <t xml:space="preserve">97670U</t>
  </si>
  <si>
    <t xml:space="preserve">ELETRODUTO FLEXÍVEL CORRUGADO, PEAD, DN 100 (4"), PARA REDE ENTERRADA DE DISTRIBUIÇÃO DE ENERGIA ELÉTRICA - FORNECIMENTO E INSTALAÇÃO. AF_12/2021</t>
  </si>
  <si>
    <t xml:space="preserve">91874U</t>
  </si>
  <si>
    <t xml:space="preserve">LUVA PARA ELETRODUTO, PVC, ROSCÁVEL, DN 20 MM (1/2"), PARA CIRCUITOS TERMINAIS, INSTALADA EM FORRO - FORNECIMENTO E INSTALAÇÃO. AF_12/2015</t>
  </si>
  <si>
    <t xml:space="preserve">91875U</t>
  </si>
  <si>
    <t xml:space="preserve">LUVA PARA ELETRODUTO, PVC, ROSCÁVEL, DN 25 MM (3/4"), PARA CIRCUITOS TERMINAIS, INSTALADA EM FORRO - FORNECIMENTO E INSTALAÇÃO. AF_12/2015</t>
  </si>
  <si>
    <t xml:space="preserve">91876U</t>
  </si>
  <si>
    <t xml:space="preserve">LUVA PARA ELETRODUTO, PVC, ROSCÁVEL, DN 32 MM (1"), PARA CIRCUITOS TERMINAIS, INSTALADA EM FORRO - FORNECIMENTO E INSTALAÇÃO. AF_12/2015</t>
  </si>
  <si>
    <t xml:space="preserve">91877U</t>
  </si>
  <si>
    <t xml:space="preserve">LUVA PARA ELETRODUTO, PVC, ROSCÁVEL, DN 40 MM (1 1/4"), PARA CIRCUITOS TERMINAIS, INSTALADA EM FORRO - FORNECIMENTO E INSTALAÇÃO. AF_12/2015</t>
  </si>
  <si>
    <t xml:space="preserve">91878U</t>
  </si>
  <si>
    <t xml:space="preserve">LUVA PARA ELETRODUTO, PVC, ROSCÁVEL, DN 20 MM (1/2"), PARA CIRCUITOS TERMINAIS, INSTALADA EM LAJE - FORNECIMENTO E INSTALAÇÃO. AF_12/2015</t>
  </si>
  <si>
    <t xml:space="preserve">91879U</t>
  </si>
  <si>
    <t xml:space="preserve">LUVA PARA ELETRODUTO, PVC, ROSCÁVEL, DN 25 MM (3/4"), PARA CIRCUITOS TERMINAIS, INSTALADA EM LAJE - FORNECIMENTO E INSTALAÇÃO. AF_12/2015</t>
  </si>
  <si>
    <t xml:space="preserve">91880U</t>
  </si>
  <si>
    <t xml:space="preserve">LUVA PARA ELETRODUTO, PVC, ROSCÁVEL, DN 32 MM (1"), PARA CIRCUITOS TERMINAIS, INSTALADA EM LAJE - FORNECIMENTO E INSTALAÇÃO. AF_12/2015</t>
  </si>
  <si>
    <t xml:space="preserve">91881U</t>
  </si>
  <si>
    <t xml:space="preserve">LUVA PARA ELETRODUTO, PVC, ROSCÁVEL, DN 40 MM (1 1/4"), PARA CIRCUITOS TERMINAIS, INSTALADA EM LAJE - FORNECIMENTO E INSTALAÇÃO. AF_12/2015</t>
  </si>
  <si>
    <t xml:space="preserve">91882U</t>
  </si>
  <si>
    <t xml:space="preserve">LUVA PARA ELETRODUTO, PVC, ROSCÁVEL, DN 20 MM (1/2"), PARA CIRCUITOS TERMINAIS, INSTALADA EM PAREDE - FORNECIMENTO E INSTALAÇÃO. AF_12/2015</t>
  </si>
  <si>
    <t xml:space="preserve">91884U</t>
  </si>
  <si>
    <t xml:space="preserve">LUVA PARA ELETRODUTO, PVC, ROSCÁVEL, DN 25 MM (3/4"), PARA CIRCUITOS TERMINAIS, INSTALADA EM PAREDE - FORNECIMENTO E INSTALAÇÃO. AF_12/2015</t>
  </si>
  <si>
    <t xml:space="preserve">91885U</t>
  </si>
  <si>
    <t xml:space="preserve">LUVA PARA ELETRODUTO, PVC, ROSCÁVEL, DN 32 MM (1"), PARA CIRCUITOS TERMINAIS, INSTALADA EM PAREDE - FORNECIMENTO E INSTALAÇÃO. AF_12/2015</t>
  </si>
  <si>
    <t xml:space="preserve">91886U</t>
  </si>
  <si>
    <t xml:space="preserve">LUVA PARA ELETRODUTO, PVC, ROSCÁVEL, DN 40 MM (1 1/4"), PARA CIRCUITOS TERMINAIS, INSTALADA EM PAREDE - FORNECIMENTO E INSTALAÇÃO. AF_12/2015</t>
  </si>
  <si>
    <t xml:space="preserve">91887U</t>
  </si>
  <si>
    <t xml:space="preserve">CURVA 90 GRAUS PARA ELETRODUTO, PVC, ROSCÁVEL, DN 20 MM (1/2"), PARA CIRCUITOS TERMINAIS, INSTALADA EM FORRO - FORNECIMENTO E INSTALAÇÃO. AF_12/2015</t>
  </si>
  <si>
    <t xml:space="preserve">91889U</t>
  </si>
  <si>
    <t xml:space="preserve">CURVA 180 GRAUS PARA ELETRODUTO, PVC, ROSCÁVEL, DN 20 MM (1/2"), PARA CIRCUITOS TERMINAIS, INSTALADA EM FORRO - FORNECIMENTO E INSTALAÇÃO. AF_12/2015</t>
  </si>
  <si>
    <t xml:space="preserve">91890U</t>
  </si>
  <si>
    <t xml:space="preserve">CURVA 90 GRAUS PARA ELETRODUTO, PVC, ROSCÁVEL, DN 25 MM (3/4"), PARA CIRCUITOS TERMINAIS, INSTALADA EM FORRO - FORNECIMENTO E INSTALAÇÃO. AF_12/2015</t>
  </si>
  <si>
    <t xml:space="preserve">91892U</t>
  </si>
  <si>
    <t xml:space="preserve">CURVA 180 GRAUS PARA ELETRODUTO, PVC, ROSCÁVEL, DN 25 MM (3/4"), PARA CIRCUITOS TERMINAIS, INSTALADA EM FORRO - FORNECIMENTO E INSTALAÇÃO. AF_12/2015</t>
  </si>
  <si>
    <t xml:space="preserve">91893U</t>
  </si>
  <si>
    <t xml:space="preserve">CURVA 90 GRAUS PARA ELETRODUTO, PVC, ROSCÁVEL, DN 32 MM (1"), PARA CIRCUITOS TERMINAIS, INSTALADA EM FORRO - FORNECIMENTO E INSTALAÇÃO. AF_12/2015</t>
  </si>
  <si>
    <t xml:space="preserve">91895U</t>
  </si>
  <si>
    <t xml:space="preserve">CURVA 180 GRAUS PARA ELETRODUTO, PVC, ROSCÁVEL, DN 32 MM (1"), PARA CIRCUITOS TERMINAIS, INSTALADA EM FORRO - FORNECIMENTO E INSTALAÇÃO. AF_12/2015</t>
  </si>
  <si>
    <t xml:space="preserve">91896U</t>
  </si>
  <si>
    <t xml:space="preserve">CURVA 90 GRAUS PARA ELETRODUTO, PVC, ROSCÁVEL, DN 40 MM (1 1/4"), PARA CIRCUITOS TERMINAIS, INSTALADA EM FORRO - FORNECIMENTO E INSTALAÇÃO. AF_12/2015</t>
  </si>
  <si>
    <t xml:space="preserve">91898U</t>
  </si>
  <si>
    <t xml:space="preserve">CURVA 180 GRAUS PARA ELETRODUTO, PVC, ROSCÁVEL, DN 40 MM (1 1/4"), PARA CIRCUITOS TERMINAIS, INSTALADA EM FORRO - FORNECIMENTO E INSTALAÇÃO. AF_12/2015</t>
  </si>
  <si>
    <t xml:space="preserve">91899U</t>
  </si>
  <si>
    <t xml:space="preserve">CURVA 90 GRAUS PARA ELETRODUTO, PVC, ROSCÁVEL, DN 20 MM (1/2"), PARA CIRCUITOS TERMINAIS, INSTALADA EM LAJE - FORNECIMENTO E INSTALAÇÃO. AF_12/2015</t>
  </si>
  <si>
    <t xml:space="preserve">91901U</t>
  </si>
  <si>
    <t xml:space="preserve">CURVA 180 GRAUS PARA ELETRODUTO, PVC, ROSCÁVEL, DN 20 MM (1/2"), PARA CIRCUITOS TERMINAIS, INSTALADA EM LAJE - FORNECIMENTO E INSTALAÇÃO. AF_12/2015</t>
  </si>
  <si>
    <t xml:space="preserve">91902U</t>
  </si>
  <si>
    <t xml:space="preserve">CURVA 90 GRAUS PARA ELETRODUTO, PVC, ROSCÁVEL, DN 25 MM (3/4"), PARA CIRCUITOS TERMINAIS, INSTALADA EM LAJE - FORNECIMENTO E INSTALAÇÃO. AF_12/2015</t>
  </si>
  <si>
    <t xml:space="preserve">91904U</t>
  </si>
  <si>
    <t xml:space="preserve">CURVA 180 GRAUS PARA ELETRODUTO, PVC, ROSCÁVEL, DN 25 MM (3/4"), PARA CIRCUITOS TERMINAIS, INSTALADA EM LAJE - FORNECIMENTO E INSTALAÇÃO. AF_12/2015</t>
  </si>
  <si>
    <t xml:space="preserve">91905U</t>
  </si>
  <si>
    <t xml:space="preserve">CURVA 90 GRAUS PARA ELETRODUTO, PVC, ROSCÁVEL, DN 32 MM (1"), PARA CIRCUITOS TERMINAIS, INSTALADA EM LAJE - FORNECIMENTO E INSTALAÇÃO. AF_12/2015</t>
  </si>
  <si>
    <t xml:space="preserve">91907U</t>
  </si>
  <si>
    <t xml:space="preserve">CURVA 180 GRAUS PARA ELETRODUTO, PVC, ROSCÁVEL, DN 32 MM (1), PARA CIRCUITOS TERMINAIS, INSTALADA EM LAJE - FORNECIMENTO E INSTALAÇÃO. AF_12/2015</t>
  </si>
  <si>
    <t xml:space="preserve">91908U</t>
  </si>
  <si>
    <t xml:space="preserve">CURVA 90 GRAUS PARA ELETRODUTO, PVC, ROSCÁVEL, DN 40 MM (1 1/4"), PARA CIRCUITOS TERMINAIS, INSTALADA EM LAJE - FORNECIMENTO E INSTALAÇÃO. AF_12/2015</t>
  </si>
  <si>
    <t xml:space="preserve">91910U</t>
  </si>
  <si>
    <t xml:space="preserve">CURVA 180 GRAUS PARA ELETRODUTO, PVC, ROSCÁVEL, DN 40 MM (1 1/4"), PARA CIRCUITOS TERMINAIS, INSTALADA EM LAJE - FORNECIMENTO E INSTALAÇÃO. AF_12/2015</t>
  </si>
  <si>
    <t xml:space="preserve">91911U</t>
  </si>
  <si>
    <t xml:space="preserve">CURVA 90 GRAUS PARA ELETRODUTO, PVC, ROSCÁVEL, DN 20 MM (1/2"), PARA CIRCUITOS TERMINAIS, INSTALADA EM PAREDE - FORNECIMENTO E INSTALAÇÃO. AF_12/2015</t>
  </si>
  <si>
    <t xml:space="preserve">91913U</t>
  </si>
  <si>
    <t xml:space="preserve">CURVA 180 GRAUS PARA ELETRODUTO, PVC, ROSCÁVEL, DN 20 MM (1/2"), PARA CIRCUITOS TERMINAIS, INSTALADA EM PAREDE - FORNECIMENTO E INSTALAÇÃO. AF_12/2015</t>
  </si>
  <si>
    <t xml:space="preserve">91914U</t>
  </si>
  <si>
    <t xml:space="preserve">CURVA 90 GRAUS PARA ELETRODUTO, PVC, ROSCÁVEL, DN 25 MM (3/4"), PARA CIRCUITOS TERMINAIS, INSTALADA EM PAREDE - FORNECIMENTO E INSTALAÇÃO. AF_12/2015</t>
  </si>
  <si>
    <t xml:space="preserve">91916U</t>
  </si>
  <si>
    <t xml:space="preserve">CURVA 180 GRAUS PARA ELETRODUTO, PVC, ROSCÁVEL, DN 25 MM (3/4"), PARA CIRCUITOS TERMINAIS, INSTALADA EM PAREDE - FORNECIMENTO E INSTALAÇÃO. AF_12/2015</t>
  </si>
  <si>
    <t xml:space="preserve">91917U</t>
  </si>
  <si>
    <t xml:space="preserve">CURVA 90 GRAUS PARA ELETRODUTO, PVC, ROSCÁVEL, DN 32 MM (1"), PARA CIRCUITOS TERMINAIS, INSTALADA EM PAREDE - FORNECIMENTO E INSTALAÇÃO. AF_12/2015</t>
  </si>
  <si>
    <t xml:space="preserve">91919U</t>
  </si>
  <si>
    <t xml:space="preserve">CURVA 180 GRAUS PARA ELETRODUTO, PVC, ROSCÁVEL, DN 32 MM (1), PARA CIRCUITOS TERMINAIS, INSTALADA EM PAREDE - FORNECIMENTO E INSTALAÇÃO. AF_12/2015</t>
  </si>
  <si>
    <t xml:space="preserve">91920U</t>
  </si>
  <si>
    <t xml:space="preserve">CURVA 90 GRAUS PARA ELETRODUTO, PVC, ROSCÁVEL, DN 40 MM (1 1/4"), PARA CIRCUITOS TERMINAIS, INSTALADA EM PAREDE - FORNECIMENTO E INSTALAÇÃO. AF_12/2015</t>
  </si>
  <si>
    <t xml:space="preserve">91922U</t>
  </si>
  <si>
    <t xml:space="preserve">CURVA 180 GRAUS PARA ELETRODUTO, PVC, ROSCÁVEL, DN 40 MM (1 1/4"), PARA CIRCUITOS TERMINAIS, INSTALADA EM PAREDE - FORNECIMENTO E INSTALAÇÃO. AF_12/2015</t>
  </si>
  <si>
    <t xml:space="preserve">93013U</t>
  </si>
  <si>
    <t xml:space="preserve">LUVA PARA ELETRODUTO, PVC, ROSCÁVEL, DN 50 MM (1 1/2"), PARA REDE ENTERRADA DE DISTRIBUIÇÃO DE ENERGIA ELÉTRICA - FORNECIMENTO E INSTALAÇÃO. AF_12/2021</t>
  </si>
  <si>
    <t xml:space="preserve">93014U</t>
  </si>
  <si>
    <t xml:space="preserve">LUVA PARA ELETRODUTO, PVC, ROSCÁVEL, DN 60 MM (2"), PARA REDE ENTERRADA DE DISTRIBUIÇÃO DE ENERGIA ELÉTRICA - FORNECIMENTO E INSTALAÇÃO. AF_12/2021</t>
  </si>
  <si>
    <t xml:space="preserve">93015U</t>
  </si>
  <si>
    <t xml:space="preserve">LUVA PARA ELETRODUTO, PVC, ROSCÁVEL, DN 75 MM (2 1/2"), PARA REDE ENTERRADA DE DISTRIBUIÇÃO DE ENERGIA ELÉTRICA - FORNECIMENTO E INSTALAÇÃO. AF_12/2021</t>
  </si>
  <si>
    <t xml:space="preserve">93016U</t>
  </si>
  <si>
    <t xml:space="preserve">LUVA PARA ELETRODUTO, PVC, ROSCÁVEL, DN 85 MM (3"), PARA REDE ENTERRADA DE DISTRIBUIÇÃO DE ENERGIA ELÉTRICA - FORNECIMENTO E INSTALAÇÃO. AF_12/2021</t>
  </si>
  <si>
    <t xml:space="preserve">93017U</t>
  </si>
  <si>
    <t xml:space="preserve">LUVA PARA ELETRODUTO, PVC, ROSCÁVEL, DN 110 MM (4"), PARA REDE ENTERRADA DE DISTRIBUIÇÃO DE ENERGIA ELÉTRICA - FORNECIMENTO E INSTALAÇÃO. AF_12/2021</t>
  </si>
  <si>
    <t xml:space="preserve">93018U</t>
  </si>
  <si>
    <t xml:space="preserve">CURVA 90 GRAUS PARA ELETRODUTO, PVC, ROSCÁVEL, DN 50 MM (1 1/2"), PARA REDE ENTERRADA DE DISTRIBUIÇÃO DE ENERGIA ELÉTRICA - FORNECIMENTO E INSTALAÇÃO. AF_12/2021</t>
  </si>
  <si>
    <t xml:space="preserve">93020U</t>
  </si>
  <si>
    <t xml:space="preserve">CURVA 90 GRAUS PARA ELETRODUTO, PVC, ROSCÁVEL, DN 60 MM (2"), PARA REDE ENTERRADA DE DISTRIBUIÇÃO DE ENERGIA ELÉTRICA - FORNECIMENTO E INSTALAÇÃO. AF_12/2021</t>
  </si>
  <si>
    <t xml:space="preserve">93022U</t>
  </si>
  <si>
    <t xml:space="preserve">CURVA 90 GRAUS PARA ELETRODUTO, PVC, ROSCÁVEL, DN 75 MM (2 1/2"), PARA REDE ENTERRADA DE DISTRIBUIÇÃO DE ENERGIA ELÉTRICA - FORNECIMENTO E INSTALAÇÃO. AF_12/2021</t>
  </si>
  <si>
    <t xml:space="preserve">93024U</t>
  </si>
  <si>
    <t xml:space="preserve">CURVA 90 GRAUS PARA ELETRODUTO, PVC, ROSCÁVEL, DN 85 MM (3"), PARA REDE ENTERRADA DE DISTRIBUIÇÃO DE ENERGIA ELÉTRICA - FORNECIMENTO E INSTALAÇÃO. AF_12/2021</t>
  </si>
  <si>
    <t xml:space="preserve">93026U</t>
  </si>
  <si>
    <t xml:space="preserve">CURVA 90 GRAUS PARA ELETRODUTO, PVC, ROSCÁVEL, DN 110 MM (4"), PARA REDE ENTERRADA DE DISTRIBUIÇÃO DE ENERGIA ELÉTRICA - FORNECIMENTO E INSTALAÇÃO. AF_12/2021</t>
  </si>
  <si>
    <t xml:space="preserve">97559U</t>
  </si>
  <si>
    <t xml:space="preserve">CURVA 135 GRAUS PARA ELETRODUTO, PVC, ROSCÁVEL, DN 25 MM (3/4), PARA CIRCUITOS TERMINAIS, INSTALADA EM FORRO - FORNECIMENTO E INSTALAÇÃO. AF_12/2015</t>
  </si>
  <si>
    <t xml:space="preserve">97562U</t>
  </si>
  <si>
    <t xml:space="preserve">CURVA 135 GRAUS PARA ELETRODUTO, PVC, ROSCÁVEL, DN 25 MM (3/4), PARA CIRCUITOS TERMINAIS, INSTALADA EM LAJE - FORNECIMENTO E INSTALAÇÃO. AF_12/2015</t>
  </si>
  <si>
    <t xml:space="preserve">97564U</t>
  </si>
  <si>
    <t xml:space="preserve">CURVA 135 GRAUS PARA ELETRODUTO, PVC, ROSCÁVEL, DN 25 MM (3/4), PARA CIRCUITOS TERMINAIS, INSTALADA EM PAREDE - FORNECIMENTO E INSTALAÇÃO. AF_12/2015</t>
  </si>
  <si>
    <t xml:space="preserve">91924U</t>
  </si>
  <si>
    <t xml:space="preserve">CABO DE COBRE FLEXÍVEL ISOLADO, 1,5 MM², ANTI-CHAMA 450/750 V, PARA CIRCUITOS TERMINAIS - FORNECIMENTO E INSTALAÇÃO. AF_12/2015</t>
  </si>
  <si>
    <t xml:space="preserve">91925U</t>
  </si>
  <si>
    <t xml:space="preserve">CABO DE COBRE FLEXÍVEL ISOLADO, 1,5 MM², ANTI-CHAMA 0,6/1,0 KV, PARA CIRCUITOS TERMINAIS - FORNECIMENTO E INSTALAÇÃO. AF_12/2015</t>
  </si>
  <si>
    <t xml:space="preserve">91926U</t>
  </si>
  <si>
    <t xml:space="preserve">CABO DE COBRE FLEXÍVEL ISOLADO, 2,5 MM², ANTI-CHAMA 450/750 V, PARA CIRCUITOS TERMINAIS - FORNECIMENTO E INSTALAÇÃO. AF_12/2015</t>
  </si>
  <si>
    <t xml:space="preserve">91927U</t>
  </si>
  <si>
    <t xml:space="preserve">CABO DE COBRE FLEXÍVEL ISOLADO, 2,5 MM², ANTI-CHAMA 0,6/1,0 KV, PARA CIRCUITOS TERMINAIS - FORNECIMENTO E INSTALAÇÃO. AF_12/2015</t>
  </si>
  <si>
    <t xml:space="preserve">91928U</t>
  </si>
  <si>
    <t xml:space="preserve">CABO DE COBRE FLEXÍVEL ISOLADO, 4 MM², ANTI-CHAMA 450/750 V, PARA CIRCUITOS TERMINAIS - FORNECIMENTO E INSTALAÇÃO. AF_12/2015</t>
  </si>
  <si>
    <t xml:space="preserve">91929U</t>
  </si>
  <si>
    <t xml:space="preserve">CABO DE COBRE FLEXÍVEL ISOLADO, 4 MM², ANTI-CHAMA 0,6/1,0 KV, PARA CIRCUITOS TERMINAIS - FORNECIMENTO E INSTALAÇÃO. AF_12/2015</t>
  </si>
  <si>
    <t xml:space="preserve">91930U</t>
  </si>
  <si>
    <t xml:space="preserve">CABO DE COBRE FLEXÍVEL ISOLADO, 6 MM², ANTI-CHAMA 450/750 V, PARA CIRCUITOS TERMINAIS - FORNECIMENTO E INSTALAÇÃO. AF_12/2015</t>
  </si>
  <si>
    <t xml:space="preserve">91931U</t>
  </si>
  <si>
    <t xml:space="preserve">CABO DE COBRE FLEXÍVEL ISOLADO, 6 MM², ANTI-CHAMA 0,6/1,0 KV, PARA CIRCUITOS TERMINAIS - FORNECIMENTO E INSTALAÇÃO. AF_12/2015</t>
  </si>
  <si>
    <t xml:space="preserve">91932U</t>
  </si>
  <si>
    <t xml:space="preserve">CABO DE COBRE FLEXÍVEL ISOLADO, 10 MM², ANTI-CHAMA 450/750 V, PARA CIRCUITOS TERMINAIS - FORNECIMENTO E INSTALAÇÃO. AF_12/2015</t>
  </si>
  <si>
    <t xml:space="preserve">91933U</t>
  </si>
  <si>
    <t xml:space="preserve">CABO DE COBRE FLEXÍVEL ISOLADO, 10 MM², ANTI-CHAMA 0,6/1,0 KV, PARA CIRCUITOS TERMINAIS - FORNECIMENTO E INSTALAÇÃO. AF_12/2015</t>
  </si>
  <si>
    <t xml:space="preserve">91934U</t>
  </si>
  <si>
    <t xml:space="preserve">CABO DE COBRE FLEXÍVEL ISOLADO, 16 MM², ANTI-CHAMA 450/750 V, PARA CIRCUITOS TERMINAIS - FORNECIMENTO E INSTALAÇÃO. AF_12/2015</t>
  </si>
  <si>
    <t xml:space="preserve">91935U</t>
  </si>
  <si>
    <t xml:space="preserve">CABO DE COBRE FLEXÍVEL ISOLADO, 16 MM², ANTI-CHAMA 0,6/1,0 KV, PARA CIRCUITOS TERMINAIS - FORNECIMENTO E INSTALAÇÃO. AF_12/2015</t>
  </si>
  <si>
    <t xml:space="preserve">92979U</t>
  </si>
  <si>
    <t xml:space="preserve">CABO DE COBRE FLEXÍVEL ISOLADO, 10 MM², ANTI-CHAMA 450/750 V, PARA DISTRIBUIÇÃO - FORNECIMENTO E INSTALAÇÃO. AF_12/2015</t>
  </si>
  <si>
    <t xml:space="preserve">92980U</t>
  </si>
  <si>
    <t xml:space="preserve">CABO DE COBRE FLEXÍVEL ISOLADO, 10 MM², ANTI-CHAMA 0,6/1,0 KV, PARA DISTRIBUIÇÃO - FORNECIMENTO E INSTALAÇÃO. AF_12/2015</t>
  </si>
  <si>
    <t xml:space="preserve">92981U</t>
  </si>
  <si>
    <t xml:space="preserve">CABO DE COBRE FLEXÍVEL ISOLADO, 16 MM², ANTI-CHAMA 450/750 V, PARA DISTRIBUIÇÃO - FORNECIMENTO E INSTALAÇÃO. AF_12/2015</t>
  </si>
  <si>
    <t xml:space="preserve">92982U</t>
  </si>
  <si>
    <t xml:space="preserve">CABO DE COBRE FLEXÍVEL ISOLADO, 16 MM², ANTI-CHAMA 0,6/1,0 KV, PARA DISTRIBUIÇÃO - FORNECIMENTO E INSTALAÇÃO. AF_12/2015</t>
  </si>
  <si>
    <t xml:space="preserve">92984U</t>
  </si>
  <si>
    <t xml:space="preserve">CABO DE COBRE FLEXÍVEL ISOLADO, 25 MM², ANTI-CHAMA 0,6/1,0 KV, PARA REDE ENTERRADA DE DISTRIBUIÇÃO DE ENERGIA ELÉTRICA - FORNECIMENTO E INSTALAÇÃO. AF_12/2021</t>
  </si>
  <si>
    <t xml:space="preserve">92986U</t>
  </si>
  <si>
    <t xml:space="preserve">CABO DE COBRE FLEXÍVEL ISOLADO, 35 MM², ANTI-CHAMA 0,6/1,0 KV, PARA REDE ENTERRADA DE DISTRIBUIÇÃO DE ENERGIA ELÉTRICA - FORNECIMENTO E INSTALAÇÃO. AF_12/2021</t>
  </si>
  <si>
    <t xml:space="preserve">92988U</t>
  </si>
  <si>
    <t xml:space="preserve">CABO DE COBRE FLEXÍVEL ISOLADO, 50 MM², ANTI-CHAMA 0,6/1,0 KV, PARA REDE ENTERRADA DE DISTRIBUIÇÃO DE ENERGIA ELÉTRICA - FORNECIMENTO E INSTALAÇÃO. AF_12/2021</t>
  </si>
  <si>
    <t xml:space="preserve">92990U</t>
  </si>
  <si>
    <t xml:space="preserve">CABO DE COBRE FLEXÍVEL ISOLADO, 70 MM², ANTI-CHAMA 0,6/1,0 KV, PARA REDE ENTERRADA DE DISTRIBUIÇÃO DE ENERGIA ELÉTRICA - FORNECIMENTO E INSTALAÇÃO. AF_12/2021</t>
  </si>
  <si>
    <t xml:space="preserve">92992U</t>
  </si>
  <si>
    <t xml:space="preserve">CABO DE COBRE FLEXÍVEL ISOLADO, 95 MM², ANTI-CHAMA 0,6/1,0 KV, PARA REDE ENTERRADA DE DISTRIBUIÇÃO DE ENERGIA ELÉTRICA - FORNECIMENTO E INSTALAÇÃO. AF_12/2021</t>
  </si>
  <si>
    <t xml:space="preserve">92994U</t>
  </si>
  <si>
    <t xml:space="preserve">CABO DE COBRE FLEXÍVEL ISOLADO, 120 MM², ANTI-CHAMA 0,6/1,0 KV, PARA REDE ENTERRADA DE DISTRIBUIÇÃO DE ENERGIA ELÉTRICA - FORNECIMENTO E INSTALAÇÃO. AF_12/2021</t>
  </si>
  <si>
    <t xml:space="preserve">92996U</t>
  </si>
  <si>
    <t xml:space="preserve">CABO DE COBRE FLEXÍVEL ISOLADO, 150 MM², ANTI-CHAMA 0,6/1,0 KV, PARA REDE ENTERRADA DE DISTRIBUIÇÃO DE ENERGIA ELÉTRICA - FORNECIMENTO E INSTALAÇÃO. AF_12/2021</t>
  </si>
  <si>
    <t xml:space="preserve">92998U</t>
  </si>
  <si>
    <t xml:space="preserve">CABO DE COBRE FLEXÍVEL ISOLADO, 185 MM², ANTI-CHAMA 0,6/1,0 KV, PARA REDE ENTERRADA DE DISTRIBUIÇÃO DE ENERGIA ELÉTRICA - FORNECIMENTO E INSTALAÇÃO. AF_12/2021</t>
  </si>
  <si>
    <t xml:space="preserve">93000U</t>
  </si>
  <si>
    <t xml:space="preserve">CABO DE COBRE FLEXÍVEL ISOLADO, 240 MM², ANTI-CHAMA 0,6/1,0 KV, PARA REDE ENTERRADA DE DISTRIBUIÇÃO DE ENERGIA ELÉTRICA - FORNECIMENTO E INSTALAÇÃO. AF_12/2021</t>
  </si>
  <si>
    <t xml:space="preserve">93002U</t>
  </si>
  <si>
    <t xml:space="preserve">CABO DE COBRE FLEXÍVEL ISOLADO, 300 MM², ANTI-CHAMA 0,6/1,0 KV, PARA REDE ENTERRADA DE DISTRIBUIÇÃO DE ENERGIA ELÉTRICA - FORNECIMENTO E INSTALAÇÃO. AF_12/2021</t>
  </si>
  <si>
    <t xml:space="preserve">101884U</t>
  </si>
  <si>
    <t xml:space="preserve">CABO DE COBRE ISOLADO, 10 MM², ANTI-CHAMA 450/750 V, INSTALADO EM ELETROCALHA OU PERFILADO - FORNECIMENTO E INSTALAÇÃO. AF_10/2020</t>
  </si>
  <si>
    <t xml:space="preserve">101885U</t>
  </si>
  <si>
    <t xml:space="preserve">CABO DE COBRE ISOLADO, 10 MM², ANTI-CHAMA 0,6/1 KV, INSTALADO EM ELETROCALHA OU PERFILADO - FORNECIMENTO E INSTALAÇÃO. AF_10/2020</t>
  </si>
  <si>
    <t xml:space="preserve">101886U</t>
  </si>
  <si>
    <t xml:space="preserve">CABO DE COBRE ISOLADO, 16 MM², ANTI-CHAMA 450/750 V, INSTALADO EM ELETROCALHA OU PERFILADO - FORNECIMENTO E INSTALAÇÃO. AF_10/2020</t>
  </si>
  <si>
    <t xml:space="preserve">101887U</t>
  </si>
  <si>
    <t xml:space="preserve">CABO DE COBRE ISOLADO, 16 MM², ANTI-CHAMA 0,6/1 KV, INSTALADO EM ELETROCALHA OU PERFILADO - FORNECIMENTO E INSTALAÇÃO. AF_10/2020</t>
  </si>
  <si>
    <t xml:space="preserve">101888U</t>
  </si>
  <si>
    <t xml:space="preserve">CABO DE COBRE ISOLADO, 25 MM², ANTI-CHAMA 450/750 V, INSTALADO EM ELETROCALHA OU PERFILADO - FORNECIMENTO E INSTALAÇÃO. AF_10/2020</t>
  </si>
  <si>
    <t xml:space="preserve">101889U</t>
  </si>
  <si>
    <t xml:space="preserve">CABO DE COBRE ISOLADO, 25 MM², ANTI-CHAMA 0,6/1 KV, INSTALADO EM ELETROCALHA OU PERFILADO - FORNECIMENTO E INSTALAÇÃO. AF_10/2020</t>
  </si>
  <si>
    <t xml:space="preserve">91936U</t>
  </si>
  <si>
    <t xml:space="preserve">CAIXA OCTOGONAL 4" X 4", PVC, INSTALADA EM LAJE - FORNECIMENTO E INSTALAÇÃO. AF_12/2015</t>
  </si>
  <si>
    <t xml:space="preserve">91937U</t>
  </si>
  <si>
    <t xml:space="preserve">CAIXA OCTOGONAL 3" X 3", PVC, INSTALADA EM LAJE - FORNECIMENTO E INSTALAÇÃO. AF_12/2015</t>
  </si>
  <si>
    <t xml:space="preserve">91939U</t>
  </si>
  <si>
    <t xml:space="preserve">CAIXA RETANGULAR 4" X 2" ALTA (2,00 M DO PISO), PVC, INSTALADA EM PAREDE - FORNECIMENTO E INSTALAÇÃO. AF_12/2015</t>
  </si>
  <si>
    <t xml:space="preserve">91940U</t>
  </si>
  <si>
    <t xml:space="preserve">CAIXA RETANGULAR 4" X 2" MÉDIA (1,30 M DO PISO), PVC, INSTALADA EM PAREDE - FORNECIMENTO E INSTALAÇÃO. AF_12/2015</t>
  </si>
  <si>
    <t xml:space="preserve">91941U</t>
  </si>
  <si>
    <t xml:space="preserve">CAIXA RETANGULAR 4" X 2" BAIXA (0,30 M DO PISO), PVC, INSTALADA EM PAREDE - FORNECIMENTO E INSTALAÇÃO. AF_12/2015</t>
  </si>
  <si>
    <t xml:space="preserve">91942U</t>
  </si>
  <si>
    <t xml:space="preserve">CAIXA RETANGULAR 4" X 4" ALTA (2,00 M DO PISO), PVC, INSTALADA EM PAREDE - FORNECIMENTO E INSTALAÇÃO. AF_12/2015</t>
  </si>
  <si>
    <t xml:space="preserve">91943U</t>
  </si>
  <si>
    <t xml:space="preserve">CAIXA RETANGULAR 4" X 4" MÉDIA (1,30 M DO PISO), PVC, INSTALADA EM PAREDE - FORNECIMENTO E INSTALAÇÃO. AF_12/2015</t>
  </si>
  <si>
    <t xml:space="preserve">91944U</t>
  </si>
  <si>
    <t xml:space="preserve">CAIXA RETANGULAR 4" X 4" BAIXA (0,30 M DO PISO), PVC, INSTALADA EM PAREDE - FORNECIMENTO E INSTALAÇÃO. AF_12/2015</t>
  </si>
  <si>
    <t xml:space="preserve">92865U</t>
  </si>
  <si>
    <t xml:space="preserve">CAIXA OCTOGONAL 4" X 4", METÁLICA, INSTALADA EM LAJE - FORNECIMENTO E INSTALAÇÃO. AF_12/2015</t>
  </si>
  <si>
    <t xml:space="preserve">92866U</t>
  </si>
  <si>
    <t xml:space="preserve">CAIXA SEXTAVADA 3" X 3", METÁLICA, INSTALADA EM LAJE - FORNECIMENTO E INSTALAÇÃO. AF_12/2015</t>
  </si>
  <si>
    <t xml:space="preserve">92867U</t>
  </si>
  <si>
    <t xml:space="preserve">CAIXA RETANGULAR 4" X 2" ALTA (2,00 M DO PISO), METÁLICA, INSTALADA EM PAREDE - FORNECIMENTO E INSTALAÇÃO. AF_12/2015</t>
  </si>
  <si>
    <t xml:space="preserve">92868U</t>
  </si>
  <si>
    <t xml:space="preserve">CAIXA RETANGULAR 4" X 2" MÉDIA (1,30 M DO PISO), METÁLICA, INSTALADA EM PAREDE - FORNECIMENTO E INSTALAÇÃO. AF_12/2015</t>
  </si>
  <si>
    <t xml:space="preserve">92869U</t>
  </si>
  <si>
    <t xml:space="preserve">CAIXA RETANGULAR 4" X 2" BAIXA (0,30 M DO PISO), METÁLICA, INSTALADA EM PAREDE - FORNECIMENTO E INSTALAÇÃO. AF_12/2015</t>
  </si>
  <si>
    <t xml:space="preserve">92870U</t>
  </si>
  <si>
    <t xml:space="preserve">CAIXA RETANGULAR 4" X 4" ALTA (2,00 M DO PISO), METÁLICA, INSTALADA EM PAREDE - FORNECIMENTO E INSTALAÇÃO. AF_12/2015</t>
  </si>
  <si>
    <t xml:space="preserve">92871U</t>
  </si>
  <si>
    <t xml:space="preserve">CAIXA RETANGULAR 4" X 4" MÉDIA (1,30 M DO PISO), METÁLICA, INSTALADA EM PAREDE - FORNECIMENTO E INSTALAÇÃO. AF_12/2015</t>
  </si>
  <si>
    <t xml:space="preserve">92872U</t>
  </si>
  <si>
    <t xml:space="preserve">CAIXA RETANGULAR 4" X 4" BAIXA (0,30 M DO PISO), METÁLICA, INSTALADA EM PAREDE - FORNECIMENTO E INSTALAÇÃO. AF_12/2015</t>
  </si>
  <si>
    <t xml:space="preserve">95777U</t>
  </si>
  <si>
    <t xml:space="preserve">CONDULETE DE ALUMÍNIO, TIPO B, PARA ELETRODUTO DE AÇO GALVANIZADO DN 20 MM (3/4''), APARENTE - FORNECIMENTO E INSTALAÇÃO. AF_11/2016_P</t>
  </si>
  <si>
    <t xml:space="preserve">95778U</t>
  </si>
  <si>
    <t xml:space="preserve">CONDULETE DE ALUMÍNIO, TIPO C, PARA ELETRODUTO DE AÇO GALVANIZADO DN 20 MM (3/4''), APARENTE - FORNECIMENTO E INSTALAÇÃO. AF_11/2016_P</t>
  </si>
  <si>
    <t xml:space="preserve">95779U</t>
  </si>
  <si>
    <t xml:space="preserve">CONDULETE DE ALUMÍNIO, TIPO E, PARA ELETRODUTO DE AÇO GALVANIZADO DN 20 MM (3/4''), APARENTE - FORNECIMENTO E INSTALAÇÃO. AF_11/2016_P</t>
  </si>
  <si>
    <t xml:space="preserve">95780U</t>
  </si>
  <si>
    <t xml:space="preserve">CONDULETE DE ALUMÍNIO, TIPO B, PARA ELETRODUTO DE AÇO GALVANIZADO DN 25 MM (1''), APARENTE - FORNECIMENTO E INSTALAÇÃO. AF_11/2016_P</t>
  </si>
  <si>
    <t xml:space="preserve">95781U</t>
  </si>
  <si>
    <t xml:space="preserve">CONDULETE DE ALUMÍNIO, TIPO C, PARA ELETRODUTO DE AÇO GALVANIZADO DN 25 MM (1''), APARENTE - FORNECIMENTO E INSTALAÇÃO. AF_11/2016_P</t>
  </si>
  <si>
    <t xml:space="preserve">95782U</t>
  </si>
  <si>
    <t xml:space="preserve">CONDULETE DE ALUMÍNIO, TIPO E, ELETRODUTO DE AÇO GALVANIZADO DN 25 MM (1''), APARENTE - FORNECIMENTO E INSTALAÇÃO. AF_11/2016_P</t>
  </si>
  <si>
    <t xml:space="preserve">95785U</t>
  </si>
  <si>
    <t xml:space="preserve">CONDULETE DE ALUMÍNIO, TIPO E, PARA ELETRODUTO DE AÇO GALVANIZADO DN 32 MM (1 1/4''), APARENTE - FORNECIMENTO E INSTALAÇÃO. AF_11/2016_P</t>
  </si>
  <si>
    <t xml:space="preserve">95787U</t>
  </si>
  <si>
    <t xml:space="preserve">CONDULETE DE ALUMÍNIO, TIPO LR, PARA ELETRODUTO DE AÇO GALVANIZADO DN 20 MM (3/4''), APARENTE - FORNECIMENTO E INSTALAÇÃO. AF_11/2016_P</t>
  </si>
  <si>
    <t xml:space="preserve">95789U</t>
  </si>
  <si>
    <t xml:space="preserve">CONDULETE DE ALUMÍNIO, TIPO LR, PARA ELETRODUTO DE AÇO GALVANIZADO DN 25 MM (1''), APARENTE - FORNECIMENTO E INSTALAÇÃO. AF_11/2016_P</t>
  </si>
  <si>
    <t xml:space="preserve">95791U</t>
  </si>
  <si>
    <t xml:space="preserve">CONDULETE DE ALUMÍNIO, TIPO LR, PARA ELETRODUTO DE AÇO GALVANIZADO DN 32 MM (1 1/4''), APARENTE - FORNECIMENTO E INSTALAÇÃO. AF_11/2016_P</t>
  </si>
  <si>
    <t xml:space="preserve">95795U</t>
  </si>
  <si>
    <t xml:space="preserve">CONDULETE DE ALUMÍNIO, TIPO T, PARA ELETRODUTO DE AÇO GALVANIZADO DN 20 MM (3/4''), APARENTE - FORNECIMENTO E INSTALAÇÃO. AF_11/2016_P</t>
  </si>
  <si>
    <t xml:space="preserve">95796U</t>
  </si>
  <si>
    <t xml:space="preserve">CONDULETE DE ALUMÍNIO, TIPO T, PARA ELETRODUTO DE AÇO GALVANIZADO DN 25 MM (1''), APARENTE - FORNECIMENTO E INSTALAÇÃO. AF_11/2016_P</t>
  </si>
  <si>
    <t xml:space="preserve">95797U</t>
  </si>
  <si>
    <t xml:space="preserve">CONDULETE DE ALUMÍNIO, TIPO T, PARA ELETRODUTO DE AÇO GALVANIZADO DN 32 MM (1 1/4''), APARENTE - FORNECIMENTO E INSTALAÇÃO. AF_11/2016_P</t>
  </si>
  <si>
    <t xml:space="preserve">95801U</t>
  </si>
  <si>
    <t xml:space="preserve">CONDULETE DE ALUMÍNIO, TIPO X, PARA ELETRODUTO DE AÇO GALVANIZADO DN 20 MM (3/4''), APARENTE - FORNECIMENTO E INSTALAÇÃO. AF_11/2016_P</t>
  </si>
  <si>
    <t xml:space="preserve">95802U</t>
  </si>
  <si>
    <t xml:space="preserve">CONDULETE DE ALUMÍNIO, TIPO X, PARA ELETRODUTO DE AÇO GALVANIZADO DN 25 MM (1''), APARENTE - FORNECIMENTO E INSTALAÇÃO. AF_11/2016_P</t>
  </si>
  <si>
    <t xml:space="preserve">95803U</t>
  </si>
  <si>
    <t xml:space="preserve">CONDULETE DE ALUMÍNIO, TIPO X, PARA ELETRODUTO DE AÇO GALVANIZADO DN 32 MM (1 1/4''), APARENTE - FORNECIMENTO E INSTALAÇÃO. AF_11/2016_P</t>
  </si>
  <si>
    <t xml:space="preserve">95804U</t>
  </si>
  <si>
    <t xml:space="preserve">CONDULETE DE PVC, TIPO B, PARA ELETRODUTO DE PVC SOLDÁVEL DN 20 MM (1/2''), APARENTE - FORNECIMENTO E INSTALAÇÃO. AF_11/2016</t>
  </si>
  <si>
    <t xml:space="preserve">95805U</t>
  </si>
  <si>
    <t xml:space="preserve">CONDULETE DE PVC, TIPO B, PARA ELETRODUTO DE PVC SOLDÁVEL DN 25 MM (3/4''), APARENTE - FORNECIMENTO E INSTALAÇÃO. AF_11/2016</t>
  </si>
  <si>
    <t xml:space="preserve">95806U</t>
  </si>
  <si>
    <t xml:space="preserve">CONDULETE DE PVC, TIPO B, PARA ELETRODUTO DE PVC SOLDÁVEL DN 32 MM (1''), APARENTE - FORNECIMENTO E INSTALAÇÃO. AF_11/2016</t>
  </si>
  <si>
    <t xml:space="preserve">95807U</t>
  </si>
  <si>
    <t xml:space="preserve">CONDULETE DE PVC, TIPO LL, PARA ELETRODUTO DE PVC SOLDÁVEL DN 20 MM (1/2''), APARENTE - FORNECIMENTO E INSTALAÇÃO. AF_11/2016</t>
  </si>
  <si>
    <t xml:space="preserve">95808U</t>
  </si>
  <si>
    <t xml:space="preserve">CONDULETE DE PVC, TIPO LL, PARA ELETRODUTO DE PVC SOLDÁVEL DN 25 MM (3/4''), APARENTE - FORNECIMENTO E INSTALAÇÃO. AF_11/2016</t>
  </si>
  <si>
    <t xml:space="preserve">95809U</t>
  </si>
  <si>
    <t xml:space="preserve">CONDULETE DE PVC, TIPO LL, PARA ELETRODUTO DE PVC SOLDÁVEL DN 32 MM (1''), APARENTE - FORNECIMENTO E INSTALAÇÃO. AF_11/2016</t>
  </si>
  <si>
    <t xml:space="preserve">95810U</t>
  </si>
  <si>
    <t xml:space="preserve">CONDULETE DE PVC, TIPO LB, PARA ELETRODUTO DE PVC SOLDÁVEL DN 20 MM (1/2''), APARENTE - FORNECIMENTO E INSTALAÇÃO. AF_11/2016</t>
  </si>
  <si>
    <t xml:space="preserve">95811U</t>
  </si>
  <si>
    <t xml:space="preserve">CONDULETE DE PVC, TIPO LB, PARA ELETRODUTO DE PVC SOLDÁVEL DN 25 MM (3/4''), APARENTE - FORNECIMENTO E INSTALAÇÃO. AF_11/2016</t>
  </si>
  <si>
    <t xml:space="preserve">95812U</t>
  </si>
  <si>
    <t xml:space="preserve">CONDULETE DE PVC, TIPO LB, PARA ELETRODUTO DE PVC SOLDÁVEL DN 32 MM (1''), APARENTE - FORNECIMENTO E INSTALAÇÃO. AF_11/2016</t>
  </si>
  <si>
    <t xml:space="preserve">95813U</t>
  </si>
  <si>
    <t xml:space="preserve">CONDULETE DE PVC, TIPO TB, PARA ELETRODUTO DE PVC SOLDÁVEL DN 20 MM (1/2''), APARENTE - FORNECIMENTO E INSTALAÇÃO. AF_11/2016</t>
  </si>
  <si>
    <t xml:space="preserve">95814U</t>
  </si>
  <si>
    <t xml:space="preserve">CONDULETE DE PVC, TIPO TB, PARA ELETRODUTO DE PVC SOLDÁVEL DN 25 MM (3/4''), APARENTE - FORNECIMENTO E INSTALAÇÃO. AF_11/2016</t>
  </si>
  <si>
    <t xml:space="preserve">95815U</t>
  </si>
  <si>
    <t xml:space="preserve">CONDULETE DE PVC, TIPO TB, PARA ELETRODUTO DE PVC SOLDÁVEL DN 32 MM (1''), APARENTE - FORNECIMENTO E INSTALAÇÃO. AF_11/2016</t>
  </si>
  <si>
    <t xml:space="preserve">95816U</t>
  </si>
  <si>
    <t xml:space="preserve">CONDULETE DE PVC, TIPO X, PARA ELETRODUTO DE PVC SOLDÁVEL DN 20 MM (1/2''), APARENTE - FORNECIMENTO E INSTALAÇÃO. AF_11/2016</t>
  </si>
  <si>
    <t xml:space="preserve">95817U</t>
  </si>
  <si>
    <t xml:space="preserve">CONDULETE DE PVC, TIPO X, PARA ELETRODUTO DE PVC SOLDÁVEL DN 25 MM (3/4''), APARENTE - FORNECIMENTO E INSTALAÇÃO. AF_11/2016</t>
  </si>
  <si>
    <t xml:space="preserve">95818U</t>
  </si>
  <si>
    <t xml:space="preserve">CONDULETE DE PVC, TIPO X, PARA ELETRODUTO DE PVC SOLDÁVEL DN 32 MM (1''), APARENTE - FORNECIMENTO E INSTALAÇÃO. AF_11/2016</t>
  </si>
  <si>
    <t xml:space="preserve">97881U</t>
  </si>
  <si>
    <t xml:space="preserve">CAIXA ENTERRADA ELÉTRICA RETANGULAR, EM CONCRETO PRÉ-MOLDADO, FUNDO COM BRITA, DIMENSÕES INTERNAS: 0,3X0,3X0,3 M. AF_12/2020</t>
  </si>
  <si>
    <t xml:space="preserve">97882U</t>
  </si>
  <si>
    <t xml:space="preserve">CAIXA ENTERRADA ELÉTRICA RETANGULAR, EM CONCRETO PRÉ-MOLDADO, FUNDO COM BRITA, DIMENSÕES INTERNAS: 0,4X0,4X0,4 M. AF_12/2020</t>
  </si>
  <si>
    <t xml:space="preserve">97883U</t>
  </si>
  <si>
    <t xml:space="preserve">CAIXA ENTERRADA ELÉTRICA RETANGULAR, EM CONCRETO PRÉ-MOLDADO, FUNDO COM BRITA, DIMENSÕES INTERNAS: 0,6X0,6X0,5 M. AF_12/2020</t>
  </si>
  <si>
    <t xml:space="preserve">97884U</t>
  </si>
  <si>
    <t xml:space="preserve">CAIXA ENTERRADA ELÉTRICA RETANGULAR, EM CONCRETO PRÉ-MOLDADO, FUNDO COM BRITA, DIMENSÕES INTERNAS: 0,8X0,8X0,5 M. AF_12/2020</t>
  </si>
  <si>
    <t xml:space="preserve">97885U</t>
  </si>
  <si>
    <t xml:space="preserve">CAIXA ENTERRADA ELÉTRICA RETANGULAR, EM CONCRETO PRÉ-MOLDADO, FUNDO COM BRITA, DIMENSÕES INTERNAS: 1X1X0,5 M. AF_12/2020</t>
  </si>
  <si>
    <t xml:space="preserve">97886U</t>
  </si>
  <si>
    <t xml:space="preserve">CAIXA ENTERRADA ELÉTRICA RETANGULAR, EM ALVENARIA COM TIJOLOS CERÂMICOS MACIÇOS, FUNDO COM BRITA, DIMENSÕES INTERNAS: 0,3X0,3X0,3 M. AF_12/2020</t>
  </si>
  <si>
    <t xml:space="preserve">97887U</t>
  </si>
  <si>
    <t xml:space="preserve">CAIXA ENTERRADA ELÉTRICA RETANGULAR, EM ALVENARIA COM TIJOLOS CERÂMICOS MACIÇOS, FUNDO COM BRITA, DIMENSÕES INTERNAS: 0,4X0,4X0,4 M. AF_12/2020</t>
  </si>
  <si>
    <t xml:space="preserve">97888U</t>
  </si>
  <si>
    <t xml:space="preserve">CAIXA ENTERRADA ELÉTRICA RETANGULAR, EM ALVENARIA COM TIJOLOS CERÂMICOS MACIÇOS, FUNDO COM BRITA, DIMENSÕES INTERNAS: 0,6X0,6X0,6 M. AF_12/2020</t>
  </si>
  <si>
    <t xml:space="preserve">97889U</t>
  </si>
  <si>
    <t xml:space="preserve">CAIXA ENTERRADA ELÉTRICA RETANGULAR, EM ALVENARIA COM TIJOLOS CERÂMICOS MACIÇOS, FUNDO COM BRITA, DIMENSÕES INTERNAS: 0,8X0,8X0,6 M. AF_12/2020</t>
  </si>
  <si>
    <t xml:space="preserve">97890U</t>
  </si>
  <si>
    <t xml:space="preserve">CAIXA ENTERRADA ELÉTRICA RETANGULAR, EM ALVENARIA COM TIJOLOS CERÂMICOS MACIÇOS, FUNDO COM BRITA, DIMENSÕES INTERNAS: 1X1X0,6 M. AF_12/2020</t>
  </si>
  <si>
    <t xml:space="preserve">97891U</t>
  </si>
  <si>
    <t xml:space="preserve">CAIXA ENTERRADA ELÉTRICA RETANGULAR, EM ALVENARIA COM BLOCOS DE CONCRETO, FUNDO COM BRITA, DIMENSÕES INTERNAS: 0,4X0,4X0,4 M. AF_12/2020</t>
  </si>
  <si>
    <t xml:space="preserve">97892U</t>
  </si>
  <si>
    <t xml:space="preserve">CAIXA ENTERRADA ELÉTRICA RETANGULAR, EM ALVENARIA COM BLOCOS DE CONCRETO, FUNDO COM BRITA, DIMENSÕES INTERNAS: 0,6X0,6X0,6 M. AF_12/2020</t>
  </si>
  <si>
    <t xml:space="preserve">97893U</t>
  </si>
  <si>
    <t xml:space="preserve">CAIXA ENTERRADA ELÉTRICA RETANGULAR, EM ALVENARIA COM BLOCOS DE CONCRETO, FUNDO COM BRITA, DIMENSÕES INTERNAS: 0,8X0,8X0,6 M. AF_12/2020</t>
  </si>
  <si>
    <t xml:space="preserve">97894U</t>
  </si>
  <si>
    <t xml:space="preserve">CAIXA ENTERRADA ELÉTRICA RETANGULAR, EM ALVENARIA COM BLOCOS DE CONCRETO, FUNDO COM BRITA, DIMENSÕES INTERNAS: 1X1X0,6 M. AF_12/2020</t>
  </si>
  <si>
    <t xml:space="preserve">93653U</t>
  </si>
  <si>
    <t xml:space="preserve">DISJUNTOR MONOPOLAR TIPO DIN, CORRENTE NOMINAL DE 10A - FORNECIMENTO E INSTALAÇÃO. AF_10/2020</t>
  </si>
  <si>
    <t xml:space="preserve">93654U</t>
  </si>
  <si>
    <t xml:space="preserve">DISJUNTOR MONOPOLAR TIPO DIN, CORRENTE NOMINAL DE 16A - FORNECIMENTO E INSTALAÇÃO. AF_10/2020</t>
  </si>
  <si>
    <t xml:space="preserve">93655U</t>
  </si>
  <si>
    <t xml:space="preserve">DISJUNTOR MONOPOLAR TIPO DIN, CORRENTE NOMINAL DE 20A - FORNECIMENTO E INSTALAÇÃO. AF_10/2020</t>
  </si>
  <si>
    <t xml:space="preserve">93656U</t>
  </si>
  <si>
    <t xml:space="preserve">DISJUNTOR MONOPOLAR TIPO DIN, CORRENTE NOMINAL DE 25A - FORNECIMENTO E INSTALAÇÃO. AF_10/2020</t>
  </si>
  <si>
    <t xml:space="preserve">93657U</t>
  </si>
  <si>
    <t xml:space="preserve">DISJUNTOR MONOPOLAR TIPO DIN, CORRENTE NOMINAL DE 32A - FORNECIMENTO E INSTALAÇÃO. AF_10/2020</t>
  </si>
  <si>
    <t xml:space="preserve">93658U</t>
  </si>
  <si>
    <t xml:space="preserve">DISJUNTOR MONOPOLAR TIPO DIN, CORRENTE NOMINAL DE 40A - FORNECIMENTO E INSTALAÇÃO. AF_10/2020</t>
  </si>
  <si>
    <t xml:space="preserve">93659U</t>
  </si>
  <si>
    <t xml:space="preserve">DISJUNTOR MONOPOLAR TIPO DIN, CORRENTE NOMINAL DE 50A - FORNECIMENTO E INSTALAÇÃO. AF_10/2020</t>
  </si>
  <si>
    <t xml:space="preserve">93660U</t>
  </si>
  <si>
    <t xml:space="preserve">DISJUNTOR BIPOLAR TIPO DIN, CORRENTE NOMINAL DE 10A - FORNECIMENTO E INSTALAÇÃO. AF_10/2020</t>
  </si>
  <si>
    <t xml:space="preserve">93661U</t>
  </si>
  <si>
    <t xml:space="preserve">DISJUNTOR BIPOLAR TIPO DIN, CORRENTE NOMINAL DE 16A - FORNECIMENTO E INSTALAÇÃO. AF_10/2020</t>
  </si>
  <si>
    <t xml:space="preserve">93662U</t>
  </si>
  <si>
    <t xml:space="preserve">DISJUNTOR BIPOLAR TIPO DIN, CORRENTE NOMINAL DE 20A - FORNECIMENTO E INSTALAÇÃO. AF_10/2020</t>
  </si>
  <si>
    <t xml:space="preserve">93663U</t>
  </si>
  <si>
    <t xml:space="preserve">DISJUNTOR BIPOLAR TIPO DIN, CORRENTE NOMINAL DE 25A - FORNECIMENTO E INSTALAÇÃO. AF_10/2020</t>
  </si>
  <si>
    <t xml:space="preserve">93664U</t>
  </si>
  <si>
    <t xml:space="preserve">DISJUNTOR BIPOLAR TIPO DIN, CORRENTE NOMINAL DE 32A - FORNECIMENTO E INSTALAÇÃO. AF_10/2020</t>
  </si>
  <si>
    <t xml:space="preserve">93665U</t>
  </si>
  <si>
    <t xml:space="preserve">DISJUNTOR BIPOLAR TIPO DIN, CORRENTE NOMINAL DE 40A - FORNECIMENTO E INSTALAÇÃO. AF_10/2020</t>
  </si>
  <si>
    <t xml:space="preserve">93666U</t>
  </si>
  <si>
    <t xml:space="preserve">DISJUNTOR BIPOLAR TIPO DIN, CORRENTE NOMINAL DE 50A - FORNECIMENTO E INSTALAÇÃO. AF_10/2020</t>
  </si>
  <si>
    <t xml:space="preserve">93667U</t>
  </si>
  <si>
    <t xml:space="preserve">DISJUNTOR TRIPOLAR TIPO DIN, CORRENTE NOMINAL DE 10A - FORNECIMENTO E INSTALAÇÃO. AF_10/2020</t>
  </si>
  <si>
    <t xml:space="preserve">93668U</t>
  </si>
  <si>
    <t xml:space="preserve">DISJUNTOR TRIPOLAR TIPO DIN, CORRENTE NOMINAL DE 16A - FORNECIMENTO E INSTALAÇÃO. AF_10/2020</t>
  </si>
  <si>
    <t xml:space="preserve">93669U</t>
  </si>
  <si>
    <t xml:space="preserve">DISJUNTOR TRIPOLAR TIPO DIN, CORRENTE NOMINAL DE 20A - FORNECIMENTO E INSTALAÇÃO. AF_10/2020</t>
  </si>
  <si>
    <t xml:space="preserve">93670U</t>
  </si>
  <si>
    <t xml:space="preserve">DISJUNTOR TRIPOLAR TIPO DIN, CORRENTE NOMINAL DE 25A - FORNECIMENTO E INSTALAÇÃO. AF_10/2020</t>
  </si>
  <si>
    <t xml:space="preserve">93671U</t>
  </si>
  <si>
    <t xml:space="preserve">DISJUNTOR TRIPOLAR TIPO DIN, CORRENTE NOMINAL DE 32A - FORNECIMENTO E INSTALAÇÃO. AF_10/2020</t>
  </si>
  <si>
    <t xml:space="preserve">93672U</t>
  </si>
  <si>
    <t xml:space="preserve">DISJUNTOR TRIPOLAR TIPO DIN, CORRENTE NOMINAL DE 40A - FORNECIMENTO E INSTALAÇÃO. AF_10/2020</t>
  </si>
  <si>
    <t xml:space="preserve">93673U</t>
  </si>
  <si>
    <t xml:space="preserve">DISJUNTOR TRIPOLAR TIPO DIN, CORRENTE NOMINAL DE 50A - FORNECIMENTO E INSTALAÇÃO. AF_10/2020</t>
  </si>
  <si>
    <t xml:space="preserve">97359U</t>
  </si>
  <si>
    <t xml:space="preserve">QUADRO DE MEDIÇÃO GERAL DE ENERGIA COM 8 MEDIDORES - FORNECIMENTO E INSTALAÇÃO. AF_10/2020</t>
  </si>
  <si>
    <t xml:space="preserve">97360U</t>
  </si>
  <si>
    <t xml:space="preserve">QUADRO DE MEDIÇÃO GERAL DE ENERGIA COM 12 MEDIDORES - FORNECIMENTO E INSTALAÇÃO. AF_10/2020</t>
  </si>
  <si>
    <t xml:space="preserve">97361U</t>
  </si>
  <si>
    <t xml:space="preserve">QUADRO DE MEDIÇÃO GERAL DE ENERGIA COM 16 MEDIDORES - FORNECIMENTO E INSTALAÇÃO. AF_10/2020</t>
  </si>
  <si>
    <t xml:space="preserve">97362U</t>
  </si>
  <si>
    <t xml:space="preserve">QUADRO DE MEDIÇÃO GERAL DE ENERGIA PARA BARRAMENTO BLINDADO COM 4 MEDIDORES - FORNECIMENTO E INSTALAÇÃO. AF_10/2020</t>
  </si>
  <si>
    <t xml:space="preserve">101875U</t>
  </si>
  <si>
    <t xml:space="preserve">QUADRO DE DISTRIBUIÇÃO DE ENERGIA EM CHAPA DE AÇO GALVANIZADO, DE EMBUTIR, COM BARRAMENTO TRIFÁSICO, PARA 12 DISJUNTORES DIN 100A - FORNECIMENTO E INSTALAÇÃO. AF_10/2020</t>
  </si>
  <si>
    <t xml:space="preserve">101876U</t>
  </si>
  <si>
    <t xml:space="preserve">QUADRO DE DISTRIBUIÇÃO DE ENERGIA EM PVC, DE EMBUTIR, SEM BARRAMENTO, PARA 6 DISJUNTORES - FORNECIMENTO E INSTALAÇÃO. AF_10/2020</t>
  </si>
  <si>
    <t xml:space="preserve">101877U</t>
  </si>
  <si>
    <t xml:space="preserve">QUADRO DE DISTRIBUIÇÃO DE ENERGIA EM PVC, DE EMBUTIR, SEM BARRAMENTO, PARA 3 DISJUNTORES - FORNECIMENTO E INSTALAÇÃO. AF_10/2020</t>
  </si>
  <si>
    <t xml:space="preserve">101878U</t>
  </si>
  <si>
    <t xml:space="preserve">QUADRO DE DISTRIBUIÇÃO DE ENERGIA EM CHAPA DE AÇO GALVANIZADO, DE SOBREPOR, COM BARRAMENTO TRIFÁSICO, PARA 18 DISJUNTORES DIN 100A - FORNECIMENTO E INSTALAÇÃO. AF_10/2020</t>
  </si>
  <si>
    <t xml:space="preserve">101879U</t>
  </si>
  <si>
    <t xml:space="preserve">QUADRO DE DISTRIBUIÇÃO DE ENERGIA EM CHAPA DE AÇO GALVANIZADO, DE EMBUTIR, COM BARRAMENTO TRIFÁSICO, PARA 24 DISJUNTORES DIN 100A - FORNECIMENTO E INSTALAÇÃO. AF_10/2020</t>
  </si>
  <si>
    <t xml:space="preserve">101880U</t>
  </si>
  <si>
    <t xml:space="preserve">QUADRO DE DISTRIBUIÇÃO DE ENERGIA EM CHAPA DE AÇO GALVANIZADO, DE EMBUTIR, COM BARRAMENTO TRIFÁSICO, PARA 30 DISJUNTORES DIN 150A - FORNECIMENTO E INSTALAÇÃO. AF_10/2020</t>
  </si>
  <si>
    <t xml:space="preserve">101881U</t>
  </si>
  <si>
    <t xml:space="preserve">QUADRO DE DISTRIBUIÇÃO DE ENERGIA EM CHAPA DE AÇO GALVANIZADO, DE EMBUTIR, COM BARRAMENTO TRIFÁSICO, PARA 40 DISJUNTORES DIN 100A - FORNECIMENTO E INSTALAÇÃO. AF_10/2020</t>
  </si>
  <si>
    <t xml:space="preserve">101882U</t>
  </si>
  <si>
    <t xml:space="preserve">QUADRO DE DISTRIBUIÇÃO DE ENERGIA EM CHAPA DE AÇO GALVANIZADO, DE EMBUTIR, COM BARRAMENTO TRIFÁSICO, PARA 30 DISJUNTORES DIN 225A - FORNECIMENTO E INSTALAÇÃO. AF_10/2020</t>
  </si>
  <si>
    <t xml:space="preserve">101883U</t>
  </si>
  <si>
    <t xml:space="preserve">QUADRO DE DISTRIBUIÇÃO DE ENERGIA EM CHAPA DE AÇO GALVANIZADO, DE EMBUTIR, COM BARRAMENTO TRIFÁSICO, PARA 18 DISJUNTORES DIN 100A - FORNECIMENTO E INSTALAÇÃO. AF_10/2020</t>
  </si>
  <si>
    <t xml:space="preserve">101890U</t>
  </si>
  <si>
    <t xml:space="preserve">DISJUNTOR MONOPOLAR TIPO NEMA, CORRENTE NOMINAL DE 10 ATÉ 30A - FORNECIMENTO E INSTALAÇÃO. AF_10/2020</t>
  </si>
  <si>
    <t xml:space="preserve">101891U</t>
  </si>
  <si>
    <t xml:space="preserve">DISJUNTOR MONOPOLAR TIPO NEMA, CORRENTE NOMINAL DE 35 ATÉ 50A - FORNECIMENTO E INSTALAÇÃO. AF_10/2020</t>
  </si>
  <si>
    <t xml:space="preserve">101892U</t>
  </si>
  <si>
    <t xml:space="preserve">DISJUNTOR BIPOLAR TIPO NEMA, CORRENTE NOMINAL DE 10 ATÉ 50A - FORNECIMENTO E INSTALAÇÃO. AF_10/2020</t>
  </si>
  <si>
    <t xml:space="preserve">101893U</t>
  </si>
  <si>
    <t xml:space="preserve">DISJUNTOR TRIPOLAR TIPO NEMA, CORRENTE NOMINAL DE 10 ATÉ 50A - FORNECIMENTO E INSTALAÇÃO. AF_10/2020</t>
  </si>
  <si>
    <t xml:space="preserve">101894U</t>
  </si>
  <si>
    <t xml:space="preserve">DISJUNTOR TRIPOLAR TIPO NEMA, CORRENTE NOMINAL DE 60 ATÉ 100A - FORNECIMENTO E INSTALAÇÃO. AF_10/2020</t>
  </si>
  <si>
    <t xml:space="preserve">101895U</t>
  </si>
  <si>
    <t xml:space="preserve">DISJUNTOR TERMOMAGNÉTICO TRIPOLAR , CORRENTE NOMINAL DE 125A - FORNECIMENTO E INSTALAÇÃO. AF_10/2020</t>
  </si>
  <si>
    <t xml:space="preserve">101896U</t>
  </si>
  <si>
    <t xml:space="preserve">DISJUNTOR TERMOMAGNÉTICO TRIPOLAR , CORRENTE NOMINAL DE 200A - FORNECIMENTO E INSTALAÇÃO. AF_10/2020</t>
  </si>
  <si>
    <t xml:space="preserve">101897U</t>
  </si>
  <si>
    <t xml:space="preserve">DISJUNTOR TERMOMAGNÉTICO TRIPOLAR , CORRENTE NOMINAL DE 250A - FORNECIMENTO E INSTALAÇÃO. AF_10/2020</t>
  </si>
  <si>
    <t xml:space="preserve">101898U</t>
  </si>
  <si>
    <t xml:space="preserve">DISJUNTOR TERMOMAGNÉTICO TRIPOLAR , CORRENTE NOMINAL DE 400A - FORNECIMENTO E INSTALAÇÃO. AF_10/2020</t>
  </si>
  <si>
    <t xml:space="preserve">101899U</t>
  </si>
  <si>
    <t xml:space="preserve">DISJUNTOR TERMOMAGNÉTICO TRIPOLAR , CORRENTE NOMINAL DE 600A - FORNECIMENTO E INSTALAÇÃO. AF_10/2020</t>
  </si>
  <si>
    <t xml:space="preserve">101900U</t>
  </si>
  <si>
    <t xml:space="preserve">DISJUNTOR BAIXA TENSÃO TRIPOLAR A SECO  800A/600V - FORNECIMENTO E INSTALAÇÃO. AF_10/2020</t>
  </si>
  <si>
    <t xml:space="preserve">101901U</t>
  </si>
  <si>
    <t xml:space="preserve">CONTATOR TRIPOLAR I NOMINAL 12A - FORNECIMENTO E INSTALAÇÃO. AF_10/2020</t>
  </si>
  <si>
    <t xml:space="preserve">101902U</t>
  </si>
  <si>
    <t xml:space="preserve">CONTATOR TRIPOLAR I NOMINAL 22A - FORNECIMENTO E INSTALAÇÃO. AF_10/2020</t>
  </si>
  <si>
    <t xml:space="preserve">101903U</t>
  </si>
  <si>
    <t xml:space="preserve">CONTATOR TRIPOLAR I NOMINAL 38A - FORNECIMENTO E INSTALAÇÃO. AF_10/2020</t>
  </si>
  <si>
    <t xml:space="preserve">101904U</t>
  </si>
  <si>
    <t xml:space="preserve">CONTATOR TRIPOLAR I NOMIMAL 95A - FORNECIMENTO E INSTALAÇÃO. AF_10/2020</t>
  </si>
  <si>
    <t xml:space="preserve">101938U</t>
  </si>
  <si>
    <t xml:space="preserve">CAIXA DE PROTEÇÃO PARA MEDIDOR MONOFÁSICO DE EMBUTIR - FORNECIMENTO E INSTALAÇÃO. AF_10/2020</t>
  </si>
  <si>
    <t xml:space="preserve">101946U</t>
  </si>
  <si>
    <t xml:space="preserve">QUADRO DE MEDIÇÃO GERAL DE ENERGIA PARA 1 MEDIDOR DE SOBREPOR - FORNECIMENTO E INSTALAÇÃO. AF_10/2020</t>
  </si>
  <si>
    <t xml:space="preserve">91945U</t>
  </si>
  <si>
    <t xml:space="preserve">SUPORTE PARAFUSADO COM PLACA DE ENCAIXE 4" X 2" ALTO (2,00 M DO PISO) PARA PONTO ELÉTRICO - FORNECIMENTO E INSTALAÇÃO. AF_12/2015</t>
  </si>
  <si>
    <t xml:space="preserve">91946U</t>
  </si>
  <si>
    <t xml:space="preserve">SUPORTE PARAFUSADO COM PLACA DE ENCAIXE 4" X 2" MÉDIO (1,30 M DO PISO) PARA PONTO ELÉTRICO - FORNECIMENTO E INSTALAÇÃO. AF_12/2015</t>
  </si>
  <si>
    <t xml:space="preserve">91947U</t>
  </si>
  <si>
    <t xml:space="preserve">SUPORTE PARAFUSADO COM PLACA DE ENCAIXE 4" X 2" BAIXO (0,30 M DO PISO) PARA PONTO ELÉTRICO - FORNECIMENTO E INSTALAÇÃO. AF_12/2015</t>
  </si>
  <si>
    <t xml:space="preserve">91949U</t>
  </si>
  <si>
    <t xml:space="preserve">SUPORTE PARAFUSADO COM PLACA DE ENCAIXE 4" X 4" ALTO (2,00 M DO PISO) PARA PONTO ELÉTRICO - FORNECIMENTO E INSTALAÇÃO. AF_12/2015</t>
  </si>
  <si>
    <t xml:space="preserve">91950U</t>
  </si>
  <si>
    <t xml:space="preserve">SUPORTE PARAFUSADO COM PLACA DE ENCAIXE 4" X 4" MÉDIO (1,30 M DO PISO) PARA PONTO ELÉTRICO - FORNECIMENTO E INSTALAÇÃO. AF_12/2015</t>
  </si>
  <si>
    <t xml:space="preserve">91951U</t>
  </si>
  <si>
    <t xml:space="preserve">SUPORTE PARAFUSADO COM PLACA DE ENCAIXE 4" X 4" BAIXO (0,30 M DO PISO) PARA PONTO ELÉTRICO - FORNECIMENTO E INSTALAÇÃO. AF_12/2015</t>
  </si>
  <si>
    <t xml:space="preserve">91952U</t>
  </si>
  <si>
    <t xml:space="preserve">INTERRUPTOR SIMPLES (1 MÓDULO), 10A/250V, SEM SUPORTE E SEM PLACA - FORNECIMENTO E INSTALAÇÃO. AF_12/2015</t>
  </si>
  <si>
    <t xml:space="preserve">91953U</t>
  </si>
  <si>
    <t xml:space="preserve">INTERRUPTOR SIMPLES (1 MÓDULO), 10A/250V, INCLUINDO SUPORTE E PLACA - FORNECIMENTO E INSTALAÇÃO. AF_12/2015</t>
  </si>
  <si>
    <t xml:space="preserve">91954U</t>
  </si>
  <si>
    <t xml:space="preserve">INTERRUPTOR PARALELO (1 MÓDULO), 10A/250V, SEM SUPORTE E SEM PLACA - FORNECIMENTO E INSTALAÇÃO. AF_12/2015</t>
  </si>
  <si>
    <t xml:space="preserve">91955U</t>
  </si>
  <si>
    <t xml:space="preserve">INTERRUPTOR PARALELO (1 MÓDULO), 10A/250V, INCLUINDO SUPORTE E PLACA - FORNECIMENTO E INSTALAÇÃO. AF_12/2015</t>
  </si>
  <si>
    <t xml:space="preserve">91956U</t>
  </si>
  <si>
    <t xml:space="preserve">INTERRUPTOR SIMPLES (1 MÓDULO) COM INTERRUPTOR PARALELO (1 MÓDULO), 10A/250V, SEM SUPORTE E SEM PLACA - FORNECIMENTO E INSTALAÇÃO. AF_12/2015</t>
  </si>
  <si>
    <t xml:space="preserve">91957U</t>
  </si>
  <si>
    <t xml:space="preserve">INTERRUPTOR SIMPLES (1 MÓDULO) COM INTERRUPTOR PARALELO (1 MÓDULO), 10A/250V, INCLUINDO SUPORTE E PLACA - FORNECIMENTO E INSTALAÇÃO. AF_12/2015</t>
  </si>
  <si>
    <t xml:space="preserve">91958U</t>
  </si>
  <si>
    <t xml:space="preserve">INTERRUPTOR SIMPLES (2 MÓDULOS), 10A/250V, SEM SUPORTE E SEM PLACA - FORNECIMENTO E INSTALAÇÃO. AF_12/2015</t>
  </si>
  <si>
    <t xml:space="preserve">91959U</t>
  </si>
  <si>
    <t xml:space="preserve">INTERRUPTOR SIMPLES (2 MÓDULOS), 10A/250V, INCLUINDO SUPORTE E PLACA - FORNECIMENTO E INSTALAÇÃO. AF_12/2015</t>
  </si>
  <si>
    <t xml:space="preserve">91960U</t>
  </si>
  <si>
    <t xml:space="preserve">INTERRUPTOR PARALELO (2 MÓDULOS), 10A/250V, SEM SUPORTE E SEM PLACA - FORNECIMENTO E INSTALAÇÃO. AF_12/2015</t>
  </si>
  <si>
    <t xml:space="preserve">91961U</t>
  </si>
  <si>
    <t xml:space="preserve">INTERRUPTOR PARALELO (2 MÓDULOS), 10A/250V, INCLUINDO SUPORTE E PLACA - FORNECIMENTO E INSTALAÇÃO. AF_12/2015</t>
  </si>
  <si>
    <t xml:space="preserve">91962U</t>
  </si>
  <si>
    <t xml:space="preserve">INTERRUPTOR SIMPLES (1 MÓDULO) COM INTERRUPTOR PARALELO (2 MÓDULOS), 10A/250V, SEM SUPORTE E SEM PLACA - FORNECIMENTO E INSTALAÇÃO. AF_12/2015</t>
  </si>
  <si>
    <t xml:space="preserve">91963U</t>
  </si>
  <si>
    <t xml:space="preserve">INTERRUPTOR SIMPLES (1 MÓDULO) COM INTERRUPTOR PARALELO (2 MÓDULOS), 10A/250V, INCLUINDO SUPORTE E PLACA - FORNECIMENTO E INSTALAÇÃO. AF_12/2015</t>
  </si>
  <si>
    <t xml:space="preserve">91964U</t>
  </si>
  <si>
    <t xml:space="preserve">INTERRUPTOR SIMPLES (2 MÓDULOS) COM INTERRUPTOR PARALELO (1 MÓDULO), 10A/250V, SEM SUPORTE E SEM PLACA - FORNECIMENTO E INSTALAÇÃO. AF_12/2015</t>
  </si>
  <si>
    <t xml:space="preserve">91965U</t>
  </si>
  <si>
    <t xml:space="preserve">INTERRUPTOR SIMPLES (2 MÓDULOS) COM INTERRUPTOR PARALELO (1 MÓDULO), 10A/250V, INCLUINDO SUPORTE E PLACA - FORNECIMENTO E INSTALAÇÃO. AF_12/2015</t>
  </si>
  <si>
    <t xml:space="preserve">91966U</t>
  </si>
  <si>
    <t xml:space="preserve">INTERRUPTOR SIMPLES (3 MÓDULOS), 10A/250V, SEM SUPORTE E SEM PLACA - FORNECIMENTO E INSTALAÇÃO. AF_12/2015</t>
  </si>
  <si>
    <t xml:space="preserve">91967U</t>
  </si>
  <si>
    <t xml:space="preserve">INTERRUPTOR SIMPLES (3 MÓDULOS), 10A/250V, INCLUINDO SUPORTE E PLACA - FORNECIMENTO E INSTALAÇÃO. AF_12/2015</t>
  </si>
  <si>
    <t xml:space="preserve">91968U</t>
  </si>
  <si>
    <t xml:space="preserve">INTERRUPTOR PARALELO (3 MÓDULOS), 10A/250V, SEM SUPORTE E SEM PLACA - FORNECIMENTO E INSTALAÇÃO. AF_12/2015</t>
  </si>
  <si>
    <t xml:space="preserve">91969U</t>
  </si>
  <si>
    <t xml:space="preserve">INTERRUPTOR PARALELO (3 MÓDULOS), 10A/250V, INCLUINDO SUPORTE E PLACA - FORNECIMENTO E INSTALAÇÃO. AF_12/2015</t>
  </si>
  <si>
    <t xml:space="preserve">91970U</t>
  </si>
  <si>
    <t xml:space="preserve">INTERRUPTOR SIMPLES (3 MÓDULOS) COM INTERRUPTOR PARALELO (1 MÓDULO), 10A/250V, SEM SUPORTE E SEM PLACA - FORNECIMENTO E INSTALAÇÃO. AF_12/2015</t>
  </si>
  <si>
    <t xml:space="preserve">91971U</t>
  </si>
  <si>
    <t xml:space="preserve">INTERRUPTOR SIMPLES (3 MÓDULOS) COM INTERRUPTOR PARALELO (1 MÓDULO), 10A/250V, INCLUINDO SUPORTE E PLACA - FORNECIMENTO E INSTALAÇÃO. AF_12/2015</t>
  </si>
  <si>
    <t xml:space="preserve">91972U</t>
  </si>
  <si>
    <t xml:space="preserve">INTERRUPTOR SIMPLES (2 MÓDULOS) COM INTERRUPTOR PARALELO (2 MÓDULOS), 10A/250V, SEM SUPORTE E SEM PLACA - FORNECIMENTO E INSTALAÇÃO. AF_12/2015</t>
  </si>
  <si>
    <t xml:space="preserve">91973U</t>
  </si>
  <si>
    <t xml:space="preserve">INTERRUPTOR SIMPLES (2 MÓDULOS) COM INTERRUPTOR PARALELO (2 MÓDULOS), 10A/250V, INCLUINDO SUPORTE E PLACA - FORNECIMENTO E INSTALAÇÃO. AF_12/2015</t>
  </si>
  <si>
    <t xml:space="preserve">91974U</t>
  </si>
  <si>
    <t xml:space="preserve">INTERRUPTOR SIMPLES (4 MÓDULOS), 10A/250V, SEM SUPORTE E SEM PLACA - FORNECIMENTO E INSTALAÇÃO. AF_12/2015</t>
  </si>
  <si>
    <t xml:space="preserve">91975U</t>
  </si>
  <si>
    <t xml:space="preserve">INTERRUPTOR SIMPLES (4 MÓDULOS), 10A/250V, INCLUINDO SUPORTE E PLACA - FORNECIMENTO E INSTALAÇÃO. AF_12/2015</t>
  </si>
  <si>
    <t xml:space="preserve">91976U</t>
  </si>
  <si>
    <t xml:space="preserve">INTERRUPTOR SIMPLES (6 MÓDULOS), 10A/250V, SEM SUPORTE E SEM PLACA - FORNECIMENTO E INSTALAÇÃO. AF_12/2015</t>
  </si>
  <si>
    <t xml:space="preserve">91977U</t>
  </si>
  <si>
    <t xml:space="preserve">INTERRUPTOR SIMPLES (6 MÓDULOS), 10A/250V, INCLUINDO SUPORTE E PLACA - FORNECIMENTO E INSTALAÇÃO. AF_12/2015</t>
  </si>
  <si>
    <t xml:space="preserve">91978U</t>
  </si>
  <si>
    <t xml:space="preserve">INTERRUPTOR INTERMEDIÁRIO (1 MÓDULO), 10A/250V, SEM SUPORTE E SEM PLACA - FORNECIMENTO E INSTALAÇÃO. AF_09/2017</t>
  </si>
  <si>
    <t xml:space="preserve">91979U</t>
  </si>
  <si>
    <t xml:space="preserve">INTERRUPTOR INTERMEDIÁRIO (1 MÓDULO), 10A/250V, INCLUINDO SUPORTE E PLACA - FORNECIMENTO E INSTALAÇÃO. AF_09/2017</t>
  </si>
  <si>
    <t xml:space="preserve">91980U</t>
  </si>
  <si>
    <t xml:space="preserve">INTERRUPTOR BIPOLAR (1 MÓDULO), 10A/250V, SEM SUPORTE E SEM PLACA - FORNECIMENTO E INSTALAÇÃO. AF_09/2017</t>
  </si>
  <si>
    <t xml:space="preserve">91981U</t>
  </si>
  <si>
    <t xml:space="preserve">INTERRUPTOR BIPOLAR (1 MÓDULO), 10A/250V, INCLUINDO SUPORTE E PLACA - FORNECIMENTO E INSTALAÇÃO. AF_09/2017</t>
  </si>
  <si>
    <t xml:space="preserve">91982U</t>
  </si>
  <si>
    <t xml:space="preserve">DIMMER ROTATIVO (1 MÓDULO), 220V/600W, SEM SUPORTE E SEM PLACA - FORNECIMENTO E INSTALAÇÃO. AF_09/2017</t>
  </si>
  <si>
    <t xml:space="preserve">91983U</t>
  </si>
  <si>
    <t xml:space="preserve">DIMMER ROTATIVO (1 MÓDULO), 220V/600W, INCLUINDO SUPORTE E PLACA - FORNECIMENTO E INSTALAÇÃO. AF_09/2017</t>
  </si>
  <si>
    <t xml:space="preserve">91984U</t>
  </si>
  <si>
    <t xml:space="preserve">INTERRUPTOR PULSADOR CAMPAINHA (1 MÓDULO), 10A/250V, SEM SUPORTE E SEM PLACA - FORNECIMENTO E INSTALAÇÃO. AF_09/2017</t>
  </si>
  <si>
    <t xml:space="preserve">91985U</t>
  </si>
  <si>
    <t xml:space="preserve">INTERRUPTOR PULSADOR CAMPAINHA (1 MÓDULO), 10A/250V, INCLUINDO SUPORTE E PLACA - FORNECIMENTO E INSTALAÇÃO. AF_09/2017</t>
  </si>
  <si>
    <t xml:space="preserve">91986U</t>
  </si>
  <si>
    <t xml:space="preserve">CAMPAINHA CIGARRA (1 MÓDULO), 10A/250V, SEM SUPORTE E SEM PLACA - FORNECIMENTO E INSTALAÇÃO. AF_09/2017</t>
  </si>
  <si>
    <t xml:space="preserve">91987U</t>
  </si>
  <si>
    <t xml:space="preserve">CAMPAINHA CIGARRA (1 MÓDULO), 10A/250V, INCLUINDO SUPORTE E PLACA - FORNECIMENTO E INSTALAÇÃO. AF_09/2017</t>
  </si>
  <si>
    <t xml:space="preserve">91988U</t>
  </si>
  <si>
    <t xml:space="preserve">INTERRUPTOR PULSADOR MINUTERIA (1 MÓDULO), 10A/250V, SEM SUPORTE E SEM PLACA - FORNECIMENTO E INSTALAÇÃO. AF_09/2017</t>
  </si>
  <si>
    <t xml:space="preserve">91989U</t>
  </si>
  <si>
    <t xml:space="preserve">INTERRUPTOR PULSADOR MINUTERIA (1 MÓDULO), 10A/250V, INCLUINDO SUPORTE E PLACA - FORNECIMENTO E INSTALAÇÃO. AF_09/2017</t>
  </si>
  <si>
    <t xml:space="preserve">91990U</t>
  </si>
  <si>
    <t xml:space="preserve">TOMADA ALTA DE EMBUTIR (1 MÓDULO), 2P+T 10 A, SEM SUPORTE E SEM PLACA - FORNECIMENTO E INSTALAÇÃO. AF_12/2015</t>
  </si>
  <si>
    <t xml:space="preserve">91991U</t>
  </si>
  <si>
    <t xml:space="preserve">TOMADA ALTA DE EMBUTIR (1 MÓDULO), 2P+T 20 A, SEM SUPORTE E SEM PLACA - FORNECIMENTO E INSTALAÇÃO. AF_12/2015</t>
  </si>
  <si>
    <t xml:space="preserve">91992U</t>
  </si>
  <si>
    <t xml:space="preserve">TOMADA ALTA DE EMBUTIR (1 MÓDULO), 2P+T 10 A, INCLUINDO SUPORTE E PLACA - FORNECIMENTO E INSTALAÇÃO. AF_12/2015</t>
  </si>
  <si>
    <t xml:space="preserve">91993U</t>
  </si>
  <si>
    <t xml:space="preserve">TOMADA ALTA DE EMBUTIR (1 MÓDULO), 2P+T 20 A, INCLUINDO SUPORTE E PLACA - FORNECIMENTO E INSTALAÇÃO. AF_12/2015</t>
  </si>
  <si>
    <t xml:space="preserve">91994U</t>
  </si>
  <si>
    <t xml:space="preserve">TOMADA MÉDIA DE EMBUTIR (1 MÓDULO), 2P+T 10 A, SEM SUPORTE E SEM PLACA - FORNECIMENTO E INSTALAÇÃO. AF_12/2015</t>
  </si>
  <si>
    <t xml:space="preserve">91995U</t>
  </si>
  <si>
    <t xml:space="preserve">TOMADA MÉDIA DE EMBUTIR (1 MÓDULO), 2P+T 20 A, SEM SUPORTE E SEM PLACA - FORNECIMENTO E INSTALAÇÃO. AF_12/2015</t>
  </si>
  <si>
    <t xml:space="preserve">91996U</t>
  </si>
  <si>
    <t xml:space="preserve">TOMADA MÉDIA DE EMBUTIR (1 MÓDULO), 2P+T 10 A, INCLUINDO SUPORTE E PLACA - FORNECIMENTO E INSTALAÇÃO. AF_12/2015</t>
  </si>
  <si>
    <t xml:space="preserve">91997U</t>
  </si>
  <si>
    <t xml:space="preserve">TOMADA MÉDIA DE EMBUTIR (1 MÓDULO), 2P+T 20 A, INCLUINDO SUPORTE E PLACA - FORNECIMENTO E INSTALAÇÃO. AF_12/2015</t>
  </si>
  <si>
    <t xml:space="preserve">91998U</t>
  </si>
  <si>
    <t xml:space="preserve">TOMADA BAIXA DE EMBUTIR (1 MÓDULO), 2P+T 10 A, SEM SUPORTE E SEM PLACA - FORNECIMENTO E INSTALAÇÃO. AF_12/2015</t>
  </si>
  <si>
    <t xml:space="preserve">91999U</t>
  </si>
  <si>
    <t xml:space="preserve">TOMADA BAIXA DE EMBUTIR (1 MÓDULO), 2P+T 20 A, SEM SUPORTE E SEM PLACA - FORNECIMENTO E INSTALAÇÃO. AF_12/2015</t>
  </si>
  <si>
    <t xml:space="preserve">92000U</t>
  </si>
  <si>
    <t xml:space="preserve">TOMADA BAIXA DE EMBUTIR (1 MÓDULO), 2P+T 10 A, INCLUINDO SUPORTE E PLACA - FORNECIMENTO E INSTALAÇÃO. AF_12/2015</t>
  </si>
  <si>
    <t xml:space="preserve">92001U</t>
  </si>
  <si>
    <t xml:space="preserve">TOMADA BAIXA DE EMBUTIR (1 MÓDULO), 2P+T 20 A, INCLUINDO SUPORTE E PLACA - FORNECIMENTO E INSTALAÇÃO. AF_12/2015</t>
  </si>
  <si>
    <t xml:space="preserve">92002U</t>
  </si>
  <si>
    <t xml:space="preserve">TOMADA MÉDIA DE EMBUTIR (2 MÓDULOS), 2P+T 10 A, SEM SUPORTE E SEM PLACA - FORNECIMENTO E INSTALAÇÃO. AF_12/2015</t>
  </si>
  <si>
    <t xml:space="preserve">92003U</t>
  </si>
  <si>
    <t xml:space="preserve">TOMADA MÉDIA DE EMBUTIR (2 MÓDULOS), 2P+T 20 A, SEM SUPORTE E SEM PLACA - FORNECIMENTO E INSTALAÇÃO. AF_12/2015</t>
  </si>
  <si>
    <t xml:space="preserve">92004U</t>
  </si>
  <si>
    <t xml:space="preserve">TOMADA MÉDIA DE EMBUTIR (2 MÓDULOS), 2P+T 10 A, INCLUINDO SUPORTE E PLACA - FORNECIMENTO E INSTALAÇÃO. AF_12/2015</t>
  </si>
  <si>
    <t xml:space="preserve">92005U</t>
  </si>
  <si>
    <t xml:space="preserve">TOMADA MÉDIA DE EMBUTIR (2 MÓDULOS), 2P+T 20 A, INCLUINDO SUPORTE E PLACA - FORNECIMENTO E INSTALAÇÃO. AF_12/2015</t>
  </si>
  <si>
    <t xml:space="preserve">92006U</t>
  </si>
  <si>
    <t xml:space="preserve">TOMADA BAIXA DE EMBUTIR (2 MÓDULOS), 2P+T 10 A, SEM SUPORTE E SEM PLACA - FORNECIMENTO E INSTALAÇÃO. AF_12/2015</t>
  </si>
  <si>
    <t xml:space="preserve">92007U</t>
  </si>
  <si>
    <t xml:space="preserve">TOMADA BAIXA DE EMBUTIR (2 MÓDULOS), 2P+T 20 A, SEM SUPORTE E SEM PLACA - FORNECIMENTO E INSTALAÇÃO. AF_12/2015</t>
  </si>
  <si>
    <t xml:space="preserve">92008U</t>
  </si>
  <si>
    <t xml:space="preserve">TOMADA BAIXA DE EMBUTIR (2 MÓDULOS), 2P+T 10 A, INCLUINDO SUPORTE E PLACA - FORNECIMENTO E INSTALAÇÃO. AF_12/2015</t>
  </si>
  <si>
    <t xml:space="preserve">92009U</t>
  </si>
  <si>
    <t xml:space="preserve">TOMADA BAIXA DE EMBUTIR (2 MÓDULOS), 2P+T 20 A, INCLUINDO SUPORTE E PLACA - FORNECIMENTO E INSTALAÇÃO. AF_12/2015</t>
  </si>
  <si>
    <t xml:space="preserve">92010U</t>
  </si>
  <si>
    <t xml:space="preserve">TOMADA MÉDIA DE EMBUTIR (3 MÓDULOS), 2P+T 10 A, SEM SUPORTE E SEM PLACA - FORNECIMENTO E INSTALAÇÃO. AF_12/2015</t>
  </si>
  <si>
    <t xml:space="preserve">92011U</t>
  </si>
  <si>
    <t xml:space="preserve">TOMADA MÉDIA DE EMBUTIR (3 MÓDULOS), 2P+T 20 A, SEM SUPORTE E SEM PLACA - FORNECIMENTO E INSTALAÇÃO. AF_12/2015</t>
  </si>
  <si>
    <t xml:space="preserve">92012U</t>
  </si>
  <si>
    <t xml:space="preserve">TOMADA MÉDIA DE EMBUTIR (3 MÓDULOS), 2P+T 10 A, INCLUINDO SUPORTE E PLACA - FORNECIMENTO E INSTALAÇÃO. AF_12/2015</t>
  </si>
  <si>
    <t xml:space="preserve">92013U</t>
  </si>
  <si>
    <t xml:space="preserve">TOMADA MÉDIA DE EMBUTIR (3 MÓDULOS), 2P+T 20 A, INCLUINDO SUPORTE E PLACA - FORNECIMENTO E INSTALAÇÃO. AF_12/2015</t>
  </si>
  <si>
    <t xml:space="preserve">92014U</t>
  </si>
  <si>
    <t xml:space="preserve">TOMADA BAIXA DE EMBUTIR (3 MÓDULOS), 2P+T 10 A, SEM SUPORTE E SEM PLACA - FORNECIMENTO E INSTALAÇÃO. AF_12/2015</t>
  </si>
  <si>
    <t xml:space="preserve">92015U</t>
  </si>
  <si>
    <t xml:space="preserve">TOMADA BAIXA DE EMBUTIR (3 MÓDULOS), 2P+T 20 A, SEM SUPORTE E SEM PLACA - FORNECIMENTO E INSTALAÇÃO. AF_12/2015</t>
  </si>
  <si>
    <t xml:space="preserve">92016U</t>
  </si>
  <si>
    <t xml:space="preserve">TOMADA BAIXA DE EMBUTIR (3 MÓDULOS), 2P+T 10 A, INCLUINDO SUPORTE E PLACA - FORNECIMENTO E INSTALAÇÃO. AF_12/2015</t>
  </si>
  <si>
    <t xml:space="preserve">92017U</t>
  </si>
  <si>
    <t xml:space="preserve">TOMADA BAIXA DE EMBUTIR (3 MÓDULOS), 2P+T 20 A, INCLUINDO SUPORTE E PLACA - FORNECIMENTO E INSTALAÇÃO. AF_12/2015</t>
  </si>
  <si>
    <t xml:space="preserve">92018U</t>
  </si>
  <si>
    <t xml:space="preserve">TOMADA BAIXA DE EMBUTIR (4 MÓDULOS), 2P+T 10 A, SEM SUPORTE E SEM PLACA - FORNECIMENTO E INSTALAÇÃO. AF_12/2015</t>
  </si>
  <si>
    <t xml:space="preserve">92019U</t>
  </si>
  <si>
    <t xml:space="preserve">TOMADA BAIXA DE EMBUTIR (4 MÓDULOS), 2P+T 10 A, INCLUINDO SUPORTE E PLACA - FORNECIMENTO E INSTALAÇÃO. AF_12/2015</t>
  </si>
  <si>
    <t xml:space="preserve">92020U</t>
  </si>
  <si>
    <t xml:space="preserve">TOMADA BAIXA DE EMBUTIR (6 MÓDULOS), 2P+T 10 A, SEM SUPORTE E SEM PLACA - FORNECIMENTO E INSTALAÇÃO. AF_12/2015</t>
  </si>
  <si>
    <t xml:space="preserve">92021U</t>
  </si>
  <si>
    <t xml:space="preserve">TOMADA BAIXA DE EMBUTIR (6 MÓDULOS), 2P+T 10 A, INCLUINDO SUPORTE E PLACA - FORNECIMENTO E INSTALAÇÃO. AF_12/2015</t>
  </si>
  <si>
    <t xml:space="preserve">92022U</t>
  </si>
  <si>
    <t xml:space="preserve">INTERRUPTOR SIMPLES (1 MÓDULO) COM 1 TOMADA DE EMBUTIR 2P+T 10 A,  SEM SUPORTE E SEM PLACA - FORNECIMENTO E INSTALAÇÃO. AF_12/2015</t>
  </si>
  <si>
    <t xml:space="preserve">92023U</t>
  </si>
  <si>
    <t xml:space="preserve">INTERRUPTOR SIMPLES (1 MÓDULO) COM 1 TOMADA DE EMBUTIR 2P+T 10 A,  INCLUINDO SUPORTE E PLACA - FORNECIMENTO E INSTALAÇÃO. AF_12/2015</t>
  </si>
  <si>
    <t xml:space="preserve">92024U</t>
  </si>
  <si>
    <t xml:space="preserve">INTERRUPTOR SIMPLES (1 MÓDULO) COM 2 TOMADAS DE EMBUTIR 2P+T 10 A,  SEM SUPORTE E SEM PLACA - FORNECIMENTO E INSTALAÇÃO. AF_12/2015</t>
  </si>
  <si>
    <t xml:space="preserve">92025U</t>
  </si>
  <si>
    <t xml:space="preserve">INTERRUPTOR SIMPLES (1 MÓDULO) COM 2 TOMADAS DE EMBUTIR 2P+T 10 A,  INCLUINDO SUPORTE E PLACA - FORNECIMENTO E INSTALAÇÃO. AF_12/2015</t>
  </si>
  <si>
    <t xml:space="preserve">92026U</t>
  </si>
  <si>
    <t xml:space="preserve">INTERRUPTOR SIMPLES (2 MÓDULOS) COM 1 TOMADA DE EMBUTIR 2P+T 10 A,  SEM SUPORTE E SEM PLACA - FORNECIMENTO E INSTALAÇÃO. AF_12/2015</t>
  </si>
  <si>
    <t xml:space="preserve">92027U</t>
  </si>
  <si>
    <t xml:space="preserve">INTERRUPTOR SIMPLES (2 MÓDULOS) COM 1 TOMADA DE EMBUTIR 2P+T 10 A,  INCLUINDO SUPORTE E PLACA - FORNECIMENTO E INSTALAÇÃO. AF_12/2015</t>
  </si>
  <si>
    <t xml:space="preserve">92028U</t>
  </si>
  <si>
    <t xml:space="preserve">INTERRUPTOR PARALELO (1 MÓDULO) COM 1 TOMADA DE EMBUTIR 2P+T 10 A,  SEM SUPORTE E SEM PLACA - FORNECIMENTO E INSTALAÇÃO. AF_12/2015</t>
  </si>
  <si>
    <t xml:space="preserve">92029U</t>
  </si>
  <si>
    <t xml:space="preserve">INTERRUPTOR PARALELO (1 MÓDULO) COM 1 TOMADA DE EMBUTIR 2P+T 10 A,  INCLUINDO SUPORTE E PLACA - FORNECIMENTO E INSTALAÇÃO. AF_12/2015</t>
  </si>
  <si>
    <t xml:space="preserve">92030U</t>
  </si>
  <si>
    <t xml:space="preserve">INTERRUPTOR PARALELO (1 MÓDULO) COM 2 TOMADAS DE EMBUTIR 2P+T 10 A,  SEM SUPORTE E SEM PLACA - FORNECIMENTO E INSTALAÇÃO. AF_12/2015</t>
  </si>
  <si>
    <t xml:space="preserve">92031U</t>
  </si>
  <si>
    <t xml:space="preserve">INTERRUPTOR PARALELO (1 MÓDULO) COM 2 TOMADAS DE EMBUTIR 2P+T 10 A,  INCLUINDO SUPORTE E PLACA - FORNECIMENTO E INSTALAÇÃO. AF_12/2015</t>
  </si>
  <si>
    <t xml:space="preserve">92032U</t>
  </si>
  <si>
    <t xml:space="preserve">INTERRUPTOR PARALELO (2 MÓDULOS) COM 1 TOMADA DE EMBUTIR 2P+T 10 A,  SEM SUPORTE E SEM PLACA - FORNECIMENTO E INSTALAÇÃO. AF_12/2015</t>
  </si>
  <si>
    <t xml:space="preserve">92033U</t>
  </si>
  <si>
    <t xml:space="preserve">INTERRUPTOR PARALELO (2 MÓDULOS) COM 1 TOMADA DE EMBUTIR 2P+T 10 A,  INCLUINDO SUPORTE E PLACA - FORNECIMENTO E INSTALAÇÃO. AF_12/2015</t>
  </si>
  <si>
    <t xml:space="preserve">92034U</t>
  </si>
  <si>
    <t xml:space="preserve">INTERRUPTOR SIMPLES (1 MÓDULO), INTERRUPTOR PARALELO (1 MÓDULO) E 1 TOMADA DE EMBUTIR 2P+T 10 A,  SEM SUPORTE E SEM PLACA - FORNECIMENTO E INSTALAÇÃO. AF_12/2015</t>
  </si>
  <si>
    <t xml:space="preserve">92035U</t>
  </si>
  <si>
    <t xml:space="preserve">INTERRUPTOR SIMPLES (1 MÓDULO), INTERRUPTOR PARALELO (1 MÓDULO) E 1 TOMADA DE EMBUTIR 2P+T 10 A,  INCLUINDO SUPORTE E PLACA - FORNECIMENTO E INSTALAÇÃO. AF_12/2015</t>
  </si>
  <si>
    <t xml:space="preserve">97583U</t>
  </si>
  <si>
    <t xml:space="preserve">LUMINÁRIA TIPO CALHA, DE SOBREPOR, COM 1 LÂMPADA TUBULAR FLUORESCENTE DE 18 W, COM REATOR DE PARTIDA RÁPIDA - FORNECIMENTO E INSTALAÇÃO. AF_02/2020</t>
  </si>
  <si>
    <t xml:space="preserve">97584U</t>
  </si>
  <si>
    <t xml:space="preserve">LUMINÁRIA TIPO CALHA, DE SOBREPOR, COM 1 LÂMPADA TUBULAR FLUORESCENTE DE 36 W, COM REATOR DE PARTIDA RÁPIDA - FORNECIMENTO E INSTALAÇÃO. AF_02/2020</t>
  </si>
  <si>
    <t xml:space="preserve">97585U</t>
  </si>
  <si>
    <t xml:space="preserve">LUMINÁRIA TIPO CALHA, DE SOBREPOR, COM 2 LÂMPADAS TUBULARES FLUORESCENTES DE 18 W, COM REATOR DE PARTIDA RÁPIDA - FORNECIMENTO E INSTALAÇÃO. AF_02/2020</t>
  </si>
  <si>
    <t xml:space="preserve">97586U</t>
  </si>
  <si>
    <t xml:space="preserve">LUMINÁRIA TIPO CALHA, DE SOBREPOR, COM 2 LÂMPADAS TUBULARES FLUORESCENTES DE 36 W, COM REATOR DE PARTIDA RÁPIDA - FORNECIMENTO E INSTALAÇÃO. AF_02/2020</t>
  </si>
  <si>
    <t xml:space="preserve">97587U</t>
  </si>
  <si>
    <t xml:space="preserve">LUMINÁRIA TIPO CALHA, DE EMBUTIR, COM 2 LÂMPADAS FLUORESCENTES DE 14 W, COM REATOR DE PARTIDA RÁPIDA - FORNECIMENTO E INSTALAÇÃO. AF_02/2020</t>
  </si>
  <si>
    <t xml:space="preserve">97589U</t>
  </si>
  <si>
    <t xml:space="preserve">LUMINÁRIA TIPO PLAFON EM PLÁSTICO, DE SOBREPOR, COM 1 LÂMPADA FLUORESCENTE DE 15 W, SEM REATOR - FORNECIMENTO E INSTALAÇÃO. AF_02/2020</t>
  </si>
  <si>
    <t xml:space="preserve">97590U</t>
  </si>
  <si>
    <t xml:space="preserve">LUMINÁRIA TIPO PLAFON REDONDO COM VIDRO FOSCO, DE SOBREPOR, COM 1 LÂMPADA FLUORESCENTE DE 15 W, SEM REATOR - FORNECIMENTO E INSTALAÇÃO. AF_02/2020</t>
  </si>
  <si>
    <t xml:space="preserve">97591U</t>
  </si>
  <si>
    <t xml:space="preserve">LUMINÁRIA TIPO PLAFON REDONDO COM VIDRO FOSCO, DE SOBREPOR, COM 2 LÂMPADAS FLUORESCENTES DE 15 W, SEM REATOR - FORNECIMENTO E INSTALAÇÃO. AF_02/2020</t>
  </si>
  <si>
    <t xml:space="preserve">97593U</t>
  </si>
  <si>
    <t xml:space="preserve">LUMINÁRIA TIPO SPOT, DE SOBREPOR, COM 1 LÂMPADA FLUORESCENTE DE 15 W, SEM REATOR - FORNECIMENTO E INSTALAÇÃO. AF_02/2020</t>
  </si>
  <si>
    <t xml:space="preserve">97594U</t>
  </si>
  <si>
    <t xml:space="preserve">LUMINÁRIA TIPO SPOT, DE SOBREPOR, COM 2 LÂMPADAS FLUORESCENTES DE 15 W, SEM REATOR - FORNECIMENTO E INSTALAÇÃO. AF_02/2020</t>
  </si>
  <si>
    <t xml:space="preserve">97595U</t>
  </si>
  <si>
    <t xml:space="preserve">SENSOR DE PRESENÇA COM FOTOCÉLULA, FIXAÇÃO EM PAREDE - FORNECIMENTO E INSTALAÇÃO. AF_02/2020</t>
  </si>
  <si>
    <t xml:space="preserve">97596U</t>
  </si>
  <si>
    <t xml:space="preserve">SENSOR DE PRESENÇA SEM FOTOCÉLULA, FIXAÇÃO EM PAREDE - FORNECIMENTO E INSTALAÇÃO. AF_02/2020</t>
  </si>
  <si>
    <t xml:space="preserve">97597U</t>
  </si>
  <si>
    <t xml:space="preserve">SENSOR DE PRESENÇA COM FOTOCÉLULA, FIXAÇÃO EM TETO - FORNECIMENTO E INSTALAÇÃO. AF_02/2020</t>
  </si>
  <si>
    <t xml:space="preserve">97598U</t>
  </si>
  <si>
    <t xml:space="preserve">SENSOR DE PRESENÇA SEM FOTOCÉLULA, FIXAÇÃO EM TETO - FORNECIMENTO E INSTALAÇÃO. AF_02/2020</t>
  </si>
  <si>
    <t xml:space="preserve">97599U</t>
  </si>
  <si>
    <t xml:space="preserve">LUMINÁRIA DE EMERGÊNCIA, COM 30 LÂMPADAS LED DE 2 W, SEM REATOR - FORNECIMENTO E INSTALAÇÃO. AF_02/2020</t>
  </si>
  <si>
    <t xml:space="preserve">97609U</t>
  </si>
  <si>
    <t xml:space="preserve">LÂMPADA COMPACTA DE LED 6 W, BASE E27 - FORNECIMENTO E INSTALAÇÃO. AF_02/2020</t>
  </si>
  <si>
    <t xml:space="preserve">97610U</t>
  </si>
  <si>
    <t xml:space="preserve">LÂMPADA COMPACTA DE LED 10 W, BASE E27 - FORNECIMENTO E INSTALAÇÃO. AF_02/2020</t>
  </si>
  <si>
    <t xml:space="preserve">97611U</t>
  </si>
  <si>
    <t xml:space="preserve">LÂMPADA COMPACTA FLUORESCENTE DE 15 W, BASE E27 - FORNECIMENTO E INSTALAÇÃO. AF_02/2020</t>
  </si>
  <si>
    <t xml:space="preserve">97612U</t>
  </si>
  <si>
    <t xml:space="preserve">LÂMPADA COMPACTA FLUORESCENTE DE 20 W, BASE E27 - FORNECIMENTO E INSTALAÇÃO. AF_02/2020</t>
  </si>
  <si>
    <t xml:space="preserve">97613U</t>
  </si>
  <si>
    <t xml:space="preserve">LÂMPADA COMPACTA DE VAPOR MERCURIO 125 W, BASE E27 - FORNECIMENTO E INSTALAÇÃO. AF_02/2020</t>
  </si>
  <si>
    <t xml:space="preserve">97614U</t>
  </si>
  <si>
    <t xml:space="preserve">LÂMPADA COMPACTA DE VAPOR METÁLICO OVOIDE 150 W, BASE E27 - FORNECIMENTO E INSTALAÇÃO. AF_02/2020</t>
  </si>
  <si>
    <t xml:space="preserve">97615U</t>
  </si>
  <si>
    <t xml:space="preserve">LÂMPADA TUBULAR FLUORESCENTE T8 DE 16/18 W, BASE G13 - FORNECIMENTO E INSTALAÇÃO. AF_02/2020_P</t>
  </si>
  <si>
    <t xml:space="preserve">97616U</t>
  </si>
  <si>
    <t xml:space="preserve">LÂMPADA TUBULAR FLUORESCENTE T8 DE 32/36 W, BASE G13 - FORNECIMENTO E INSTALAÇÃO. AF_02/2020_P</t>
  </si>
  <si>
    <t xml:space="preserve">97617U</t>
  </si>
  <si>
    <t xml:space="preserve">LÂMPADA TUBULAR FLUORESCENTE T10 DE 20/40 W, BASE G13 - FORNECIMENTO E INSTALAÇÃO. AF_02/2020_P</t>
  </si>
  <si>
    <t xml:space="preserve">97618U</t>
  </si>
  <si>
    <t xml:space="preserve">LÂMPADA TUBULAR FLUORESCENTE T5 DE 14 W, BASE G13 - FORNECIMENTO E INSTALAÇÃO. AF_02/2020_P</t>
  </si>
  <si>
    <t xml:space="preserve">100902U</t>
  </si>
  <si>
    <t xml:space="preserve">LÂMPADA TUBULAR LED DE 9/10 W, BASE G13 - FORNECIMENTO E INSTALAÇÃO. AF_02/2020_P</t>
  </si>
  <si>
    <t xml:space="preserve">100903U</t>
  </si>
  <si>
    <t xml:space="preserve">LÂMPADA TUBULAR LED DE 18/20 W, BASE G13 - FORNECIMENTO E INSTALAÇÃO. AF_02/2020_P</t>
  </si>
  <si>
    <t xml:space="preserve">100904U</t>
  </si>
  <si>
    <t xml:space="preserve">LUMINÁRIA TIPO CALHA, DE SOBREPOR, COM 1 LÂMPADA TUBULAR FLUORESCENTE DE 20 W, COM REATOR DE PARTIDA CONVENCIONAL - FORNECIMENTO E INSTALAÇÃO. AF_02/2020</t>
  </si>
  <si>
    <t xml:space="preserve">100905U</t>
  </si>
  <si>
    <t xml:space="preserve">LUMINÁRIA DUPLA TIPO CALHA, DE SOBREPOR, COM 4 LÂMPADAS TUBULARES FLUORESCENTES DE 18 W,COM REATORES DE PARTIDA RÁPIDA - FORNECIMENTO E INSTALAÇÃO. AF_02/2020</t>
  </si>
  <si>
    <t xml:space="preserve">100906U</t>
  </si>
  <si>
    <t xml:space="preserve">LUMINÁRIA DUPLA TIPO CALHA, DE SOBREPOR, COM 4 LÂMPADAS TUBULARES FLUORESCENTES DE 36 W, COM REATORES DE PARTIDA RÁPIDA -FORNECIMENTO E INSTALAÇÃO. AF_02/2020</t>
  </si>
  <si>
    <t xml:space="preserve">100919U</t>
  </si>
  <si>
    <t xml:space="preserve">LÂMPADA FLUORESCENTE ESPIRAL BRANCA 45 W, BASE E27 - FORNECIMENTO E INSTALAÇÃO. AF_02/2020</t>
  </si>
  <si>
    <t xml:space="preserve">100920U</t>
  </si>
  <si>
    <t xml:space="preserve">LÂMPADA FLUORESCENTE ESPIRAL BRANCA 65 W, BASE E27 - FORNECIMENTO E INSTALAÇÃO. AF_02/2020</t>
  </si>
  <si>
    <t xml:space="preserve">100921U</t>
  </si>
  <si>
    <t xml:space="preserve">REATOR DE PARTIDA RÁPIDA PARA LÂMPADA FLUORESCENTE 2X40W - FORNECIMENTO E INSTALAÇÃO. AF_02/2020</t>
  </si>
  <si>
    <t xml:space="preserve">100922U</t>
  </si>
  <si>
    <t xml:space="preserve">REATOR DE PARTIDA RÁPIDA PARA LÂMPADA FLUORESCENTE 1X20W - FORNECIMENTO E INSTALAÇÃO. AF_02/2020</t>
  </si>
  <si>
    <t xml:space="preserve">100923U</t>
  </si>
  <si>
    <t xml:space="preserve">REATOR DE PARTIDA RÁPIDA PARA LÂMPADA FLUORESCENTE 1X40W - FORNECIMENTO E INSTALAÇÃO. AF_02/2020</t>
  </si>
  <si>
    <t xml:space="preserve">103782U</t>
  </si>
  <si>
    <t xml:space="preserve">LUMINÁRIA TIPO PLAFON CIRCULAR, DE SOBREPOR, COM LED DE 12/13 W - FORNECIMENTO E INSTALAÇÃO. AF_03/2022</t>
  </si>
  <si>
    <t xml:space="preserve">101489U</t>
  </si>
  <si>
    <t xml:space="preserve">ENTRADA DE ENERGIA ELÉTRICA, AÉREA, MONOFÁSICA, COM CAIXA DE SOBREPOR, CABO DE 10 MM2 E DISJUNTOR DIN 50A (NÃO INCLUSO O POSTE DE CONCRETO). AF_07/2020_P</t>
  </si>
  <si>
    <t xml:space="preserve">101490U</t>
  </si>
  <si>
    <t xml:space="preserve">ENTRADA DE ENERGIA ELÉTRICA, AÉREA, MONOFÁSICA, COM CAIXA DE SOBREPOR, CABO DE 16 MM2 E DISJUNTOR DIN 50A (NÃO INCLUSO O POSTE DE CONCRETO). AF_07/2020_P</t>
  </si>
  <si>
    <t xml:space="preserve">101491U</t>
  </si>
  <si>
    <t xml:space="preserve">ENTRADA DE ENERGIA ELÉTRICA, AÉREA, MONOFÁSICA, COM CAIXA DE SOBREPOR, CABO DE 25 MM2 E DISJUNTOR DIN 50A (NÃO INCLUSO O POSTE DE CONCRETO). AF_07/2020_P</t>
  </si>
  <si>
    <t xml:space="preserve">101492U</t>
  </si>
  <si>
    <t xml:space="preserve">ENTRADA DE ENERGIA ELÉTRICA, AÉREA, MONOFÁSICA, COM CAIXA DE SOBREPOR, CABO DE 35 MM2 E DISJUNTOR DIN 50A (NÃO INCLUSO O POSTE DE CONCRETO). AF_07/2020_P</t>
  </si>
  <si>
    <t xml:space="preserve">101493U</t>
  </si>
  <si>
    <t xml:space="preserve">ENTRADA DE ENERGIA ELÉTRICA, AÉREA, MONOFÁSICA, COM CAIXA DE EMBUTIR, CABO DE 10 MM2 E DISJUNTOR DIN 50A (NÃO INCLUSO O POSTE DE CONCRETO). AF_07/2020_P</t>
  </si>
  <si>
    <t xml:space="preserve">101494U</t>
  </si>
  <si>
    <t xml:space="preserve">ENTRADA DE ENERGIA ELÉTRICA, AÉREA, MONOFÁSICA, COM CAIXA DE EMBUTIR, CABO DE 16 MM2 E DISJUNTOR DIN 50A (NÃO INCLUSO O POSTE DE CONCRETO). AF_07/2020_P</t>
  </si>
  <si>
    <t xml:space="preserve">101495U</t>
  </si>
  <si>
    <t xml:space="preserve">ENTRADA DE ENERGIA ELÉTRICA, AÉREA, MONOFÁSICA, COM CAIXA DE EMBUTIR, CABO DE 25 MM2 E DISJUNTOR DIN 50A (NÃO INCLUSO O POSTE DE CONCRETO). AF_07/2020_P</t>
  </si>
  <si>
    <t xml:space="preserve">101496U</t>
  </si>
  <si>
    <t xml:space="preserve">ENTRADA DE ENERGIA ELÉTRICA, AÉREA, MONOFÁSICA, COM CAIXA DE EMBUTIR, CABO DE 35 MM2 E DISJUNTOR DIN 50A (NÃO INCLUSO O POSTE DE CONCRETO). AF_07/2020_P</t>
  </si>
  <si>
    <t xml:space="preserve">101497U</t>
  </si>
  <si>
    <t xml:space="preserve">ENTRADA DE ENERGIA ELÉTRICA, AÉREA, BIFÁSICA, COM CAIXA DE SOBREPOR, CABO DE 10 MM2 E DISJUNTOR DIN 50A (NÃO INCLUSO O POSTE DE CONCRETO). AF_07/2020_P</t>
  </si>
  <si>
    <t xml:space="preserve">101498U</t>
  </si>
  <si>
    <t xml:space="preserve">ENTRADA DE ENERGIA ELÉTRICA, AÉREA, BIFÁSICA, COM CAIXA DE SOBREPOR, CABO DE 16 MM2 E DISJUNTOR DIN 50A (NÃO INCLUSO O POSTE DE CONCRETO). AF_07/2020_P</t>
  </si>
  <si>
    <t xml:space="preserve">101499U</t>
  </si>
  <si>
    <t xml:space="preserve">ENTRADA DE ENERGIA ELÉTRICA, AÉREA, BIFÁSICA, COM CAIXA DE SOBREPOR, CABO DE 25 MM2 E DISJUNTOR DIN 50A (NÃO INCLUSO O POSTE DE CONCRETO). AF_07/2020_P</t>
  </si>
  <si>
    <t xml:space="preserve">101500U</t>
  </si>
  <si>
    <t xml:space="preserve">ENTRADA DE ENERGIA ELÉTRICA, AÉREA, BIFÁSICA, COM CAIXA DE SOBREPOR, CABO DE 35 MM2 E DISJUNTOR DIN 50A (NÃO INCLUSO O POSTE DE CONCRETO). AF_07/2020_P</t>
  </si>
  <si>
    <t xml:space="preserve">101501U</t>
  </si>
  <si>
    <t xml:space="preserve">ENTRADA DE ENERGIA ELÉTRICA, AÉREA, BIFÁSICA, COM CAIXA DE EMBUTIR, CABO DE 10 MM2 E DISJUNTOR DIN 50A (NÃO INCLUSO O POSTE DE CONCRETO). AF_07/2020_P</t>
  </si>
  <si>
    <t xml:space="preserve">101502U</t>
  </si>
  <si>
    <t xml:space="preserve">ENTRADA DE ENERGIA ELÉTRICA, AÉREA, BIFÁSICA, COM CAIXA DE EMBUTIR, CABO DE 16 MM2 E DISJUNTOR DIN 50A (NÃO INCLUSO O POSTE DE CONCRETO). AF_07/2020_P</t>
  </si>
  <si>
    <t xml:space="preserve">101503U</t>
  </si>
  <si>
    <t xml:space="preserve">ENTRADA DE ENERGIA ELÉTRICA, AÉREA, BIFÁSICA, COM CAIXA DE EMBUTIR, CABO DE 25 MM2 E DISJUNTOR DIN 50A (NÃO INCLUSO O POSTE DE CONCRETO). AF_07/2020_P</t>
  </si>
  <si>
    <t xml:space="preserve">101504U</t>
  </si>
  <si>
    <t xml:space="preserve">ENTRADA DE ENERGIA ELÉTRICA, AÉREA, BIFÁSICA, COM CAIXA DE EMBUTIR, CABO DE 35 MM2 E DISJUNTOR DIN 50A (NÃO INCLUSO O POSTE DE CONCRETO). AF_07/2020_P</t>
  </si>
  <si>
    <t xml:space="preserve">101505U</t>
  </si>
  <si>
    <t xml:space="preserve">ENTRADA DE ENERGIA ELÉTRICA, AÉREA, TRIFÁSICA, COM CAIXA DE SOBREPOR, CABO DE 10 MM2 E DISJUNTOR DIN 50A (NÃO INCLUSO O POSTE DE CONCRETO). AF_07/2020_P</t>
  </si>
  <si>
    <t xml:space="preserve">101506U</t>
  </si>
  <si>
    <t xml:space="preserve">ENTRADA DE ENERGIA ELÉTRICA, AÉREA, TRIFÁSICA, COM CAIXA DE SOBREPOR, CABO DE 16 MM2 E DISJUNTOR DIN 50A (NÃO INCLUSO O POSTE DE CONCRETO). AF_07/2020_P</t>
  </si>
  <si>
    <t xml:space="preserve">101507U</t>
  </si>
  <si>
    <t xml:space="preserve">ENTRADA DE ENERGIA ELÉTRICA, AÉREA, TRIFÁSICA, COM CAIXA DE SOBREPOR, CABO DE 25 MM2 E DISJUNTOR DIN 50A (NÃO INCLUSO O POSTE DE CONCRETO). AF_07/2020_P</t>
  </si>
  <si>
    <t xml:space="preserve">101508U</t>
  </si>
  <si>
    <t xml:space="preserve">ENTRADA DE ENERGIA ELÉTRICA, AÉREA, TRIFÁSICA, COM CAIXA DE SOBREPOR, CABO DE 35 MM2 E DISJUNTOR DIN 50A (NÃO INCLUSO O POSTE DE CONCRETO). AF_07/2020_P</t>
  </si>
  <si>
    <t xml:space="preserve">101509U</t>
  </si>
  <si>
    <t xml:space="preserve">ENTRADA DE ENERGIA ELÉTRICA, AÉREA, TRIFÁSICA, COM CAIXA DE EMBUTIR, CABO DE 10 MM2 E DISJUNTOR DIN 50A (NÃO INCLUSO O POSTE DE CONCRETO). AF_07/2020</t>
  </si>
  <si>
    <t xml:space="preserve">101510U</t>
  </si>
  <si>
    <t xml:space="preserve">ENTRADA DE ENERGIA ELÉTRICA, AÉREA, TRIFÁSICA, COM CAIXA DE EMBUTIR, CABO DE 16 MM2 E DISJUNTOR DIN 50A (NÃO INCLUSO O POSTE DE CONCRETO). AF_07/2020</t>
  </si>
  <si>
    <t xml:space="preserve">101511U</t>
  </si>
  <si>
    <t xml:space="preserve">ENTRADA DE ENERGIA ELÉTRICA, AÉREA, TRIFÁSICA, COM CAIXA DE EMBUTIR, CABO DE 25 MM2 E DISJUNTOR DIN 50A (NÃO INCLUSO O POSTE DE CONCRETO). AF_07/2020</t>
  </si>
  <si>
    <t xml:space="preserve">101512U</t>
  </si>
  <si>
    <t xml:space="preserve">ENTRADA DE ENERGIA ELÉTRICA, AÉREA, TRIFÁSICA, COM CAIXA DE EMBUTIR, CABO DE 35 MM2 E DISJUNTOR DIN 50A (NÃO INCLUSO O POSTE DE CONCRETO). AF_07/2020</t>
  </si>
  <si>
    <t xml:space="preserve">101513U</t>
  </si>
  <si>
    <t xml:space="preserve">ENTRADA DE ENERGIA ELÉTRICA, SUBTERRÂNEA, MONOFÁSICA, COM CAIXA DE SOBREPOR, CABO DE 10 MM2 E DISJUNTOR DIN 50A (NÃO INCLUSA MURETA DE ALVENARIA). AF_07/2020_P</t>
  </si>
  <si>
    <t xml:space="preserve">101514U</t>
  </si>
  <si>
    <t xml:space="preserve">ENTRADA DE ENERGIA ELÉTRICA, SUBTERRÂNEA, MONOFÁSICA, COM CAIXA DE SOBREPOR, CABO DE 16 MM2 E DISJUNTOR DIN 50A (NÃO INCLUSA MURETA DE ALVENARIA). AF_07/2020_P</t>
  </si>
  <si>
    <t xml:space="preserve">101515U</t>
  </si>
  <si>
    <t xml:space="preserve">ENTRADA DE ENERGIA ELÉTRICA, SUBTERRÂNEA, MONOFÁSICA, COM CAIXA DE SOBREPOR, CABO DE 25 MM2 E DISJUNTOR DIN 50A (NÃO INCLUSA MURETA DE ALVENARIA). AF_07/2020_P</t>
  </si>
  <si>
    <t xml:space="preserve">101516U</t>
  </si>
  <si>
    <t xml:space="preserve">ENTRADA DE ENERGIA ELÉTRICA, SUBTERRÂNEA, MONOFÁSICA, COM CAIXA DE SOBREPOR, CABO DE 35 MM2 E DISJUNTOR DIN 50A (NÃO INCLUSA MURETA DE ALVENARIA). AF_07/2020_P</t>
  </si>
  <si>
    <t xml:space="preserve">101517U</t>
  </si>
  <si>
    <t xml:space="preserve">ENTRADA DE ENERGIA ELÉTRICA, SUBTERRÂNEA, MONOFÁSICA, COM CAIXA DE EMBUTIR, CABO DE 10 MM2 E DISJUNTOR DIN 50A (NÃO INCLUSA MURETA DE ALVENARIA). AF_07/2020_P</t>
  </si>
  <si>
    <t xml:space="preserve">101518U</t>
  </si>
  <si>
    <t xml:space="preserve">ENTRADA DE ENERGIA ELÉTRICA, SUBTERRÂNEA, MONOFÁSICA, COM CAIXA DE EMBUTIR, CABO DE 16 MM2 E DISJUNTOR DIN 50A (NÃO INCLUSA MURETA DE ALVENARIA). AF_07/2020_P</t>
  </si>
  <si>
    <t xml:space="preserve">101519U</t>
  </si>
  <si>
    <t xml:space="preserve">ENTRADA DE ENERGIA ELÉTRICA, SUBTERRÂNEA, MONOFÁSICA, COM CAIXA DE EMBUTIR, CABO DE 25 MM2 E DISJUNTOR DIN 50A (NÃO INCLUSA MURETA DE ALVENARIA). AF_07/2020_P</t>
  </si>
  <si>
    <t xml:space="preserve">101520U</t>
  </si>
  <si>
    <t xml:space="preserve">ENTRADA DE ENERGIA ELÉTRICA, SUBTERRÂNEA, MONOFÁSICA, COM CAIXA DE EMBUTIR, CABO DE 35 MM2 E DISJUNTOR DIN 50A (NÃO INCLUSA MURETA DE ALVENARIA). AF_07/2020_P</t>
  </si>
  <si>
    <t xml:space="preserve">101521U</t>
  </si>
  <si>
    <t xml:space="preserve">ENTRADA DE ENERGIA ELÉTRICA, SUBTERRÂNEA, BIFÁSICA, COM CAIXA DE SOBREPOR, CABO DE 10 MM2 E DISJUNTOR DIN 50A (NÃO INCLUSA MURETA DE ALVENARIA). AF_07/2020_P</t>
  </si>
  <si>
    <t xml:space="preserve">101522U</t>
  </si>
  <si>
    <t xml:space="preserve">ENTRADA DE ENERGIA ELÉTRICA, SUBTERRÂNEA, BIFÁSICA, COM CAIXA DE SOBREPOR, CABO DE 16 MM2 E DISJUNTOR DIN 50A (NÃO INCLUSA MURETA DE ALVENARIA). AF_07/2020_P</t>
  </si>
  <si>
    <t xml:space="preserve">101523U</t>
  </si>
  <si>
    <t xml:space="preserve">ENTRADA DE ENERGIA ELÉTRICA, SUBTERRÂNEA, BIFÁSICA, COM CAIXA DE SOBREPOR, CABO DE 25 MM2 E DISJUNTOR DIN 50A (NÃO INCLUSA MURETA DE ALVENARIA). AF_07/2020_P</t>
  </si>
  <si>
    <t xml:space="preserve">101524U</t>
  </si>
  <si>
    <t xml:space="preserve">ENTRADA DE ENERGIA ELÉTRICA, SUBTERRÂNEA, BIFÁSICA, COM CAIXA DE SOBREPOR, CABO DE 35 MM2 E DISJUNTOR DIN 50A (NÃO INCLUSA MURETA DE ALVENARIA). AF_07/2020_P</t>
  </si>
  <si>
    <t xml:space="preserve">101525U</t>
  </si>
  <si>
    <t xml:space="preserve">ENTRADA DE ENERGIA ELÉTRICA, SUBTERRÂNEA, BIFÁSICA, COM CAIXA DE EMBUTIR, CABO DE 10 MM2 E DISJUNTOR DIN 50A (NÃO INCLUSA MURETA DE ALVENARIA). AF_07/2020_P</t>
  </si>
  <si>
    <t xml:space="preserve">101526U</t>
  </si>
  <si>
    <t xml:space="preserve">ENTRADA DE ENERGIA ELÉTRICA, SUBTERRÂNEA, BIFÁSICA, COM CAIXA DE EMBUTIR, CABO DE 16 MM2 E DISJUNTOR DIN 50A (NÃO INCLUSA MURETA DE ALVENARIA). AF_07/2020_P</t>
  </si>
  <si>
    <t xml:space="preserve">101527U</t>
  </si>
  <si>
    <t xml:space="preserve">ENTRADA DE ENERGIA ELÉTRICA, SUBTERRÂNEA, BIFÁSICA, COM CAIXA DE EMBUTIR, CABO DE 25 MM2 E DISJUNTOR DIN 50A (NÃO INCLUSA MURETA DE ALVENARIA). AF_07/2020_P</t>
  </si>
  <si>
    <t xml:space="preserve">101528U</t>
  </si>
  <si>
    <t xml:space="preserve">ENTRADA DE ENERGIA ELÉTRICA, SUBTERRÂNEA, BIFÁSICA, COM CAIXA DE EMBUTIR, CABO DE 35 MM2 E DISJUNTOR DIN 50A (NÃO INCLUSA MURETA DE ALVENARIA). AF_07/2020_P</t>
  </si>
  <si>
    <t xml:space="preserve">101529U</t>
  </si>
  <si>
    <t xml:space="preserve">ENTRADA DE ENERGIA ELÉTRICA, SUBTERRÂNEA, TRIFÁSICA, COM CAIXA DE SOBREPOR, CABO DE 10 MM2 E DISJUNTOR DIN 50A (NÃO INCLUSA MURETA DE ALVENARIA). AF_07/2020_P</t>
  </si>
  <si>
    <t xml:space="preserve">101530U</t>
  </si>
  <si>
    <t xml:space="preserve">ENTRADA DE ENERGIA ELÉTRICA, SUBTERRÂNEA, TRIFÁSICA, COM CAIXA DE SOBREPOR, CABO DE 16 MM2 E DISJUNTOR DIN 50A (NÃO INCLUSA MURETA DE ALVENARIA). AF_07/2020_P</t>
  </si>
  <si>
    <t xml:space="preserve">101531U</t>
  </si>
  <si>
    <t xml:space="preserve">ENTRADA DE ENERGIA ELÉTRICA, SUBTERRÂNEA, TRIFÁSICA, COM CAIXA DE SOBREPOR, CABO DE 25 MM2 E DISJUNTOR DIN 50A (NÃO INCLUSA MURETA DE ALVENARIA). AF_07/2020_P</t>
  </si>
  <si>
    <t xml:space="preserve">101532U</t>
  </si>
  <si>
    <t xml:space="preserve">ENTRADA DE ENERGIA ELÉTRICA, SUBTERRÂNEA, TRIFÁSICA, COM CAIXA DE SOBREPOR, CABO DE 35 MM2 E DISJUNTOR DIN 50A (NÃO INCLUSA MURETA DE ALVENARIA). AF_07/2020_P</t>
  </si>
  <si>
    <t xml:space="preserve">101533U</t>
  </si>
  <si>
    <t xml:space="preserve">ENTRADA DE ENERGIA ELÉTRICA, SUBTERRÂNEA, TRIFÁSICA, COM CAIXA DE EMBUTIR, CABO DE 10 MM2 E DISJUNTOR DIN 50A (NÃO INCLUSA MURETA DE ALVENARIA). AF_07/2020</t>
  </si>
  <si>
    <t xml:space="preserve">101534U</t>
  </si>
  <si>
    <t xml:space="preserve">ENTRADA DE ENERGIA ELÉTRICA, SUBTERRÂNEA, TRIFÁSICA, COM CAIXA DE EMBUTIR, CABO DE 16 MM2 E DISJUNTOR DIN 50A (NÃO INCLUSA MURETA DE ALVENARIA). AF_07/2020</t>
  </si>
  <si>
    <t xml:space="preserve">101535U</t>
  </si>
  <si>
    <t xml:space="preserve">ENTRADA DE ENERGIA ELÉTRICA, SUBTERRÂNEA, TRIFÁSICA, COM CAIXA DE EMBUTIR, CABO DE 25 MM2 E DISJUNTOR DIN 50A (NÃO INCLUSA MURETA DE ALVENARIA). AF_07/2020</t>
  </si>
  <si>
    <t xml:space="preserve">101536U</t>
  </si>
  <si>
    <t xml:space="preserve">ENTRADA DE ENERGIA ELÉTRICA, SUBTERRÂNEA, TRIFÁSICA, COM CAIXA DE EMBUTIR, CABO DE 35 MM2 E DISJUNTOR DIN 50A (NÃO INCLUSA MURETA DE ALVENARIA). AF_07/2020</t>
  </si>
  <si>
    <t xml:space="preserve">101537U</t>
  </si>
  <si>
    <t xml:space="preserve">APARELHO SINALIZADOR DE SAÍDA DE GARAGEM, COM CÉLULA FOTOELÉTRICA - FORNECIMENTO E INSTALAÇÃO. AF_07/2020</t>
  </si>
  <si>
    <t xml:space="preserve">101538U</t>
  </si>
  <si>
    <t xml:space="preserve">ARMAÇÃO SECUNDÁRIA, COM 1 ESTRIBO E 1 ISOLADOR - FORNECIMENTO E INSTALAÇÃO. AF_07/2020</t>
  </si>
  <si>
    <t xml:space="preserve">101539U</t>
  </si>
  <si>
    <t xml:space="preserve">ARMAÇÃO SECUNDÁRIA, COM 2 ESTRIBOS E 2 ISOLADORES - FORNECIMENTO E INSTALAÇÃO. AF_07/2020</t>
  </si>
  <si>
    <t xml:space="preserve">101540U</t>
  </si>
  <si>
    <t xml:space="preserve">ARMAÇÃO SECUNDÁRIA, COM 3 ESTRIBOS E 3 ISOLADORES - FORNECIMENTO E INSTALAÇÃO. AF_07/2020</t>
  </si>
  <si>
    <t xml:space="preserve">101541U</t>
  </si>
  <si>
    <t xml:space="preserve">ARMAÇÃO SECUNDÁRIA, COM 4 ESTRIBOS E 4 ISOLADORES - FORNECIMENTO E INSTALAÇÃO. AF_07/2020</t>
  </si>
  <si>
    <t xml:space="preserve">101542U</t>
  </si>
  <si>
    <t xml:space="preserve">ARMAÇÃO SECUNDÁRIA, COM 1 ESTRIBO, SEM ISOLADOR - FORNECIMENTO E INSTALAÇÃO. AF_07/2020</t>
  </si>
  <si>
    <t xml:space="preserve">101543U</t>
  </si>
  <si>
    <t xml:space="preserve">ARMAÇÃO SECUNDÁRIA, COM 2 ESTRIBOS, SEM ISOLADOR - FORNECIMENTO E INSTALAÇÃO. AF_07/2020</t>
  </si>
  <si>
    <t xml:space="preserve">101544U</t>
  </si>
  <si>
    <t xml:space="preserve">ARMAÇÃO SECUNDÁRIA, COM 3 ESTRIBOS, SEM ISOLADOR - FORNECIMENTO E INSTALAÇÃO. AF_07/2020</t>
  </si>
  <si>
    <t xml:space="preserve">101545U</t>
  </si>
  <si>
    <t xml:space="preserve">ARMAÇÃO SECUNDÁRIA, COM 4 ESTRIBOS, SEM ISOLADOR - FORNECIMENTO E INSTALAÇÃO. AF_07/2020</t>
  </si>
  <si>
    <t xml:space="preserve">101546U</t>
  </si>
  <si>
    <t xml:space="preserve">ISOLADOR, TIPO PINO, PARA TENSÃO 15 KV - FORNECIMENTO E INSTALAÇÃO. AF_07/2020</t>
  </si>
  <si>
    <t xml:space="preserve">101547U</t>
  </si>
  <si>
    <t xml:space="preserve">ISOLADOR, TIPO DISCO, PARA TENSÃO 15 KV - FORNECIMENTO E INSTALAÇÃO. AF_07/2020</t>
  </si>
  <si>
    <t xml:space="preserve">101548U</t>
  </si>
  <si>
    <t xml:space="preserve">ISOLADOR, TIPO ROLDANA, PARA BAIXA TENSÃO - FORNECIMENTO E INSTALAÇÃO. AF_07/2020</t>
  </si>
  <si>
    <t xml:space="preserve">101549U</t>
  </si>
  <si>
    <t xml:space="preserve">GRAMPO PARALELO METÁLICO, PARA REDES AÉREAS DE DISTRIBUIÇÃO DE ENERGIA ELÉTRICA DE BAIXA TENSÃO - FORNECIMENTO E INSTALAÇÃO. AF_07/2020</t>
  </si>
  <si>
    <t xml:space="preserve">101553U</t>
  </si>
  <si>
    <t xml:space="preserve">ALÇA PREFORMADA DE DISTRIBUIÇÃO, EM  AÇO GALVANIZADO, AWG 1 - FORNECIMENTO E INSTALAÇÃO. AF_07/2020</t>
  </si>
  <si>
    <t xml:space="preserve">101554U</t>
  </si>
  <si>
    <t xml:space="preserve">ALÇA PREFORMADA DE DISTRIBUIÇÃO, EM  AÇO GALVANIZADO, AWG 2 - FORNECIMENTO E INSTALAÇÃO. AF_07/2020</t>
  </si>
  <si>
    <t xml:space="preserve">101555U</t>
  </si>
  <si>
    <t xml:space="preserve">ALÇA PREFORMADA DE DISTRIBUIÇÃO, EM  AÇO GALVANIZADO, AWG 4 - FORNECIMENTO E INSTALAÇÃO. AF_07/2020</t>
  </si>
  <si>
    <t xml:space="preserve">101556U</t>
  </si>
  <si>
    <t xml:space="preserve">ALÇA PREFORMADA DE DISTRIBUIÇÃO, EM  AÇO GALVANIZADO, AWG 6 - FORNECIMENTO E INSTALAÇÃO. AF_07/2020</t>
  </si>
  <si>
    <t xml:space="preserve">101560U</t>
  </si>
  <si>
    <t xml:space="preserve">CABO DE COBRE FLEXÍVEL ISOLADO, 10 MM², 0,6/1,0 KV, PARA REDE AÉREA DE DISTRIBUIÇÃO DE ENERGIA ELÉTRICA DE BAIXA TENSÃO - FORNECIMENTO E INSTALAÇÃO. AF_07/2020</t>
  </si>
  <si>
    <t xml:space="preserve">101561U</t>
  </si>
  <si>
    <t xml:space="preserve">CABO DE COBRE FLEXÍVEL ISOLADO, 16 MM², 0,6/1,0 KV, PARA REDE AÉREA DE DISTRIBUIÇÃO DE ENERGIA ELÉTRICA DE BAIXA TENSÃO - FORNECIMENTO E INSTALAÇÃO. AF_07/2020</t>
  </si>
  <si>
    <t xml:space="preserve">101562U</t>
  </si>
  <si>
    <t xml:space="preserve">CABO DE COBRE FLEXÍVEL ISOLADO, 25 MM², 0,6/1,0 KV, PARA REDE AÉREA DE DISTRIBUIÇÃO DE ENERGIA ELÉTRICA DE BAIXA TENSÃO - FORNECIMENTO E INSTALAÇÃO. AF_07/2020</t>
  </si>
  <si>
    <t xml:space="preserve">101563U</t>
  </si>
  <si>
    <t xml:space="preserve">CABO DE COBRE FLEXÍVEL ISOLADO, 35 MM², 0,6/1,0 KV, PARA REDE AÉREA DE DISTRIBUIÇÃO DE ENERGIA ELÉTRICA DE BAIXA TENSÃO - FORNECIMENTO E INSTALAÇÃO. AF_07/2020</t>
  </si>
  <si>
    <t xml:space="preserve">101564U</t>
  </si>
  <si>
    <t xml:space="preserve">CABO DE COBRE FLEXÍVEL ISOLADO, 50 MM², 0,6/1,0 KV, PARA REDE AÉREA DE DISTRIBUIÇÃO DE ENERGIA ELÉTRICA DE BAIXA TENSÃO - FORNECIMENTO E INSTALAÇÃO. AF_07/2020</t>
  </si>
  <si>
    <t xml:space="preserve">101565U</t>
  </si>
  <si>
    <t xml:space="preserve">CABO DE COBRE FLEXÍVEL ISOLADO, 70 MM², 0,6/1,0 KV, PARA REDE AÉREA DE DISTRIBUIÇÃO DE ENERGIA ELÉTRICA DE BAIXA TENSÃO - FORNECIMENTO E INSTALAÇÃO. AF_07/2020</t>
  </si>
  <si>
    <t xml:space="preserve">101567U</t>
  </si>
  <si>
    <t xml:space="preserve">CABO DE COBRE FLEXÍVEL ISOLADO, 95 MM², 0,6/1,0 KV, PARA REDE AÉREA DE DISTRIBUIÇÃO DE ENERGIA ELÉTRICA DE BAIXA TENSÃO - FORNECIMENTO E INSTALAÇÃO. AF_07/2020</t>
  </si>
  <si>
    <t xml:space="preserve">101568U</t>
  </si>
  <si>
    <t xml:space="preserve">CABO DE COBRE FLEXÍVEL ISOLADO, 120 MM², 0,6/1,0 KV, PARA REDE AÉREA DE DISTRIBUIÇÃO DE ENERGIA ELÉTRICA DE BAIXA TENSÃO - FORNECIMENTO E INSTALAÇÃO. AF_07/2020</t>
  </si>
  <si>
    <t xml:space="preserve">101626U</t>
  </si>
  <si>
    <t xml:space="preserve">REATOR PARA LÂMPADA VAPOR DE MERCÚRIO 400 W, USO EXTERNO - FORNECIMENTO E INSTALAÇÃO. AF_08/2020</t>
  </si>
  <si>
    <t xml:space="preserve">101627U</t>
  </si>
  <si>
    <t xml:space="preserve">REATOR PARA LÂMPADA VAPOR DE SÓDIO 250 W, USO EXTERNO - FORNECIMENTO E INSTALAÇÃO. AF_08/2020</t>
  </si>
  <si>
    <t xml:space="preserve">101628U</t>
  </si>
  <si>
    <t xml:space="preserve">REATOR PARA LÂMPADA VAPOR DE MERCÚRIO 125 W, USO EXTERNO - FORNECIMENTO E INSTALAÇÃO. AF_08/2020</t>
  </si>
  <si>
    <t xml:space="preserve">101629U</t>
  </si>
  <si>
    <t xml:space="preserve">REATOR PARA LÂMPADA VAPOR DE MERCÚRIO 250 W, USO EXTERNO - FORNECIMENTO E INSTALAÇÃO. AF_08/2020</t>
  </si>
  <si>
    <t xml:space="preserve">101630U</t>
  </si>
  <si>
    <t xml:space="preserve">SUBSTITUIÇÃO DE REATOR PARA ILUMINAÇÃO PÚBLICA (NÃO INCLUI FORNECIMENTO). AF_08/2020</t>
  </si>
  <si>
    <t xml:space="preserve">101631U</t>
  </si>
  <si>
    <t xml:space="preserve">IGNITOR PARA PARTIDA LÂMPADA VAPOR SÓDIO / VAPOR METÁLICO ATÉ 400 W - FORNECIMENTO E INSTALAÇÃO. AF_08/2020</t>
  </si>
  <si>
    <t xml:space="preserve">101632U</t>
  </si>
  <si>
    <t xml:space="preserve">RELÉ FOTOELÉTRICO PARA COMANDO DE ILUMINAÇÃO EXTERNA 1000 W - FORNECIMENTO E INSTALAÇÃO. AF_08/2020</t>
  </si>
  <si>
    <t xml:space="preserve">101633U</t>
  </si>
  <si>
    <t xml:space="preserve">SUBSTITUIÇÃO DE RELÉ FOTOELÉTRICO PARA COMANDO DE ILUMINAÇÃO EXTERNA 1000 W - FORNECIMENTO E INSTALAÇÃO. AF_08/2020</t>
  </si>
  <si>
    <t xml:space="preserve">101636U</t>
  </si>
  <si>
    <t xml:space="preserve">BRAÇO PARA ILUMINAÇÃO PÚBLICA, EM TUBO DE AÇO GALVANIZADO, COMPRIMENTO DE 1,50 M, PARA FIXAÇÃO EM POSTE DE CONCRETO - FORNECIMENTO E INSTALAÇÃO. AF_08/2020</t>
  </si>
  <si>
    <t xml:space="preserve">101637U</t>
  </si>
  <si>
    <t xml:space="preserve">BRAÇO PARA ILUMINAÇÃO PÚBLICA, EM TUBO DE AÇO GALVANIZADO, COMPRIMENTO DE 1,50 M, PARA FIXAÇÃO EM POSTE METÁLICO - FORNECIMENTO E INSTALAÇÃO. AF_08/2020</t>
  </si>
  <si>
    <t xml:space="preserve">101640U</t>
  </si>
  <si>
    <t xml:space="preserve">LÂMPADA VAPOR METÁLICO 400 W - FORNECIMENTO E INSTALAÇÃO. AF_08/2020</t>
  </si>
  <si>
    <t xml:space="preserve">101641U</t>
  </si>
  <si>
    <t xml:space="preserve">LÂMPADA VAPOR METÁLICO 150 W - FORNECIMENTO E INSTALAÇÃO. AF_08/2020</t>
  </si>
  <si>
    <t xml:space="preserve">101642U</t>
  </si>
  <si>
    <t xml:space="preserve">LÂMPADA VAPOR DE MERCÚRIO 125 W - FORNECIMENTO E INSTALAÇÃO. AF_08/2020</t>
  </si>
  <si>
    <t xml:space="preserve">101643U</t>
  </si>
  <si>
    <t xml:space="preserve">LÂMPADA VAPOR DE MERCÚRIO 250 W - FORNECIMENTO E INSTALAÇÃO. AF_08/2020</t>
  </si>
  <si>
    <t xml:space="preserve">101644U</t>
  </si>
  <si>
    <t xml:space="preserve">LÂMPADA VAPOR DE MERCÚRIO 400 W - FORNECIMENTO E INSTALAÇÃO. AF_08/2020</t>
  </si>
  <si>
    <t xml:space="preserve">101645U</t>
  </si>
  <si>
    <t xml:space="preserve">LÂMPADA MISTA 160 W - FORNECIMENTO E INSTALAÇÃO. AF_08/2020</t>
  </si>
  <si>
    <t xml:space="preserve">101646U</t>
  </si>
  <si>
    <t xml:space="preserve">LÂMPADA MISTA 250 W - FORNECIMENTO E INSTALAÇÃO. AF_08/2020</t>
  </si>
  <si>
    <t xml:space="preserve">101647U</t>
  </si>
  <si>
    <t xml:space="preserve">LÂMPADA MISTA 500 W - FORNECIMENTO E INSTALAÇÃO. AF_08/2020</t>
  </si>
  <si>
    <t xml:space="preserve">101648U</t>
  </si>
  <si>
    <t xml:space="preserve">LÂMPADA VAPOR DE SÓDIO 150 W - FORNECIMENTO E INSTALAÇÃO. AF_08/2020</t>
  </si>
  <si>
    <t xml:space="preserve">101649U</t>
  </si>
  <si>
    <t xml:space="preserve">LÂMPADA VAPOR DE SÓDIO 250 W - FORNECIMENTO E INSTALAÇÃO. AF_08/2020</t>
  </si>
  <si>
    <t xml:space="preserve">101650U</t>
  </si>
  <si>
    <t xml:space="preserve">LÂMPADA VAPOR DE SÓDIO 400 W - FORNECIMENTO E INSTALAÇÃO. AF_08/2020</t>
  </si>
  <si>
    <t xml:space="preserve">101651U</t>
  </si>
  <si>
    <t xml:space="preserve">SUBSTITUIÇÃO DE LÂMPADA PARA ILUMINAÇÃO PÚBLICA (NÃO INCLUI FORNECIMENTO). AF_08/2020</t>
  </si>
  <si>
    <t xml:space="preserve">101652U</t>
  </si>
  <si>
    <t xml:space="preserve">LUMINÁRIA FECHADA, PARA ILUMINAÇÃO PÚBLICA, PARA LÂMPADA DE VAPOR - FORNECIMENTO E INSTALAÇÃO (EXCLUSIVE LÂMPADA E REATOR). AF_08/2020</t>
  </si>
  <si>
    <t xml:space="preserve">101653U</t>
  </si>
  <si>
    <t xml:space="preserve">LUMINÁRIA ABERTA PARA ILUMINAÇÃO PÚBLICA, PARA LÂMPADA VAPOR DE MERCÚRIO ATÉ 400 W E MISTA ATÉ 500 W, COM BRAÇO EM TUBO DE AÇO GALV 1", COMPRIMENTO DE 1,50 M, PARA POSTE DE CONCRETO - FORNECIMENTO E INSTALAÇÃO (EXCLUSIVE LÂMPADA E REATOR). AF_08/2020</t>
  </si>
  <si>
    <t xml:space="preserve">101654U</t>
  </si>
  <si>
    <t xml:space="preserve">LUMINÁRIA DE LED PARA ILUMINAÇÃO PÚBLICA, DE 33 W ATÉ 50 W - FORNECIMENTO E INSTALAÇÃO. AF_08/2020</t>
  </si>
  <si>
    <t xml:space="preserve">101655U</t>
  </si>
  <si>
    <t xml:space="preserve">LUMINÁRIA DE LED PARA ILUMINAÇÃO PÚBLICA, DE 51 W ATÉ 67 W - FORNECIMENTO E INSTALAÇÃO. AF_08/2020</t>
  </si>
  <si>
    <t xml:space="preserve">101656U</t>
  </si>
  <si>
    <t xml:space="preserve">LUMINÁRIA DE LED PARA ILUMINAÇÃO PÚBLICA, DE 68 W ATÉ 97 W - FORNECIMENTO E INSTALAÇÃO. AF_08/2020</t>
  </si>
  <si>
    <t xml:space="preserve">101657U</t>
  </si>
  <si>
    <t xml:space="preserve">LUMINÁRIA DE LED PARA ILUMINAÇÃO PÚBLICA, DE 98 W ATÉ 137 W - FORNECIMENTO E INSTALAÇÃO. AF_08/2020</t>
  </si>
  <si>
    <t xml:space="preserve">101658U</t>
  </si>
  <si>
    <t xml:space="preserve">LUMINÁRIA DE LED PARA ILUMINAÇÃO PÚBLICA, DE 138 W ATÉ 180 W - FORNECIMENTO E INSTALAÇÃO. AF_08/2020</t>
  </si>
  <si>
    <t xml:space="preserve">101659U</t>
  </si>
  <si>
    <t xml:space="preserve">LUMINÁRIA DE LED PARA ILUMINAÇÃO PÚBLICA, DE 181 W ATÉ 239 W - FORNECIMENTO E INSTALAÇÃO. AF_08/2020</t>
  </si>
  <si>
    <t xml:space="preserve">101660U</t>
  </si>
  <si>
    <t xml:space="preserve">LUMINÁRIA DE LED PARA ILUMINAÇÃO PÚBLICA, DE 240 W ATÉ 350 W - FORNECIMENTO E INSTALAÇÃO. AF_08/2020</t>
  </si>
  <si>
    <t xml:space="preserve">101661U</t>
  </si>
  <si>
    <t xml:space="preserve">SUBSTITUIÇÃO DE LUMINÁRIA DE VAPOR DE MERCÚRIO/VAPOR DE SÓDIO POR LUMINÁRIA DE LED PARA ILUMINAÇÃO PÚBLICA (NÃO INCLUI FORNECIMENTO). AF_08/2020</t>
  </si>
  <si>
    <t xml:space="preserve">101662U</t>
  </si>
  <si>
    <t xml:space="preserve">LUMINÁRIA FECHADA PARA ILUMINAÇÃO PÚBLICA, COM REATOR DE PARTIDA RÁPIDA, COM LÂMPADA VAPOR DE MERCÚRIO 250 W - FORNECIMENTO E INSTALAÇÃO. AF_08/2020</t>
  </si>
  <si>
    <t xml:space="preserve">101663U</t>
  </si>
  <si>
    <t xml:space="preserve">ABRAÇADEIRA DE FIXAÇÃO DE BRAÇOS DE LUMINÁRIAS DE 2" - FORNECIMENTO E INSTALAÇÃO. AF_08/2020</t>
  </si>
  <si>
    <t xml:space="preserve">101664U</t>
  </si>
  <si>
    <t xml:space="preserve">ABRAÇADEIRA DE FIXAÇÃO DE BRAÇOS DE LUMINÁRIAS DE 3" - FORNECIMENTO E INSTALAÇÃO. AF_08/2020</t>
  </si>
  <si>
    <t xml:space="preserve">101665U</t>
  </si>
  <si>
    <t xml:space="preserve">ABRAÇADEIRA DE FIXAÇÃO DE BRAÇOS DE LUMINÁRIAS DE 4" - FORNECIMENTO E INSTALAÇÃO. AF_08/2020</t>
  </si>
  <si>
    <t xml:space="preserve">101666U</t>
  </si>
  <si>
    <t xml:space="preserve">REFLETOR RETANGULAR FECHADO, COM LÂMPADA VAPOR METÁLICO 400 W - FORNECIMENTO E INSTALAÇÃO. AF_08/2020</t>
  </si>
  <si>
    <t xml:space="preserve">102085U</t>
  </si>
  <si>
    <t xml:space="preserve">LUMINÁRIA ESTANQUE COM PROTEÇÃO CONTRA ÁGUA, POEIRA OU IMPACTOS - FORNECIMENTO E INSTALAÇÃO. AF_08/2020</t>
  </si>
  <si>
    <t xml:space="preserve">100578U</t>
  </si>
  <si>
    <t xml:space="preserve">ASSENTAMENTO DE POSTE DE CONCRETO COM COMPRIMENTO NOMINAL DE 9 M, CARGA NOMINAL MENOR OU IGUAL A 1000 DAN, ENGASTAMENTO SIMPLES COM 1,5 M DE SOLO (NÃO INCLUI FORNECIMENTO). AF_11/2019</t>
  </si>
  <si>
    <t xml:space="preserve">100579U</t>
  </si>
  <si>
    <t xml:space="preserve">ASSENTAMENTO DE POSTE DE CONCRETO COM COMPRIMENTO NOMINAL DE 10 M, CARGA NOMINAL MENOR OU IGUAL A 1000 DAN, ENGASTAMENTO SIMPLES COM 1,6 M DE SOLO (NÃO INCLUI FORNECIMENTO). AF_11/2019</t>
  </si>
  <si>
    <t xml:space="preserve">100580U</t>
  </si>
  <si>
    <t xml:space="preserve">ASSENTAMENTO DE POSTE DE CONCRETO COM COMPRIMENTO NOMINAL DE 10 M, CARGA NOMINAL MAIOR QUE 1000 DAN, ENGASTAMENTO SIMPLES COM 1,6 M DE SOLO (NÃO INCLUI FORNECIMENTO). AF_11/2019</t>
  </si>
  <si>
    <t xml:space="preserve">100581U</t>
  </si>
  <si>
    <t xml:space="preserve">ASSENTAMENTO DE POSTE DE CONCRETO COM COMPRIMENTO NOMINAL DE 10,5 M, CARGA NOMINAL MENOR OU IGUAL A 1000 DAN, ENGASTAMENTO SIMPLES COM 1,65 M DE SOLO (NÃO INCLUI FORNECIMENTO). AF_11/2019</t>
  </si>
  <si>
    <t xml:space="preserve">100582U</t>
  </si>
  <si>
    <t xml:space="preserve">ASSENTAMENTO DE POSTE DE CONCRETO COM COMPRIMENTO NOMINAL DE 10,5 M, CARGA NOMINAL MAIOR QUE 1000 DAN, ENGASTAMENTO SIMPLES COM 1,65 M DE SOLO (NÃO INCLUI FORNECIMENTO). AF_11/2019</t>
  </si>
  <si>
    <t xml:space="preserve">100583U</t>
  </si>
  <si>
    <t xml:space="preserve">ASSENTAMENTO DE POSTE DE CONCRETO COM COMPRIMENTO NOMINAL DE 11 M, CARGA NOMINAL MENOR OU IGUAL A 1000 DAN, ENGASTAMENTO SIMPLES COM 1,7 M DE SOLO (NÃO INCLUI FORNECIMENTO). AF_11/2019</t>
  </si>
  <si>
    <t xml:space="preserve">100584U</t>
  </si>
  <si>
    <t xml:space="preserve">ASSENTAMENTO DE POSTE DE CONCRETO COM COMPRIMENTO NOMINAL DE 11 M, CARGA NOMINAL MAIOR QUE 1000 DAN, ENGASTAMENTO SIMPLES COM 1,7 M DE SOLO (NÃO INCLUI FORNECIMENTO). AF_11/2019</t>
  </si>
  <si>
    <t xml:space="preserve">100585U</t>
  </si>
  <si>
    <t xml:space="preserve">ASSENTAMENTO DE POSTE DE CONCRETO COM COMPRIMENTO NOMINAL DE 12 M, CARGA NOMINAL MENOR OU IGUAL A 1000 DAN, ENGASTAMENTO SIMPLES COM 1,8 M DE SOLO (NÃO INCLUI FORNECIMENTO). AF_11/2019</t>
  </si>
  <si>
    <t xml:space="preserve">100586U</t>
  </si>
  <si>
    <t xml:space="preserve">ASSENTAMENTO DE POSTE DE CONCRETO COM COMPRIMENTO NOMINAL DE 12 M, CARGA NOMINAL MAIOR QUE 1000 DAN, ENGASTAMENTO SIMPLES COM 1,8 M DE SOLO (NÃO INCLUI FORNECIMENTO). AF_11/2019</t>
  </si>
  <si>
    <t xml:space="preserve">100587U</t>
  </si>
  <si>
    <t xml:space="preserve">ASSENTAMENTO DE POSTE DE CONCRETO COM COMPRIMENTO NOMINAL DE 13 M, CARGA NOMINAL MENOR OU IGUAL A 1000 DAN, ENGASTAMENTO SIMPLES COM 1,9 M DE SOLO (NÃO INCLUI FORNECIMENTO). AF_11/2019</t>
  </si>
  <si>
    <t xml:space="preserve">100588U</t>
  </si>
  <si>
    <t xml:space="preserve">ASSENTAMENTO DE POSTE DE CONCRETO COM COMPRIMENTO NOMINAL DE 13 M, CARGA NOMINAL MAIOR QUE 1000 DAN, ENGASTAMENTO SIMPLES COM 1,9 M DE SOLO (NÃO INCLUI FORNECIMENTO). AF_11/2019</t>
  </si>
  <si>
    <t xml:space="preserve">100589U</t>
  </si>
  <si>
    <t xml:space="preserve">ASSENTAMENTO DE POSTE DE CONCRETO COM COMPRIMENTO NOMINAL DE 13,5 M, CARGA NOMINAL MENOR OU IGUAL A 1000 DAN, ENGASTAMENTO SIMPLES COM 1,95 M DE SOLO (NÃO INCLUI FORNECIMENTO). AF_11/2019</t>
  </si>
  <si>
    <t xml:space="preserve">100590U</t>
  </si>
  <si>
    <t xml:space="preserve">ASSENTAMENTO DE POSTE DE CONCRETO COM COMPRIMENTO NOMINAL DE 13,5 M, CARGA NOMINAL MAIOR QUE 1000 DAN, ENGASTAMENTO SIMPLES COM 1,95 M DE SOLO (NÃO INCLUI FORNECIMENTO). AF_11/2019</t>
  </si>
  <si>
    <t xml:space="preserve">100591U</t>
  </si>
  <si>
    <t xml:space="preserve">ASSENTAMENTO DE POSTE DE CONCRETO COM COMPRIMENTO NOMINAL DE 14 M, CARGA NOMINAL MENOR OU IGUAL A 1000 DAN, ENGASTAMENTO SIMPLES COM 2 M DE SOLO (NÃO INCLUI FORNECIMENTO). AF_11/2019</t>
  </si>
  <si>
    <t xml:space="preserve">100592U</t>
  </si>
  <si>
    <t xml:space="preserve">ASSENTAMENTO DE POSTE DE CONCRETO COM COMPRIMENTO NOMINAL DE 14 M, CARGA NOMINAL MAIOR QUE 1000 DAN, ENGASTAMENTO SIMPLES COM 2 M DE SOLO (NÃO INCLUI FORNECIMENTO). AF_11/2019</t>
  </si>
  <si>
    <t xml:space="preserve">100593U</t>
  </si>
  <si>
    <t xml:space="preserve">ASSENTAMENTO DE POSTE DE CONCRETO COM COMPRIMENTO NOMINAL DE 15 M, CARGA NOMINAL MENOR OU IGUAL A 1000 DAN, ENGASTAMENTO SIMPLES COM 2,1 M DE SOLO (NÃO INCLUI FORNECIMENTO). AF_11/2019</t>
  </si>
  <si>
    <t xml:space="preserve">100594U</t>
  </si>
  <si>
    <t xml:space="preserve">ASSENTAMENTO DE POSTE DE CONCRETO COM COMPRIMENTO NOMINAL DE 15 M, CARGA NOMINAL MAIOR QUE 1000 DAN, ENGASTAMENTO SIMPLES COM 2,1 M DE SOLO (NÃO INCLUI FORNECIMENTO). AF_11/2019</t>
  </si>
  <si>
    <t xml:space="preserve">100595U</t>
  </si>
  <si>
    <t xml:space="preserve">ASSENTAMENTO DE POSTE DE CONCRETO COM COMPRIMENTO NOMINAL DE 18 M, CARGA NOMINAL MENOR OU IGUAL A 1000 DAN, ENGASTAMENTO SIMPLES COM 2,4 M DE SOLO (NÃO INCLUI FORNECIMENTO). AF_11/2019</t>
  </si>
  <si>
    <t xml:space="preserve">100596U</t>
  </si>
  <si>
    <t xml:space="preserve">ASSENTAMENTO DE POSTE DE CONCRETO COM COMPRIMENTO NOMINAL DE 18 M, CARGA NOMINAL MAIOR QUE 1000 DAN, ENGASTAMENTO SIMPLES COM 2,4 M DE SOLO (NÃO INCLUI FORNECIMENTO). AF_11/2019</t>
  </si>
  <si>
    <t xml:space="preserve">100597U</t>
  </si>
  <si>
    <t xml:space="preserve">ASSENTAMENTO DE POSTE DE CONCRETO COM COMPRIMENTO NOMINAL DE 20 M, CARGA NOMINAL MENOR OU IGUAL A 1000 DAN, ENGASTAMENTO SIMPLES COM 2,6 M DE SOLO (NÃO INCLUI FORNECIMENTO). AF_11/2019</t>
  </si>
  <si>
    <t xml:space="preserve">100598U</t>
  </si>
  <si>
    <t xml:space="preserve">ASSENTAMENTO DE POSTE DE CONCRETO COM COMPRIMENTO NOMINAL DE 20 M, CARGA NOMINAL MAIOR QUE 1000, ENGASTAMENTO SIMPLES COM 2,6 M DE SOLO (NÃO INCLUI FORNECIMENTO). AF_11/2019</t>
  </si>
  <si>
    <t xml:space="preserve">100599U</t>
  </si>
  <si>
    <t xml:space="preserve">ASSENTAMENTO DE POSTE DE CONCRETO COM COMPRIMENTO NOMINAL DE 9 M, CARGA NOMINAL DE 150 DAN, ENGASTAMENTO BASE CONCRETADA COM 1 M DE CONCRETO E 0,5 M DE SOLO (NÃO INCLUI FORNECIMENTO). AF_11/2019</t>
  </si>
  <si>
    <t xml:space="preserve">100600U</t>
  </si>
  <si>
    <t xml:space="preserve">ASSENTAMENTO DE POSTE DE CONCRETO COM COMPRIMENTO NOMINAL DE 9 M, CARGA NOMINAL DE 300 DAN, ENGASTAMENTO BASE CONCRETADA COM 1 M DE CONCRETO E 0,5 M DE SOLO (NÃO INCLUI FORNECIMENTO). AF_11/2019</t>
  </si>
  <si>
    <t xml:space="preserve">100601U</t>
  </si>
  <si>
    <t xml:space="preserve">ASSENTAMENTO DE POSTE DE CONCRETO COM COMPRIMENTO NOMINAL DE 9 M, CARGA NOMINAL DE 400 DAN, ENGASTAMENTO BASE CONCRETADA COM 1 M DE CONCRETO E 0,5 M DE SOLO (NÃO INCLUI FORNECIMENTO). AF_11/2019</t>
  </si>
  <si>
    <t xml:space="preserve">100602U</t>
  </si>
  <si>
    <t xml:space="preserve">ASSENTAMENTO DE POSTE DE CONCRETO COM COMPRIMENTO NOMINAL DE 9 M, CARGA NOMINAL DE 600 DAN, ENGASTAMENTO BASE CONCRETADA COM 1 M DE CONCRETO E 0,5 M DE SOLO (NÃO INCLUI FORNECIMENTO). AF_11/2019</t>
  </si>
  <si>
    <t xml:space="preserve">100603U</t>
  </si>
  <si>
    <t xml:space="preserve">ASSENTAMENTO DE POSTE DE CONCRETO COM COMPRIMENTO NOMINAL DE 9 M, CARGA NOMINAL DE 1000 DAN, ENGASTAMENTO BASE CONCRETADA COM 1 M DE CONCRETO E 0,5 M DE SOLO (NÃO INCLUI FORNECIMENTO). AF_11/2019</t>
  </si>
  <si>
    <t xml:space="preserve">100604U</t>
  </si>
  <si>
    <t xml:space="preserve">ASSENTAMENTO DE POSTE DE CONCRETO COM COMPRIMENTO NOMINAL DE 10 M, CARGA NOMINAL DE 300 DAN, ENGASTAMENTO BASE CONCRETADA COM 1 M DE CONCRETO E 0,6 M DE SOLO (NÃO INCLUI FORNECIMENTO). AF_11/2019</t>
  </si>
  <si>
    <t xml:space="preserve">100605U</t>
  </si>
  <si>
    <t xml:space="preserve">ASSENTAMENTO DE POSTE DE CONCRETO COM COMPRIMENTO NOMINAL DE 10 M, CARGA NOMINAL DE 600 DAN, ENGASTAMENTO BASE CONCRETADA COM 1 M DE CONCRETO E 0,6 M DE SOLO (NÃO INCLUI FORNECIMENTO). AF_11/2019</t>
  </si>
  <si>
    <t xml:space="preserve">100606U</t>
  </si>
  <si>
    <t xml:space="preserve">ASSENTAMENTO DE POSTE DE CONCRETO COM COMPRIMENTO NOMINAL DE 10 M, CARGA NOMINAL DE 1000 DAN, ENGASTAMENTO BASE CONCRETADA COM 1 M DE CONCRETO E 0,6 M DE SOLO (NÃO INCLUI FORNECIMENTO). AF_11/2019</t>
  </si>
  <si>
    <t xml:space="preserve">100607U</t>
  </si>
  <si>
    <t xml:space="preserve">ASSENTAMENTO DE POSTE DE CONCRETO COM COMPRIMENTO NOMINAL DE 10,5 M, CARGA NOMINAL DE 300 DAN, ENGASTAMENTO BASE CONCRETADA COM 1 M DE CONCRETO E 0,65 M DE SOLO (NÃO INCLUI FORNECIMENTO). AF_11/2019</t>
  </si>
  <si>
    <t xml:space="preserve">100608U</t>
  </si>
  <si>
    <t xml:space="preserve">ASSENTAMENTO DE POSTE DE CONCRETO COM COMPRIMENTO NOMINAL DE 10,5 M, CARGA NOMINAL DE 600 DAN, ENGASTAMENTO BASE CONCRETADA COM 1 M DE CONCRETO E 0,65 M DE SOLO (NÃO INCLUI FORNECIMENTO). AF_11/2019</t>
  </si>
  <si>
    <t xml:space="preserve">100609U</t>
  </si>
  <si>
    <t xml:space="preserve">ASSENTAMENTO DE POSTE DE CONCRETO COM COMPRIMENTO NOMINAL DE 10,5 M, CARGA NOMINAL DE 1000 DAN, ENGASTAMENTO BASE CONCRETADA COM 1 M DE CONCRETO E 0,65 M DE SOLO (NÃO INCLUI FORNECIMENTO). AF_11/2019</t>
  </si>
  <si>
    <t xml:space="preserve">100610U</t>
  </si>
  <si>
    <t xml:space="preserve">ASSENTAMENTO DE POSTE DE CONCRETO COM COMPRIMENTO NOMINAL DE 11 M, CARGA NOMINAL DE 300 DAN, ENGASTAMENTO BASE CONCRETADA COM 1 M DE CONCRETO E 0,7 M DE SOLO (NÃO INCLUI FORNECIMENTO). AF_11/2019</t>
  </si>
  <si>
    <t xml:space="preserve">100611U</t>
  </si>
  <si>
    <t xml:space="preserve">ASSENTAMENTO DE POSTE DE CONCRETO COM COMPRIMENTO NOMINAL DE 11 M, CARGA NOMINAL DE 400 DAN, ENGASTAMENTO BASE CONCRETADA COM 1 M DE CONCRETO E 0,7 M DE SOLO (NÃO INCLUI FORNECIMENTO). AF_11/2019</t>
  </si>
  <si>
    <t xml:space="preserve">100612U</t>
  </si>
  <si>
    <t xml:space="preserve">ASSENTAMENTO DE POSTE DE CONCRETO COM COMPRIMENTO NOMINAL DE 11 M, CARGA NOMINAL DE 600 DAN, ENGASTAMENTO BASE CONCRETADA COM 1 M DE CONCRETO E 0,7 M DE SOLO (NÃO INCLUI FORNECIMENTO). AF_11/2019</t>
  </si>
  <si>
    <t xml:space="preserve">100613U</t>
  </si>
  <si>
    <t xml:space="preserve">ASSENTAMENTO DE POSTE DE CONCRETO COM COMPRIMENTO NOMINAL DE 11 M, CARGA NOMINAL DE 1000 DAN, ENGASTAMENTO BASE CONCRETADA COM 1 M DE CONCRETO E 0,7 M DE SOLO (NÃO INCLUI FORNECIMENTO). AF_11/2019</t>
  </si>
  <si>
    <t xml:space="preserve">100614U</t>
  </si>
  <si>
    <t xml:space="preserve">ASSENTAMENTO DE POSTE DE CONCRETO COM COMPRIMENTO NOMINAL DE 12 M, CARGA NOMINAL DE 400 DAN, ENGASTAMENTO BASE CONCRETADA COM 1 M DE CONCRETO E 0,8 M DE SOLO (NÃO INCLUI FORNECIMENTO). AF_11/2019</t>
  </si>
  <si>
    <t xml:space="preserve">100615U</t>
  </si>
  <si>
    <t xml:space="preserve">ASSENTAMENTO DE POSTE DE CONCRETO COM COMPRIMENTO NOMINAL DE 12 M, CARGA NOMINAL DE 600 DAN, ENGASTAMENTO BASE CONCRETADA COM 1 M DE CONCRETO E 0,8 M DE SOLO (NÃO INCLUI FORNECIMENTO). AF_11/2019</t>
  </si>
  <si>
    <t xml:space="preserve">100616U</t>
  </si>
  <si>
    <t xml:space="preserve">ASSENTAMENTO DE POSTE DE CONCRETO COM COMPRIMENTO NOMINAL DE 12 M, CARGA NOMINAL DE 1000 DAN, ENGASTAMENTO BASE CONCRETADA COM 1 M DE CONCRETO E 0,8 M DE SOLO (NÃO INCLUI FORNECIMENTO). AF_11/2019</t>
  </si>
  <si>
    <t xml:space="preserve">100617U</t>
  </si>
  <si>
    <t xml:space="preserve">ASSENTAMENTO DE POSTE DE CONCRETO COM COMPRIMENTO NOMINAL DE 13 M, CARGA NOMINAL DE 600 DAN, ENGASTAMENTO BASE CONCRETADA COM 1 M DE CONCRETO E 0,9 M DE SOLO (NÃO INCLUI FORNECIMENTO). AF_11/2019</t>
  </si>
  <si>
    <t xml:space="preserve">100618U</t>
  </si>
  <si>
    <t xml:space="preserve">ASSENTAMENTO DE POSTE DE CONCRETO COM COMPRIMENTO NOMINAL DE 13 M, CARGA NOMINAL DE 1000 DAN, ENGASTAMENTO BASE CONCRETADA COM 1 M DE CONCRETO E 0,9 M DE SOLO - SOMENTE INSTALAÇÃO, SEM FORNECIMENTO. AF_11/2019</t>
  </si>
  <si>
    <t xml:space="preserve">100619U</t>
  </si>
  <si>
    <t xml:space="preserve">POSTE DECORATIVO PARA JARDIM EM AÇO TUBULAR, H = *2,5* M, SEM LUMINÁRIA - FORNECIMENTO E INSTALAÇÃO. AF_11/2019</t>
  </si>
  <si>
    <t xml:space="preserve">100620U</t>
  </si>
  <si>
    <t xml:space="preserve">POSTE DE AÇO CONICO CONTÍNUO CURVO SIMPLES, FLANGEADO, H=9M, INCLUSIVE LUMINÁRIA, SEM LÂMPADA - FORNECIMENTO E INSTALACAO. AF_11/2019</t>
  </si>
  <si>
    <t xml:space="preserve">100621U</t>
  </si>
  <si>
    <t xml:space="preserve">POSTE DE AÇO CONICO CONTÍNUO CURVO DUPLO, FLANGEADO, H=9M, INCLUSIVE LUMINÁRIAS, SEM LÂMPADAS - FORNECIMENTO E INSTALACAO. AF_11/2019</t>
  </si>
  <si>
    <t xml:space="preserve">100622U</t>
  </si>
  <si>
    <t xml:space="preserve">POSTE DE AÇO CONICO CONTÍNUO CURVO SIMPLES, ENGASTADO, H=9M, INCLUSIVE LUMINÁRIA, SEM LÂMPADA - FORNECIMENTO E INSTALACAO. AF_11/2019</t>
  </si>
  <si>
    <t xml:space="preserve">100623U</t>
  </si>
  <si>
    <t xml:space="preserve">POSTE DE AÇO CONICO CONTÍNUO CURVO DUPLO, ENGASTADO, H=9M, INCLUSIVE LUMINÁRIAS, SEM LÂMPADAS - FORNECIMENTO E INSTALACAO. AF_11/2019</t>
  </si>
  <si>
    <t xml:space="preserve">97600U</t>
  </si>
  <si>
    <t xml:space="preserve">REFLETOR EM ALUMÍNIO, DE SUPORTE E ALÇA, COM 1 LÂMPADA VAPOR DE MERCÚRIO DE 125 W, COM REATOR ALTO FATOR DE POTÊNCIA - FORNECIMENTO E INSTALAÇÃO. AF_02/2020</t>
  </si>
  <si>
    <t xml:space="preserve">97601U</t>
  </si>
  <si>
    <t xml:space="preserve">REFLETOR EM ALUMÍNIO, DE SUPORTE E ALÇA, COM LÂMPADA VAPOR DE MERCÚRIO DE 250 W, COM REATOR ALTO FATOR DE POTÊNCIA - FORNECIMENTO E INSTALAÇÃO. AF_02/2020</t>
  </si>
  <si>
    <t xml:space="preserve">97605U</t>
  </si>
  <si>
    <t xml:space="preserve">LUMINÁRIA ARANDELA TIPO MEIA LUA, DE SOBREPOR, COM 1 LÂMPADA LED DE 6 W, SEM REATOR - FORNECIMENTO E INSTALAÇÃO. AF_02/2020</t>
  </si>
  <si>
    <t xml:space="preserve">97606U</t>
  </si>
  <si>
    <t xml:space="preserve">LUMINÁRIA ARANDELA TIPO MEIA LUA, DE SOBREPOR, COM 1 LÂMPADA FLUORESCENTE DE 15 W, SEM REATOR - FORNECIMENTO E INSTALAÇÃO. AF_02/2020</t>
  </si>
  <si>
    <t xml:space="preserve">97607U</t>
  </si>
  <si>
    <t xml:space="preserve">LUMINÁRIA ARANDELA TIPO TARTARUGA, DE SOBREPOR, COM 1 LÂMPADA LED DE 6 W, SEM REATOR - FORNECIMENTO E INSTALAÇÃO. AF_02/2020</t>
  </si>
  <si>
    <t xml:space="preserve">97608U</t>
  </si>
  <si>
    <t xml:space="preserve">LUMINÁRIA ARANDELA TIPO TARTARUGA, COM GRADE, DE SOBREPOR, COM 1 LÂMPADA FLUORESCENTE DE 15 W, SEM REATOR - FORNECIMENTO E INSTALAÇÃO. AF_02/2020</t>
  </si>
  <si>
    <t xml:space="preserve">102102U</t>
  </si>
  <si>
    <t xml:space="preserve">TRANSFORMADOR DE DISTRIBUIÇÃO, 30 KVA, TRIFÁSICO, 60 HZ, CLASSE 15 KV, IMERSO EM ÓLEO MINERAL, INSTALAÇÃO EM POSTE (NÃO INCLUSO SUPORTE) - FORNECIMENTO E INSTALAÇÃO. AF_12/2020</t>
  </si>
  <si>
    <t xml:space="preserve">102103U</t>
  </si>
  <si>
    <t xml:space="preserve">TRANSFORMADOR DE DISTRIBUIÇÃO, 45 KVA, TRIFÁSICO, 60 HZ, CLASSE 15 KV, IMERSO EM ÓLEO MINERAL, INSTALAÇÃO EM POSTE (NÃO INCLUSO SUPORTE) - FORNECIMENTO E INSTALAÇÃO. AF_12/2020</t>
  </si>
  <si>
    <t xml:space="preserve">102104U</t>
  </si>
  <si>
    <t xml:space="preserve">TRANSFORMADOR DE DISTRIBUIÇÃO, 75 KVA, TRIFÁSICO, 60 HZ, CLASSE 15 KV, IMERSO EM ÓLEO MINERAL, INSTALAÇÃO EM POSTE (NÃO INCLUSO SUPORTE) - FORNECIMENTO E INSTALAÇÃO. AF_12/2020</t>
  </si>
  <si>
    <t xml:space="preserve">102105U</t>
  </si>
  <si>
    <t xml:space="preserve">TRANSFORMADOR DE DISTRIBUIÇÃO, 112,5 KVA, TRIFÁSICO, 60 HZ, CLASSE 15 KV, IMERSO EM ÓLEO MINERAL, INSTALAÇÃO EM POSTE (NÃO INCLUSO SUPORTE) - FORNECIMENTO E INSTALAÇÃO. AF_12/2020</t>
  </si>
  <si>
    <t xml:space="preserve">102106U</t>
  </si>
  <si>
    <t xml:space="preserve">TRANSFORMADOR DE DISTRIBUIÇÃO, 150 KVA, TRIFÁSICO, 60 HZ, CLASSE 15 KV, IMERSO EM ÓLEO MINERAL, INSTALAÇÃO EM POSTE (NÃO INCLUSO SUPORTE) - FORNECIMENTO E INSTALAÇÃO. AF_12/2020</t>
  </si>
  <si>
    <t xml:space="preserve">102107U</t>
  </si>
  <si>
    <t xml:space="preserve">TRANSFORMADOR DE DISTRIBUIÇÃO, 225 KVA, TRIFÁSICO, 60 HZ, CLASSE 15 KV, IMERSO EM ÓLEO MINERAL, INSTALAÇÃO EM POSTE (NÃO INCLUSO SUPORTE) - FORNECIMENTO E INSTALAÇÃO. AF_12/2020</t>
  </si>
  <si>
    <t xml:space="preserve">102108U</t>
  </si>
  <si>
    <t xml:space="preserve">TRANSFORMADOR DE DISTRIBUIÇÃO, 300 KVA, TRIFÁSICO, 60 HZ, CLASSE 15 KV, IMERSO EM ÓLEO MINERAL, INSTALAÇÃO EM POSTE (NÃO INCLUSO SUPORTE) - FORNECIMENTO E INSTALAÇÃO. AF_12/2020</t>
  </si>
  <si>
    <t xml:space="preserve">102109U</t>
  </si>
  <si>
    <t xml:space="preserve">SUPORTE PARA TRANSFORMADOR EM POSTE DE CONCRETO CIRCULAR - FORNECIMENTO E INSTALAÇÃO. AF_12/2020</t>
  </si>
  <si>
    <t xml:space="preserve">102110U</t>
  </si>
  <si>
    <t xml:space="preserve">SUPORTE PARA TRANSFORMADOR EM POSTE DE CONCRETO DUPLO T - FORNECIMENTO E INSTALAÇÃO. AF_12/2020</t>
  </si>
  <si>
    <t xml:space="preserve">103654U</t>
  </si>
  <si>
    <t xml:space="preserve">TRANSFORMADOR DE DISTRIBUIÇÃO, 500KVA, TRIFÁSICO, 60 HZ, CLASSE 15 KV, IMERSO EM ÓLEO MINERAL, INSTALAÇÃO EM SOLO (NÃO INCLUSO ABRIGO) - FORNECIMENTO E INSTALAÇÃO. AF_02/2022</t>
  </si>
  <si>
    <t xml:space="preserve">103655U</t>
  </si>
  <si>
    <t xml:space="preserve">TRANSFORMADOR DE DISTRIBUIÇÃO, 750 KVA, TRIFÁSICO, 60 HZ, CLASSE 15 KV, IMERSO EM ÓLEO MINERAL, INSTALAÇÃO EM SOLO (NÃO INCLUSO ABRIGO) - FORNECIMENTO E INSTALAÇÃO. AF_02/2022</t>
  </si>
  <si>
    <t xml:space="preserve">103656U</t>
  </si>
  <si>
    <t xml:space="preserve">TRANSFORMADOR DE DISTRIBUIÇÃO, 1000 KVA, TRIFÁSICO, 60 HZ, CLASSE 15 KV, IMERSO EM ÓLEO MINERAL, INSTALAÇÃO EM SOLO (NÃO INCLUSO ABRIGO) - FORNECIMENTO E INSTALAÇÃO. AF_02/2022</t>
  </si>
  <si>
    <t xml:space="preserve">93128U</t>
  </si>
  <si>
    <t xml:space="preserve">PONTO DE ILUMINAÇÃO RESIDENCIAL INCLUINDO INTERRUPTOR SIMPLES, CAIXA ELÉTRICA, ELETRODUTO, CABO, RASGO, QUEBRA E CHUMBAMENTO (EXCLUINDO LUMINÁRIA E LÂMPADA). AF_01/2016</t>
  </si>
  <si>
    <t xml:space="preserve">93137U</t>
  </si>
  <si>
    <t xml:space="preserve">PONTO DE ILUMINAÇÃO RESIDENCIAL INCLUINDO INTERRUPTOR SIMPLES (2 MÓDULOS), CAIXA ELÉTRICA, ELETRODUTO, CABO, RASGO, QUEBRA E CHUMBAMENTO (EXCLUINDO LUMINÁRIA E LÂMPADA). AF_01/2016</t>
  </si>
  <si>
    <t xml:space="preserve">93138U</t>
  </si>
  <si>
    <t xml:space="preserve">PONTO DE ILUMINAÇÃO RESIDENCIAL INCLUINDO INTERRUPTOR PARALELO, CAIXA ELÉTRICA, ELETRODUTO, CABO, RASGO, QUEBRA E CHUMBAMENTO (EXCLUINDO LUMINÁRIA E LÂMPADA). AF_01/2016</t>
  </si>
  <si>
    <t xml:space="preserve">93139U</t>
  </si>
  <si>
    <t xml:space="preserve">PONTO DE ILUMINAÇÃO RESIDENCIAL INCLUINDO INTERRUPTOR PARALELO (2 MÓDULOS), CAIXA ELÉTRICA, ELETRODUTO, CABO, RASGO, QUEBRA E CHUMBAMENTO (EXCLUINDO LUMINÁRIA E LÂMPADA). AF_01/2016</t>
  </si>
  <si>
    <t xml:space="preserve">93140U</t>
  </si>
  <si>
    <t xml:space="preserve">PONTO DE ILUMINAÇÃO RESIDENCIAL INCLUINDO INTERRUPTOR SIMPLES CONJUGADO COM PARALELO, CAIXA ELÉTRICA, ELETRODUTO, CABO, RASGO, QUEBRA E CHUMBAMENTO (EXCLUINDO LUMINÁRIA E LÂMPADA). AF_01/2016</t>
  </si>
  <si>
    <t xml:space="preserve">93141U</t>
  </si>
  <si>
    <t xml:space="preserve">PONTO DE TOMADA RESIDENCIAL INCLUINDO TOMADA 10A/250V, CAIXA ELÉTRICA, ELETRODUTO, CABO, RASGO, QUEBRA E CHUMBAMENTO. AF_01/2016</t>
  </si>
  <si>
    <t xml:space="preserve">93142U</t>
  </si>
  <si>
    <t xml:space="preserve">PONTO DE TOMADA RESIDENCIAL INCLUINDO TOMADA (2 MÓDULOS) 10A/250V, CAIXA ELÉTRICA, ELETRODUTO, CABO, RASGO, QUEBRA E CHUMBAMENTO. AF_01/2016</t>
  </si>
  <si>
    <t xml:space="preserve">93143U</t>
  </si>
  <si>
    <t xml:space="preserve">PONTO DE TOMADA RESIDENCIAL INCLUINDO TOMADA 20A/250V, CAIXA ELÉTRICA, ELETRODUTO, CABO, RASGO, QUEBRA E CHUMBAMENTO. AF_01/2016</t>
  </si>
  <si>
    <t xml:space="preserve">93144U</t>
  </si>
  <si>
    <t xml:space="preserve">PONTO DE UTILIZAÇÃO DE EQUIPAMENTOS ELÉTRICOS, RESIDENCIAL, INCLUINDO SUPORTE E PLACA, CAIXA ELÉTRICA, ELETRODUTO, CABO, RASGO, QUEBRA E CHUMBAMENTO. AF_01/2016</t>
  </si>
  <si>
    <t xml:space="preserve">93145U</t>
  </si>
  <si>
    <t xml:space="preserve">PONTO DE ILUMINAÇÃO E TOMADA, RESIDENCIAL, INCLUINDO INTERRUPTOR SIMPLES E TOMADA 10A/250V, CAIXA ELÉTRICA, ELETRODUTO, CABO, RASGO, QUEBRA E CHUMBAMENTO (EXCLUINDO LUMINÁRIA E LÂMPADA). AF_01/2016</t>
  </si>
  <si>
    <t xml:space="preserve">93146U</t>
  </si>
  <si>
    <t xml:space="preserve">PONTO DE ILUMINAÇÃO E TOMADA, RESIDENCIAL, INCLUINDO INTERRUPTOR PARALELO E TOMADA 10A/250V, CAIXA ELÉTRICA, ELETRODUTO, CABO, RASGO, QUEBRA E CHUMBAMENTO (EXCLUINDO LUMINÁRIA E LÂMPADA). AF_01/2016</t>
  </si>
  <si>
    <t xml:space="preserve">93147U</t>
  </si>
  <si>
    <t xml:space="preserve">PONTO DE ILUMINAÇÃO E TOMADA, RESIDENCIAL, INCLUINDO INTERRUPTOR SIMPLES, INTERRUPTOR PARALELO E TOMADA 10A/250V, CAIXA ELÉTRICA, ELETRODUTO, CABO, RASGO, QUEBRA E CHUMBAMENTO (EXCLUINDO LUMINÁRIA E LÂMPADA). AF_01/2016</t>
  </si>
  <si>
    <t xml:space="preserve">96971U</t>
  </si>
  <si>
    <t xml:space="preserve">CORDOALHA DE COBRE NU 16 MM², NÃO ENTERRADA, COM ISOLADOR - FORNECIMENTO E INSTALAÇÃO. AF_12/2017</t>
  </si>
  <si>
    <t xml:space="preserve">96972U</t>
  </si>
  <si>
    <t xml:space="preserve">CORDOALHA DE COBRE NU 25 MM², NÃO ENTERRADA, COM ISOLADOR - FORNECIMENTO E INSTALAÇÃO. AF_12/2017</t>
  </si>
  <si>
    <t xml:space="preserve">96973U</t>
  </si>
  <si>
    <t xml:space="preserve">CORDOALHA DE COBRE NU 35 MM², NÃO ENTERRADA, COM ISOLADOR - FORNECIMENTO E INSTALAÇÃO. AF_12/2017</t>
  </si>
  <si>
    <t xml:space="preserve">96974U</t>
  </si>
  <si>
    <t xml:space="preserve">CORDOALHA DE COBRE NU 50 MM², NÃO ENTERRADA, COM ISOLADOR - FORNECIMENTO E INSTALAÇÃO. AF_12/2017</t>
  </si>
  <si>
    <t xml:space="preserve">96975U</t>
  </si>
  <si>
    <t xml:space="preserve">CORDOALHA DE COBRE NU 70 MM², NÃO ENTERRADA, COM ISOLADOR - FORNECIMENTO E INSTALAÇÃO. AF_12/2017</t>
  </si>
  <si>
    <t xml:space="preserve">96976U</t>
  </si>
  <si>
    <t xml:space="preserve">CORDOALHA DE COBRE NU 95 MM², NÃO ENTERRADA, COM ISOLADOR - FORNECIMENTO E INSTALAÇÃO. AF_12/2017</t>
  </si>
  <si>
    <t xml:space="preserve">96977U</t>
  </si>
  <si>
    <t xml:space="preserve">CORDOALHA DE COBRE NU 50 MM², ENTERRADA, SEM ISOLADOR - FORNECIMENTO E INSTALAÇÃO. AF_12/2017</t>
  </si>
  <si>
    <t xml:space="preserve">96978U</t>
  </si>
  <si>
    <t xml:space="preserve">CORDOALHA DE COBRE NU 70 MM², ENTERRADA, SEM ISOLADOR - FORNECIMENTO E INSTALAÇÃO. AF_12/2017</t>
  </si>
  <si>
    <t xml:space="preserve">96979U</t>
  </si>
  <si>
    <t xml:space="preserve">CORDOALHA DE COBRE NU 95 MM², ENTERRADA, SEM ISOLADOR - FORNECIMENTO E INSTALAÇÃO. AF_12/2017</t>
  </si>
  <si>
    <t xml:space="preserve">96984U</t>
  </si>
  <si>
    <t xml:space="preserve">ELETRODUTO PVC 40MM (1 ¼ ) PARA SPDA - FORNECIMENTO E INSTALAÇÃO. AF_12/2017</t>
  </si>
  <si>
    <t xml:space="preserve">96985U</t>
  </si>
  <si>
    <t xml:space="preserve">HASTE DE ATERRAMENTO 5/8  PARA SPDA - FORNECIMENTO E INSTALAÇÃO. AF_12/2017</t>
  </si>
  <si>
    <t xml:space="preserve">96986U</t>
  </si>
  <si>
    <t xml:space="preserve">HASTE DE ATERRAMENTO 3/4  PARA SPDA - FORNECIMENTO E INSTALAÇÃO. AF_12/2017</t>
  </si>
  <si>
    <t xml:space="preserve">96987U</t>
  </si>
  <si>
    <t xml:space="preserve">BASE METÁLICA PARA MASTRO 1 ½  PARA SPDA - FORNECIMENTO E INSTALAÇÃO. AF_12/2017</t>
  </si>
  <si>
    <t xml:space="preserve">96988U</t>
  </si>
  <si>
    <t xml:space="preserve">MASTRO 1 ½  PARA SPDA - FORNECIMENTO E INSTALAÇÃO. AF_12/2017</t>
  </si>
  <si>
    <t xml:space="preserve">96989U</t>
  </si>
  <si>
    <t xml:space="preserve">CAPTOR TIPO FRANKLIN PARA SPDA - FORNECIMENTO E INSTALAÇÃO. AF_12/2017</t>
  </si>
  <si>
    <t xml:space="preserve">98463U</t>
  </si>
  <si>
    <t xml:space="preserve">SUPORTE ISOLADOR PARA CORDOALHA DE COBRE - FORNECIMENTO E INSTALAÇÃO. AF_12/2017</t>
  </si>
  <si>
    <t xml:space="preserve">103490U</t>
  </si>
  <si>
    <t xml:space="preserve">PLACA DE CONCRETO PRÉ-MOLDADO COMO PROTEÇÃO MECÂNICA ADICIONAL NO REATERRO PARA REDE ENTERRADA DE DISTRIBUIÇÃO DE ENERGIA ELÉTRICA - FORNECIMENTO E INSTALAÇÃO. AF_12/2021</t>
  </si>
  <si>
    <t xml:space="preserve">103491U</t>
  </si>
  <si>
    <t xml:space="preserve">CONCRETAGEM COMO PROTEÇÃO MECÂNICA ADICIONAL NO REATERRO PARA REDE ENTERRADA DE DISTRIBUIÇÃO DE ENERGIA ELÉTRICA - FORNECIMENTO E INSTALAÇÃO. AF_12/2021</t>
  </si>
  <si>
    <t xml:space="preserve">96765U</t>
  </si>
  <si>
    <t xml:space="preserve">ABRIGO PARA HIDRANTE, 90X60X17CM, COM REGISTRO GLOBO ANGULAR 45 GRAUS 2 1/2", ADAPTADOR STORZ 2 1/2", MANGUEIRA DE INCÊNDIO 20M, REDUÇÃO 2 1/2" X 1 1/2" E ESGUICHO EM LATÃO 1 1/2" - FORNECIMENTO E INSTALAÇÃO. AF_10/2020</t>
  </si>
  <si>
    <t xml:space="preserve">101905U</t>
  </si>
  <si>
    <t xml:space="preserve">EXTINTOR DE INCÊNDIO PORTÁTIL COM CARGA DE ÁGUA PRESSURIZADA DE 10 L, CLASSE A - FORNECIMENTO E INSTALAÇÃO. AF_10/2020_P</t>
  </si>
  <si>
    <t xml:space="preserve">101906U</t>
  </si>
  <si>
    <t xml:space="preserve">EXTINTOR DE INCÊNDIO PORTÁTIL COM CARGA DE CO2 DE 4 KG, CLASSE BC - FORNECIMENTO E INSTALAÇÃO. AF_10/2020_P</t>
  </si>
  <si>
    <t xml:space="preserve">101907U</t>
  </si>
  <si>
    <t xml:space="preserve">EXTINTOR DE INCÊNDIO PORTÁTIL COM CARGA DE CO2 DE 6 KG, CLASSE BC - FORNECIMENTO E INSTALAÇÃO. AF_10/2020_P</t>
  </si>
  <si>
    <t xml:space="preserve">101908U</t>
  </si>
  <si>
    <t xml:space="preserve">EXTINTOR DE INCÊNDIO PORTÁTIL COM CARGA DE PQS DE 4 KG, CLASSE BC - FORNECIMENTO E INSTALAÇÃO. AF_10/2020_P</t>
  </si>
  <si>
    <t xml:space="preserve">101909U</t>
  </si>
  <si>
    <t xml:space="preserve">EXTINTOR DE INCÊNDIO PORTÁTIL COM CARGA DE PQS DE 6 KG, CLASSE BC - FORNECIMENTO E INSTALAÇÃO. AF_10/2020_P</t>
  </si>
  <si>
    <t xml:space="preserve">101910U</t>
  </si>
  <si>
    <t xml:space="preserve">EXTINTOR DE INCÊNDIO PORTÁTIL COM CARGA DE PQS DE 8 KG, CLASSE BC - FORNECIMENTO E INSTALAÇÃO. AF_10/2020_P</t>
  </si>
  <si>
    <t xml:space="preserve">101911U</t>
  </si>
  <si>
    <t xml:space="preserve">EXTINTOR DE INCÊNDIO PORTÁTIL COM CARGA DE PQS DE 12 KG, CLASSE BC - FORNECIMENTO E INSTALAÇÃO. AF_10/2020_P</t>
  </si>
  <si>
    <t xml:space="preserve">101912U</t>
  </si>
  <si>
    <t xml:space="preserve">ABRIGO PARA HIDRANTE, 75X45X17CM, COM REGISTRO GLOBO ANGULAR 45 GRAUS 2 1/2", ADAPTADOR STORZ 2 1/2", MANGUEIRA DE INCÊNDIO 15M 2 1/2" E ESGUICHO EM LATÃO 2 1/2" - FORNECIMENTO E INSTALAÇÃO. AF_10/2020</t>
  </si>
  <si>
    <t xml:space="preserve">101913U</t>
  </si>
  <si>
    <t xml:space="preserve">CAIXA DE INCÊNDIO 45X75X17CM - FORNECIMENTO E INSTALAÇÃO. AF_10/2020</t>
  </si>
  <si>
    <t xml:space="preserve">101914U</t>
  </si>
  <si>
    <t xml:space="preserve">CAIXA DE INCÊNDIO 60X90X17CM - FORNECIMENTO E INSTALAÇÃO. AF_10/2020</t>
  </si>
  <si>
    <t xml:space="preserve">101915U</t>
  </si>
  <si>
    <t xml:space="preserve">CONJUNTO DE MANGUEIRA PARA COMBATE A INCÊNDIO EM FIBRA DE POLIESTER PURA, COM 1.1/2", REVESTIDA INTERNAMENTE, COMPRIMENTO DE 15M - FORNECIMENTO E INSTALAÇÃO. AF_10/2020</t>
  </si>
  <si>
    <t xml:space="preserve">101916U</t>
  </si>
  <si>
    <t xml:space="preserve">HIDRANTE SUBTERRÂNEO PREDIAL (COM CURVA LONGA E CAIXA), DN 75 MM - FORNECIMENTO E INSTALAÇÃO. AF_10/2020</t>
  </si>
  <si>
    <t xml:space="preserve">101917U</t>
  </si>
  <si>
    <t xml:space="preserve">MANÔMETRO 0 A 200 PSI (0 A 14 KGF/CM2), D = 50MM - FORNECIMENTO E INSTALAÇÃO. AF_10/2020</t>
  </si>
  <si>
    <t xml:space="preserve">98261U</t>
  </si>
  <si>
    <t xml:space="preserve">CABO TELEFÔNICO CCI-50 1 PAR, INSTALADO EM ENTRADA DE EDIFICAÇÃO - FORNECIMENTO E INSTALAÇÃO. AF_11/2019</t>
  </si>
  <si>
    <t xml:space="preserve">98262U</t>
  </si>
  <si>
    <t xml:space="preserve">CABO TELEFÔNICO CCI-50 2 PARES, SEM BLINDAGEM, INSTALADO EM ENTRADA DE EDIFICAÇÃO - FORNECIMENTO E INSTALAÇÃO. AF_11/2019</t>
  </si>
  <si>
    <t xml:space="preserve">98263U</t>
  </si>
  <si>
    <t xml:space="preserve">CABO TELEFÔNICO CCI-50 3 PARES, SEM BLINDAGEM, INSTALADO EM ENTRADA DE EDIFICAÇÃO - FORNECIMENTO E INSTALAÇÃO. AF_11/2019</t>
  </si>
  <si>
    <t xml:space="preserve">98264U</t>
  </si>
  <si>
    <t xml:space="preserve">CABO TELEFÔNICO CCI-50 4 PARES, SEM BLINDAGEM, INSTALADO EM ENTRADA DE EDIFICAÇÃO - FORNECIMENTO E INSTALAÇÃO. AF_11/2019</t>
  </si>
  <si>
    <t xml:space="preserve">98265U</t>
  </si>
  <si>
    <t xml:space="preserve">CABO TELEFÔNICO CCI-50 5 PARES, SEM BLINDAGEM, INSTALADO EM ENTRADA DE EDIFICAÇÃO - FORNECIMENTO E INSTALAÇÃO. AF_11/2019</t>
  </si>
  <si>
    <t xml:space="preserve">98266U</t>
  </si>
  <si>
    <t xml:space="preserve">CABO TELEFÔNICO CCI-50 6 PARES, SEM BLINDAGEM, INSTALADO EM ENTRADA DE EDIFICAÇÃO - FORNECIMENTO E INSTALAÇÃO. AF_11/2019</t>
  </si>
  <si>
    <t xml:space="preserve">98267U</t>
  </si>
  <si>
    <t xml:space="preserve">CABO TELEFÔNICO CI-50 10 PARES INSTALADO EM ENTRADA DE EDIFICAÇÃO - FORNECIMENTO E INSTALAÇÃO. AF_11/2019</t>
  </si>
  <si>
    <t xml:space="preserve">98268U</t>
  </si>
  <si>
    <t xml:space="preserve">CABO TELEFÔNICO CI-50 20 PARES INSTALADO EM ENTRADA DE EDIFICAÇÃO - FORNECIMENTO E INSTALAÇÃO. AF_11/2019</t>
  </si>
  <si>
    <t xml:space="preserve">98269U</t>
  </si>
  <si>
    <t xml:space="preserve">CABO TELEFÔNICO CI-50 30 PARES INSTALADO EM ENTRADA DE EDIFICAÇÃO - FORNECIMENTO E INSTALAÇÃO. AF_11/2019</t>
  </si>
  <si>
    <t xml:space="preserve">98270U</t>
  </si>
  <si>
    <t xml:space="preserve">CABO TELEFÔNICO CI-50 50 PARES INSTALADO EM ENTRADA DE EDIFICAÇÃO - FORNECIMENTO E INSTALAÇÃO. AF_11/2019</t>
  </si>
  <si>
    <t xml:space="preserve">98271U</t>
  </si>
  <si>
    <t xml:space="preserve">CABO TELEFÔNICO CI-50 75 PARES INSTALADO EM ENTRADA DE EDIFICAÇÃO - FORNECIMENTO E INSTALAÇÃO. AF_11/2019</t>
  </si>
  <si>
    <t xml:space="preserve">98272U</t>
  </si>
  <si>
    <t xml:space="preserve">CABO TELEFÔNICO CI-50 200 PARES INSTALADO EM ENTRADA DE EDIFICAÇÃO - FORNECIMENTO E INSTALAÇÃO. AF_11/2019</t>
  </si>
  <si>
    <t xml:space="preserve">98273U</t>
  </si>
  <si>
    <t xml:space="preserve">CABO TELEFÔNICO CCI-50 4 PARES, SEM BLINDAGEM, INSTALADO EM PRUMADA - FORNECIMENTO E INSTALAÇÃO. AF_11/2019</t>
  </si>
  <si>
    <t xml:space="preserve">98274U</t>
  </si>
  <si>
    <t xml:space="preserve">CABO TELEFÔNICO CCI-50 5 PARES, SEM BLINDAGEM, INSTALADO EM PRUMADA - FORNECIMENTO E INSTALAÇÃO. AF_11/2019</t>
  </si>
  <si>
    <t xml:space="preserve">98275U</t>
  </si>
  <si>
    <t xml:space="preserve">CABO TELEFÔNICO CCI-50 6 PARES, SEM BLINDAGEM, INSTALADO EM PRUMADA - FORNECIMENTO E INSTALAÇÃO. AF_11/2019</t>
  </si>
  <si>
    <t xml:space="preserve">98276U</t>
  </si>
  <si>
    <t xml:space="preserve">CABO TELEFÔNICO CI-50 10 PARES INSTALADO EM PRUMADA - FORNECIMENTO E INSTALAÇÃO. AF_11/2019</t>
  </si>
  <si>
    <t xml:space="preserve">98277U</t>
  </si>
  <si>
    <t xml:space="preserve">CABO TELEFÔNICO CI-50 20 PARES INSTALADO EM PRUMADA - FORNECIMENTO E INSTALAÇÃO. AF_11/2019</t>
  </si>
  <si>
    <t xml:space="preserve">98278U</t>
  </si>
  <si>
    <t xml:space="preserve">CABO TELEFÔNICO CI-50 30 PARES INSTALADO EM PRUMADA - FORNECIMENTO E INSTALAÇÃO. AF_11/2019</t>
  </si>
  <si>
    <t xml:space="preserve">98279U</t>
  </si>
  <si>
    <t xml:space="preserve">CABO TELEFÔNICO CI-50 50 PARES INSTALADO EM PRUMADA - FORNECIMENTO E INSTALAÇÃO. AF_11/2019</t>
  </si>
  <si>
    <t xml:space="preserve">98280U</t>
  </si>
  <si>
    <t xml:space="preserve">CABO TELEFÔNICO CCI-50 1 PAR, SEM BLINDAGEM, INSTALADO EM DISTRIBUIÇÃO DE EDIFICAÇÃO RESIDENCIAL - FORNECIMENTO E INSTALAÇÃO. AF_11/2019</t>
  </si>
  <si>
    <t xml:space="preserve">98281U</t>
  </si>
  <si>
    <t xml:space="preserve">CABO TELEFÔNICO CCI-50 2 PARES, SEM BLINDAGEM, INSTALADO EM DISTRIBUIÇÃO DE EDIFICAÇÃO RESIDENCIAL - FORNECIMENTO E INSTALAÇÃO. AF_11/2019</t>
  </si>
  <si>
    <t xml:space="preserve">98282U</t>
  </si>
  <si>
    <t xml:space="preserve">CABO TELEFÔNICO CCI-50 3 PARES, SEM BLINDAGEM, INSTALADO EM DISTRIBUIÇÃO DE EDIFICAÇÃO RESIDENCIAL - FORNECIMENTO E INSTALAÇÃO. AF_11/2019</t>
  </si>
  <si>
    <t xml:space="preserve">98283U</t>
  </si>
  <si>
    <t xml:space="preserve">CABO TELEFÔNICO CCI-50 4 PARES, SEM BLINDAGEM, INSTALADO EM DISTRIBUIÇÃO DE EDIFICAÇÃO RESIDENCIAL - FORNECIMENTO E INSTALAÇÃO. AF_11/2019</t>
  </si>
  <si>
    <t xml:space="preserve">98284U</t>
  </si>
  <si>
    <t xml:space="preserve">CABO TELEFÔNICO CCI-50 5 PARES, SEM BLINDAGEM, INSTALADO EM DISTRIBUIÇÃO DE EDIFICAÇÃO RESIDENCIAL - FORNECIMENTO E INSTALAÇÃO. AF_11/2019</t>
  </si>
  <si>
    <t xml:space="preserve">98285U</t>
  </si>
  <si>
    <t xml:space="preserve">CABO TELEFÔNICO CCI-50 6 PARES, SEM BLINDAGEM, INSTALADO EM DISTRIBUIÇÃO DE EDIFICAÇÃO RESIDENCIAL - FORNECIMENTO E INSTALAÇÃO. AF_11/2019</t>
  </si>
  <si>
    <t xml:space="preserve">98286U</t>
  </si>
  <si>
    <t xml:space="preserve">CABO TELEFÔNICO CI-50 10 PARES INSTALADO EM DISTRIBUIÇÃO DE EDIFICAÇÃO RESIDENCIAL - FORNECIMENTO E INSTALAÇÃO. AF_11/2019</t>
  </si>
  <si>
    <t xml:space="preserve">98287U</t>
  </si>
  <si>
    <t xml:space="preserve">CABO TELEFÔNICO CCI-50 1 PAR, SEM BLINDAGEM, INSTALADO EM DISTRIBUIÇÃO DE EDIFICAÇÃO INSTITUCIONAL - FORNECIMENTO E INSTALAÇÃO. AF_11/2019</t>
  </si>
  <si>
    <t xml:space="preserve">98288U</t>
  </si>
  <si>
    <t xml:space="preserve">CABO TELEFÔNICO CCI-50 2 PARES, SEM BLINDAGEM, INSTALADO EM DISTRIBUIÇÃO DE EDIFICAÇÃO INSTITUCIONAL - FORNECIMENTO E INSTALAÇÃO. AF_11/2019</t>
  </si>
  <si>
    <t xml:space="preserve">98289U</t>
  </si>
  <si>
    <t xml:space="preserve">CABO TELEFÔNICO CCI-50 3 PARES, SEM BLINDAGEM, INSTALADO EM DISTRIBUIÇÃO DE EDIFICAÇÃO INSTITUCIONAL - FORNECIMENTO E INSTALAÇÃO. AF_11/2019</t>
  </si>
  <si>
    <t xml:space="preserve">98290U</t>
  </si>
  <si>
    <t xml:space="preserve">CABO TELEFÔNICO CCI-50 4 PARES, SEM BLINDAGEM, INSTALADO EM DISTRIBUIÇÃO DE EDIFICAÇÃO INSTITUCIONAL - FORNECIMENTO E INSTALAÇÃO. AF_11/2019</t>
  </si>
  <si>
    <t xml:space="preserve">98291U</t>
  </si>
  <si>
    <t xml:space="preserve">CABO TELEFÔNICO CCI-50 5 PARES, SEM BLINDAGEM, INSTALADO EM DISTRIBUIÇÃO DE EDIFICAÇÃO INSTITUCIONAL - FORNECIMENTO E INSTALAÇÃO. AF_11/2019</t>
  </si>
  <si>
    <t xml:space="preserve">98292U</t>
  </si>
  <si>
    <t xml:space="preserve">CABO TELEFÔNICO CCI-50 6 PARES, SEM BLINDAGEM, INSTALADO EM DISTRIBUIÇÃO DE EDIFICAÇÃO INSTITUCIONAL - FORNECIMENTO E INSTALAÇÃO. AF_11/2019</t>
  </si>
  <si>
    <t xml:space="preserve">98293U</t>
  </si>
  <si>
    <t xml:space="preserve">CABO TELEFÔNICO CI-50 10 PARES INSTALADO EM DISTRIBUIÇÃO DE EDIFICAÇÃO INSTITUCIONAL - FORNECIMENTO E INSTALAÇÃO. AF_11/2019</t>
  </si>
  <si>
    <t xml:space="preserve">98400U</t>
  </si>
  <si>
    <t xml:space="preserve">CABO TELEFÔNICO CTP-APL-50 10 PARES INSTALADO EM ENTRADA DE EDIFICAÇÃO - FORNECIMENTO E INSTALAÇÃO. AF_11/2019</t>
  </si>
  <si>
    <t xml:space="preserve">98401U</t>
  </si>
  <si>
    <t xml:space="preserve">CABO TELEFÔNICO CTP-APL-50 20 PARES INSTALADO EM ENTRADA DE EDIFICAÇÃO - FORNECIMENTO E INSTALAÇÃO. AF_11/2019</t>
  </si>
  <si>
    <t xml:space="preserve">98402U</t>
  </si>
  <si>
    <t xml:space="preserve">CABO TELEFÔNICO CTP-APL-50 30 PARES INSTALADO EM ENTRADA DE EDIFICAÇÃO - FORNECIMENTO E INSTALAÇÃO. AF_11/2019</t>
  </si>
  <si>
    <t xml:space="preserve">100556U</t>
  </si>
  <si>
    <t xml:space="preserve">CAIXA DE PASSAGEM PARA TELEFONE 15X15X10CM (SOBREPOR), FORNECIMENTO E INSTALACAO. AF_11/2019</t>
  </si>
  <si>
    <t xml:space="preserve">100557U</t>
  </si>
  <si>
    <t xml:space="preserve">CAIXA DE PASSAGEM PARA TELEFONE 80X80X15CM (SOBREPOR) FORNECIMENTO E INSTALACAO. AF_11/2019</t>
  </si>
  <si>
    <t xml:space="preserve">100560U</t>
  </si>
  <si>
    <t xml:space="preserve">QUADRO DE DISTRIBUIÇÃO PARA TELEFONE N.2, 20X20X12CM EM CHAPA METALICA, DE EMBUTIR, SEM ACESSORIOS, PADRÃO TELEBRAS, FORNECIMENTO E INSTALAÇÃO. AF_11/2019</t>
  </si>
  <si>
    <t xml:space="preserve">100561U</t>
  </si>
  <si>
    <t xml:space="preserve">QUADRO DE DISTRIBUICAO PARA TELEFONE N.3, 40X40X12CM EM CHAPA METALICA, DE EMBUTIR, SEM ACESSORIOS, PADRAO TELEBRAS, FORNECIMENTO E INSTALAÇÃO. AF_11/2019</t>
  </si>
  <si>
    <t xml:space="preserve">100562U</t>
  </si>
  <si>
    <t xml:space="preserve">QUADRO DE DISTRIBUICAO PARA TELEFONE N.4, 60X60X12CM EM CHAPA METALICA, DE EMBUTIR, SEM ACESSORIOS, PADRAO TELEBRAS, FORNECIMENTO E INSTALAÇÃO. AF_11/2019</t>
  </si>
  <si>
    <t xml:space="preserve">100563U</t>
  </si>
  <si>
    <t xml:space="preserve">QUADRO DE DISTRIBUIÇÃO PARA TELEFONE N.5, 80X80X12CM EM CHAPA METALICA, SEM ACESSORIOS, PADRAO TELEBRAS, FORNECIMENTO E INSTALAÇÃO. AF_11/2019</t>
  </si>
  <si>
    <t xml:space="preserve">101795U</t>
  </si>
  <si>
    <t xml:space="preserve">CAIXA ENTERRADA PARA INSTALAÇÕES TELEFÔNICAS TIPO R1, EM ALVENARIA COM BLOCOS DE CONCRETO, DIMENSÕES INTERNAS: 0,35X0,60X0,60 M, EXCLUINDO TAMPÃO. AF_12/2020</t>
  </si>
  <si>
    <t xml:space="preserve">101798U</t>
  </si>
  <si>
    <t xml:space="preserve">TAMPA PARA CAIXA TIPO R1, EM FERRO FUNDIDO, DIMENSÕES INTERNAS: 0,40 X 0,60 M - FORNECIMENTO E INSTALAÇÃO. AF_12/2020</t>
  </si>
  <si>
    <t xml:space="preserve">101799U</t>
  </si>
  <si>
    <t xml:space="preserve">TAMPA PARA CAIXA TIPO R2 E R3, EM FERRO FUNDIDO, DIMENSÕES INTERNAS: 0,55 X 1,10 M - FORNECIMENTO E INSTALAÇÃO. AF_12/2020</t>
  </si>
  <si>
    <t xml:space="preserve">98397U</t>
  </si>
  <si>
    <t xml:space="preserve">PINTURA ANTICORROSIVA DE DUTO METÁLICO. AF_04/2018</t>
  </si>
  <si>
    <t xml:space="preserve">103244U</t>
  </si>
  <si>
    <t xml:space="preserve">AR CONDICIONADO SPLIT INVERTER, HI-WALL (PAREDE), 9000 BTU/H, CICLO FRIO - FORNECIMENTO E INSTALAÇÃO. AF_11/2021_P</t>
  </si>
  <si>
    <t xml:space="preserve">103245U</t>
  </si>
  <si>
    <t xml:space="preserve">AR CONDICIONADO SPLIT ON/OFF, HI-WALL (PAREDE), 9000 BTUS/H, CICLO FRIO - FORNECIMENTO E INSTALAÇÃO. AF_11/2021_P</t>
  </si>
  <si>
    <t xml:space="preserve">103246U</t>
  </si>
  <si>
    <t xml:space="preserve">AR CONDICIONADO SPLIT ON/OFF, HI-WALL (PAREDE), 9000 BTUS/H, CICLO QUENTE/FRIO - FORNECIMENTO E INSTALAÇÃO. AF_11/2021_P</t>
  </si>
  <si>
    <t xml:space="preserve">103247U</t>
  </si>
  <si>
    <t xml:space="preserve">AR CONDICIONADO SPLIT INVERTER, HI-WALL (PAREDE), 12000 BTU/H, CICLO FRIO - FORNECIMENTO E INSTALAÇÃO. AF_11/2021_P</t>
  </si>
  <si>
    <t xml:space="preserve">103248U</t>
  </si>
  <si>
    <t xml:space="preserve">AR CONDICIONADO SPLIT ON/OFF, HI-WALL (PAREDE), 12000 BTUS/H, CICLO FRIO - FORNECIMENTO E INSTALAÇÃO. AF_11/2021_P</t>
  </si>
  <si>
    <t xml:space="preserve">103249U</t>
  </si>
  <si>
    <t xml:space="preserve">AR CONDICIONADO SPLIT ON/OFF, HI-WALL (PAREDE), 12000 BTUS/H, CICLO QUENTE/FRIO - FORNECIMENTO E INSTALAÇÃO. AF_11/2021_P</t>
  </si>
  <si>
    <t xml:space="preserve">103250U</t>
  </si>
  <si>
    <t xml:space="preserve">AR CONDICIONADO SPLIT INVERTER, HI-WALL (PAREDE), 18000 BTU/H, CICLO FRIO - FORNECIMENTO E INSTALAÇÃO. AF_11/2021_P</t>
  </si>
  <si>
    <t xml:space="preserve">103251U</t>
  </si>
  <si>
    <t xml:space="preserve">AR CONDICIONADO SPLIT ON/OFF, HI-WALL (PAREDE), 18000 BTUS/H, CICLO FRIO - FORNECIMENTO E INSTALAÇÃO. AF_11/2021_P</t>
  </si>
  <si>
    <t xml:space="preserve">103252U</t>
  </si>
  <si>
    <t xml:space="preserve">AR CONDICIONADO SPLIT ON/OFF, HI-WALL (PAREDE), 18000 BTUS/H, CICLO QUENTE/FRIO - FORNECIMENTO E INSTALAÇÃO. AF_11/2021_P</t>
  </si>
  <si>
    <t xml:space="preserve">103253U</t>
  </si>
  <si>
    <t xml:space="preserve">AR CONDICIONADO SPLIT INVERTER, HI-WALL (PAREDE), 24000 BTU/H, CICLO FRIO - FORNECIMENTO E INSTALAÇÃO. AF_11/2021_P</t>
  </si>
  <si>
    <t xml:space="preserve">103254U</t>
  </si>
  <si>
    <t xml:space="preserve">AR CONDICIONADO SPLIT ON/OFF, HI-WALL (PAREDE), 24000 BTUS/H, CICLO FRIO - FORNECIMENTO E INSTALAÇÃO. AF_11/2021_P</t>
  </si>
  <si>
    <t xml:space="preserve">103255U</t>
  </si>
  <si>
    <t xml:space="preserve">AR CONDICIONADO SPLIT ON/OFF, HI-WALL (PAREDE), 24000 BTUS/H, CICLO QUENTE/FRIO - FORNECIMENTO E INSTALAÇÃO. AF_11/2021_P</t>
  </si>
  <si>
    <t xml:space="preserve">103256U</t>
  </si>
  <si>
    <t xml:space="preserve">AR CONDICIONADO SPLIT INVERTER, PISO TETO, 18000 BTU/H, CICLO FRIO - FORNECIMENTO E INSTALAÇÃO. AF_11/2021_P</t>
  </si>
  <si>
    <t xml:space="preserve">103257U</t>
  </si>
  <si>
    <t xml:space="preserve">AR CONDICIONADO SPLIT ON/OFF, PISO TETO, 18.000 BTU/H, CICLO FRIO - FORNECIMENTO E INSTALAÇÃO. AF_11/2021_P</t>
  </si>
  <si>
    <t xml:space="preserve">103258U</t>
  </si>
  <si>
    <t xml:space="preserve">AR CONDICIONADO SPLIT INVERTER, PISO TETO, 24000 BTU/H, CICLO FRIO - FORNECIMENTO E INSTALAÇÃO. AF_11/2021_P</t>
  </si>
  <si>
    <t xml:space="preserve">103259U</t>
  </si>
  <si>
    <t xml:space="preserve">AR CONDICIONADO SPLIT ON/OFF, PISO TETO, 24.000 BTU/H, CICLO FRIO - FORNECIMENTO E INSTALAÇÃO. AF_11/2021_P</t>
  </si>
  <si>
    <t xml:space="preserve">103260U</t>
  </si>
  <si>
    <t xml:space="preserve">AR CONDICIONADO SPLIT INVERTER, PISO TETO, 24000 BTU/H, QUENTE/FRIO - FORNECIMENTO E INSTALAÇÃO. AF_11/2021_P</t>
  </si>
  <si>
    <t xml:space="preserve">103261U</t>
  </si>
  <si>
    <t xml:space="preserve">AR CONDICIONADO SPLIT INVERTER, PISO TETO, 36000 BTU/H, CICLO FRIO - FORNECIMENTO E INSTALAÇÃO. AF_11/2021_P</t>
  </si>
  <si>
    <t xml:space="preserve">103262U</t>
  </si>
  <si>
    <t xml:space="preserve">AR CONDICIONADO SPLIT ON/OFF, PISO TETO, 36.000 BTU/H, CICLO FRIO - FORNECIMENTO E INSTALAÇÃO. AF_11/2021_P</t>
  </si>
  <si>
    <t xml:space="preserve">103263U</t>
  </si>
  <si>
    <t xml:space="preserve">AR CONDICIONADO SPLIT INVERTER, PISO TETO, 48000 BTU/H, CICLO FRIO - FORNECIMENTO E INSTALAÇÃO. AF_11/2021_P</t>
  </si>
  <si>
    <t xml:space="preserve">103264U</t>
  </si>
  <si>
    <t xml:space="preserve">AR CONDICIONADO SPLIT ON/OFF, PISO TETO, 48.000 BTU/H, CICLO FRIO - FORNECIMENTO E INSTALAÇÃO. AF_11/2021_P</t>
  </si>
  <si>
    <t xml:space="preserve">103265U</t>
  </si>
  <si>
    <t xml:space="preserve">AR CONDICIONADO SPLIT INVERTER, PISO TETO, APRESENTANDO ENTRE 54000 E 58000 BTU/H, CICLO FRIO - FORNECIMENTO E INSTALAÇÃO. AF_11/2021_P</t>
  </si>
  <si>
    <t xml:space="preserve">103266U</t>
  </si>
  <si>
    <t xml:space="preserve">AR CONDICIONADO SPLIT ON/OFF, PISO TETO, 60.000 BTU/H, CICLO FRIO - FORNECIMENTO E INSTALAÇÃO. AF_11/2021_P</t>
  </si>
  <si>
    <t xml:space="preserve">103267U</t>
  </si>
  <si>
    <t xml:space="preserve">AR CONDICIONADO SPLIT ON/OFF, CASSETE (TETO), FRIO 4 VIAS 18000 BTU/H - FORNECIMENTO E INSTALAÇÃO. AF_11/2021_P</t>
  </si>
  <si>
    <t xml:space="preserve">103268U</t>
  </si>
  <si>
    <t xml:space="preserve">AR CONDICIONADO SPLIT ON/OFF, CASSETE (TETO), 18000 BTU/H, CICLO QUENTE/FRIO - FORNECIMENTO E INSTALAÇÃO. AF_11/2021_P</t>
  </si>
  <si>
    <t xml:space="preserve">103269U</t>
  </si>
  <si>
    <t xml:space="preserve">AR CONDICIONADO SPLIT ON/OFF, CASSETE (TETO), FRIO 4 VIAS 24000 BTU/H - FORNECIMENTO E INSTALAÇÃO. AF_11/2021_P</t>
  </si>
  <si>
    <t xml:space="preserve">103270U</t>
  </si>
  <si>
    <t xml:space="preserve">AR CONDICIONADO SPLIT ON/OFF, CASSETE (TETO), 24000 BTU/H, CICLO QUENTE/FRIO - FORNECIMENTO E INSTALAÇÃO. AF_11/2021_P</t>
  </si>
  <si>
    <t xml:space="preserve">103271U</t>
  </si>
  <si>
    <t xml:space="preserve">AR CONDICIONADO SPLIT ON/OFF, CASSETE (TETO), FRIO 4 VIAS 36000 BTU/H - FORNECIMENTO E INSTALAÇÃO. AF_11/2021_P</t>
  </si>
  <si>
    <t xml:space="preserve">103272U</t>
  </si>
  <si>
    <t xml:space="preserve">AR CONDICIONADO SPLIT ON/OFF, CASSETE (TETO), 36000 BTU/H, CICLO QUENTE/FRIO - FORNECIMENTO E INSTALAÇÃO. AF_11/2021_P</t>
  </si>
  <si>
    <t xml:space="preserve">103273U</t>
  </si>
  <si>
    <t xml:space="preserve">AR CONDICIONADO SPLIT ON/OFF, CASSETE (TETO), FRIO 4 VIAS 48000 BTU/H - FORNECIMENTO E INSTALAÇÃO. AF_11/2021_P</t>
  </si>
  <si>
    <t xml:space="preserve">103274U</t>
  </si>
  <si>
    <t xml:space="preserve">AR CONDICIONADO SPLIT ON/OFF, CASSETE (TETO), 48000 BTU/H, CICLO QUENTE/FRIO - FORNECIMENTO E INSTALAÇÃO. AF_11/2021_P</t>
  </si>
  <si>
    <t xml:space="preserve">103275U</t>
  </si>
  <si>
    <t xml:space="preserve">AR CONDICIONADO SPLIT ON/OFF, CASSETE (TETO), FRIO 4 VIAS 60000 BTU/H - FORNECIMENTO E INSTALAÇÃO. AF_11/2021_P</t>
  </si>
  <si>
    <t xml:space="preserve">103276U</t>
  </si>
  <si>
    <t xml:space="preserve">AR CONDICIONADO SPLIT ON/OFF, CASSETE (TETO), 60000 BTU/H, CICLO QUENTE/FRIO - FORNECIMENTO E INSTALAÇÃO. AF_11/2021_P</t>
  </si>
  <si>
    <t xml:space="preserve">103277U</t>
  </si>
  <si>
    <t xml:space="preserve">AR CONDICIONADO SPLITÃO 10 TR - FORNECIMENTO E INSTALAÇÃO. AF_11/2021_P</t>
  </si>
  <si>
    <t xml:space="preserve">103278U</t>
  </si>
  <si>
    <t xml:space="preserve">AR CONDICIONADO SPLITÃO 15 TR - FORNECIMENTO E INSTALAÇÃO. AF_11/2021_P</t>
  </si>
  <si>
    <t xml:space="preserve">103288U</t>
  </si>
  <si>
    <t xml:space="preserve">RASGO E CHUMBAMENTO EM ALVENARIA PARA TUBOS DE SPLIT PAREDE DE 9000 A 24000 BTUS/H. AF_11/2021</t>
  </si>
  <si>
    <t xml:space="preserve">103289U</t>
  </si>
  <si>
    <t xml:space="preserve">TUBO EM COBRE FLEXÍVEL, DN 1/4", COM ISOLAMENTO, INSTALADO EM FORRO, PARA RAMAL DE ALIMENTAÇÃO DE AR CONDICIONADO, INCLUSO FIXADOR. AF_11/2021</t>
  </si>
  <si>
    <t xml:space="preserve">103290U</t>
  </si>
  <si>
    <t xml:space="preserve">TUBO EM COBRE FLEXÍVEL, DN 3/8", COM ISOLAMENTO, INSTALADO EM FORRO, PARA RAMAL DE ALIMENTAÇÃO DE AR CONDICIONADO, INCLUSO FIXADOR. AF_11/2021</t>
  </si>
  <si>
    <t xml:space="preserve">103291U</t>
  </si>
  <si>
    <t xml:space="preserve">TUBO EM COBRE FLEXÍVEL, DN 1/2", COM ISOLAMENTO, INSTALADO EM FORRO, PARA RAMAL DE ALIMENTAÇÃO DE AR CONDICIONADO, INCLUSO FIXADOR. AF_11/2021</t>
  </si>
  <si>
    <t xml:space="preserve">103292U</t>
  </si>
  <si>
    <t xml:space="preserve">TUBO EM COBRE FLEXÍVEL, DN 5/8", COM ISOLAMENTO, INSTALADO EM FORRO, PARA RAMAL DE ALIMENTAÇÃO DE AR CONDICIONADO, INCLUSO FIXADOR. AF_11/2021</t>
  </si>
  <si>
    <t xml:space="preserve">101936U</t>
  </si>
  <si>
    <t xml:space="preserve">INSTALAÇÃO DE TUBOS E CONEXÕES, EM AÇO/FERRO GALVANIZADO, PARA O CENTRO DE MEDIÇÃO DE GÁS DE EDIFÍCIO RESIDENCIAL, COM 4 PAVIMENTOS, 16 UNIDADES HABITACIONAIS, DN 32 (1 1/4) - FORNECIMENTO E INSTALAÇÃO. AF_10/2020</t>
  </si>
  <si>
    <t xml:space="preserve">101937U</t>
  </si>
  <si>
    <t xml:space="preserve">INSTALAÇÃO DE TUBOS E CONEXÕES, EM AÇO/FERRO GALVANIZADO, PARA O CENTRO DE MEDIÇÃO DE GÁS DE EDIFÍCIO RESIDENCIAL, COM 4 PAVIMENTOS, 16 UNIDADES HABITACIONAIS, DN 50 (2) - FORNECIMENTO E INSTALAÇÃO. AF_10/2020</t>
  </si>
  <si>
    <t xml:space="preserve">98294U</t>
  </si>
  <si>
    <t xml:space="preserve">CABO ELETRÔNICO CATEGORIA 5E, INSTALADO EM EDIFICAÇÃO RESIDENCIAL - FORNECIMENTO E INSTALAÇÃO. AF_11/2019</t>
  </si>
  <si>
    <t xml:space="preserve">98295U</t>
  </si>
  <si>
    <t xml:space="preserve">CABO ELETRÔNICO CATEGORIA 5E, INSTALADO EM EDIFICAÇÃO INSTITUCIONAL - FORNECIMENTO E INSTALAÇÃO. AF_11/2019</t>
  </si>
  <si>
    <t xml:space="preserve">98296U</t>
  </si>
  <si>
    <t xml:space="preserve">CABO ELETRÔNICO CATEGORIA 6, INSTALADO EM EDIFICAÇÃO RESIDENCIAL - FORNECIMENTO E INSTALAÇÃO. AF_11/2019</t>
  </si>
  <si>
    <t xml:space="preserve">98297U</t>
  </si>
  <si>
    <t xml:space="preserve">CABO ELETRÔNICO CATEGORIA 6, INSTALADO EM EDIFICAÇÃO INSTITUCIONAL - FORNECIMENTO E INSTALAÇÃO. AF_11/2019</t>
  </si>
  <si>
    <t xml:space="preserve">98301U</t>
  </si>
  <si>
    <t xml:space="preserve">PATCH PANEL 24 PORTAS, CATEGORIA 5E - FORNECIMENTO E INSTALAÇÃO. AF_11/2019</t>
  </si>
  <si>
    <t xml:space="preserve">98302U</t>
  </si>
  <si>
    <t xml:space="preserve">PATCH PANEL 24 PORTAS, CATEGORIA 6 - FORNECIMENTO E INSTALAÇÃO. AF_11/2019</t>
  </si>
  <si>
    <t xml:space="preserve">98304U</t>
  </si>
  <si>
    <t xml:space="preserve">PATCH PANEL 48 PORTAS, CATEGORIA 6 - FORNECIMENTO E INSTALAÇÃO. AF_11/2019</t>
  </si>
  <si>
    <t xml:space="preserve">98305U</t>
  </si>
  <si>
    <t xml:space="preserve">RACK FECHADO PARA SERVIDOR - FORNECIMENTO E INSTALAÇÃO. AF_11/2019</t>
  </si>
  <si>
    <t xml:space="preserve">98306U</t>
  </si>
  <si>
    <t xml:space="preserve">BLOCO DE ENGATE RÁPIDO PARA BASTIDOR TIPO M10 - FORNECIMENTO E INSTALAÇÃO. AF_11/2019</t>
  </si>
  <si>
    <t xml:space="preserve">98307U</t>
  </si>
  <si>
    <t xml:space="preserve">TOMADA DE REDE RJ45 - FORNECIMENTO E INSTALAÇÃO. AF_11/2019</t>
  </si>
  <si>
    <t xml:space="preserve">98308U</t>
  </si>
  <si>
    <t xml:space="preserve">TOMADA PARA TELEFONE RJ11 - FORNECIMENTO E INSTALAÇÃO. AF_11/2019</t>
  </si>
  <si>
    <t xml:space="preserve">98593U</t>
  </si>
  <si>
    <t xml:space="preserve">PATCH PANEL 48 PORTAS, CATEGORIA 5E - FORNECIMENTO E INSTALAÇÃO. AF_11/2019</t>
  </si>
  <si>
    <t xml:space="preserve">100555U</t>
  </si>
  <si>
    <t xml:space="preserve">RACK ABERTO EM COLUNA 44U PARA SERVIDOR - FORNECIMENTO E INSTALAÇÃO. AF_11/2019</t>
  </si>
  <si>
    <t xml:space="preserve">89355U</t>
  </si>
  <si>
    <t xml:space="preserve">TUBO, PVC, SOLDÁVEL, DN 20MM, INSTALADO EM RAMAL OU SUB-RAMAL DE ÁGUA - FORNECIMENTO E INSTALAÇÃO. AF_06/2022</t>
  </si>
  <si>
    <t xml:space="preserve">89356U</t>
  </si>
  <si>
    <t xml:space="preserve">TUBO, PVC, SOLDÁVEL, DN 25MM, INSTALADO EM RAMAL OU SUB-RAMAL DE ÁGUA - FORNECIMENTO E INSTALAÇÃO. AF_06/2022</t>
  </si>
  <si>
    <t xml:space="preserve">89357U</t>
  </si>
  <si>
    <t xml:space="preserve">TUBO, PVC, SOLDÁVEL, DN 32MM, INSTALADO EM RAMAL OU SUB-RAMAL DE ÁGUA - FORNECIMENTO E INSTALAÇÃO. AF_06/2022</t>
  </si>
  <si>
    <t xml:space="preserve">89401U</t>
  </si>
  <si>
    <t xml:space="preserve">TUBO, PVC, SOLDÁVEL, DN 20MM, INSTALADO EM RAMAL DE DISTRIBUIÇÃO DE ÁGUA - FORNECIMENTO E INSTALAÇÃO. AF_06/2022</t>
  </si>
  <si>
    <t xml:space="preserve">89402U</t>
  </si>
  <si>
    <t xml:space="preserve">TUBO, PVC, SOLDÁVEL, DN 25MM, INSTALADO EM RAMAL DE DISTRIBUIÇÃO DE ÁGUA - FORNECIMENTO E INSTALAÇÃO. AF_06/2022</t>
  </si>
  <si>
    <t xml:space="preserve">89403U</t>
  </si>
  <si>
    <t xml:space="preserve">TUBO, PVC, SOLDÁVEL, DN 32MM, INSTALADO EM RAMAL DE DISTRIBUIÇÃO DE ÁGUA - FORNECIMENTO E INSTALAÇÃO. AF_06/2022</t>
  </si>
  <si>
    <t xml:space="preserve">89446U</t>
  </si>
  <si>
    <t xml:space="preserve">TUBO, PVC, SOLDÁVEL, DN 25MM, INSTALADO EM PRUMADA DE ÁGUA - FORNECIMENTO E INSTALAÇÃO. AF_06/2022</t>
  </si>
  <si>
    <t xml:space="preserve">89447U</t>
  </si>
  <si>
    <t xml:space="preserve">TUBO, PVC, SOLDÁVEL, DN 32MM, INSTALADO EM PRUMADA DE ÁGUA - FORNECIMENTO E INSTALAÇÃO. AF_06/2022</t>
  </si>
  <si>
    <t xml:space="preserve">89448U</t>
  </si>
  <si>
    <t xml:space="preserve">TUBO, PVC, SOLDÁVEL, DN 40MM, INSTALADO EM PRUMADA DE ÁGUA - FORNECIMENTO E INSTALAÇÃO. AF_06/2022</t>
  </si>
  <si>
    <t xml:space="preserve">89449U</t>
  </si>
  <si>
    <t xml:space="preserve">TUBO, PVC, SOLDÁVEL, DN 50MM, INSTALADO EM PRUMADA DE ÁGUA - FORNECIMENTO E INSTALAÇÃO. AF_06/2022</t>
  </si>
  <si>
    <t xml:space="preserve">89450U</t>
  </si>
  <si>
    <t xml:space="preserve">TUBO, PVC, SOLDÁVEL, DN 60MM, INSTALADO EM PRUMADA DE ÁGUA - FORNECIMENTO E INSTALAÇÃO. AF_06/2022</t>
  </si>
  <si>
    <t xml:space="preserve">89451U</t>
  </si>
  <si>
    <t xml:space="preserve">TUBO, PVC, SOLDÁVEL, DN 75MM, INSTALADO EM PRUMADA DE ÁGUA - FORNECIMENTO E INSTALAÇÃO. AF_06/2022</t>
  </si>
  <si>
    <t xml:space="preserve">89452U</t>
  </si>
  <si>
    <t xml:space="preserve">TUBO, PVC, SOLDÁVEL, DN 85MM, INSTALADO EM PRUMADA DE ÁGUA - FORNECIMENTO E INSTALAÇÃO. AF_06/2022</t>
  </si>
  <si>
    <t xml:space="preserve">89508U</t>
  </si>
  <si>
    <t xml:space="preserve">TUBO PVC, SÉRIE R, ÁGUA PLUVIAL, DN 40 MM, FORNECIDO E INSTALADO EM RAMAL DE ENCAMINHAMENTO. AF_06/2022</t>
  </si>
  <si>
    <t xml:space="preserve">89509U</t>
  </si>
  <si>
    <t xml:space="preserve">TUBO PVC, SÉRIE R, ÁGUA PLUVIAL, DN 50 MM, FORNECIDO E INSTALADO EM RAMAL DE ENCAMINHAMENTO. AF_06/2022</t>
  </si>
  <si>
    <t xml:space="preserve">89511U</t>
  </si>
  <si>
    <t xml:space="preserve">TUBO PVC, SÉRIE R, ÁGUA PLUVIAL, DN 75 MM, FORNECIDO E INSTALADO EM RAMAL DE ENCAMINHAMENTO. AF_06/2022</t>
  </si>
  <si>
    <t xml:space="preserve">89512U</t>
  </si>
  <si>
    <t xml:space="preserve">TUBO PVC, SÉRIE R, ÁGUA PLUVIAL, DN 100 MM, FORNECIDO E INSTALADO EM RAMAL DE ENCAMINHAMENTO. AF_06/2022</t>
  </si>
  <si>
    <t xml:space="preserve">89576U</t>
  </si>
  <si>
    <t xml:space="preserve">TUBO PVC, SÉRIE R, ÁGUA PLUVIAL, DN 75 MM, FORNECIDO E INSTALADO EM CONDUTORES VERTICAIS DE ÁGUAS PLUVIAIS. AF_06/2022</t>
  </si>
  <si>
    <t xml:space="preserve">89578U</t>
  </si>
  <si>
    <t xml:space="preserve">TUBO PVC, SÉRIE R, ÁGUA PLUVIAL, DN 100 MM, FORNECIDO E INSTALADO EM CONDUTORES VERTICAIS DE ÁGUAS PLUVIAIS. AF_06/2022</t>
  </si>
  <si>
    <t xml:space="preserve">89580U</t>
  </si>
  <si>
    <t xml:space="preserve">TUBO PVC, SÉRIE R, ÁGUA PLUVIAL, DN 150 MM, FORNECIDO E INSTALADO EM CONDUTORES VERTICAIS DE ÁGUAS PLUVIAIS. AF_06/2022</t>
  </si>
  <si>
    <t xml:space="preserve">89633U</t>
  </si>
  <si>
    <t xml:space="preserve">TUBO, CPVC, SOLDÁVEL, DN 15MM, INSTALADO EM RAMAL OU SUB-RAMAL DE ÁGUA - FORNECIMENTO E INSTALAÇÃO. AF_06/2022</t>
  </si>
  <si>
    <t xml:space="preserve">89634U</t>
  </si>
  <si>
    <t xml:space="preserve">TUBO, CPVC, SOLDÁVEL, DN 22MM, INSTALADO EM RAMAL OU SUB-RAMAL DE ÁGUA - FORNECIMENTO E INSTALAÇÃO. AF_06/2022</t>
  </si>
  <si>
    <t xml:space="preserve">89635U</t>
  </si>
  <si>
    <t xml:space="preserve">TUBO, CPVC, SOLDÁVEL, DN 28MM, INSTALADO EM RAMAL OU SUB-RAMAL DE ÁGUA - FORNECIMENTO E INSTALAÇÃO. AF_06/2022</t>
  </si>
  <si>
    <t xml:space="preserve">89636U</t>
  </si>
  <si>
    <t xml:space="preserve">TUBO, CPVC, SOLDÁVEL, DN 35MM, INSTALADO EM RAMAL OU SUB-RAMAL DE ÁGUA   FORNECIMENTO E INSTALAÇÃO. AF_06/2022</t>
  </si>
  <si>
    <t xml:space="preserve">89711U</t>
  </si>
  <si>
    <t xml:space="preserve">TUBO PVC, SERIE NORMAL, ESGOTO PREDIAL, DN 40 MM, FORNECIDO E INSTALADO EM RAMAL DE DESCARGA OU RAMAL DE ESGOTO SANITÁRIO. AF_12/2014</t>
  </si>
  <si>
    <t xml:space="preserve">89712U</t>
  </si>
  <si>
    <t xml:space="preserve">TUBO PVC, SERIE NORMAL, ESGOTO PREDIAL, DN 50 MM, FORNECIDO E INSTALADO EM RAMAL DE DESCARGA OU RAMAL DE ESGOTO SANITÁRIO. AF_12/2014</t>
  </si>
  <si>
    <t xml:space="preserve">89713U</t>
  </si>
  <si>
    <t xml:space="preserve">TUBO PVC, SERIE NORMAL, ESGOTO PREDIAL, DN 75 MM, FORNECIDO E INSTALADO EM RAMAL DE DESCARGA OU RAMAL DE ESGOTO SANITÁRIO. AF_12/2014</t>
  </si>
  <si>
    <t xml:space="preserve">89714U</t>
  </si>
  <si>
    <t xml:space="preserve">TUBO PVC, SERIE NORMAL, ESGOTO PREDIAL, DN 100 MM, FORNECIDO E INSTALADO EM RAMAL DE DESCARGA OU RAMAL DE ESGOTO SANITÁRIO. AF_12/2014</t>
  </si>
  <si>
    <t xml:space="preserve">89716U</t>
  </si>
  <si>
    <t xml:space="preserve">TUBO, CPVC, SOLDÁVEL, DN 22MM, INSTALADO EM RAMAL DE DISTRIBUIÇÃO DE ÁGUA - FORNECIMENTO E INSTALAÇÃO. AF_06/2022</t>
  </si>
  <si>
    <t xml:space="preserve">89717U</t>
  </si>
  <si>
    <t xml:space="preserve">TUBO, CPVC, SOLDÁVEL, DN 28MM, INSTALADO EM RAMAL DE DISTRIBUIÇÃO DE ÁGUA - FORNECIMENTO E INSTALAÇÃO. AF_06/2022</t>
  </si>
  <si>
    <t xml:space="preserve">89770U</t>
  </si>
  <si>
    <t xml:space="preserve">TUBO, CPVC, SOLDÁVEL, DN 35MM, INSTALADO EM PRUMADA DE ÁGUA   FORNECIMENTO E INSTALAÇÃO. AF_06/2022</t>
  </si>
  <si>
    <t xml:space="preserve">89771U</t>
  </si>
  <si>
    <t xml:space="preserve">TUBO, CPVC, SOLDÁVEL, DN 42MM, INSTALADO EM PRUMADA DE ÁGUA   FORNECIMENTO E INSTALAÇÃO. AF_06/2022</t>
  </si>
  <si>
    <t xml:space="preserve">89773U</t>
  </si>
  <si>
    <t xml:space="preserve">TUBO, CPVC, SOLDÁVEL, DN 73MM, INSTALADO EM PRUMADA DE ÁGUA   FORNECIMENTO E INSTALAÇÃO. AF_06/2022</t>
  </si>
  <si>
    <t xml:space="preserve">89775U</t>
  </si>
  <si>
    <t xml:space="preserve">TUBO, CPVC, SOLDÁVEL, DN 89MM, INSTALADO EM PRUMADA DE ÁGUA   FORNECIMENTO E INSTALAÇÃO. AF_06/2022</t>
  </si>
  <si>
    <t xml:space="preserve">89798U</t>
  </si>
  <si>
    <t xml:space="preserve">TUBO PVC, SERIE NORMAL, ESGOTO PREDIAL, DN 50 MM, FORNECIDO E INSTALADO EM PRUMADA DE ESGOTO SANITÁRIO OU VENTILAÇÃO. AF_12/2014</t>
  </si>
  <si>
    <t xml:space="preserve">89799U</t>
  </si>
  <si>
    <t xml:space="preserve">TUBO PVC, SERIE NORMAL, ESGOTO PREDIAL, DN 75 MM, FORNECIDO E INSTALADO EM PRUMADA DE ESGOTO SANITÁRIO OU VENTILAÇÃO. AF_12/2014</t>
  </si>
  <si>
    <t xml:space="preserve">89800U</t>
  </si>
  <si>
    <t xml:space="preserve">TUBO PVC, SERIE NORMAL, ESGOTO PREDIAL, DN 100 MM, FORNECIDO E INSTALADO EM PRUMADA DE ESGOTO SANITÁRIO OU VENTILAÇÃO. AF_12/2014</t>
  </si>
  <si>
    <t xml:space="preserve">89848U</t>
  </si>
  <si>
    <t xml:space="preserve">TUBO PVC, SERIE NORMAL, ESGOTO PREDIAL, DN 100 MM, FORNECIDO E INSTALADO EM SUBCOLETOR AÉREO DE ESGOTO SANITÁRIO. AF_12/2014</t>
  </si>
  <si>
    <t xml:space="preserve">89849U</t>
  </si>
  <si>
    <t xml:space="preserve">TUBO PVC, SERIE NORMAL, ESGOTO PREDIAL, DN 150 MM, FORNECIDO E INSTALADO EM SUBCOLETOR AÉREO DE ESGOTO SANITÁRIO. AF_12/2014</t>
  </si>
  <si>
    <t xml:space="preserve">89865U</t>
  </si>
  <si>
    <t xml:space="preserve">TUBO, PVC, SOLDÁVEL, DN 25MM, INSTALADO EM DRENO DE AR-CONDICIONADO - FORNECIMENTO E INSTALAÇÃO. AF_12/2014</t>
  </si>
  <si>
    <t xml:space="preserve">91784U</t>
  </si>
  <si>
    <t xml:space="preserve">(COMPOSIÇÃO REPRESENTATIVA) DO SERVIÇO DE INSTALAÇÃO DE TUBOS DE PVC, SOLDÁVEL, ÁGUA FRIA, DN 20 MM (INSTALADO EM RAMAL, SUB-RAMAL OU RAMAL DE DISTRIBUIÇÃO), INCLUSIVE CONEXÕES, CORTES E FIXAÇÕES, PARA PRÉDIOS. AF_10/2015</t>
  </si>
  <si>
    <t xml:space="preserve">91785U</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</si>
  <si>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</si>
  <si>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91786U</t>
  </si>
  <si>
    <t xml:space="preserve">(COMPOSIÇÃO REPRESENTATIVA) DO SERVIÇO DE INSTALAÇÃO TUBOS DE PVC, SOLDÁVEL, ÁGUA FRIA, DN 32 MM (INSTALADO EM RAMAL, SUB-RAMAL, RAMAL DE DISTRIBUIÇÃO OU PRUMADA), INCLUSIVE CONEXÕES, CORTES E FIXAÇÕES, PARA PRÉDIOS. AF_10/2015</t>
  </si>
  <si>
    <t xml:space="preserve">91787U</t>
  </si>
  <si>
    <t xml:space="preserve">(COMPOSIÇÃO REPRESENTATIVA) DO SERVIÇO DE INSTALAÇÃO DE TUBOS DE PVC, SOLDÁVEL, ÁGUA FRIA, DN 40 MM (INSTALADO EM PRUMADA), INCLUSIVE CONEXÕES, CORTES E FIXAÇÕES, PARA PRÉDIOS. AF_10/2015</t>
  </si>
  <si>
    <t xml:space="preserve">91788U</t>
  </si>
  <si>
    <t xml:space="preserve">(COMPOSIÇÃO REPRESENTATIVA) DO SERVIÇO DE INSTALAÇÃO DE TUBOS DE PVC, SOLDÁVEL, ÁGUA FRIA, DN 50 MM (INSTALADO EM PRUMADA), INCLUSIVE CONEXÕES, CORTES E FIXAÇÕES, PARA PRÉDIOS. AF_10/2015</t>
  </si>
  <si>
    <t xml:space="preserve">91789U</t>
  </si>
  <si>
    <t xml:space="preserve">(COMPOSIÇÃO REPRESENTATIVA) DO SERVIÇO DE INSTALAÇÃO DE TUBOS DE PVC, SÉRIE R, ÁGUA PLUVIAL, DN 75 MM (INSTALADO EM RAMAL DE ENCAMINHAMENTO, OU CONDUTORES VERTICAIS), INCLUSIVE CONEXÕES, CORTE E FIXAÇÕES, PARA PRÉDIOS. AF_10/2015</t>
  </si>
  <si>
    <t xml:space="preserve">91790U</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</si>
  <si>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</si>
  <si>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91791U</t>
  </si>
  <si>
    <t xml:space="preserve">(COMPOSIÇÃO REPRESENTATIVA) DO SERVIÇO DE INSTALAÇÃO DE TUBOS DE PVC, SÉRIE R, ÁGUA PLUVIAL, DN 150 MM (INSTALADO EM CONDUTORES VERTICAIS), INCLUSIVE CONEXÕES, CORTES E FIXAÇÕES, PARA PRÉDIOS. AF_10/2015</t>
  </si>
  <si>
    <t xml:space="preserve">91792U</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</si>
  <si>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</si>
  <si>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91793U</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</si>
  <si>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</si>
  <si>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91794U</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</si>
  <si>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</si>
  <si>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91795U</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</si>
  <si>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</si>
  <si>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91796U</t>
  </si>
  <si>
    <t xml:space="preserve">(COMPOSIÇÃO REPRESENTATIVA) DO SERVIÇO DE INSTALAÇÃO DE TUBO DE PVC, SÉRIE NORMAL, ESGOTO PREDIAL, DN 150 MM (INSTALADO EM SUB-COLETOR AÉREO), INCLUSIVE CONEXÕES, CORTES E FIXAÇÕES, PARA PRÉDIOS. AF_10/2015</t>
  </si>
  <si>
    <t xml:space="preserve">92275U</t>
  </si>
  <si>
    <t xml:space="preserve">TUBO EM COBRE RÍGIDO, DN 22 MM, CLASSE E, SEM ISOLAMENTO, INSTALADO EM PRUMADA DE HIDRÁULICA PREDIAL - FORNECIMENTO E INSTALAÇÃO. AF_04/2022</t>
  </si>
  <si>
    <t xml:space="preserve">92276U</t>
  </si>
  <si>
    <t xml:space="preserve">TUBO EM COBRE RÍGIDO, DN 28 MM, CLASSE E, SEM ISOLAMENTO, INSTALADO EM PRUMADA DE HIDRÁULICA PREDIAL - FORNECIMENTO E INSTALAÇÃO. AF_04/2022</t>
  </si>
  <si>
    <t xml:space="preserve">92277U</t>
  </si>
  <si>
    <t xml:space="preserve">TUBO EM COBRE RÍGIDO, DN 35 MM, CLASSE E, SEM ISOLAMENTO, INSTALADO EM PRUMADA DE HIDRÁULICA PREDIAL - FORNECIMENTO E INSTALAÇÃO. AF_04/2022</t>
  </si>
  <si>
    <t xml:space="preserve">92278U</t>
  </si>
  <si>
    <t xml:space="preserve">TUBO EM COBRE RÍGIDO, DN 42 MM, CLASSE E, SEM ISOLAMENTO, INSTALADO EM PRUMADA DE HIDRÁULICA PREDIAL - FORNECIMENTO E INSTALAÇÃO. AF_04/2022</t>
  </si>
  <si>
    <t xml:space="preserve">92279U</t>
  </si>
  <si>
    <t xml:space="preserve">TUBO EM COBRE RÍGIDO, DN 54 MM, CLASSE E, SEM ISOLAMENTO, INSTALADO EM PRUMADA DE HIDRÁULICA PREDIAL - FORNECIMENTO E INSTALAÇÃO. AF_04/2022</t>
  </si>
  <si>
    <t xml:space="preserve">92280U</t>
  </si>
  <si>
    <t xml:space="preserve">TUBO EM COBRE RÍGIDO, DN 66 MM, CLASSE E, SEM ISOLAMENTO, INSTALADO EM PRUMADA DE HIDRÁULICA PREDIAL - FORNECIMENTO E INSTALAÇÃO. AF_04/2022</t>
  </si>
  <si>
    <t xml:space="preserve">92281U</t>
  </si>
  <si>
    <t xml:space="preserve">TUBO EM COBRE RÍGIDO, DN 22 MM, CLASSE E, COM ISOLAMENTO, INSTALADO EM PRUMADA DE HIDRÁULICA PREDIAL - FORNECIMENTO E INSTALAÇÃO. AF_04/2022</t>
  </si>
  <si>
    <t xml:space="preserve">92282U</t>
  </si>
  <si>
    <t xml:space="preserve">TUBO EM COBRE RÍGIDO, DN 28 MM, CLASSE E, COM ISOLAMENTO, INSTALADO EM PRUMADA DE HIDRÁULICA PREDIAL - FORNECIMENTO E INSTALAÇÃO. AF_04/2022</t>
  </si>
  <si>
    <t xml:space="preserve">92283U</t>
  </si>
  <si>
    <t xml:space="preserve">TUBO EM COBRE RÍGIDO, DN 35 MM, CLASSE E, COM ISOLAMENTO, INSTALADO EM PRUMADA DE HIDRÁULICA PREDIAL - FORNECIMENTO E INSTALAÇÃO. AF_04/2022</t>
  </si>
  <si>
    <t xml:space="preserve">92284U</t>
  </si>
  <si>
    <t xml:space="preserve">TUBO EM COBRE RÍGIDO, DN 42 MM, CLASSE E, COM ISOLAMENTO, INSTALADO EM PRUMADA DE HIDRÁULICA PREDIAL - FORNECIMENTO E INSTALAÇÃO. AF_04/2022</t>
  </si>
  <si>
    <t xml:space="preserve">92285U</t>
  </si>
  <si>
    <t xml:space="preserve">TUBO EM COBRE RÍGIDO, DN 54 MM, CLASSE E, COM ISOLAMENTO, INSTALADO EM PRUMADA DE HIDRÁULICA PREDIAL - FORNECIMENTO E INSTALAÇÃO. AF_04/2022</t>
  </si>
  <si>
    <t xml:space="preserve">92286U</t>
  </si>
  <si>
    <t xml:space="preserve">TUBO EM COBRE RÍGIDO, DN 66 MM, CLASSE E, COM ISOLAMENTO, INSTALADO EM PRUMADA DE HIDRÁULICA PREDIAL - FORNECIMENTO E INSTALAÇÃO. AF_04/2022</t>
  </si>
  <si>
    <t xml:space="preserve">92305U</t>
  </si>
  <si>
    <t xml:space="preserve">TUBO EM COBRE RÍGIDO, DN 15 MM, CLASSE E, SEM ISOLAMENTO, INSTALADO EM RAMAL DE DISTRIBUIÇÃO DE HIDRÁULICA PREDIAL - FORNECIMENTO E INSTALAÇÃO. AF_04/2022</t>
  </si>
  <si>
    <t xml:space="preserve">92306U</t>
  </si>
  <si>
    <t xml:space="preserve">TUBO EM COBRE RÍGIDO, DN 22 MM, CLASSE E, SEM ISOLAMENTO, INSTALADO EM RAMAL DE DISTRIBUIÇÃO DE HIDRÁULICA PREDIAL - FORNECIMENTO E INSTALAÇÃO. AF_04/2022</t>
  </si>
  <si>
    <t xml:space="preserve">92307U</t>
  </si>
  <si>
    <t xml:space="preserve">TUBO EM COBRE RÍGIDO, DN 28 MM, CLASSE E, SEM ISOLAMENTO, INSTALADO EM RAMAL DE DISTRIBUIÇÃO DE HIDRÁULICA PREDIAL - FORNECIMENTO E INSTALAÇÃO. AF_04/2022</t>
  </si>
  <si>
    <t xml:space="preserve">92308U</t>
  </si>
  <si>
    <t xml:space="preserve">TUBO EM COBRE RÍGIDO, DN 15 MM, CLASSE E, COM ISOLAMENTO, INSTALADO EM RAMAL DE DISTRIBUIÇÃO DE HIDRÁULICA PREDIAL - FORNECIMENTO E INSTALAÇÃO. AF_04/2022</t>
  </si>
  <si>
    <t xml:space="preserve">92309U</t>
  </si>
  <si>
    <t xml:space="preserve">TUBO EM COBRE RÍGIDO, DN 22 MM, CLASSE E, COM ISOLAMENTO, INSTALADO EM RAMAL DE DISTRIBUIÇÃO DE HIDRÁULICA PREDIAL - FORNECIMENTO E INSTALAÇÃO. AF_04/2022</t>
  </si>
  <si>
    <t xml:space="preserve">92310U</t>
  </si>
  <si>
    <t xml:space="preserve">TUBO EM COBRE RÍGIDO, DN 28 MM, CLASSE E, COM ISOLAMENTO, INSTALADO EM RAMAL DE DISTRIBUIÇÃO DE HIDRÁULICA PREDIAL - FORNECIMENTO E INSTALAÇÃO. AF_04/2022</t>
  </si>
  <si>
    <t xml:space="preserve">92320U</t>
  </si>
  <si>
    <t xml:space="preserve">TUBO EM COBRE RÍGIDO, DN 15 MM, CLASSE E, SEM ISOLAMENTO, INSTALADO EM RAMAL E SUB-RAMAL DE HIDRÁULICA PREDIAL - FORNECIMENTO E INSTALAÇÃO. AF_04/2022</t>
  </si>
  <si>
    <t xml:space="preserve">92321U</t>
  </si>
  <si>
    <t xml:space="preserve">TUBO EM COBRE RÍGIDO, DN 22 MM, CLASSE E, SEM ISOLAMENTO, INSTALADO EM RAMAL E SUB-RAMAL DE HIDRÁULICA PREDIAL - FORNECIMENTO E INSTALAÇÃO. AF_04/2022</t>
  </si>
  <si>
    <t xml:space="preserve">92322U</t>
  </si>
  <si>
    <t xml:space="preserve">TUBO EM COBRE RÍGIDO, DN 28 MM, CLASSE E, SEM ISOLAMENTO, INSTALADO EM RAMAL E SUB-RAMAL DE HIDRÁULICA PREDIAL - FORNECIMENTO E INSTALAÇÃO. AF_04/2022</t>
  </si>
  <si>
    <t xml:space="preserve">92323U</t>
  </si>
  <si>
    <t xml:space="preserve">TUBO EM COBRE RÍGIDO, DN 15 MM, CLASSE E, COM ISOLAMENTO, INSTALADO EM RAMAL E SUB-RAMAL DE HIDRÁULICA PREDIAL - FORNECIMENTO E INSTALAÇÃO. AF_04/2022</t>
  </si>
  <si>
    <t xml:space="preserve">92324U</t>
  </si>
  <si>
    <t xml:space="preserve">TUBO EM COBRE RÍGIDO, DN 22 MM, CLASSE E, COM ISOLAMENTO, INSTALADO EM RAMAL E SUB-RAMAL DE HIDRÁULICA PREDIAL - FORNECIMENTO E INSTALAÇÃO. AF_04/2022</t>
  </si>
  <si>
    <t xml:space="preserve">92325U</t>
  </si>
  <si>
    <t xml:space="preserve">TUBO EM COBRE RÍGIDO, DN 28 MM, CLASSE E, COM ISOLAMENTO, INSTALADO EM RAMAL E SUB-RAMAL DE HIDRÁULICA PREDIAL - FORNECIMENTO E INSTALAÇÃO. AF_04/2022</t>
  </si>
  <si>
    <t xml:space="preserve">92335U</t>
  </si>
  <si>
    <t xml:space="preserve">TUBO DE AÇO GALVANIZADO COM COSTURA, CLASSE MÉDIA, CONEXÃO RANHURADA, DN 50 (2"), INSTALADO EM PRUMADAS - FORNECIMENTO E INSTALAÇÃO. AF_10/2020</t>
  </si>
  <si>
    <t xml:space="preserve">92336U</t>
  </si>
  <si>
    <t xml:space="preserve">TUBO DE AÇO GALVANIZADO COM COSTURA, CLASSE MÉDIA, CONEXÃO RANHURADA, DN 65 (2 1/2"), INSTALADO EM PRUMADAS - FORNECIMENTO E INSTALAÇÃO. AF_10/2020</t>
  </si>
  <si>
    <t xml:space="preserve">92337U</t>
  </si>
  <si>
    <t xml:space="preserve">TUBO DE AÇO GALVANIZADO COM COSTURA, CLASSE MÉDIA, CONEXÃO RANHURADA, DN 80 (3"), INSTALADO EM PRUMADAS - FORNECIMENTO E INSTALAÇÃO. AF_10/2020</t>
  </si>
  <si>
    <t xml:space="preserve">92338U</t>
  </si>
  <si>
    <t xml:space="preserve">TUBO DE AÇO PRETO SEM COSTURA, CONEXÃO SOLDADA, DN 50 (2"), INSTALADO EM PRUMADAS - FORNECIMENTO E INSTALAÇÃO. AF_10/2020</t>
  </si>
  <si>
    <t xml:space="preserve">92339U</t>
  </si>
  <si>
    <t xml:space="preserve">TUBO DE AÇO PRETO SEM COSTURA, CONEXÃO SOLDADA, DN 65 (2 1/2"), INSTALADO EM PRUMADAS - FORNECIMENTO E INSTALAÇÃO. AF_10/2020</t>
  </si>
  <si>
    <t xml:space="preserve">92341U</t>
  </si>
  <si>
    <t xml:space="preserve">TUBO DE AÇO GALVANIZADO COM COSTURA, CLASSE MÉDIA, DN 50 (2"), CONEXÃO ROSQUEADA, INSTALADO EM PRUMADAS - FORNECIMENTO E INSTALAÇÃO. AF_10/2020</t>
  </si>
  <si>
    <t xml:space="preserve">92342U</t>
  </si>
  <si>
    <t xml:space="preserve">TUBO DE AÇO GALVANIZADO COM COSTURA, CLASSE MÉDIA, DN 65 (2 1/2"), CONEXÃO ROSQUEADA, INSTALADO EM PRUMADAS - FORNECIMENTO E INSTALAÇÃO. AF_10/2020</t>
  </si>
  <si>
    <t xml:space="preserve">92343U</t>
  </si>
  <si>
    <t xml:space="preserve">TUBO DE AÇO GALVANIZADO COM COSTURA, CLASSE MÉDIA, DN 80 (3"), CONEXÃO ROSQUEADA, INSTALADO EM PRUMADAS - FORNECIMENTO E INSTALAÇÃO. AF_10/2020</t>
  </si>
  <si>
    <t xml:space="preserve">92359U</t>
  </si>
  <si>
    <t xml:space="preserve">TUBO DE AÇO PRETO SEM COSTURA, CONEXÃO SOLDADA, DN 25 (1"), INSTALADO EM REDE DE ALIMENTAÇÃO PARA HIDRANTE - FORNECIMENTO E INSTALAÇÃO. AF_10/2020</t>
  </si>
  <si>
    <t xml:space="preserve">92360U</t>
  </si>
  <si>
    <t xml:space="preserve">TUBO DE AÇO PRETO SEM COSTURA, CONEXÃO SOLDADA, DN 32 (1 1/4"), INSTALADO EM REDE DE ALIMENTAÇÃO PARA HIDRANTE - FORNECIMENTO E INSTALAÇÃO. AF_10/2020</t>
  </si>
  <si>
    <t xml:space="preserve">92361U</t>
  </si>
  <si>
    <t xml:space="preserve">TUBO DE AÇO PRETO SEM COSTURA, CONEXÃO SOLDADA, DN 50 (2"), INSTALADO EM REDE DE ALIMENTAÇÃO PARA HIDRANTE - FORNECIMENTO E INSTALAÇÃO. AF_10/2020</t>
  </si>
  <si>
    <t xml:space="preserve">92362U</t>
  </si>
  <si>
    <t xml:space="preserve">TUBO DE AÇO PRETO SEM COSTURA, CONEXÃO SOLDADA, DN 65 (2 1/2"), INSTALADO EM REDE DE ALIMENTAÇÃO PARA HIDRANTE - FORNECIMENTO E INSTALAÇÃO. AF_10/2020</t>
  </si>
  <si>
    <t xml:space="preserve">92364U</t>
  </si>
  <si>
    <t xml:space="preserve">TUBO DE AÇO GALVANIZADO COM COSTURA, CLASSE MÉDIA, DN 32 (1 1/4"), CONEXÃO ROSQUEADA, INSTALADO EM REDE DE ALIMENTAÇÃO PARA HIDRANTE - FORNECIMENTO E INSTALAÇÃO. AF_10/2020</t>
  </si>
  <si>
    <t xml:space="preserve">92365U</t>
  </si>
  <si>
    <t xml:space="preserve">TUBO DE AÇO GALVANIZADO COM COSTURA, CLASSE MÉDIA, DN 40 (1 1/2"), CONEXÃO ROSQUEADA, INSTALADO EM REDE DE ALIMENTAÇÃO PARA HIDRANTE - FORNECIMENTO E INSTALAÇÃO. AF_10/2020</t>
  </si>
  <si>
    <t xml:space="preserve">92366U</t>
  </si>
  <si>
    <t xml:space="preserve">TUBO DE AÇO GALVANIZADO COM COSTURA, CLASSE MÉDIA, DN 50 (2"), CONEXÃO ROSQUEADA, INSTALADO EM REDE DE ALIMENTAÇÃO PARA HIDRANTE - FORNECIMENTO E INSTALAÇÃO. AF_10/2020</t>
  </si>
  <si>
    <t xml:space="preserve">92367U</t>
  </si>
  <si>
    <t xml:space="preserve">TUBO DE AÇO GALVANIZADO COM COSTURA, CLASSE MÉDIA, DN 65 (2 1/2"), CONEXÃO ROSQUEADA, INSTALADO EM REDE DE ALIMENTAÇÃO PARA HIDRANTE - FORNECIMENTO E INSTALAÇÃO. AF_10/2020</t>
  </si>
  <si>
    <t xml:space="preserve">92368U</t>
  </si>
  <si>
    <t xml:space="preserve">TUBO DE AÇO GALVANIZADO COM COSTURA, CLASSE MÉDIA, DN 80 (3"), CONEXÃO ROSQUEADA, INSTALADO EM REDE DE ALIMENTAÇÃO PARA HIDRANTE - FORNECIMENTO E INSTALAÇÃO. AF_10/2020</t>
  </si>
  <si>
    <t xml:space="preserve">92645U</t>
  </si>
  <si>
    <t xml:space="preserve">TUBO DE AÇO PRETO SEM COSTURA, CONEXÃO SOLDADA, DN 25 (1"), INSTALADO EM REDE DE ALIMENTAÇÃO PARA SPRINKLER - FORNECIMENTO E INSTALAÇÃO. AF_10/2020</t>
  </si>
  <si>
    <t xml:space="preserve">92646U</t>
  </si>
  <si>
    <t xml:space="preserve">TUBO DE AÇO PRETO SEM COSTURA, CONEXÃO SOLDADA, DN 32 (1 1/4"), INSTALADO EM REDE DE ALIMENTAÇÃO PARA SPRINKLER - FORNECIMENTO E INSTALAÇÃO. AF_10/2020</t>
  </si>
  <si>
    <t xml:space="preserve">92648U</t>
  </si>
  <si>
    <t xml:space="preserve">TUBO DE AÇO PRETO SEM COSTURA, CONEXÃO SOLDADA, DN 40 (1 1/2"), INSTALADO EM REDE DE ALIMENTAÇÃO PARA SPRINKLER - FORNECIMENTO E INSTALAÇÃO. AF_10/2020</t>
  </si>
  <si>
    <t xml:space="preserve">92649U</t>
  </si>
  <si>
    <t xml:space="preserve">TUBO DE AÇO PRETO SEM COSTURA, CONEXÃO SOLDADA, DN 50 (2"), INSTALADO EM REDE DE ALIMENTAÇÃO PARA SPRINKLER - FORNECIMENTO E INSTALAÇÃO. AF_10/2020</t>
  </si>
  <si>
    <t xml:space="preserve">92650U</t>
  </si>
  <si>
    <t xml:space="preserve">TUBO DE AÇO PRETO SEM COSTURA, CONEXÃO SOLDADA, DN 65 (2 1/2"), INSTALADO EM REDE DE ALIMENTAÇÃO PARA SPRINKLER - FORNECIMENTO E INSTALAÇÃO. AF_10/2020</t>
  </si>
  <si>
    <t xml:space="preserve">92652U</t>
  </si>
  <si>
    <t xml:space="preserve">TUBO DE AÇO GALVANIZADO COM COSTURA, CLASSE MÉDIA, CONEXÃO ROSQUEADA, DN 32 (1 1/4"), INSTALADO EM REDE DE ALIMENTAÇÃO PARA SPRINKLER - FORNECIMENTO E INSTALAÇÃO. AF_10/2020</t>
  </si>
  <si>
    <t xml:space="preserve">92653U</t>
  </si>
  <si>
    <t xml:space="preserve">TUBO DE AÇO GALVANIZADO COM COSTURA, CLASSE MÉDIA, CONEXÃO ROSQUEADA, DN 40 (1 1/2"), INSTALADO EM REDE DE ALIMENTAÇÃO PARA SPRINKLER - FORNECIMENTO E INSTALAÇÃO. AF_10/2020</t>
  </si>
  <si>
    <t xml:space="preserve">92654U</t>
  </si>
  <si>
    <t xml:space="preserve">TUBO DE AÇO GALVANIZADO COM COSTURA, CLASSE MÉDIA, CONEXÃO ROSQUEADA, DN 50 (2"), INSTALADO EM REDE DE ALIMENTAÇÃO PARA SPRINKLER - FORNECIMENTO E INSTALAÇÃO. AF_10/2020</t>
  </si>
  <si>
    <t xml:space="preserve">92655U</t>
  </si>
  <si>
    <t xml:space="preserve">TUBO DE AÇO GALVANIZADO COM COSTURA, CLASSE MÉDIA, CONEXÃO ROSQUEADA, DN 65 (2 1/2"), INSTALADO EM REDE DE ALIMENTAÇÃO PARA SPRINKLER - FORNECIMENTO E INSTALAÇÃO. AF_10/2020</t>
  </si>
  <si>
    <t xml:space="preserve">92656U</t>
  </si>
  <si>
    <t xml:space="preserve">TUBO DE AÇO GALVANIZADO COM COSTURA, CLASSE MÉDIA, CONEXÃO ROSQUEADA, DN 80 (3"), INSTALADO EM REDE DE ALIMENTAÇÃO PARA SPRINKLER - FORNECIMENTO E INSTALAÇÃO. AF_10/2020</t>
  </si>
  <si>
    <t xml:space="preserve">92687U</t>
  </si>
  <si>
    <t xml:space="preserve">TUBO DE AÇO GALVANIZADO COM COSTURA, CLASSE MÉDIA, CONEXÃO ROSQUEADA, DN 15 (1/2"), INSTALADO EM RAMAIS E SUB-RAMAIS DE GÁS - FORNECIMENTO E INSTALAÇÃO. AF_10/2020</t>
  </si>
  <si>
    <t xml:space="preserve">92688U</t>
  </si>
  <si>
    <t xml:space="preserve">TUBO DE AÇO GALVANIZADO COM COSTURA, CLASSE MÉDIA, CONEXÃO ROSQUEADA, DN 20 (3/4"), INSTALADO EM RAMAIS E SUB-RAMAIS DE GÁS - FORNECIMENTO E INSTALAÇÃO. AF_10/2020</t>
  </si>
  <si>
    <t xml:space="preserve">92689U</t>
  </si>
  <si>
    <t xml:space="preserve">TUBO DE AÇO PRETO SEM COSTURA, CLASSE MÉDIA, CONEXÃO SOLDADA, DN 15 (1/2"), INSTALADO EM RAMAIS E SUB-RAMAIS DE GÁS - FORNECIMENTO E INSTALAÇÃO. AF_10/2020</t>
  </si>
  <si>
    <t xml:space="preserve">92690U</t>
  </si>
  <si>
    <t xml:space="preserve">TUBO DE AÇO PRETO SEM COSTURA, CLASSE MÉDIA, CONEXÃO SOLDADA, DN 20 (3/4"), INSTALADO EM RAMAIS E SUB-RAMAIS DE GÁS - FORNECIMENTO E INSTALAÇÃO. AF_10/2020</t>
  </si>
  <si>
    <t xml:space="preserve">92691U</t>
  </si>
  <si>
    <t xml:space="preserve">TUBO DE AÇO PRETO SEM COSTURA, CLASSE MÉDIA, CONEXÃO SOLDADA, DN 25 (1"), INSTALADO EM RAMAIS  E SUB-RAMAIS DE GÁS - FORNECIMENTO E INSTALAÇÃO. AF_10/2020</t>
  </si>
  <si>
    <t xml:space="preserve">94462U</t>
  </si>
  <si>
    <t xml:space="preserve">TUBO DE AÇO GALVANIZADO COM COSTURA, CLASSE MÉDIA, DN 50 (2), CONEXÃO ROSQUEADA, INSTALADO EM RESERVAÇÃO DE ÁGUA DE EDIFICAÇÃO QUE POSSUA RESERVATÓRIO DE FIBRA/FIBROCIMENTO  FORNECIMENTO E INSTALAÇÃO. AF_06/2016</t>
  </si>
  <si>
    <t xml:space="preserve">94463U</t>
  </si>
  <si>
    <t xml:space="preserve">TUBO DE AÇO GALVANIZADO COM COSTURA, CLASSE MÉDIA, DN 65 (2 1/2), CONEXÃO ROSQUEADA, INSTALADO EM RESERVAÇÃO DE ÁGUA DE EDIFICAÇÃO QUE POSSUA RESERVATÓRIO DE FIBRA/FIBROCIMENTO  FORNECIMENTO E INSTALAÇÃO. AF_06/2016</t>
  </si>
  <si>
    <t xml:space="preserve">94464U</t>
  </si>
  <si>
    <t xml:space="preserve">TUBO DE AÇO GALVANIZADO COM COSTURA, CLASSE MÉDIA, DN 80 (3), CONEXÃO ROSQUEADA, INSTALADO EM RESERVAÇÃO DE ÁGUA DE EDIFICAÇÃO QUE POSSUA RESERVATÓRIO DE FIBRA/FIBROCIMENTO  FORNECIMENTO E INSTALAÇÃO. AF_06/2016</t>
  </si>
  <si>
    <t xml:space="preserve">94602U</t>
  </si>
  <si>
    <t xml:space="preserve">TUBO EM COBRE RÍGIDO, DN 54 MM, CLASSE E, SEM ISOLAMENTO, INSTALADO EM RESERVAÇÃO DE ÁGUA DE EDIFICAÇÃO QUE POSSUA RESERVATÓRIO DE FIBRA/FIBROCIMENTO  FORNECIMENTO E INSTALAÇÃO. AF_06/2016</t>
  </si>
  <si>
    <t xml:space="preserve">94603U</t>
  </si>
  <si>
    <t xml:space="preserve">TUBO EM COBRE RÍGIDO, DN 66 MM, CLASSE E, SEM ISOLAMENTO, INSTALADO EM RESERVAÇÃO DE ÁGUA DE EDIFICAÇÃO QUE POSSUA RESERVATÓRIO DE FIBRA/FIBROCIMENTO  FORNECIMENTO E INSTALAÇÃO. AF_06/2016</t>
  </si>
  <si>
    <t xml:space="preserve">94604U</t>
  </si>
  <si>
    <t xml:space="preserve">TUBO EM COBRE RÍGIDO, DN 79 MM, CLASSE E, SEM ISOLAMENTO, INSTALADO EM RESERVAÇÃO DE ÁGUA DE EDIFICAÇÃO QUE POSSUA RESERVATÓRIO DE FIBRA/FIBROCIMENTO  FORNECIMENTO E INSTALAÇÃO. AF_06/2016</t>
  </si>
  <si>
    <t xml:space="preserve">94605U</t>
  </si>
  <si>
    <t xml:space="preserve">TUBO EM COBRE RÍGIDO, DN 104 MM, CLASSE E, SEM ISOLAMENTO, INSTALADO EM RESERVAÇÃO DE ÁGUA DE EDIFICAÇÃO QUE POSSUA RESERVATÓRIO DE FIBRA/FIBROCIMENTO  FORNECIMENTO E INSTALAÇÃO. AF_06/2016</t>
  </si>
  <si>
    <t xml:space="preserve">94648U</t>
  </si>
  <si>
    <t xml:space="preserve">TUBO, PVC, SOLDÁVEL, DN  25 MM, INSTALADO EM RESERVAÇÃO DE ÁGUA DE EDIFICAÇÃO QUE POSSUA RESERVATÓRIO DE FIBRA/FIBROCIMENTO   FORNECIMENTO E INSTALAÇÃO. AF_06/2016</t>
  </si>
  <si>
    <t xml:space="preserve">94649U</t>
  </si>
  <si>
    <t xml:space="preserve">TUBO, PVC, SOLDÁVEL, DN 32 MM, INSTALADO EM RESERVAÇÃO DE ÁGUA DE EDIFICAÇÃO QUE POSSUA RESERVATÓRIO DE FIBRA/FIBROCIMENTO   FORNECIMENTO E INSTALAÇÃO. AF_06/2016</t>
  </si>
  <si>
    <t xml:space="preserve">94650U</t>
  </si>
  <si>
    <t xml:space="preserve">TUBO, PVC, SOLDÁVEL, DN 40 MM, INSTALADO EM RESERVAÇÃO DE ÁGUA DE EDIFICAÇÃO QUE POSSUA RESERVATÓRIO DE FIBRA/FIBROCIMENTO   FORNECIMENTO E INSTALAÇÃO. AF_06/2016</t>
  </si>
  <si>
    <t xml:space="preserve">94651U</t>
  </si>
  <si>
    <t xml:space="preserve">TUBO, PVC, SOLDÁVEL, DN 50 MM, INSTALADO EM RESERVAÇÃO DE ÁGUA DE EDIFICAÇÃO QUE POSSUA RESERVATÓRIO DE FIBRA/FIBROCIMENTO   FORNECIMENTO E INSTALAÇÃO. AF_06/2016</t>
  </si>
  <si>
    <t xml:space="preserve">94652U</t>
  </si>
  <si>
    <t xml:space="preserve">TUBO, PVC, SOLDÁVEL, DN 60 MM, INSTALADO EM RESERVAÇÃO DE ÁGUA DE EDIFICAÇÃO QUE POSSUA RESERVATÓRIO DE FIBRA/FIBROCIMENTO   FORNECIMENTO E INSTALAÇÃO. AF_06/2016</t>
  </si>
  <si>
    <t xml:space="preserve">94653U</t>
  </si>
  <si>
    <t xml:space="preserve">TUBO, PVC, SOLDÁVEL, DN 75 MM, INSTALADO EM RESERVAÇÃO DE ÁGUA DE EDIFICAÇÃO QUE POSSUA RESERVATÓRIO DE FIBRA/FIBROCIMENTO   FORNECIMENTO E INSTALAÇÃO. AF_06/2016</t>
  </si>
  <si>
    <t xml:space="preserve">94654U</t>
  </si>
  <si>
    <t xml:space="preserve">TUBO, PVC, SOLDÁVEL, DN 85 MM, INSTALADO EM RESERVAÇÃO DE ÁGUA DE EDIFICAÇÃO QUE POSSUA RESERVATÓRIO DE FIBRA/FIBROCIMENTO   FORNECIMENTO E INSTALAÇÃO. AF_06/2016</t>
  </si>
  <si>
    <t xml:space="preserve">94655U</t>
  </si>
  <si>
    <t xml:space="preserve">TUBO, PVC, SOLDÁVEL, DN 110 MM, INSTALADO EM RESERVAÇÃO DE ÁGUA DE EDIFICAÇÃO QUE POSSUA RESERVATÓRIO DE FIBRA/FIBROCIMENTO   FORNECIMENTO E INSTALAÇÃO. AF_06/2016</t>
  </si>
  <si>
    <t xml:space="preserve">94716U</t>
  </si>
  <si>
    <t xml:space="preserve">TUBO, CPVC, SOLDÁVEL, DN 22 MM, INSTALADO EM RESERVAÇÃO DE ÁGUA DE EDIFICAÇÃO QUE POSSUA RESERVATÓRIO DE FIBRA/FIBROCIMENTO  FORNECIMENTO E INSTALAÇÃO. AF_06/2016</t>
  </si>
  <si>
    <t xml:space="preserve">94717U</t>
  </si>
  <si>
    <t xml:space="preserve">TUBO, CPVC, SOLDÁVEL, DN 28 MM, INSTALADO EM RESERVAÇÃO DE ÁGUA DE EDIFICAÇÃO QUE POSSUA RESERVATÓRIO DE FIBRA/FIBROCIMENTO  FORNECIMENTO E INSTALAÇÃO. AF_06/2016</t>
  </si>
  <si>
    <t xml:space="preserve">94718U</t>
  </si>
  <si>
    <t xml:space="preserve">TUBO, CPVC, SOLDÁVEL, DN 35 MM, INSTALADO EM RESERVAÇÃO DE ÁGUA DE EDIFICAÇÃO QUE POSSUA RESERVATÓRIO DE FIBRA/FIBROCIMENTO  FORNECIMENTO E INSTALAÇÃO. AF_06/2016</t>
  </si>
  <si>
    <t xml:space="preserve">94719U</t>
  </si>
  <si>
    <t xml:space="preserve">TUBO, CPVC, SOLDÁVEL, DN 42 MM, INSTALADO EM RESERVAÇÃO DE ÁGUA DE EDIFICAÇÃO QUE POSSUA RESERVATÓRIO DE FIBRA/FIBROCIMENTO  FORNECIMENTO E INSTALAÇÃO. AF_06/2016</t>
  </si>
  <si>
    <t xml:space="preserve">94720U</t>
  </si>
  <si>
    <t xml:space="preserve">TUBO, CPVC, SOLDÁVEL, DN 54 MM, INSTALADO EM RESERVAÇÃO DE ÁGUA DE EDIFICAÇÃO QUE POSSUA RESERVATÓRIO DE FIBRA/FIBROCIMENTO  FORNECIMENTO E INSTALAÇÃO. AF_06/2016</t>
  </si>
  <si>
    <t xml:space="preserve">94721U</t>
  </si>
  <si>
    <t xml:space="preserve">TUBO, CPVC, SOLDÁVEL, DN 73 MM, INSTALADO EM RESERVAÇÃO DE ÁGUA DE EDIFICAÇÃO QUE POSSUA RESERVATÓRIO DE FIBRA/FIBROCIMENTO  FORNECIMENTO E INSTALAÇÃO. AF_06/2016</t>
  </si>
  <si>
    <t xml:space="preserve">94722U</t>
  </si>
  <si>
    <t xml:space="preserve">TUBO, CPVC, SOLDÁVEL, DN 89 MM, INSTALADO EM RESERVAÇÃO DE ÁGUA DE EDIFICAÇÃO QUE POSSUA RESERVATÓRIO DE FIBRA/FIBROCIMENTO  FORNECIMENTO E INSTALAÇÃO. AF_06/2016</t>
  </si>
  <si>
    <t xml:space="preserve">95697U</t>
  </si>
  <si>
    <t xml:space="preserve">TUBO DE AÇO PRETO SEM COSTURA, CONEXÃO SOLDADA, DN 40 (1 1/2"), INSTALADO EM REDE DE ALIMENTAÇÃO PARA HIDRANTE - FORNECIMENTO E INSTALAÇÃO. AF_10/2020</t>
  </si>
  <si>
    <t xml:space="preserve">96635U</t>
  </si>
  <si>
    <t xml:space="preserve">TUBO, PPR, DN 25, CLASSE PN 20,  INSTALADO EM RAMAL OU SUB-RAMAL DE ÁGUA  FORNECIMENTO E INSTALAÇÃO. AF_06/2015</t>
  </si>
  <si>
    <t xml:space="preserve">96636U</t>
  </si>
  <si>
    <t xml:space="preserve">TUBO, PPR, DN 25, CLASSE PN 25 INSTALADO EM RAMAL OU SUB-RAMAL DE ÁGUA  FORNECIMENTO E INSTALAÇÃO. AF_06/2015</t>
  </si>
  <si>
    <t xml:space="preserve">96644U</t>
  </si>
  <si>
    <t xml:space="preserve">TUBO, PPR, DN 25, CLASSE PN 20,  INSTALADO EM RAMAL DE DISTRIBUIÇÃO DE ÁGUA  FORNECIMENTO E INSTALAÇÃO. AF_06/2015</t>
  </si>
  <si>
    <t xml:space="preserve">96645U</t>
  </si>
  <si>
    <t xml:space="preserve">TUBO, PPR, DN 32, CLASSE PN 12,  INSTALADO EM RAMAL DE DISTRIBUIÇÃO DE ÁGUA  FORNECIMENTO E INSTALAÇÃO. AF_06/2015</t>
  </si>
  <si>
    <t xml:space="preserve">96646U</t>
  </si>
  <si>
    <t xml:space="preserve">TUBO, PPR, DN 40, CLASSE PN 12,  INSTALADO EM RAMAL DE DISTRIBUIÇÃO DE ÁGUA  FORNECIMENTO E INSTALAÇÃO. AF_06/2015</t>
  </si>
  <si>
    <t xml:space="preserve">96647U</t>
  </si>
  <si>
    <t xml:space="preserve">TUBO, PPR, DN 25, CLASSE PN 25,  INSTALADO EM RAMAL DE DISTRIBUIÇÃO DE ÁGUA  FORNECIMENTO E INSTALAÇÃO. AF_06/2015</t>
  </si>
  <si>
    <t xml:space="preserve">96648U</t>
  </si>
  <si>
    <t xml:space="preserve">TUBO, PPR, DN 32, CLASSE PN 25,  INSTALADO EM RAMAL DE DISTRIBUIÇÃO DE ÁGUA  FORNECIMENTO E INSTALAÇÃO. AF_06/2015</t>
  </si>
  <si>
    <t xml:space="preserve">96649U</t>
  </si>
  <si>
    <t xml:space="preserve">TUBO, PPR, DN 40, CLASSE PN 25,  INSTALADO EM RAMAL DE DISTRIBUIÇÃO DE ÁGUA  FORNECIMENTO E INSTALAÇÃO. AF_06/2015</t>
  </si>
  <si>
    <t xml:space="preserve">96668U</t>
  </si>
  <si>
    <t xml:space="preserve">TUBO, PPR, DN 25, CLASSE PN 20,  INSTALADO EM PRUMADA DE ÁGUA  FORNECIMENTO E INSTALAÇÃO. AF_06/2015</t>
  </si>
  <si>
    <t xml:space="preserve">96669U</t>
  </si>
  <si>
    <t xml:space="preserve">TUBO, PPR, DN 32, CLASSE PN 12,  INSTALADO EM PRUMADA DE ÁGUA  FORNECIMENTO E INSTALAÇÃO. AF_06/2015</t>
  </si>
  <si>
    <t xml:space="preserve">96670U</t>
  </si>
  <si>
    <t xml:space="preserve">TUBO, PPR, DN 40, CLASSE PN 12,  INSTALADO EM PRUMADA DE ÁGUA  FORNECIMENTO E INSTALAÇÃO. AF_06/2015</t>
  </si>
  <si>
    <t xml:space="preserve">96671U</t>
  </si>
  <si>
    <t xml:space="preserve">TUBO, PPR, DN 50, CLASSE PN 12,  INSTALADO EM PRUMADA DE ÁGUA  FORNECIMENTO E INSTALAÇÃO. AF_06/2015</t>
  </si>
  <si>
    <t xml:space="preserve">96672U</t>
  </si>
  <si>
    <t xml:space="preserve">TUBO, PPR, DN 63, CLASSE PN 12,  INSTALADO EM PRUMADA DE ÁGUA  FORNECIMENTO E INSTALAÇÃO. AF_06/2015</t>
  </si>
  <si>
    <t xml:space="preserve">96673U</t>
  </si>
  <si>
    <t xml:space="preserve">TUBO, PPR, DN 75, CLASSE PN 12,  INSTALADO EM PRUMADA DE ÁGUA  FORNECIMENTO E INSTALAÇÃO. AF_06/2015</t>
  </si>
  <si>
    <t xml:space="preserve">96674U</t>
  </si>
  <si>
    <t xml:space="preserve">TUBO, PPR, DN 90, CLASSE PN 12,  INSTALADO EM PRUMADA DE ÁGUA  FORNECIMENTO E INSTALAÇÃO. AF_06/2015</t>
  </si>
  <si>
    <t xml:space="preserve">96675U</t>
  </si>
  <si>
    <t xml:space="preserve">TUBO, PPR, DN 110, CLASSE PN 12,  INSTALADO EM PRUMADA DE ÁGUA  FORNECIMENTO E INSTALAÇÃO. AF_06/2015</t>
  </si>
  <si>
    <t xml:space="preserve">96676U</t>
  </si>
  <si>
    <t xml:space="preserve">TUBO, PPR, DN 25, CLASSE PN 25,  INSTALADO EM PRUMADA DE ÁGUA  FORNECIMENTO E INSTALAÇÃO. AF_06/2015</t>
  </si>
  <si>
    <t xml:space="preserve">96677U</t>
  </si>
  <si>
    <t xml:space="preserve">TUBO, PPR, DN 32, CLASSE PN 25,  INSTALADO EM PRUMADA DE ÁGUA  FORNECIMENTO E INSTALAÇÃO. AF_06/2015</t>
  </si>
  <si>
    <t xml:space="preserve">96678U</t>
  </si>
  <si>
    <t xml:space="preserve">TUBO, PPR, DN 40, CLASSE PN 25,  INSTALADO EM PRUMADA DE ÁGUA  FORNECIMENTO E INSTALAÇÃO. AF_06/2015</t>
  </si>
  <si>
    <t xml:space="preserve">96679U</t>
  </si>
  <si>
    <t xml:space="preserve">TUBO, PPR, DN 50, CLASSE PN 25,  INSTALADO EM PRUMADA DE ÁGUA  FORNECIMENTO E INSTALAÇÃO. AF_06/2015</t>
  </si>
  <si>
    <t xml:space="preserve">96680U</t>
  </si>
  <si>
    <t xml:space="preserve">TUBO, PPR, DN 63, CLASSE PN 25,  INSTALADO EM PRUMADA DE ÁGUA  FORNECIMENTO E INSTALAÇÃO. AF_06/2015</t>
  </si>
  <si>
    <t xml:space="preserve">96681U</t>
  </si>
  <si>
    <t xml:space="preserve">TUBO, PPR, DN 75, CLASSE PN 25,  INSTALADO EM PRUMADA DE ÁGUA  FORNECIMENTO E INSTALAÇÃO. AF_06/2015</t>
  </si>
  <si>
    <t xml:space="preserve">96682U</t>
  </si>
  <si>
    <t xml:space="preserve">TUBO, PPR, DN 90, CLASSE PN 25,  INSTALADO EM PRUMADA DE ÁGUA  FORNECIMENTO E INSTALAÇÃO. AF_06/2015</t>
  </si>
  <si>
    <t xml:space="preserve">96683U</t>
  </si>
  <si>
    <t xml:space="preserve">TUBO, PPR, DN 110, CLASSE PN 25,  INSTALADO EM PRUMADA DE ÁGUA  FORNECIMENTO E INSTALAÇÃO. AF_06/2015</t>
  </si>
  <si>
    <t xml:space="preserve">96718U</t>
  </si>
  <si>
    <t xml:space="preserve">TUBO, PPR, DN 20, CLASSE PN 20,  INSTALADO EM RESERVAÇÃO DE ÁGUA DE EDIFICAÇÃO QUE POSSUA RESERVATÓRIO DE FIBRA/FIBROCIMENTO  FORNECIMENTO E INSTALAÇÃO. AF_06/2016</t>
  </si>
  <si>
    <t xml:space="preserve">96719U</t>
  </si>
  <si>
    <t xml:space="preserve">TUBO, PPR, DN 25, CLASSE PN 20,  INSTALADO EM RESERVAÇÃO DE ÁGUA DE EDIFICAÇÃO QUE POSSUA RESERVATÓRIO DE FIBRA/FIBROCIMENTO  FORNECIMENTO E INSTALAÇÃO. AF_06/2016</t>
  </si>
  <si>
    <t xml:space="preserve">96720U</t>
  </si>
  <si>
    <t xml:space="preserve">TUBO, PPR, DN 32, CLASSE PN 12,  INSTALADO EM RESERVAÇÃO DE ÁGUA DE EDIFICAÇÃO QUE POSSUA RESERVATÓRIO DE FIBRA/FIBROCIMENTO  FORNECIMENTO E INSTALAÇÃO. AF_06/2016</t>
  </si>
  <si>
    <t xml:space="preserve">96721U</t>
  </si>
  <si>
    <t xml:space="preserve">TUBO, PPR, DN 40, CLASSE PN 12,  INSTALADO EM RESERVAÇÃO DE ÁGUA DE EDIFICAÇÃO QUE POSSUA RESERVATÓRIO DE FIBRA/FIBROCIMENTO  FORNECIMENTO E INSTALAÇÃO. AF_06/2016</t>
  </si>
  <si>
    <t xml:space="preserve">96722U</t>
  </si>
  <si>
    <t xml:space="preserve">TUBO, PPR, DN 50, CLASSE PN 12,  INSTALADO EM RESERVAÇÃO DE ÁGUA DE EDIFICAÇÃO QUE POSSUA RESERVATÓRIO DE FIBRA/FIBROCIMENTO  FORNECIMENTO E INSTALAÇÃO. AF_06/2016</t>
  </si>
  <si>
    <t xml:space="preserve">96723U</t>
  </si>
  <si>
    <t xml:space="preserve">TUBO, PPR, DN 63, CLASSE PN 12,  INSTALADO EM RESERVAÇÃO DE ÁGUA DE EDIFICAÇÃO QUE POSSUA RESERVATÓRIO DE FIBRA/FIBROCIMENTO  FORNECIMENTO E INSTALAÇÃO. AF_06/2016</t>
  </si>
  <si>
    <t xml:space="preserve">96724U</t>
  </si>
  <si>
    <t xml:space="preserve">TUBO, PPR, DN 75, CLASSE PN 12,  INSTALADO EM RESERVAÇÃO DE ÁGUA DE EDIFICAÇÃO QUE POSSUA RESERVATÓRIO DE FIBRA/FIBROCIMENTO  FORNECIMENTO E INSTALAÇÃO. AF_06/2016</t>
  </si>
  <si>
    <t xml:space="preserve">96725U</t>
  </si>
  <si>
    <t xml:space="preserve">TUBO, PPR, DN 90, CLASSE PN 12,  INSTALADO EM RESERVAÇÃO DE ÁGUA DE EDIFICAÇÃO QUE POSSUA RESERVATÓRIO DE FIBRA/FIBROCIMENTO  FORNECIMENTO E INSTALAÇÃO. AF_06/2016</t>
  </si>
  <si>
    <t xml:space="preserve">96726U</t>
  </si>
  <si>
    <t xml:space="preserve">TUBO, PPR, DN 110, CLASSE PN 12,  INSTALADO EM RESERVAÇÃO DE ÁGUA DE EDIFICAÇÃO QUE POSSUA RESERVATÓRIO DE FIBRA/FIBROCIMENTO  FORNECIMENTO E INSTALAÇÃO. AF_06/2016</t>
  </si>
  <si>
    <t xml:space="preserve">96727U</t>
  </si>
  <si>
    <t xml:space="preserve">TUBO, PPR, DN 20, CLASSE PN 25,  INSTALADO EM RESERVAÇÃO DE ÁGUA DE EDIFICAÇÃO QUE POSSUA RESERVATÓRIO DE FIBRA/FIBROCIMENTO  FORNECIMENTO E INSTALAÇÃO. AF_06/2016</t>
  </si>
  <si>
    <t xml:space="preserve">96728U</t>
  </si>
  <si>
    <t xml:space="preserve">TUBO, PPR, DN 25, CLASSE PN 25,  INSTALADO EM RESERVAÇÃO DE ÁGUA DE EDIFICAÇÃO QUE POSSUA RESERVATÓRIO DE FIBRA/FIBROCIMENTO  FORNECIMENTO E INSTALAÇÃO. AF_06/2016</t>
  </si>
  <si>
    <t xml:space="preserve">96729U</t>
  </si>
  <si>
    <t xml:space="preserve">TUBO, PPR, DN 32, CLASSE PN 25,  INSTALADO EM RESERVAÇÃO DE ÁGUA DE EDIFICAÇÃO QUE POSSUA RESERVATÓRIO DE FIBRA/FIBROCIMENTO  FORNECIMENTO E INSTALAÇÃO. AF_06/2016</t>
  </si>
  <si>
    <t xml:space="preserve">96730U</t>
  </si>
  <si>
    <t xml:space="preserve">TUBO, PPR, DN 40, CLASSE PN 25,  INSTALADO EM RESERVAÇÃO DE ÁGUA DE EDIFICAÇÃO QUE POSSUA RESERVATÓRIO DE FIBRA/FIBROCIMENTO  FORNECIMENTO E INSTALAÇÃO. AF_06/2016</t>
  </si>
  <si>
    <t xml:space="preserve">96731U</t>
  </si>
  <si>
    <t xml:space="preserve">TUBO, PPR, DN 50, CLASSE PN 25,  INSTALADO EM RESERVAÇÃO DE ÁGUA DE EDIFICAÇÃO QUE POSSUA RESERVATÓRIO DE FIBRA/FIBROCIMENTO  FORNECIMENTO E INSTALAÇÃO. AF_06/2016</t>
  </si>
  <si>
    <t xml:space="preserve">96732U</t>
  </si>
  <si>
    <t xml:space="preserve">TUBO, PPR, DN 63, CLASSE PN 25,  INSTALADO EM RESERVAÇÃO DE ÁGUA DE EDIFICAÇÃO QUE POSSUA RESERVATÓRIO DE FIBRA/FIBROCIMENTO  FORNECIMENTO E INSTALAÇÃO. AF_06/2016</t>
  </si>
  <si>
    <t xml:space="preserve">96733U</t>
  </si>
  <si>
    <t xml:space="preserve">TUBO, PPR, DN 75, CLASSE PN 25,  INSTALADO EM RESERVAÇÃO DE ÁGUA DE EDIFICAÇÃO QUE POSSUA RESERVATÓRIO DE FIBRA/FIBROCIMENTO  FORNECIMENTO E INSTALAÇÃO. AF_06/2016</t>
  </si>
  <si>
    <t xml:space="preserve">96734U</t>
  </si>
  <si>
    <t xml:space="preserve">TUBO, PPR, DN 90, CLASSE PN 25,  INSTALADO EM RESERVAÇÃO DE ÁGUA DE EDIFICAÇÃO QUE POSSUA RESERVATÓRIO DE FIBRA/FIBROCIMENTO  FORNECIMENTO E INSTALAÇÃO. AF_06/2016</t>
  </si>
  <si>
    <t xml:space="preserve">96735U</t>
  </si>
  <si>
    <t xml:space="preserve">TUBO, PPR, DN 110, CLASSE PN 25,  INSTALADO EM RESERVAÇÃO DE ÁGUA DE EDIFICAÇÃO QUE POSSUA RESERVATÓRIO DE FIBRA/FIBROCIMENTO  FORNECIMENTO E INSTALAÇÃO. AF_06/2016</t>
  </si>
  <si>
    <t xml:space="preserve">96794U</t>
  </si>
  <si>
    <t xml:space="preserve">TUBO, PEX, MONOCAMADA, DN 16, INSTALADO EM RAMAL OU SUB-RAMAL DE ÁGUA  FORNECIMENTO E INSTALAÇÃO. AF_06/2015</t>
  </si>
  <si>
    <t xml:space="preserve">96795U</t>
  </si>
  <si>
    <t xml:space="preserve">TUBO, PEX, MONOCAMADA, DN 20, INSTALADO EM RAMAL OU SUB-RAMAL DE ÁGUA  FORNECIMENTO E INSTALAÇÃO. AF_06/2015</t>
  </si>
  <si>
    <t xml:space="preserve">96796U</t>
  </si>
  <si>
    <t xml:space="preserve">TUBO, PEX, MONOCAMADA, DN 25, INSTALADO EM RAMAL OU SUB-RAMAL DE ÁGUA  FORNECIMENTO E INSTALAÇÃO. AF_06/2015</t>
  </si>
  <si>
    <t xml:space="preserve">96797U</t>
  </si>
  <si>
    <t xml:space="preserve">TUBO, PEX, MONOCAMADA, DN 32, INSTALADO EM RAMAL OU SUB-RAMAL DE ÁGUA  FORNECIMENTO E INSTALAÇÃO. AF_06/2015</t>
  </si>
  <si>
    <t xml:space="preserve">96798U</t>
  </si>
  <si>
    <t xml:space="preserve">TUBO, PEX, MONOCAMADA, DN 16, INSTALADO EM RAMAL DE DISTRIBUIÇÃO DE ÁGUA  FORNECIMENTO E INSTALAÇÃO. AF_06/2015</t>
  </si>
  <si>
    <t xml:space="preserve">96799U</t>
  </si>
  <si>
    <t xml:space="preserve">TUBO, PEX, MONOCAMADA, DN 20, INSTALADO EM RAMAL DE DISTRIBUIÇÃO DE ÁGUA  FORNECIMENTO E INSTALAÇÃO. AF_06/2015</t>
  </si>
  <si>
    <t xml:space="preserve">96800U</t>
  </si>
  <si>
    <t xml:space="preserve">TUBO, PEX, MONOCAMADA, DN 25, INSTALADO EM RAMAL DE DISTRIBUIÇÃO DE ÁGUA  FORNECIMENTO E INSTALAÇÃO. AF_06/2015</t>
  </si>
  <si>
    <t xml:space="preserve">96801U</t>
  </si>
  <si>
    <t xml:space="preserve">TUBO, PEX, MONOCAMADA, DN 32, INSTALADO EM RAMAL DE DISTRIBUIÇÃO DE ÁGUA  FORNECIMENTO E INSTALAÇÃO. AF_06/2015</t>
  </si>
  <si>
    <t xml:space="preserve">97327U</t>
  </si>
  <si>
    <t xml:space="preserve">TUBO EM COBRE FLEXÍVEL, DN 1/4, COM ISOLAMENTO, INSTALADO EM RAMAL DE ALIMENTAÇÃO DE AR CONDICIONADO COM CONDENSADORA INDIVIDUAL   FORNECIMENTO E INSTALAÇÃO. AF_12/2015</t>
  </si>
  <si>
    <t xml:space="preserve">97328U</t>
  </si>
  <si>
    <t xml:space="preserve">TUBO EM COBRE FLEXÍVEL, DN 3/8", COM ISOLAMENTO, INSTALADO EM RAMAL DE ALIMENTAÇÃO DE AR CONDICIONADO COM CONDENSADORA INDIVIDUAL  FORNECIMENTO E INSTALAÇÃO. AF_12/2015</t>
  </si>
  <si>
    <t xml:space="preserve">97329U</t>
  </si>
  <si>
    <t xml:space="preserve">TUBO EM COBRE FLEXÍVEL, DN 1/2", COM ISOLAMENTO, INSTALADO EM RAMAL DE ALIMENTAÇÃO DE AR CONDICIONADO COM CONDENSADORA INDIVIDUAL  FORNECIMENTO E INSTALAÇÃO. AF_12/2015</t>
  </si>
  <si>
    <t xml:space="preserve">97330U</t>
  </si>
  <si>
    <t xml:space="preserve">TUBO EM COBRE FLEXÍVEL, DN 5/8", COM ISOLAMENTO, INSTALADO EM RAMAL DE ALIMENTAÇÃO DE AR CONDICIONADO COM CONDENSADORA INDIVIDUAL  FORNECIMENTO E INSTALAÇÃO. AF_12/2015</t>
  </si>
  <si>
    <t xml:space="preserve">97331U</t>
  </si>
  <si>
    <t xml:space="preserve">TUBO EM COBRE FLEXÍVEL, DN 1/4", COM ISOLAMENTO, INSTALADO EM RAMAL DE ALIMENTAÇÃO DE AR CONDICIONADO COM CONDENSADORA CENTRAL  FORNECIMENTO E INSTALAÇÃO. AF_12/2015</t>
  </si>
  <si>
    <t xml:space="preserve">97332U</t>
  </si>
  <si>
    <t xml:space="preserve">TUBO EM COBRE FLEXÍVEL, DN 3/8", COM ISOLAMENTO, INSTALADO EM RAMAL DE ALIMENTAÇÃO DE AR CONDICIONADO COM CONDENSADORA CENTRAL  FORNECIMENTO E INSTALAÇÃO. AF_12/2015</t>
  </si>
  <si>
    <t xml:space="preserve">97333U</t>
  </si>
  <si>
    <t xml:space="preserve">TUBO EM COBRE FLEXÍVEL, DN 1/2", COM ISOLAMENTO, INSTALADO EM RAMAL DE ALIMENTAÇÃO DE AR CONDICIONADO COM CONDENSADORA CENTRAL  FORNECIMENTO E INSTALAÇÃO. AF_12/2015</t>
  </si>
  <si>
    <t xml:space="preserve">97334U</t>
  </si>
  <si>
    <t xml:space="preserve">TUBO EM COBRE FLEXÍVEL, DN 5/8, COM ISOLAMENTO, INSTALADO EM RAMAL DE ALIMENTAÇÃO DE AR CONDICIONADO COM CONDENSADORA CENTRAL   FORNECIMENTO E INSTALAÇÃO. AF_12/2015</t>
  </si>
  <si>
    <t xml:space="preserve">97335U</t>
  </si>
  <si>
    <t xml:space="preserve">TUBO EM COBRE RÍGIDO, DN 22 MM, CLASSE A, SEM ISOLAMENTO, INSTALADO EM PRUMADA DE GÁS COMBUSTÍVEL - FORNECIMENTO E INSTALAÇÃO. AF_04/2022</t>
  </si>
  <si>
    <t xml:space="preserve">97336U</t>
  </si>
  <si>
    <t xml:space="preserve">TUBO EM COBRE RÍGIDO, DN 28 MM, CLASSE A, SEM ISOLAMENTO, INSTALADO EM PRUMADA DE GÁS COMBUSTÍVEL - FORNECIMENTO E INSTALAÇÃO. AF_04/2022</t>
  </si>
  <si>
    <t xml:space="preserve">97337U</t>
  </si>
  <si>
    <t xml:space="preserve">TUBO EM COBRE RÍGIDO, DN 35 MM, CLASSE A, SEM ISOLAMENTO, INSTALADO EM PRUMADA DE GÁS COMBUSTÍVEL - FORNECIMENTO E INSTALAÇÃO. AF_04/2022</t>
  </si>
  <si>
    <t xml:space="preserve">97338U</t>
  </si>
  <si>
    <t xml:space="preserve">TUBO EM COBRE RÍGIDO, DN 42 MM, CLASSE A, SEM ISOLAMENTO, INSTALADO EM PRUMADA DE GÁS COMBUSTÍVEL - FORNECIMENTO E INSTALAÇÃO. AF_04/2022</t>
  </si>
  <si>
    <t xml:space="preserve">97339U</t>
  </si>
  <si>
    <t xml:space="preserve">TUBO EM COBRE RÍGIDO, DN 54 MM, CLASSE A, SEM ISOLAMENTO, INSTALADO EM PRUMADA DE GÁS COMBUSTÍVEL - FORNECIMENTO E INSTALAÇÃO. AF_04/2022</t>
  </si>
  <si>
    <t xml:space="preserve">97340U</t>
  </si>
  <si>
    <t xml:space="preserve">TUBO EM COBRE RÍGIDO, DN 66 MM, CLASSE A, SEM ISOLAMENTO, INSTALADO EM PRUMADA DE GÁS COMBUSTÍVEL - FORNECIMENTO E INSTALAÇÃO. AF_04/2022</t>
  </si>
  <si>
    <t xml:space="preserve">97347U</t>
  </si>
  <si>
    <t xml:space="preserve">TUBO EM COBRE RÍGIDO, DN 22 MM, CLASSE I, SEM ISOLAMENTO, INSTALADO EM PRUMADA  FORNECIMENTO E INSTALAÇÃO. AF_12/2015</t>
  </si>
  <si>
    <t xml:space="preserve">97348U</t>
  </si>
  <si>
    <t xml:space="preserve">TUBO EM COBRE RÍGIDO, DN 28 MM, CLASSE I, SEM ISOLAMENTO, INSTALADO EM PRUMADA  FORNECIMENTO E INSTALAÇÃO. AF_12/2015</t>
  </si>
  <si>
    <t xml:space="preserve">97349U</t>
  </si>
  <si>
    <t xml:space="preserve">TUBO EM COBRE RÍGIDO, DN 35 MM, CLASSE I, SEM ISOLAMENTO, INSTALADO EM PRUMADA  FORNECIMENTO E INSTALAÇÃO. AF_12/2015</t>
  </si>
  <si>
    <t xml:space="preserve">97350U</t>
  </si>
  <si>
    <t xml:space="preserve">TUBO EM COBRE RÍGIDO, DN 42 MM, CLASSE I, SEM ISOLAMENTO, INSTALADO EM PRUMADA  FORNECIMENTO E INSTALAÇÃO. AF_12/2015</t>
  </si>
  <si>
    <t xml:space="preserve">97351U</t>
  </si>
  <si>
    <t xml:space="preserve">TUBO EM COBRE RÍGIDO, DN 54 MM, CLASSE I, SEM ISOLAMENTO, INSTALADO EM PRUMADA  FORNECIMENTO E INSTALAÇÃO. AF_12/2015</t>
  </si>
  <si>
    <t xml:space="preserve">97352U</t>
  </si>
  <si>
    <t xml:space="preserve">TUBO EM COBRE RÍGIDO, DN 66 MM, CLASSE I, SEM ISOLAMENTO, INSTALADO EM PRUMADA  FORNECIMENTO E INSTALAÇÃO. AF_12/2015</t>
  </si>
  <si>
    <t xml:space="preserve">97353U</t>
  </si>
  <si>
    <t xml:space="preserve">TUBO EM COBRE RÍGIDO, DN 15 MM, CLASSE I, SEM ISOLAMENTO, INSTALADO EM RAMAL DE DISTRIBUIÇÃO  FORNECIMENTO E INSTALAÇÃO. AF_12/2015</t>
  </si>
  <si>
    <t xml:space="preserve">97354U</t>
  </si>
  <si>
    <t xml:space="preserve">TUBO EM COBRE RÍGIDO, DN 22 MM, CLASSE I, SEM ISOLAMENTO, INSTALADO EM RAMAL DE DISTRIBUIÇÃO FORNECIMENTO E INSTALAÇÃO. AF_12/2015</t>
  </si>
  <si>
    <t xml:space="preserve">97355U</t>
  </si>
  <si>
    <t xml:space="preserve">TUBO EM COBRE RÍGIDO, DN 28 MM, CLASSE I, SEM ISOLAMENTO, INSTALADO EM RAMAL DE DISTRIBUIÇÃO FORNECIMENTO E INSTALAÇÃO. AF_12/2015</t>
  </si>
  <si>
    <t xml:space="preserve">97356U</t>
  </si>
  <si>
    <t xml:space="preserve">TUBO EM COBRE RÍGIDO, DN 15 MM, CLASSE I, SEM ISOLAMENTO, INSTALADO EM RAMAL E SUB-RAMAL  FORNECIMENTO E INSTALAÇÃO. AF_12/2015</t>
  </si>
  <si>
    <t xml:space="preserve">97357U</t>
  </si>
  <si>
    <t xml:space="preserve">TUBO EM COBRE RÍGIDO, DN 22 MM, CLASSE I, SEM ISOLAMENTO, INSTALADO EM RAMAL E SUB-RAMAL  FORNECIMENTO E INSTALAÇÃO. AF_12/2015</t>
  </si>
  <si>
    <t xml:space="preserve">97358U</t>
  </si>
  <si>
    <t xml:space="preserve">TUBO EM COBRE RÍGIDO, DN 28 MM, CLASSE I, SEM ISOLAMENTO, INSTALADO EM RAMAL E SUB-RAMAL  FORNECIMENTO E INSTALAÇÃO. AF_12/2015</t>
  </si>
  <si>
    <t xml:space="preserve">97498U</t>
  </si>
  <si>
    <t xml:space="preserve">TUBO DE AÇO GALVANIZADO COM COSTURA, CLASSE MÉDIA, DN 25 (1"), CONEXÃO ROSQUEADA, INSTALADO EM REDE DE ALIMENTAÇÃO PARA HIDRANTE - FORNECIMENTO E INSTALAÇÃO. AF_10/2020</t>
  </si>
  <si>
    <t xml:space="preserve">97535U</t>
  </si>
  <si>
    <t xml:space="preserve">TUBO DE AÇO GALVANIZADO COM COSTURA, CLASSE MÉDIA, CONEXÃO ROSQUEADA, DN 25 (1"), INSTALADO EM REDE DE ALIMENTAÇÃO PARA SPRINKLER - FORNECIMENTO E INSTALAÇÃO. AF_10/2020</t>
  </si>
  <si>
    <t xml:space="preserve">97536U</t>
  </si>
  <si>
    <t xml:space="preserve">TUBO DE AÇO GALVANIZADO COM COSTURA, CLASSE MÉDIA, CONEXÃO ROSQUEADA, DN 25 (1"), INSTALADO EM RAMAIS  E SUB-RAMAIS DE GÁS - FORNECIMENTO E INSTALAÇÃO. AF_10/2020</t>
  </si>
  <si>
    <t xml:space="preserve">100788U</t>
  </si>
  <si>
    <t xml:space="preserve">KIT CAVALETE PARA GÁS - SEM MEDIDOR OU REGULADOR - ENTRADA INDIVIDUAL PRINCIPAL, EM AÇO GALVANIZADO DN 15 E 25 MM (1/2" E 1") - FORNECIMENTO E INSTALAÇÃO. AF_01/2020</t>
  </si>
  <si>
    <t xml:space="preserve">100791U</t>
  </si>
  <si>
    <t xml:space="preserve">TUBO, PEX, MULTICAMADA, DN 16, INSTALADO EM IMPLANTAÇÃO DE INSTALAÇÕES DE GÁS - FORNECIMENTO E INSTALAÇÃO. AF_01/2020</t>
  </si>
  <si>
    <t xml:space="preserve">100792U</t>
  </si>
  <si>
    <t xml:space="preserve">TUBO, PEX, MULTICAMADA, DN 20, INSTALADO EM IMPLANTAÇÃO DE INSTALAÇÕES DE GÁS - FORNECIMENTO E INSTALAÇÃO. AF_01/2020</t>
  </si>
  <si>
    <t xml:space="preserve">100793U</t>
  </si>
  <si>
    <t xml:space="preserve">TUBO, PEX, MULTICAMADA, DN 26, INSTALADO EM IMPLANTAÇÃO DE INSTALAÇÕES DE GÁS - FORNECIMENTO E INSTALAÇÃO. AF_01/2020</t>
  </si>
  <si>
    <t xml:space="preserve">100794U</t>
  </si>
  <si>
    <t xml:space="preserve">TUBO, PEX, MULTICAMADA, DN 32, INSTALADO EM IMPLANTAÇÃO DE INSTALAÇÕES DE GÁS - FORNECIMENTO E INSTALAÇÃO. AF_01/2020</t>
  </si>
  <si>
    <t xml:space="preserve">100799U</t>
  </si>
  <si>
    <t xml:space="preserve">TUBO, PEX, MULTICAMADA, COM TUBO LUVA, DN 16, INSTALADO EM IMPLANTAÇÃO DE INSTALAÇÕES DE GÁS - FORNECIMENTO E INSTALAÇÃO. AF_01/2020</t>
  </si>
  <si>
    <t xml:space="preserve">100800U</t>
  </si>
  <si>
    <t xml:space="preserve">TUBO, PEX, MULTICAMADA, COM TUBO LUVA, DN 20, INSTALADO EM IMPLANTAÇÃO DE INSTALAÇÕES DE GÁS - FORNECIMENTO E INSTALAÇÃO. AF_01/2020</t>
  </si>
  <si>
    <t xml:space="preserve">100801U</t>
  </si>
  <si>
    <t xml:space="preserve">TUBO, PEX, MULTICAMADA, COM TUBO LUVA, DN 26, INSTALADO EM IMPLANTAÇÃO DE INSTALAÇÕES DE GÁS - FORNECIMENTO E INSTALAÇÃO. AF_01/2020</t>
  </si>
  <si>
    <t xml:space="preserve">100802U</t>
  </si>
  <si>
    <t xml:space="preserve">TUBO, PEX, MULTICAMADA, COM TUBO LUVA, DN 32, INSTALADO EM IMPLANTAÇÃO DE INSTALAÇÕES DE GÁS - FORNECIMENTO E INSTALAÇÃO. AF_01/2020</t>
  </si>
  <si>
    <t xml:space="preserve">100803U</t>
  </si>
  <si>
    <t xml:space="preserve">TUBO, PEX, MULTICAMADA, DN 16, INSTALADO EM RAMAL INTERNO DE INSTALAÇÕES DE GÁS - FORNECIMENTO E INSTALAÇÃO. AF_01/2020</t>
  </si>
  <si>
    <t xml:space="preserve">100804U</t>
  </si>
  <si>
    <t xml:space="preserve">TUBO, PEX, MULTICAMADA, DN 20, INSTALADO EM RAMAL INTERNO DE INSTALAÇÕES DE GÁS - FORNECIMENTO E INSTALAÇÃO. AF_01/2020</t>
  </si>
  <si>
    <t xml:space="preserve">100805U</t>
  </si>
  <si>
    <t xml:space="preserve">TUBO, PEX, MULTICAMADA, DN 26, INSTALADO EM RAMAL INTERNO DE INSTALAÇÕES DE GÁS - FORNECIMENTO E INSTALAÇÃO. AF_01/2020</t>
  </si>
  <si>
    <t xml:space="preserve">100806U</t>
  </si>
  <si>
    <t xml:space="preserve">TUBO, PEX, MULTICAMADA, DN 32, INSTALADO EM RAMAL INTERNO DE INSTALAÇÕES DE GÁS - FORNECIMENTO E INSTALAÇÃO. AF_01/2020</t>
  </si>
  <si>
    <t xml:space="preserve">100807U</t>
  </si>
  <si>
    <t xml:space="preserve">TUBO, PEX, MULTICAMADA, COM TUBO LUVA, DN 16, INSTALADO EM RAMAL INTERNO DE INSTALAÇÕES DE GÁS - FORNECIMENTO E INSTALAÇÃO. AF_01/2020</t>
  </si>
  <si>
    <t xml:space="preserve">100808U</t>
  </si>
  <si>
    <t xml:space="preserve">TUBO, PEX, MULTICAMADA, COM TUBO LUVA, DN 20, INSTALADO EM RAMAL INTERNO DE INSTALAÇÕES DE GÁS - FORNECIMENTO E INSTALAÇÃO. AF_01/2020</t>
  </si>
  <si>
    <t xml:space="preserve">100809U</t>
  </si>
  <si>
    <t xml:space="preserve">TUBO, PEX, MULTICAMADA, COM TUBO LUVA, DN 26, INSTALADO EM RAMAL INTERNO DE INSTALAÇÕES DE GÁS - FORNECIMENTO E INSTALAÇÃO. AF_01/2020</t>
  </si>
  <si>
    <t xml:space="preserve">100810U</t>
  </si>
  <si>
    <t xml:space="preserve">TUBO, PEX, MULTICAMADA, COM TUBO LUVA, DN 32, INSTALADO EM RAMAL INTERNO DE INSTALAÇÕES DE GÁS - FORNECIMENTO E INSTALAÇÃO. AF_01/2020</t>
  </si>
  <si>
    <t xml:space="preserve">101918U</t>
  </si>
  <si>
    <t xml:space="preserve">TUBO DE AÇO GALVANIZADO COM COSTURA, CLASSE MÉDIA, DN 100 (4"), CONEXÃO ROSQUEADA, INSTALADO EM PRUMADAS - FORNECIMENTO E INSTALAÇÃO. AF_10/2020</t>
  </si>
  <si>
    <t xml:space="preserve">101919U</t>
  </si>
  <si>
    <t xml:space="preserve">UNIÃO, EM FERRO GALVANIZADO, 4", CONEXÃO ROSQUEADA, INSTALADO EM PRUMADAS - FORNECIMENTO E INSTALAÇÃO. AF_10/2020</t>
  </si>
  <si>
    <t xml:space="preserve">101920U</t>
  </si>
  <si>
    <t xml:space="preserve">LUVA, EM FERRO GALVANIZADO, 4", CONEXÃO ROSQUEADA, INSTALADO EM PRUMADAS - FORNECIMENTO E INSTALAÇÃO. AF_10/2020</t>
  </si>
  <si>
    <t xml:space="preserve">101921U</t>
  </si>
  <si>
    <t xml:space="preserve">LUVA DE REDUÇÃO, EM FERRO GALVANIZADO, 4" X 2 1/2", CONEXÃO ROSQUEADA, INSTALADO EM PRUMADAS - FORNECIMENTO E INSTALAÇÃO. AF_10/2020</t>
  </si>
  <si>
    <t xml:space="preserve">101922U</t>
  </si>
  <si>
    <t xml:space="preserve">LUVA DE REDUÇÃO, EM FERRO GALVANIZADO, 4" X 2", CONEXÃO ROSQUEADA, INSTALADO EM PRUMADAS - FORNECIMENTO E INSTALAÇÃO. AF_10/2020</t>
  </si>
  <si>
    <t xml:space="preserve">101923U</t>
  </si>
  <si>
    <t xml:space="preserve">LUVA DE REDUÇÃO, EM FERRO GALVANIZADO, 4" X 3", CONEXÃO ROSQUEADA, INSTALADO EM PRUMADAS - FORNECIMENTO E INSTALAÇÃO. AF_10/2020</t>
  </si>
  <si>
    <t xml:space="preserve">101924U</t>
  </si>
  <si>
    <t xml:space="preserve">NIPLE, EM FERRO GALVANIZADO, 4", CONEXÃO ROSQUEADA, INSTALADO EM PRUMADAS - FORNECIMENTO E INSTALAÇÃO. AF_10/2020</t>
  </si>
  <si>
    <t xml:space="preserve">101925U</t>
  </si>
  <si>
    <t xml:space="preserve">JOELHO 90°, EM FERRO GALVANIZADO, 4", CONEXÃO ROSQUEADA, INSTALADO EM PRUMADAS - FORNECIMENTO E INSTALAÇÃO. AF_10/2020</t>
  </si>
  <si>
    <t xml:space="preserve">101926U</t>
  </si>
  <si>
    <t xml:space="preserve">TÊ, EM FERRO GALVANIZADO, 4", CONEXÃO ROSQUEADA, INSTALADO EM PRUMADAS - FORNECIMENTO E INSTALAÇÃO. AF_10/2020</t>
  </si>
  <si>
    <t xml:space="preserve">101927U</t>
  </si>
  <si>
    <t xml:space="preserve">TUBO DE AÇO GALVANIZADO COM COSTURA, CLASSE MÉDIA, DN 100 (4"), CONEXÃO ROSQUEADA, INSTALADO EM REDE DE ALIMENTAÇÃO PARA HIDRANTE - FORNECIMENTO E INSTALAÇÃO. AF_10/2020</t>
  </si>
  <si>
    <t xml:space="preserve">101928U</t>
  </si>
  <si>
    <t xml:space="preserve">UNIÃO, EM FERRO GALVANIZADO, 4", CONEXÃO ROSQUEADA, INSTALADO EM REDE DE ALIMENTAÇÃO PARA HIDRANTE - FORNECIMENTO E INSTALAÇÃO. AF_10/2020</t>
  </si>
  <si>
    <t xml:space="preserve">101929U</t>
  </si>
  <si>
    <t xml:space="preserve">LUVA, EM FERRO GALVANIZADO, 4", CONEXÃO ROSQUEADA, INSTALADO EM REDE DE ALIMENTAÇÃO PARA HIDRANTE - FORNECIMENTO E INSTALAÇÃO. AF_10/2020</t>
  </si>
  <si>
    <t xml:space="preserve">101930U</t>
  </si>
  <si>
    <t xml:space="preserve">LUVA DE REDUÇÃO, EM FERRO GALVANIZADO, 4" X 2 1/2", CONEXÃO ROSQUEADA, INSTALADO EM REDE DE ALIMENTAÇÃO PARA HIDRANTE - FORNECIMENTO E INSTALAÇÃO. AF_10/2020</t>
  </si>
  <si>
    <t xml:space="preserve">101931U</t>
  </si>
  <si>
    <t xml:space="preserve">LUVA DE REDUÇÃO, EM FERRO GALVANIZADO, 4" X 2", CONEXÃO ROSQUEADA, INSTALADO EM REDE DE ALIMENTAÇÃO PARA HIDRANTE - FORNECIMENTO E INSTALAÇÃO. AF_10/2020</t>
  </si>
  <si>
    <t xml:space="preserve">101932U</t>
  </si>
  <si>
    <t xml:space="preserve">LUVA DE REDUÇÃO, EM FERRO GALVANIZADO, 4" X 3", CONEXÃO ROSQUEADA, INSTALADO EM REDE DE ALIMENTAÇÃO PARA HIDRANTE - FORNECIMENTO E INSTALAÇÃO. AF_10/2020</t>
  </si>
  <si>
    <t xml:space="preserve">101933U</t>
  </si>
  <si>
    <t xml:space="preserve">NIPLE, EM FERRO GALVANIZADO, 4", CONEXÃO ROSQUEADA, INSTALADO EM REDE DE ALIMENTAÇÃO PARA HIDRANTE - FORNECIMENTO E INSTALAÇÃO. AF_10/2020</t>
  </si>
  <si>
    <t xml:space="preserve">101934U</t>
  </si>
  <si>
    <t xml:space="preserve">JOELHO 90°, EM FERRO GALVANIZADO, 4", CONEXÃO ROSQUEADA, INSTALADO EM REDE DE ALIMENTAÇÃO PARA HIDRANTE - FORNECIMENTO E INSTALAÇÃO. AF_10/2020</t>
  </si>
  <si>
    <t xml:space="preserve">101935U</t>
  </si>
  <si>
    <t xml:space="preserve">TÊ, EM FERRO GALVANIZADO, 4", CONEXÃO ROSQUEADA, INSTALADO EM REDE DE ALIMENTAÇÃO PARA HIDRANTE - FORNECIMENTO E INSTALAÇÃO. AF_10/2020</t>
  </si>
  <si>
    <t xml:space="preserve">103802U</t>
  </si>
  <si>
    <t xml:space="preserve">TUBO EM COBRE RÍGIDO, DN 15 MM, CLASSE E, SEM ISOLAMENTO, INSTALADO EM RAMAL E SUB-RAMAL DE GÁS COMBUSTÍVEL - FORNECIMENTO E INSTALAÇÃO. AF_04/2022</t>
  </si>
  <si>
    <t xml:space="preserve">103803U</t>
  </si>
  <si>
    <t xml:space="preserve">TUBO EM COBRE RÍGIDO, DN 22 MM, CLASSE E, SEM ISOLAMENTO, INSTALADO EM RAMAL E SUB-RAMAL DE GÁS COMBUSTÍVEL - FORNECIMENTO E INSTALAÇÃO. AF_04/2022</t>
  </si>
  <si>
    <t xml:space="preserve">103804U</t>
  </si>
  <si>
    <t xml:space="preserve">TUBO EM COBRE RÍGIDO, DN 28 MM, CLASSE E, SEM ISOLAMENTO, INSTALADO EM RAMAL E SUB-RAMAL DE GÁS COMBUSTÍVEL - FORNECIMENTO E INSTALAÇÃO. AF_04/2022</t>
  </si>
  <si>
    <t xml:space="preserve">103835U</t>
  </si>
  <si>
    <t xml:space="preserve">TUBO EM COBRE RÍGIDO, DN 15 MM, CLASSE A, SEM ISOLAMENTO, INSTALADO EM RAMAL E SUB-RAMAL DE GÁS MEDICINAL - FORNECIMENTO E INSTALAÇÃO. AF_04/2022</t>
  </si>
  <si>
    <t xml:space="preserve">103836U</t>
  </si>
  <si>
    <t xml:space="preserve">TUBO EM COBRE RÍGIDO, DN 22 MM, CLASSE A, SEM ISOLAMENTO, INSTALADO EM RAMAL E SUB-RAMAL DE GÁS MEDICINAL - FORNECIMENTO E INSTALAÇÃO. AF_04/2022</t>
  </si>
  <si>
    <t xml:space="preserve">103837U</t>
  </si>
  <si>
    <t xml:space="preserve">TUBO EM COBRE RÍGIDO, DN 28 MM, CLASSE A, SEM ISOLAMENTO, INSTALADO EM RAMAL E SUB-RAMAL DE GÁS MEDICINAL - FORNECIMENTO E INSTALAÇÃO. AF_04/2022</t>
  </si>
  <si>
    <t xml:space="preserve">103868U</t>
  </si>
  <si>
    <t xml:space="preserve">TUBO EM COBRE RÍGIDO, DN 15 MM, CLASSE E, SEM ISOLAMENTO, INSTALADO EM RAMAL E SUB-RAMAL DE AQUECIMENTO SOLAR - FORNECIMENTO E INSTALAÇÃO. AF_04/2022</t>
  </si>
  <si>
    <t xml:space="preserve">103869U</t>
  </si>
  <si>
    <t xml:space="preserve">TUBO EM COBRE RÍGIDO, DN 22 MM, CLASSE E, SEM ISOLAMENTO, INSTALADO EM RAMAL E SUB-RAMAL DE AQUECIMENTO SOLAR - FORNECIMENTO E INSTALAÇÃO. AF_04/2022</t>
  </si>
  <si>
    <t xml:space="preserve">103870U</t>
  </si>
  <si>
    <t xml:space="preserve">TUBO EM COBRE RÍGIDO, DN 28 MM, CLASSE E, SEM ISOLAMENTO, INSTALADO EM RAMAL E SUB-RAMAL DE AQUECIMENTO SOLAR - FORNECIMENTO E INSTALAÇÃO. AF_04/2022</t>
  </si>
  <si>
    <t xml:space="preserve">103871U</t>
  </si>
  <si>
    <t xml:space="preserve">TUBO EM COBRE RÍGIDO, DN 15 MM, CLASSE E, COM ISOLAMENTO, INSTALADO EM RAMAL E SUB-RAMAL DE AQUECIMENTO SOLAR - FORNECIMENTO E INSTALAÇÃO. AF_04/2022</t>
  </si>
  <si>
    <t xml:space="preserve">103872U</t>
  </si>
  <si>
    <t xml:space="preserve">TUBO EM COBRE RÍGIDO, DN 22 MM, CLASSE E, COM ISOLAMENTO, INSTALADO EM RAMAL E SUB-RAMAL DE AQUECIMENTO SOLAR - FORNECIMENTO E INSTALAÇÃO. AF_04/2022</t>
  </si>
  <si>
    <t xml:space="preserve">103873U</t>
  </si>
  <si>
    <t xml:space="preserve">TUBO EM COBRE RÍGIDO, DN 28 MM, CLASSE E, COM ISOLAMENTO, INSTALADO EM RAMAL E SUB-RAMAL DE AQUECIMENTO SOLAR - FORNECIMENTO E INSTALAÇÃO. AF_04/2022</t>
  </si>
  <si>
    <t xml:space="preserve">103978U</t>
  </si>
  <si>
    <t xml:space="preserve">TUBO, PVC, SOLDÁVEL, DN 40MM, INSTALADO EM RAMAL DE DISTRIBUIÇÃO DE ÁGUA - FORNECIMENTO E INSTALAÇÃO. AF_06/2022</t>
  </si>
  <si>
    <t xml:space="preserve">103979U</t>
  </si>
  <si>
    <t xml:space="preserve">TUBO, PVC, SOLDÁVEL, DN 50MM, INSTALADO EM RAMAL DE DISTRIBUIÇÃO DE ÁGUA - FORNECIMENTO E INSTALAÇÃO. AF_06/2022</t>
  </si>
  <si>
    <t xml:space="preserve">104021U</t>
  </si>
  <si>
    <t xml:space="preserve">TUBO, CPVC, SOLDÁVEL, DN 42MM, INSTALADO EM RAMAL DE DISTRIBUIÇÃO DE ÁGUA - FORNECIMENTO E INSTALAÇÃO. AF_06/2022</t>
  </si>
  <si>
    <t xml:space="preserve">104166U</t>
  </si>
  <si>
    <t xml:space="preserve">TUBO PVC, SÉRIE R, ÁGUA PLUVIAL, DN 150 MM, FORNECIDO E INSTALADO EM RAMAL DE ENCAMINHAMENTO. AF_06/2022</t>
  </si>
  <si>
    <t xml:space="preserve">89358U</t>
  </si>
  <si>
    <t xml:space="preserve">JOELHO 90 GRAUS, PVC, SOLDÁVEL, DN 20MM, INSTALADO EM RAMAL OU SUB-RAMAL DE ÁGUA - FORNECIMENTO E INSTALAÇÃO. AF_06/2022</t>
  </si>
  <si>
    <t xml:space="preserve">89359U</t>
  </si>
  <si>
    <t xml:space="preserve">JOELHO 45 GRAUS, PVC, SOLDÁVEL, DN 20MM, INSTALADO EM RAMAL OU SUB-RAMAL DE ÁGUA - FORNECIMENTO E INSTALAÇÃO. AF_06/2022</t>
  </si>
  <si>
    <t xml:space="preserve">89360U</t>
  </si>
  <si>
    <t xml:space="preserve">CURVA 90 GRAUS, PVC, SOLDÁVEL, DN 20MM, INSTALADO EM RAMAL OU SUB-RAMAL DE ÁGUA - FORNECIMENTO E INSTALAÇÃO. AF_06/2022</t>
  </si>
  <si>
    <t xml:space="preserve">89361U</t>
  </si>
  <si>
    <t xml:space="preserve">CURVA 45 GRAUS, PVC, SOLDÁVEL, DN 20MM, INSTALADO EM RAMAL OU SUB-RAMAL DE ÁGUA - FORNECIMENTO E INSTALAÇÃO. AF_06/2022</t>
  </si>
  <si>
    <t xml:space="preserve">89362U</t>
  </si>
  <si>
    <t xml:space="preserve">JOELHO 90 GRAUS, PVC, SOLDÁVEL, DN 25MM, INSTALADO EM RAMAL OU SUB-RAMAL DE ÁGUA - FORNECIMENTO E INSTALAÇÃO. AF_06/2022</t>
  </si>
  <si>
    <t xml:space="preserve">89363U</t>
  </si>
  <si>
    <t xml:space="preserve">JOELHO 45 GRAUS, PVC, SOLDÁVEL, DN 25MM, INSTALADO EM RAMAL OU SUB-RAMAL DE ÁGUA - FORNECIMENTO E INSTALAÇÃO. AF_06/2022</t>
  </si>
  <si>
    <t xml:space="preserve">89364U</t>
  </si>
  <si>
    <t xml:space="preserve">CURVA 90 GRAUS, PVC, SOLDÁVEL, DN 25MM, INSTALADO EM RAMAL OU SUB-RAMAL DE ÁGUA - FORNECIMENTO E INSTALAÇÃO. AF_06/2022</t>
  </si>
  <si>
    <t xml:space="preserve">89365U</t>
  </si>
  <si>
    <t xml:space="preserve">CURVA 45 GRAUS, PVC, SOLDÁVEL, DN 25MM, INSTALADO EM RAMAL OU SUB-RAMAL DE ÁGUA - FORNECIMENTO E INSTALAÇÃO. AF_06/2022</t>
  </si>
  <si>
    <t xml:space="preserve">89366U</t>
  </si>
  <si>
    <t xml:space="preserve">JOELHO 90 GRAUS COM BUCHA DE LATÃO, PVC, SOLDÁVEL, DN 25MM, X 3/4  INSTALADO EM RAMAL OU SUB-RAMAL DE ÁGUA - FORNECIMENTO E INSTALAÇÃO. AF_06/2022</t>
  </si>
  <si>
    <t xml:space="preserve">89367U</t>
  </si>
  <si>
    <t xml:space="preserve">JOELHO 90 GRAUS, PVC, SOLDÁVEL, DN 32MM, INSTALADO EM RAMAL OU SUB-RAMAL DE ÁGUA - FORNECIMENTO E INSTALAÇÃO. AF_06/2022</t>
  </si>
  <si>
    <t xml:space="preserve">89368U</t>
  </si>
  <si>
    <t xml:space="preserve">JOELHO 45 GRAUS, PVC, SOLDÁVEL, DN 32MM, INSTALADO EM RAMAL OU SUB-RAMAL DE ÁGUA - FORNECIMENTO E INSTALAÇÃO. AF_06/2022</t>
  </si>
  <si>
    <t xml:space="preserve">89369U</t>
  </si>
  <si>
    <t xml:space="preserve">CURVA 90 GRAUS, PVC, SOLDÁVEL, DN 32MM, INSTALADO EM RAMAL OU SUB-RAMAL DE ÁGUA - FORNECIMENTO E INSTALAÇÃO. AF_06/2022</t>
  </si>
  <si>
    <t xml:space="preserve">89370U</t>
  </si>
  <si>
    <t xml:space="preserve">CURVA 45 GRAUS, PVC, SOLDÁVEL, DN 32MM, INSTALADO EM RAMAL OU SUB-RAMAL DE ÁGUA - FORNECIMENTO E INSTALAÇÃO. AF_06/2022</t>
  </si>
  <si>
    <t xml:space="preserve">89371U</t>
  </si>
  <si>
    <t xml:space="preserve">LUVA, PVC, SOLDÁVEL, DN 20MM, INSTALADO EM RAMAL OU SUB-RAMAL DE ÁGUA - FORNECIMENTO E INSTALAÇÃO. AF_06/2022</t>
  </si>
  <si>
    <t xml:space="preserve">89372U</t>
  </si>
  <si>
    <t xml:space="preserve">LUVA DE CORRER, PVC, SOLDÁVEL, DN 20MM, INSTALADO EM RAMAL OU SUB-RAMAL DE ÁGUA - FORNECIMENTO E INSTALAÇÃO. AF_06/2022</t>
  </si>
  <si>
    <t xml:space="preserve">89373U</t>
  </si>
  <si>
    <t xml:space="preserve">LUVA DE REDUÇÃO, PVC, SOLDÁVEL, DN 25MM X 20MM, INSTALADO EM RAMAL OU SUB-RAMAL DE ÁGUA - FORNECIMENTO E INSTALAÇÃO. AF_06/2022</t>
  </si>
  <si>
    <t xml:space="preserve">89374U</t>
  </si>
  <si>
    <t xml:space="preserve">LUVA COM BUCHA DE LATÃO, PVC, SOLDÁVEL, DN 20MM X 1/2", INSTALADO EM RAMAL OU SUB-RAMAL DE ÁGUA - FORNECIMENTO E INSTALAÇÃO. AF_06/2022</t>
  </si>
  <si>
    <t xml:space="preserve">89375U</t>
  </si>
  <si>
    <t xml:space="preserve">UNIÃO, PVC, SOLDÁVEL, DN 20MM, INSTALADO EM RAMAL OU SUB-RAMAL DE ÁGUA - FORNECIMENTO E INSTALAÇÃO. AF_06/2022</t>
  </si>
  <si>
    <t xml:space="preserve">89376U</t>
  </si>
  <si>
    <t xml:space="preserve">ADAPTADOR CURTO COM BOLSA E ROSCA PARA REGISTRO, PVC, SOLDÁVEL, DN 20MM X 1/2 , INSTALADO EM RAMAL OU SUB-RAMAL DE ÁGUA - FORNECIMENTO E INSTALAÇÃO. AF_06/2022</t>
  </si>
  <si>
    <t xml:space="preserve">89377U</t>
  </si>
  <si>
    <t xml:space="preserve">CURVA DE TRANSPOSIÇÃO, PVC, SOLDÁVEL, DN 20MM, INSTALADO EM RAMAL OU SUB-RAMAL DE ÁGUA - FORNECIMENTO E INSTALAÇÃO. AF_06/2022</t>
  </si>
  <si>
    <t xml:space="preserve">89378U</t>
  </si>
  <si>
    <t xml:space="preserve">LUVA, PVC, SOLDÁVEL, DN 25MM, INSTALADO EM RAMAL OU SUB-RAMAL DE ÁGUA - FORNECIMENTO E INSTALAÇÃO. AF_06/2022</t>
  </si>
  <si>
    <t xml:space="preserve">89379U</t>
  </si>
  <si>
    <t xml:space="preserve">LUVA DE CORRER, PVC, SOLDÁVEL, DN 25MM, INSTALADO EM RAMAL OU SUB-RAMAL DE ÁGUA - FORNECIMENTO E INSTALAÇÃO. AF_12/2014</t>
  </si>
  <si>
    <t xml:space="preserve">89380U</t>
  </si>
  <si>
    <t xml:space="preserve">LUVA DE REDUÇÃO, PVC, SOLDÁVEL, DN 32MM X 25MM, INSTALADO EM RAMAL OU SUB-RAMAL DE ÁGUA - FORNECIMENTO E INSTALAÇÃO. AF_06/2022</t>
  </si>
  <si>
    <t xml:space="preserve">89381U</t>
  </si>
  <si>
    <t xml:space="preserve">LUVA COM BUCHA DE LATÃO, PVC, SOLDÁVEL, DN 25MM X 3/4 , INSTALADO EM RAMAL OU SUB-RAMAL DE ÁGUA - FORNECIMENTO E INSTALAÇÃO. AF_06/2022</t>
  </si>
  <si>
    <t xml:space="preserve">89382U</t>
  </si>
  <si>
    <t xml:space="preserve">UNIÃO, PVC, SOLDÁVEL, DN 25MM, INSTALADO EM RAMAL OU SUB-RAMAL DE ÁGUA - FORNECIMENTO E INSTALAÇÃO. AF_06/2022</t>
  </si>
  <si>
    <t xml:space="preserve">89383U</t>
  </si>
  <si>
    <t xml:space="preserve">ADAPTADOR CURTO COM BOLSA E ROSCA PARA REGISTRO, PVC, SOLDÁVEL, DN 25MM X 3/4 , INSTALADO EM RAMAL OU SUB-RAMAL DE ÁGUA - FORNECIMENTO E INSTALAÇÃO. AF_06/2022</t>
  </si>
  <si>
    <t xml:space="preserve">89384U</t>
  </si>
  <si>
    <t xml:space="preserve">CURVA DE TRANSPOSIÇÃO, PVC, SOLDÁVEL, DN 25MM, INSTALADO EM RAMAL OU SUB-RAMAL DE ÁGUA   FORNECIMENTO E INSTALAÇÃO. AF_06/2022</t>
  </si>
  <si>
    <t xml:space="preserve">89385U</t>
  </si>
  <si>
    <t xml:space="preserve">LUVA SOLDÁVEL E COM ROSCA, PVC, SOLDÁVEL, DN 25MM X 3/4 , INSTALADO EM RAMAL OU SUB-RAMAL DE ÁGUA - FORNECIMENTO E INSTALAÇÃO. AF_06/2022</t>
  </si>
  <si>
    <t xml:space="preserve">89386U</t>
  </si>
  <si>
    <t xml:space="preserve">LUVA, PVC, SOLDÁVEL, DN 32MM, INSTALADO EM RAMAL OU SUB-RAMAL DE ÁGUA - FORNECIMENTO E INSTALAÇÃO. AF_06/2022</t>
  </si>
  <si>
    <t xml:space="preserve">89387U</t>
  </si>
  <si>
    <t xml:space="preserve">LUVA DE CORRER, PVC, SOLDÁVEL, DN 32MM, INSTALADO EM RAMAL OU SUB-RAMAL DE ÁGUA   FORNECIMENTO E INSTALAÇÃO. AF_06/2022</t>
  </si>
  <si>
    <t xml:space="preserve">89389U</t>
  </si>
  <si>
    <t xml:space="preserve">LUVA SOLDÁVEL E COM ROSCA, PVC, SOLDÁVEL, DN 32MM X 1 , INSTALADO EM RAMAL OU SUB-RAMAL DE ÁGUA - FORNECIMENTO E INSTALAÇÃO. AF_06/2022</t>
  </si>
  <si>
    <t xml:space="preserve">89390U</t>
  </si>
  <si>
    <t xml:space="preserve">UNIÃO, PVC, SOLDÁVEL, DN 32MM, INSTALADO EM RAMAL OU SUB-RAMAL DE ÁGUA - FORNECIMENTO E INSTALAÇÃO. AF_06/2022</t>
  </si>
  <si>
    <t xml:space="preserve">89391U</t>
  </si>
  <si>
    <t xml:space="preserve">ADAPTADOR CURTO COM BOLSA E ROSCA PARA REGISTRO, PVC, SOLDÁVEL, DN 32MM X 1 , INSTALADO EM RAMAL OU SUB-RAMAL DE ÁGUA - FORNECIMENTO E INSTALAÇÃO. AF_06/2022</t>
  </si>
  <si>
    <t xml:space="preserve">89392U</t>
  </si>
  <si>
    <t xml:space="preserve">CURVA DE TRANSPOSIÇÃO, PVC, SOLDÁVEL, DN 32MM, INSTALADO EM RAMAL OU SUB-RAMAL DE ÁGUA   FORNECIMENTO E INSTALAÇÃO. AF_06/2022</t>
  </si>
  <si>
    <t xml:space="preserve">89393U</t>
  </si>
  <si>
    <t xml:space="preserve">TE, PVC, SOLDÁVEL, DN 20MM, INSTALADO EM RAMAL OU SUB-RAMAL DE ÁGUA - FORNECIMENTO E INSTALAÇÃO. AF_06/2022</t>
  </si>
  <si>
    <t xml:space="preserve">89394U</t>
  </si>
  <si>
    <t xml:space="preserve">TÊ COM BUCHA DE LATÃO NA BOLSA CENTRAL, PVC, SOLDÁVEL, DN 20MM X 1/2 , INSTALADO EM RAMAL OU SUB-RAMAL DE ÁGUA - FORNECIMENTO E INSTALAÇÃO. AF_06/2022</t>
  </si>
  <si>
    <t xml:space="preserve">89395U</t>
  </si>
  <si>
    <t xml:space="preserve">TE, PVC, SOLDÁVEL, DN 25MM, INSTALADO EM RAMAL OU SUB-RAMAL DE ÁGUA - FORNECIMENTO E INSTALAÇÃO. AF_06/2022</t>
  </si>
  <si>
    <t xml:space="preserve">89396U</t>
  </si>
  <si>
    <t xml:space="preserve">TÊ COM BUCHA DE LATÃO NA BOLSA CENTRAL, PVC, SOLDÁVEL, DN 25MM X 1/2 , INSTALADO EM RAMAL OU SUB-RAMAL DE ÁGUA - FORNECIMENTO E INSTALAÇÃO. AF_06/2022</t>
  </si>
  <si>
    <t xml:space="preserve">89397U</t>
  </si>
  <si>
    <t xml:space="preserve">TÊ DE REDUÇÃO, PVC, SOLDÁVEL, DN 25MM X 20MM, INSTALADO EM RAMAL OU SUB-RAMAL DE ÁGUA - FORNECIMENTO E INSTALAÇÃO. AF_06/2022</t>
  </si>
  <si>
    <t xml:space="preserve">89398U</t>
  </si>
  <si>
    <t xml:space="preserve">TE, PVC, SOLDÁVEL, DN 32MM, INSTALADO EM RAMAL OU SUB-RAMAL DE ÁGUA - FORNECIMENTO E INSTALAÇÃO. AF_06/2022</t>
  </si>
  <si>
    <t xml:space="preserve">89399U</t>
  </si>
  <si>
    <t xml:space="preserve">TÊ COM BUCHA DE LATÃO NA BOLSA CENTRAL, PVC, SOLDÁVEL, DN 32MM X 3/4 , INSTALADO EM RAMAL OU SUB-RAMAL DE ÁGUA - FORNECIMENTO E INSTALAÇÃO. AF_06/2022</t>
  </si>
  <si>
    <t xml:space="preserve">89400U</t>
  </si>
  <si>
    <t xml:space="preserve">TÊ DE REDUÇÃO, PVC, SOLDÁVEL, DN 32MM X 25MM, INSTALADO EM RAMAL OU SUB-RAMAL DE ÁGUA - FORNECIMENTO E INSTALAÇÃO. AF_06/2022</t>
  </si>
  <si>
    <t xml:space="preserve">89404U</t>
  </si>
  <si>
    <t xml:space="preserve">JOELHO 90 GRAUS, PVC, SOLDÁVEL, DN 20MM, INSTALADO EM RAMAL DE DISTRIBUIÇÃO DE ÁGUA - FORNECIMENTO E INSTALAÇÃO. AF_06/2022</t>
  </si>
  <si>
    <t xml:space="preserve">89405U</t>
  </si>
  <si>
    <t xml:space="preserve">JOELHO 45 GRAUS, PVC, SOLDÁVEL, DN 20MM, INSTALADO EM RAMAL DE DISTRIBUIÇÃO DE ÁGUA - FORNECIMENTO E INSTALAÇÃO. AF_06/2022</t>
  </si>
  <si>
    <t xml:space="preserve">89406U</t>
  </si>
  <si>
    <t xml:space="preserve">CURVA 90 GRAUS, PVC, SOLDÁVEL, DN 20MM, INSTALADO EM RAMAL DE DISTRIBUIÇÃO DE ÁGUA - FORNECIMENTO E INSTALAÇÃO. AF_06/2022</t>
  </si>
  <si>
    <t xml:space="preserve">89407U</t>
  </si>
  <si>
    <t xml:space="preserve">CURVA 45 GRAUS, PVC, SOLDÁVEL, DN 20MM, INSTALADO EM RAMAL DE DISTRIBUIÇÃO DE ÁGUA - FORNECIMENTO E INSTALAÇÃO. AF_06/2022</t>
  </si>
  <si>
    <t xml:space="preserve">89408U</t>
  </si>
  <si>
    <t xml:space="preserve">JOELHO 90 GRAUS, PVC, SOLDÁVEL, DN 25MM, INSTALADO EM RAMAL DE DISTRIBUIÇÃO DE ÁGUA - FORNECIMENTO E INSTALAÇÃO. AF_06/2022</t>
  </si>
  <si>
    <t xml:space="preserve">89409U</t>
  </si>
  <si>
    <t xml:space="preserve">JOELHO 45 GRAUS, PVC, SOLDÁVEL, DN 25MM, INSTALADO EM RAMAL DE DISTRIBUIÇÃO DE ÁGUA - FORNECIMENTO E INSTALAÇÃO. AF_06/2022</t>
  </si>
  <si>
    <t xml:space="preserve">89410U</t>
  </si>
  <si>
    <t xml:space="preserve">CURVA 90 GRAUS, PVC, SOLDÁVEL, DN 25MM, INSTALADO EM RAMAL DE DISTRIBUIÇÃO DE ÁGUA - FORNECIMENTO E INSTALAÇÃO. AF_06/2022</t>
  </si>
  <si>
    <t xml:space="preserve">89411U</t>
  </si>
  <si>
    <t xml:space="preserve">CURVA 45 GRAUS, PVC, SOLDÁVEL, DN 25MM, INSTALADO EM RAMAL DE DISTRIBUIÇÃO DE ÁGUA - FORNECIMENTO E INSTALAÇÃO. AF_06/2022</t>
  </si>
  <si>
    <t xml:space="preserve">89412U</t>
  </si>
  <si>
    <t xml:space="preserve">JOELHO 90 GRAUS, PVC, SOLDÁVEL, DN 25MM, X 3/4  INSTALADO EM RAMAL DE DISTRIBUIÇÃO DE ÁGUA - FORNECIMENTO E INSTALAÇÃO. AF_06/2022</t>
  </si>
  <si>
    <t xml:space="preserve">89413U</t>
  </si>
  <si>
    <t xml:space="preserve">JOELHO 90 GRAUS, PVC, SOLDÁVEL, DN 32MM, INSTALADO EM RAMAL DE DISTRIBUIÇÃO DE ÁGUA - FORNECIMENTO E INSTALAÇÃO. AF_06/2022</t>
  </si>
  <si>
    <t xml:space="preserve">89414U</t>
  </si>
  <si>
    <t xml:space="preserve">JOELHO 45 GRAUS, PVC, SOLDÁVEL, DN 32MM, INSTALADO EM RAMAL DE DISTRIBUIÇÃO DE ÁGUA - FORNECIMENTO E INSTALAÇÃO. AF_06/2022</t>
  </si>
  <si>
    <t xml:space="preserve">89415U</t>
  </si>
  <si>
    <t xml:space="preserve">CURVA 90 GRAUS, PVC, SOLDÁVEL, DN 32MM, INSTALADO EM RAMAL DE DISTRIBUIÇÃO DE ÁGUA - FORNECIMENTO E INSTALAÇÃO. AF_06/2022</t>
  </si>
  <si>
    <t xml:space="preserve">89416U</t>
  </si>
  <si>
    <t xml:space="preserve">CURVA 45 GRAUS, PVC, SOLDÁVEL, DN 32MM, INSTALADO EM RAMAL DE DISTRIBUIÇÃO DE ÁGUA - FORNECIMENTO E INSTALAÇÃO. AF_06/2022</t>
  </si>
  <si>
    <t xml:space="preserve">89417U</t>
  </si>
  <si>
    <t xml:space="preserve">LUVA, PVC, SOLDÁVEL, DN 20MM, INSTALADO EM RAMAL DE DISTRIBUIÇÃO DE ÁGUA - FORNECIMENTO E INSTALAÇÃO. AF_06/2022</t>
  </si>
  <si>
    <t xml:space="preserve">89418U</t>
  </si>
  <si>
    <t xml:space="preserve">LUVA DE CORRER, PVC, SOLDÁVEL, DN 20MM, INSTALADO EM RAMAL DE DISTRIBUIÇÃO DE ÁGUA - FORNECIMENTO E INSTALAÇÃO. AF_06/2022</t>
  </si>
  <si>
    <t xml:space="preserve">89419U</t>
  </si>
  <si>
    <t xml:space="preserve">LUVA DE REDUÇÃO, PVC, SOLDÁVEL, DN 25MM X 20MM, INSTALADO EM RAMAL DE DISTRIBUIÇÃO DE ÁGUA - FORNECIMENTO E INSTALAÇÃO. AF_06/2022</t>
  </si>
  <si>
    <t xml:space="preserve">89421U</t>
  </si>
  <si>
    <t xml:space="preserve">UNIÃO, PVC, SOLDÁVEL, DN 20MM, INSTALADO EM RAMAL DE DISTRIBUIÇÃO DE ÁGUA - FORNECIMENTO E INSTALAÇÃO. AF_06/2022</t>
  </si>
  <si>
    <t xml:space="preserve">89423U</t>
  </si>
  <si>
    <t xml:space="preserve">CURVA DE TRANSPOSIÇÃO, PVC, SOLDÁVEL, DN 20MM, INSTALADO EM RAMAL DE DISTRIBUIÇÃO DE ÁGUA   FORNECIMENTO E INSTALAÇÃO. AF_06/2022</t>
  </si>
  <si>
    <t xml:space="preserve">89424U</t>
  </si>
  <si>
    <t xml:space="preserve">LUVA, PVC, SOLDÁVEL, DN 25MM, INSTALADO EM RAMAL DE DISTRIBUIÇÃO DE ÁGUA - FORNECIMENTO E INSTALAÇÃO. AF_06/2022</t>
  </si>
  <si>
    <t xml:space="preserve">89425U</t>
  </si>
  <si>
    <t xml:space="preserve">LUVA DE CORRER, PVC, SOLDÁVEL, DN 25MM, INSTALADO EM RAMAL DE DISTRIBUIÇÃO DE ÁGUA - FORNECIMENTO E INSTALAÇÃO. AF_06/2022</t>
  </si>
  <si>
    <t xml:space="preserve">89426U</t>
  </si>
  <si>
    <t xml:space="preserve">LUVA DE REDUÇÃO, PVC, SOLDÁVEL, DN 32MM X 25MM, INSTALADO EM RAMAL DE DISTRIBUIÇÃO DE ÁGUA - FORNECIMENTO E INSTALAÇÃO. AF_06/2022</t>
  </si>
  <si>
    <t xml:space="preserve">89427U</t>
  </si>
  <si>
    <t xml:space="preserve">LUVA COM BUCHA DE LATÃO, PVC, SOLDÁVEL, DN 25MM X 3/4 , INSTALADO EM RAMAL DE DISTRIBUIÇÃO DE ÁGUA - FORNECIMENTO E INSTALAÇÃO. AF_06/2022</t>
  </si>
  <si>
    <t xml:space="preserve">89428U</t>
  </si>
  <si>
    <t xml:space="preserve">UNIÃO, PVC, SOLDÁVEL, DN 25MM, INSTALADO EM RAMAL DE DISTRIBUIÇÃO DE ÁGUA - FORNECIMENTO E INSTALAÇÃO. AF_06/2022</t>
  </si>
  <si>
    <t xml:space="preserve">89429U</t>
  </si>
  <si>
    <t xml:space="preserve">ADAPTADOR CURTO COM BOLSA E ROSCA PARA REGISTRO, PVC, SOLDÁVEL, DN 25MM X 3/4 , INSTALADO EM RAMAL DE DISTRIBUIÇÃO DE ÁGUA - FORNECIMENTO E INSTALAÇÃO. AF_06/2022</t>
  </si>
  <si>
    <t xml:space="preserve">89430U</t>
  </si>
  <si>
    <t xml:space="preserve">CURVA DE TRANSPOSIÇÃO, PVC, SOLDÁVEL, DN 25MM, INSTALADO EM RAMAL DE DISTRIBUIÇÃO DE ÁGUA   FORNECIMENTO E INSTALAÇÃO. AF_06/2022</t>
  </si>
  <si>
    <t xml:space="preserve">89431U</t>
  </si>
  <si>
    <t xml:space="preserve">LUVA, PVC, SOLDÁVEL, DN 32MM, INSTALADO EM RAMAL DE DISTRIBUIÇÃO DE ÁGUA - FORNECIMENTO E INSTALAÇÃO. AF_06/2022</t>
  </si>
  <si>
    <t xml:space="preserve">89432U</t>
  </si>
  <si>
    <t xml:space="preserve">LUVA DE CORRER, PVC, SOLDÁVEL, DN 32MM, INSTALADO EM RAMAL DE DISTRIBUIÇÃO DE ÁGUA   FORNECIMENTO E INSTALAÇÃO. AF_06/2022</t>
  </si>
  <si>
    <t xml:space="preserve">89433U</t>
  </si>
  <si>
    <t xml:space="preserve">LUVA DE REDUÇÃO, PVC, SOLDÁVEL, DN 40MM X 32MM, INSTALADO EM RAMAL DE DISTRIBUIÇÃO DE ÁGUA - FORNECIMENTO E INSTALAÇÃO. AF_06/2022</t>
  </si>
  <si>
    <t xml:space="preserve">89434U</t>
  </si>
  <si>
    <t xml:space="preserve">LUVA SOLDÁVEL E COM ROSCA, PVC, SOLDÁVEL, DN 32MM X 1 , INSTALADO EM RAMAL DE DISTRIBUIÇÃO DE ÁGUA - FORNECIMENTO E INSTALAÇÃO. AF_06/2022</t>
  </si>
  <si>
    <t xml:space="preserve">89435U</t>
  </si>
  <si>
    <t xml:space="preserve">UNIÃO, PVC, SOLDÁVEL, DN 32MM, INSTALADO EM RAMAL DE DISTRIBUIÇÃO DE ÁGUA - FORNECIMENTO E INSTALAÇÃO. AF_06/2022</t>
  </si>
  <si>
    <t xml:space="preserve">89436U</t>
  </si>
  <si>
    <t xml:space="preserve">ADAPTADOR CURTO COM BOLSA E ROSCA PARA REGISTRO, PVC, SOLDÁVEL, DN 32MM X 1 , INSTALADO EM RAMAL DE DISTRIBUIÇÃO DE ÁGUA - FORNECIMENTO E INSTALAÇÃO. AF_06/2022</t>
  </si>
  <si>
    <t xml:space="preserve">89437U</t>
  </si>
  <si>
    <t xml:space="preserve">CURVA DE TRANSPOSIÇÃO, PVC, SOLDÁVEL, DN 32MM, INSTALADO EM RAMAL DE DISTRIBUIÇÃO DE ÁGUA   FORNECIMENTO E INSTALAÇÃO. AF_06/2022</t>
  </si>
  <si>
    <t xml:space="preserve">89438U</t>
  </si>
  <si>
    <t xml:space="preserve">TE, PVC, SOLDÁVEL, DN 20MM, INSTALADO EM RAMAL DE DISTRIBUIÇÃO DE ÁGUA - FORNECIMENTO E INSTALAÇÃO. AF_06/2022</t>
  </si>
  <si>
    <t xml:space="preserve">89439U</t>
  </si>
  <si>
    <t xml:space="preserve">TÊ SOLDÁVEL E COM ROSCA NA BOLSA CENTRAL, PVC, SOLDÁVEL, DN 20MM X 1/2 , INSTALADO EM RAMAL DE DISTRIBUIÇÃO DE ÁGUA - FORNECIMENTO E INSTALAÇÃO. AF_06/2022</t>
  </si>
  <si>
    <t xml:space="preserve">89440U</t>
  </si>
  <si>
    <t xml:space="preserve">TE, PVC, SOLDÁVEL, DN 25MM, INSTALADO EM RAMAL DE DISTRIBUIÇÃO DE ÁGUA - FORNECIMENTO E INSTALAÇÃO. AF_06/2022</t>
  </si>
  <si>
    <t xml:space="preserve">89442U</t>
  </si>
  <si>
    <t xml:space="preserve">TÊ DE REDUÇÃO, PVC, SOLDÁVEL, DN 25MM X 20MM, INSTALADO EM RAMAL DE DISTRIBUIÇÃO DE ÁGUA - FORNECIMENTO E INSTALAÇÃO. AF_06/2022</t>
  </si>
  <si>
    <t xml:space="preserve">89443U</t>
  </si>
  <si>
    <t xml:space="preserve">TE, PVC, SOLDÁVEL, DN 32MM, INSTALADO EM RAMAL DE DISTRIBUIÇÃO DE ÁGUA - FORNECIMENTO E INSTALAÇÃO. AF_06/2022</t>
  </si>
  <si>
    <t xml:space="preserve">89444U</t>
  </si>
  <si>
    <t xml:space="preserve">TÊ COM BUCHA DE LATÃO NA BOLSA CENTRAL, PVC, SOLDÁVEL, DN 32MM X 3/4 , INSTALADO EM RAMAL DE DISTRIBUIÇÃO DE ÁGUA - FORNECIMENTO E INSTALAÇÃO. AF_06/2022</t>
  </si>
  <si>
    <t xml:space="preserve">89445U</t>
  </si>
  <si>
    <t xml:space="preserve">TÊ DE REDUÇÃO, PVC, SOLDÁVEL, DN 32MM X 25MM, INSTALADO EM RAMAL DE DISTRIBUIÇÃO DE ÁGUA - FORNECIMENTO E INSTALAÇÃO. AF_06/2022</t>
  </si>
  <si>
    <t xml:space="preserve">89481U</t>
  </si>
  <si>
    <t xml:space="preserve">JOELHO 90 GRAUS, PVC, SOLDÁVEL, DN 25MM, INSTALADO EM PRUMADA DE ÁGUA - FORNECIMENTO E INSTALAÇÃO. AF_06/2022</t>
  </si>
  <si>
    <t xml:space="preserve">89485U</t>
  </si>
  <si>
    <t xml:space="preserve">JOELHO 45 GRAUS, PVC, SOLDÁVEL, DN 25MM, INSTALADO EM PRUMADA DE ÁGUA - FORNECIMENTO E INSTALAÇÃO. AF_06/2022</t>
  </si>
  <si>
    <t xml:space="preserve">89489U</t>
  </si>
  <si>
    <t xml:space="preserve">CURVA 90 GRAUS, PVC, SOLDÁVEL, DN 25MM, INSTALADO EM PRUMADA DE ÁGUA - FORNECIMENTO E INSTALAÇÃO. AF_06/2022</t>
  </si>
  <si>
    <t xml:space="preserve">89490U</t>
  </si>
  <si>
    <t xml:space="preserve">CURVA 45 GRAUS, PVC, SOLDÁVEL, DN 25MM, INSTALADO EM PRUMADA DE ÁGUA - FORNECIMENTO E INSTALAÇÃO. AF_06/2022</t>
  </si>
  <si>
    <t xml:space="preserve">89492U</t>
  </si>
  <si>
    <t xml:space="preserve">JOELHO 90 GRAUS, PVC, SOLDÁVEL, DN 32MM, INSTALADO EM PRUMADA DE ÁGUA - FORNECIMENTO E INSTALAÇÃO. AF_06/2022</t>
  </si>
  <si>
    <t xml:space="preserve">89493U</t>
  </si>
  <si>
    <t xml:space="preserve">JOELHO 45 GRAUS, PVC, SOLDÁVEL, DN 32MM, INSTALADO EM PRUMADA DE ÁGUA - FORNECIMENTO E INSTALAÇÃO. AF_06/2022</t>
  </si>
  <si>
    <t xml:space="preserve">89494U</t>
  </si>
  <si>
    <t xml:space="preserve">CURVA 90 GRAUS, PVC, SOLDÁVEL, DN 32MM, INSTALADO EM PRUMADA DE ÁGUA - FORNECIMENTO E INSTALAÇÃO. AF_06/2022</t>
  </si>
  <si>
    <t xml:space="preserve">89496U</t>
  </si>
  <si>
    <t xml:space="preserve">CURVA 45 GRAUS, PVC, SOLDÁVEL, DN 32MM, INSTALADO EM PRUMADA DE ÁGUA - FORNECIMENTO E INSTALAÇÃO. AF_06/2022</t>
  </si>
  <si>
    <t xml:space="preserve">89497U</t>
  </si>
  <si>
    <t xml:space="preserve">JOELHO 90 GRAUS, PVC, SOLDÁVEL, DN 40MM, INSTALADO EM PRUMADA DE ÁGUA - FORNECIMENTO E INSTALAÇÃO. AF_06/2022</t>
  </si>
  <si>
    <t xml:space="preserve">89498U</t>
  </si>
  <si>
    <t xml:space="preserve">JOELHO 45 GRAUS, PVC, SOLDÁVEL, DN 40MM, INSTALADO EM PRUMADA DE ÁGUA - FORNECIMENTO E INSTALAÇÃO. AF_06/2022</t>
  </si>
  <si>
    <t xml:space="preserve">89499U</t>
  </si>
  <si>
    <t xml:space="preserve">CURVA 90 GRAUS, PVC, SOLDÁVEL, DN 40MM, INSTALADO EM PRUMADA DE ÁGUA - FORNECIMENTO E INSTALAÇÃO. AF_06/2022</t>
  </si>
  <si>
    <t xml:space="preserve">89500U</t>
  </si>
  <si>
    <t xml:space="preserve">CURVA 45 GRAUS, PVC, SOLDÁVEL, DN 40MM, INSTALADO EM PRUMADA DE ÁGUA - FORNECIMENTO E INSTALAÇÃO. AF_06/2022</t>
  </si>
  <si>
    <t xml:space="preserve">89501U</t>
  </si>
  <si>
    <t xml:space="preserve">JOELHO 90 GRAUS, PVC, SOLDÁVEL, DN 50MM, INSTALADO EM PRUMADA DE ÁGUA - FORNECIMENTO E INSTALAÇÃO. AF_06/2022</t>
  </si>
  <si>
    <t xml:space="preserve">89502U</t>
  </si>
  <si>
    <t xml:space="preserve">JOELHO 45 GRAUS, PVC, SOLDÁVEL, DN 50MM, INSTALADO EM PRUMADA DE ÁGUA - FORNECIMENTO E INSTALAÇÃO. AF_06/2022</t>
  </si>
  <si>
    <t xml:space="preserve">89503U</t>
  </si>
  <si>
    <t xml:space="preserve">CURVA 90 GRAUS, PVC, SOLDÁVEL, DN 50MM, INSTALADO EM PRUMADA DE ÁGUA - FORNECIMENTO E INSTALAÇÃO. AF_06/2022</t>
  </si>
  <si>
    <t xml:space="preserve">89504U</t>
  </si>
  <si>
    <t xml:space="preserve">CURVA 45 GRAUS, PVC, SOLDÁVEL, DN 50MM, INSTALADO EM PRUMADA DE ÁGUA - FORNECIMENTO E INSTALAÇÃO. AF_06/2022</t>
  </si>
  <si>
    <t xml:space="preserve">89505U</t>
  </si>
  <si>
    <t xml:space="preserve">JOELHO 90 GRAUS, PVC, SOLDÁVEL, DN 60MM, INSTALADO EM PRUMADA DE ÁGUA - FORNECIMENTO E INSTALAÇÃO. AF_06/2022</t>
  </si>
  <si>
    <t xml:space="preserve">89506U</t>
  </si>
  <si>
    <t xml:space="preserve">JOELHO 45 GRAUS, PVC, SOLDÁVEL, DN 60MM, INSTALADO EM PRUMADA DE ÁGUA - FORNECIMENTO E INSTALAÇÃO. AF_06/2022</t>
  </si>
  <si>
    <t xml:space="preserve">89507U</t>
  </si>
  <si>
    <t xml:space="preserve">CURVA 90 GRAUS, PVC, SOLDÁVEL, DN 60MM, INSTALADO EM PRUMADA DE ÁGUA - FORNECIMENTO E INSTALAÇÃO. AF_06/2022</t>
  </si>
  <si>
    <t xml:space="preserve">89510U</t>
  </si>
  <si>
    <t xml:space="preserve">CURVA 45 GRAUS, PVC, SOLDÁVEL, DN 60MM, INSTALADO EM PRUMADA DE ÁGUA - FORNECIMENTO E INSTALAÇÃO. AF_06/2022</t>
  </si>
  <si>
    <t xml:space="preserve">89513U</t>
  </si>
  <si>
    <t xml:space="preserve">JOELHO 90 GRAUS, PVC, SOLDÁVEL, DN 75MM, INSTALADO EM PRUMADA DE ÁGUA - FORNECIMENTO E INSTALAÇÃO. AF_06/2022</t>
  </si>
  <si>
    <t xml:space="preserve">89514U</t>
  </si>
  <si>
    <t xml:space="preserve">JOELHO 90 GRAUS, PVC, SERIE R, ÁGUA PLUVIAL, DN 40 MM, JUNTA SOLDÁVEL, FORNECIDO E INSTALADO EM RAMAL DE ENCAMINHAMENTO. AF_06/2022</t>
  </si>
  <si>
    <t xml:space="preserve">89515U</t>
  </si>
  <si>
    <t xml:space="preserve">JOELHO 45 GRAUS, PVC, SOLDÁVEL, DN 75MM, INSTALADO EM PRUMADA DE ÁGUA - FORNECIMENTO E INSTALAÇÃO. AF_06/2022</t>
  </si>
  <si>
    <t xml:space="preserve">89516U</t>
  </si>
  <si>
    <t xml:space="preserve">JOELHO 45 GRAUS, PVC, SERIE R, ÁGUA PLUVIAL, DN 40 MM, JUNTA SOLDÁVEL, FORNECIDO E INSTALADO EM RAMAL DE ENCAMINHAMENTO. AF_06/2022</t>
  </si>
  <si>
    <t xml:space="preserve">89517U</t>
  </si>
  <si>
    <t xml:space="preserve">CURVA 90 GRAUS, PVC, SOLDÁVEL, DN 75MM, INSTALADO EM PRUMADA DE ÁGUA - FORNECIMENTO E INSTALAÇÃO. AF_06/2022</t>
  </si>
  <si>
    <t xml:space="preserve">89518U</t>
  </si>
  <si>
    <t xml:space="preserve">JOELHO 90 GRAUS, PVC, SERIE R, ÁGUA PLUVIAL, DN 50 MM, JUNTA ELÁSTICA, FORNECIDO E INSTALADO EM RAMAL DE ENCAMINHAMENTO. AF_06/2022</t>
  </si>
  <si>
    <t xml:space="preserve">89519U</t>
  </si>
  <si>
    <t xml:space="preserve">CURVA 45 GRAUS, PVC, SOLDÁVEL, DN 75MM, INSTALADO EM PRUMADA DE ÁGUA - FORNECIMENTO E INSTALAÇÃO. AF_06/2022</t>
  </si>
  <si>
    <t xml:space="preserve">89520U</t>
  </si>
  <si>
    <t xml:space="preserve">JOELHO 45 GRAUS, PVC, SERIE R, ÁGUA PLUVIAL, DN 50 MM, JUNTA ELÁSTICA, FORNECIDO E INSTALADO EM RAMAL DE ENCAMINHAMENTO. AF_06/2022</t>
  </si>
  <si>
    <t xml:space="preserve">89521U</t>
  </si>
  <si>
    <t xml:space="preserve">JOELHO 90 GRAUS, PVC, SOLDÁVEL, DN 85MM, INSTALADO EM PRUMADA DE ÁGUA - FORNECIMENTO E INSTALAÇÃO. AF_06/2022</t>
  </si>
  <si>
    <t xml:space="preserve">89522U</t>
  </si>
  <si>
    <t xml:space="preserve">JOELHO 90 GRAUS, PVC, SERIE R, ÁGUA PLUVIAL, DN 75 MM, JUNTA ELÁSTICA, FORNECIDO E INSTALADO EM RAMAL DE ENCAMINHAMENTO. AF_06/2022</t>
  </si>
  <si>
    <t xml:space="preserve">89523U</t>
  </si>
  <si>
    <t xml:space="preserve">JOELHO 45 GRAUS, PVC, SOLDÁVEL, DN 85MM, INSTALADO EM PRUMADA DE ÁGUA - FORNECIMENTO E INSTALAÇÃO. AF_06/2022</t>
  </si>
  <si>
    <t xml:space="preserve">89524U</t>
  </si>
  <si>
    <t xml:space="preserve">JOELHO 45 GRAUS, PVC, SERIE R, ÁGUA PLUVIAL, DN 75 MM, JUNTA ELÁSTICA, FORNECIDO E INSTALADO EM RAMAL DE ENCAMINHAMENTO. AF_06/2022</t>
  </si>
  <si>
    <t xml:space="preserve">89525U</t>
  </si>
  <si>
    <t xml:space="preserve">CURVA 90 GRAUS, PVC, SOLDÁVEL, DN 85MM, INSTALADO EM PRUMADA DE ÁGUA - FORNECIMENTO E INSTALAÇÃO. AF_06/2022</t>
  </si>
  <si>
    <t xml:space="preserve">89526U</t>
  </si>
  <si>
    <t xml:space="preserve">CURVA 87 GRAUS E 30 MINUTOS, PVC, SERIE R, ÁGUA PLUVIAL, DN 75 MM, JUNTA ELÁSTICA, FORNECIDO E INSTALADO EM RAMAL DE ENCAMINHAMENTO. AF_06/2022</t>
  </si>
  <si>
    <t xml:space="preserve">89527U</t>
  </si>
  <si>
    <t xml:space="preserve">CURVA 45 GRAUS, PVC, SOLDÁVEL, DN 85MM, INSTALADO EM PRUMADA DE ÁGUA - FORNECIMENTO E INSTALAÇÃO. AF_06/2022</t>
  </si>
  <si>
    <t xml:space="preserve">89528U</t>
  </si>
  <si>
    <t xml:space="preserve">LUVA, PVC, SOLDÁVEL, DN 25MM, INSTALADO EM PRUMADA DE ÁGUA - FORNECIMENTO E INSTALAÇÃO. AF_06/2022</t>
  </si>
  <si>
    <t xml:space="preserve">89529U</t>
  </si>
  <si>
    <t xml:space="preserve">JOELHO 90 GRAUS, PVC, SERIE R, ÁGUA PLUVIAL, DN 100 MM, JUNTA ELÁSTICA, FORNECIDO E INSTALADO EM RAMAL DE ENCAMINHAMENTO. AF_06/2022</t>
  </si>
  <si>
    <t xml:space="preserve">89530U</t>
  </si>
  <si>
    <t xml:space="preserve">LUVA DE CORRER, PVC, SOLDÁVEL, DN 25MM, INSTALADO EM PRUMADA DE ÁGUA - FORNECIMENTO E INSTALAÇÃO. AF_06/2022</t>
  </si>
  <si>
    <t xml:space="preserve">89531U</t>
  </si>
  <si>
    <t xml:space="preserve">JOELHO 45 GRAUS, PVC, SERIE R, ÁGUA PLUVIAL, DN 100 MM, JUNTA ELÁSTICA, FORNECIDO E INSTALADO EM RAMAL DE ENCAMINHAMENTO. AF_06/2022</t>
  </si>
  <si>
    <t xml:space="preserve">89532U</t>
  </si>
  <si>
    <t xml:space="preserve">LUVA DE REDUÇÃO, PVC, SOLDÁVEL, DN 32MM X 25MM, INSTALADO EM PRUMADA DE ÁGUA - FORNECIMENTO E INSTALAÇÃO. AF_06/2022</t>
  </si>
  <si>
    <t xml:space="preserve">89535U</t>
  </si>
  <si>
    <t xml:space="preserve">CURVA 87 GRAUS E 30 MINUTOS, PVC, SERIE R, ÁGUA PLUVIAL, DN 100 MM, JUNTA ELÁSTICA, FORNECIDO E INSTALADO EM RAMAL DE ENCAMINHAMENTO. AF_06/2022</t>
  </si>
  <si>
    <t xml:space="preserve">89536U</t>
  </si>
  <si>
    <t xml:space="preserve">UNIÃO, PVC, SOLDÁVEL, DN 25MM, INSTALADO EM PRUMADA DE ÁGUA - FORNECIMENTO E INSTALAÇÃO. AF_06/2022</t>
  </si>
  <si>
    <t xml:space="preserve">89539U</t>
  </si>
  <si>
    <t xml:space="preserve">CURVAR 45 GRAUS, PVC, SERIE R, ÁGUA PLUVIAL, DN 100 MM, JUNTA ELÁSTICA, FORNECIDO E INSTALADO EM RAMAL DE ENCAMINHAMENTO. AF_06/2022</t>
  </si>
  <si>
    <t xml:space="preserve">89540U</t>
  </si>
  <si>
    <t xml:space="preserve">CURVA DE TRANSPOSIÇÃO, PVC, SOLDÁVEL, DN 25MM, INSTALADO EM PRUMADA DE ÁGUA  - FORNECIMENTO E INSTALAÇÃO. AF_06/2022</t>
  </si>
  <si>
    <t xml:space="preserve">89541U</t>
  </si>
  <si>
    <t xml:space="preserve">LUVA, PVC, SOLDÁVEL, DN 32MM, INSTALADO EM PRUMADA DE ÁGUA - FORNECIMENTO E INSTALAÇÃO. AF_06/2022</t>
  </si>
  <si>
    <t xml:space="preserve">89542U</t>
  </si>
  <si>
    <t xml:space="preserve">LUVA DE CORRER, PVC, SOLDÁVEL, DN 32MM, INSTALADO EM PRUMADA DE ÁGUA - FORNECIMENTO E INSTALAÇÃO. AF_06/2022</t>
  </si>
  <si>
    <t xml:space="preserve">89544U</t>
  </si>
  <si>
    <t xml:space="preserve">LUVA SIMPLES, PVC, SERIE R, ÁGUA PLUVIAL, DN 40 MM, JUNTA SOLDÁVEL, FORNECIDO E INSTALADO EM RAMAL DE ENCAMINHAMENTO. AF_06/2022</t>
  </si>
  <si>
    <t xml:space="preserve">89545U</t>
  </si>
  <si>
    <t xml:space="preserve">LUVA SIMPLES, PVC, SERIE R, ÁGUA PLUVIAL, DN 50 MM, JUNTA ELÁSTICA, FORNECIDO E INSTALADO EM RAMAL DE ENCAMINHAMENTO. AF_06/2022</t>
  </si>
  <si>
    <t xml:space="preserve">89546U</t>
  </si>
  <si>
    <t xml:space="preserve">BUCHA DE REDUÇÃO LONGA, PVC, SERIE R, ÁGUA PLUVIAL, DN 50 X 40 MM, JUNTA ELÁSTICA, FORNECIDO E INSTALADO EM RAMAL DE ENCAMINHAMENTO. AF_06/2022</t>
  </si>
  <si>
    <t xml:space="preserve">89547U</t>
  </si>
  <si>
    <t xml:space="preserve">LUVA SIMPLES, PVC, SERIE R, ÁGUA PLUVIAL, DN 75 MM, JUNTA ELÁSTICA, FORNECIDO E INSTALADO EM RAMAL DE ENCAMINHAMENTO. AF_06/2022</t>
  </si>
  <si>
    <t xml:space="preserve">89548U</t>
  </si>
  <si>
    <t xml:space="preserve">LUVA DE CORRER, PVC, SERIE R, ÁGUA PLUVIAL, DN 75 MM, JUNTA ELÁSTICA, FORNECIDO E INSTALADO EM RAMAL DE ENCAMINHAMENTO. AF_06/2022</t>
  </si>
  <si>
    <t xml:space="preserve">89549U</t>
  </si>
  <si>
    <t xml:space="preserve">REDUÇÃO EXCÊNTRICA, PVC, SERIE R, ÁGUA PLUVIAL, DN 75 X 50 MM, JUNTA ELÁSTICA, FORNECIDO E INSTALADO EM RAMAL DE ENCAMINHAMENTO. AF_06/2022</t>
  </si>
  <si>
    <t xml:space="preserve">89550U</t>
  </si>
  <si>
    <t xml:space="preserve">TÊ DE INSPEÇÃO, PVC, SERIE R, ÁGUA PLUVIAL, DN 75 MM, JUNTA ELÁSTICA, FORNECIDO E INSTALADO EM RAMAL DE ENCAMINHAMENTO. AF_06/2022</t>
  </si>
  <si>
    <t xml:space="preserve">89551U</t>
  </si>
  <si>
    <t xml:space="preserve">LUVA SOLDÁVEL E COM ROSCA, PVC, SOLDÁVEL, DN 32MM X 1 , INSTALADO EM PRUMADA DE ÁGUA - FORNECIMENTO E INSTALAÇÃO. AF_06/2022</t>
  </si>
  <si>
    <t xml:space="preserve">89552U</t>
  </si>
  <si>
    <t xml:space="preserve">UNIÃO, PVC, SOLDÁVEL, DN 32MM, INSTALADO EM PRUMADA DE ÁGUA - FORNECIMENTO E INSTALAÇÃO. AF_06/2022</t>
  </si>
  <si>
    <t xml:space="preserve">89553U</t>
  </si>
  <si>
    <t xml:space="preserve">ADAPTADOR CURTO COM BOLSA E ROSCA PARA REGISTRO, PVC, SOLDÁVEL, DN 32MM X 1 , INSTALADO EM PRUMADA DE ÁGUA - FORNECIMENTO E INSTALAÇÃO. AF_06/2022</t>
  </si>
  <si>
    <t xml:space="preserve">89554U</t>
  </si>
  <si>
    <t xml:space="preserve">LUVA SIMPLES, PVC, SERIE R, ÁGUA PLUVIAL, DN 100 MM, JUNTA ELÁSTICA, FORNECIDO E INSTALADO EM RAMAL DE ENCAMINHAMENTO. AF_06/2022</t>
  </si>
  <si>
    <t xml:space="preserve">89555U</t>
  </si>
  <si>
    <t xml:space="preserve">CURVA DE TRANSPOSIÇÃO, PVC, SOLDÁVEL, DN 32MM, INSTALADO EM PRUMADA DE ÁGUA   FORNECIMENTO E INSTALAÇÃO. AF_06/2022</t>
  </si>
  <si>
    <t xml:space="preserve">89556U</t>
  </si>
  <si>
    <t xml:space="preserve">LUVA DE CORRER, PVC, SERIE R, ÁGUA PLUVIAL, DN 100 MM, JUNTA ELÁSTICA, FORNECIDO E INSTALADO EM RAMAL DE ENCAMINHAMENTO. AF_06/2022</t>
  </si>
  <si>
    <t xml:space="preserve">89557U</t>
  </si>
  <si>
    <t xml:space="preserve">REDUÇÃO EXCÊNTRICA, PVC, SERIE R, ÁGUA PLUVIAL, DN 100 X 75 MM, JUNTA ELÁSTICA, FORNECIDO E INSTALADO EM RAMAL DE ENCAMINHAMENTO. AF_06/2022</t>
  </si>
  <si>
    <t xml:space="preserve">89558U</t>
  </si>
  <si>
    <t xml:space="preserve">LUVA, PVC, SOLDÁVEL, DN 40MM, INSTALADO EM PRUMADA DE ÁGUA - FORNECIMENTO E INSTALAÇÃO. AF_06/2022</t>
  </si>
  <si>
    <t xml:space="preserve">89559U</t>
  </si>
  <si>
    <t xml:space="preserve">TÊ DE INSPEÇÃO, PVC, SERIE R, ÁGUA PLUVIAL, DN 100 MM, JUNTA ELÁSTICA, FORNECIDO E INSTALADO EM RAMAL DE ENCAMINHAMENTO. AF_06/2022</t>
  </si>
  <si>
    <t xml:space="preserve">89561U</t>
  </si>
  <si>
    <t xml:space="preserve">JUNÇÃO SIMPLES, PVC, SERIE R, ÁGUA PLUVIAL, DN 40 MM, JUNTA SOLDÁVEL, FORNECIDO E INSTALADO EM RAMAL DE ENCAMINHAMENTO. AF_06/2022</t>
  </si>
  <si>
    <t xml:space="preserve">89562U</t>
  </si>
  <si>
    <t xml:space="preserve">LUVA DE REDUÇÃO, PVC, SOLDÁVEL, DN 40MM X 32MM, INSTALADO EM PRUMADA DE ÁGUA - FORNECIMENTO E INSTALAÇÃO. AF_06/2022</t>
  </si>
  <si>
    <t xml:space="preserve">89563U</t>
  </si>
  <si>
    <t xml:space="preserve">JUNÇÃO SIMPLES, PVC, SERIE R, ÁGUA PLUVIAL, DN 50 MM, JUNTA ELÁSTICA, FORNECIDO E INSTALADO EM RAMAL DE ENCAMINHAMENTO. AF_06/2022</t>
  </si>
  <si>
    <t xml:space="preserve">89564U</t>
  </si>
  <si>
    <t xml:space="preserve">LUVA COM ROSCA, PVC, SOLDÁVEL, DN 40MM X 1.1/4 , INSTALADO EM PRUMADA DE ÁGUA - FORNECIMENTO E INSTALAÇÃO. AF_06/2022</t>
  </si>
  <si>
    <t xml:space="preserve">89565U</t>
  </si>
  <si>
    <t xml:space="preserve">JUNÇÃO SIMPLES, PVC, SERIE R, ÁGUA PLUVIAL, DN 75 X 75 MM, JUNTA ELÁSTICA, FORNECIDO E INSTALADO EM RAMAL DE ENCAMINHAMENTO. AF_06/2022</t>
  </si>
  <si>
    <t xml:space="preserve">89566U</t>
  </si>
  <si>
    <t xml:space="preserve">TÊ, PVC, SERIE R, ÁGUA PLUVIAL, DN 75 MM, JUNTA ELÁSTICA, FORNECIDO E INSTALADO EM RAMAL DE ENCAMINHAMENTO. AF_06/2022</t>
  </si>
  <si>
    <t xml:space="preserve">89567U</t>
  </si>
  <si>
    <t xml:space="preserve">JUNÇÃO SIMPLES, PVC, SERIE R, ÁGUA PLUVIAL, DN 100 X 100 MM, JUNTA ELÁSTICA, FORNECIDO E INSTALADO EM RAMAL DE ENCAMINHAMENTO. AF_06/2022</t>
  </si>
  <si>
    <t xml:space="preserve">89568U</t>
  </si>
  <si>
    <t xml:space="preserve">UNIÃO, PVC, SOLDÁVEL, DN 40MM, INSTALADO EM PRUMADA DE ÁGUA - FORNECIMENTO E INSTALAÇÃO. AF_06/2022</t>
  </si>
  <si>
    <t xml:space="preserve">89569U</t>
  </si>
  <si>
    <t xml:space="preserve">JUNÇÃO SIMPLES, PVC, SERIE R, ÁGUA PLUVIAL, DN 100 X 75 MM, JUNTA ELÁSTICA, FORNECIDO E INSTALADO EM RAMAL DE ENCAMINHAMENTO. AF_06/2022</t>
  </si>
  <si>
    <t xml:space="preserve">89570U</t>
  </si>
  <si>
    <t xml:space="preserve">ADAPTADOR CURTO COM BOLSA E ROSCA PARA REGISTRO, PVC, SOLDÁVEL, DN 40MM X 1.1/2 , INSTALADO EM PRUMADA DE ÁGUA - FORNECIMENTO E INSTALAÇÃO. AF_06/2022</t>
  </si>
  <si>
    <t xml:space="preserve">89571U</t>
  </si>
  <si>
    <t xml:space="preserve">TÊ, PVC, SERIE R, ÁGUA PLUVIAL, DN 100 X 100 MM, JUNTA ELÁSTICA, FORNECIDO E INSTALADO EM RAMAL DE ENCAMINHAMENTO. AF_06/2022</t>
  </si>
  <si>
    <t xml:space="preserve">89572U</t>
  </si>
  <si>
    <t xml:space="preserve">ADAPTADOR CURTO COM BOLSA E ROSCA PARA REGISTRO, PVC, SOLDÁVEL, DN 40MM X 1.1/4 , INSTALADO EM PRUMADA DE ÁGUA - FORNECIMENTO E INSTALAÇÃO. AF_06/2022</t>
  </si>
  <si>
    <t xml:space="preserve">89573U</t>
  </si>
  <si>
    <t xml:space="preserve">TÊ, PVC, SERIE R, ÁGUA PLUVIAL, DN 100 X 75 MM, JUNTA ELÁSTICA, FORNECIDO E INSTALADO EM RAMAL DE ENCAMINHAMENTO. AF_06/2022</t>
  </si>
  <si>
    <t xml:space="preserve">89574U</t>
  </si>
  <si>
    <t xml:space="preserve">JUNÇÃO DUPLA, PVC, SERIE R, ÁGUA PLUVIAL, DN 100 X 100 X 100 MM, JUNTA ELÁSTICA, FORNECIDO E INSTALADO EM RAMAL DE ENCAMINHAMENTO. AF_06/2022</t>
  </si>
  <si>
    <t xml:space="preserve">89575U</t>
  </si>
  <si>
    <t xml:space="preserve">LUVA, PVC, SOLDÁVEL, DN 50MM, INSTALADO EM PRUMADA DE ÁGUA - FORNECIMENTO E INSTALAÇÃO. AF_06/2022</t>
  </si>
  <si>
    <t xml:space="preserve">89577U</t>
  </si>
  <si>
    <t xml:space="preserve">LUVA DE CORRER, PVC, SOLDÁVEL, DN 50MM, INSTALADO EM PRUMADA DE ÁGUA - FORNECIMENTO E INSTALAÇÃO. AF_06/2022</t>
  </si>
  <si>
    <t xml:space="preserve">89579U</t>
  </si>
  <si>
    <t xml:space="preserve">LUVA DE REDUÇÃO, PVC, SOLDÁVEL, DN 50MM X 25MM, INSTALADO EM PRUMADA DE ÁGUA   FORNECIMENTO E INSTALAÇÃO. AF_06/2022</t>
  </si>
  <si>
    <t xml:space="preserve">89581U</t>
  </si>
  <si>
    <t xml:space="preserve">JOELHO 90 GRAUS, PVC, SERIE R, ÁGUA PLUVIAL, DN 75 MM, JUNTA ELÁSTICA, FORNECIDO E INSTALADO EM CONDUTORES VERTICAIS DE ÁGUAS PLUVIAIS. AF_06/2022</t>
  </si>
  <si>
    <t xml:space="preserve">89582U</t>
  </si>
  <si>
    <t xml:space="preserve">JOELHO 45 GRAUS, PVC, SERIE R, ÁGUA PLUVIAL, DN 75 MM, JUNTA ELÁSTICA, FORNECIDO E INSTALADO EM CONDUTORES VERTICAIS DE ÁGUAS PLUVIAIS. AF_06/2022</t>
  </si>
  <si>
    <t xml:space="preserve">89583U</t>
  </si>
  <si>
    <t xml:space="preserve">CURVA 87 GRAUS E 30 MINUTOS, PVC, SERIE R, ÁGUA PLUVIAL, DN 75 MM, JUNTA ELÁSTICA, FORNECIDO E INSTALADO EM CONDUTORES VERTICAIS DE ÁGUAS PLUVIAIS. AF_06/2022</t>
  </si>
  <si>
    <t xml:space="preserve">89584U</t>
  </si>
  <si>
    <t xml:space="preserve">JOELHO 90 GRAUS, PVC, SERIE R, ÁGUA PLUVIAL, DN 100 MM, JUNTA ELÁSTICA, FORNECIDO E INSTALADO EM CONDUTORES VERTICAIS DE ÁGUAS PLUVIAIS. AF_06/2022</t>
  </si>
  <si>
    <t xml:space="preserve">89585U</t>
  </si>
  <si>
    <t xml:space="preserve">JOELHO 45 GRAUS, PVC, SERIE R, ÁGUA PLUVIAL, DN 100 MM, JUNTA ELÁSTICA, FORNECIDO E INSTALADO EM CONDUTORES VERTICAIS DE ÁGUAS PLUVIAIS. AF_06/2022</t>
  </si>
  <si>
    <t xml:space="preserve">89587U</t>
  </si>
  <si>
    <t xml:space="preserve">CURVA 87 GRAUS E 30 MINUTOS, PVC, SERIE R, ÁGUA PLUVIAL, DN 100 MM, JUNTA ELÁSTICA, FORNECIDO E INSTALADO EM CONDUTORES VERTICAIS DE ÁGUAS PLUVIAIS. AF_06/2022</t>
  </si>
  <si>
    <t xml:space="preserve">89589U</t>
  </si>
  <si>
    <t xml:space="preserve">CURVAR 45 GRAUS, PVC, SERIE R, ÁGUA PLUVIAL, DN 100 MM, JUNTA ELÁSTICA, FORNECIDO E INSTALADO EM CONDUTORES VERTICAIS DE ÁGUAS PLUVIAIS. AF_06/2022</t>
  </si>
  <si>
    <t xml:space="preserve">89590U</t>
  </si>
  <si>
    <t xml:space="preserve">JOELHO 90 GRAUS, PVC, SERIE R, ÁGUA PLUVIAL, DN 150 MM, JUNTA ELÁSTICA, FORNECIDO E INSTALADO EM CONDUTORES VERTICAIS DE ÁGUAS PLUVIAIS. AF_06/2022</t>
  </si>
  <si>
    <t xml:space="preserve">89591U</t>
  </si>
  <si>
    <t xml:space="preserve">JOELHO 45 GRAUS, PVC, SERIE R, ÁGUA PLUVIAL, DN 150 MM, JUNTA ELÁSTICA, FORNECIDO E INSTALADO EM CONDUTORES VERTICAIS DE ÁGUAS PLUVIAIS. AF_06/2022</t>
  </si>
  <si>
    <t xml:space="preserve">89592U</t>
  </si>
  <si>
    <t xml:space="preserve">CURVA 87 GRAUS E 30 MINUTOS, PVC, SERIE R, ÁGUA PLUVIAL, DN 150 MM, JUNTA ELÁSTICA, FORNECIDO E INSTALADO EM CONDUTORES VERTICAIS DE ÁGUAS PLUVIAIS. AF_06/2022</t>
  </si>
  <si>
    <t xml:space="preserve">89593U</t>
  </si>
  <si>
    <t xml:space="preserve">LUVA COM ROSCA, PVC, SOLDÁVEL, DN 50MM X 1.1/2 , INSTALADO EM PRUMADA DE ÁGUA - FORNECIMENTO E INSTALAÇÃO. AF_06/2022</t>
  </si>
  <si>
    <t xml:space="preserve">89594U</t>
  </si>
  <si>
    <t xml:space="preserve">UNIÃO, PVC, SOLDÁVEL, DN 50MM, INSTALADO EM PRUMADA DE ÁGUA - FORNECIMENTO E INSTALAÇÃO. AF_06/2022</t>
  </si>
  <si>
    <t xml:space="preserve">89595U</t>
  </si>
  <si>
    <t xml:space="preserve">ADAPTADOR CURTO COM BOLSA E ROSCA PARA REGISTRO, PVC, SOLDÁVEL, DN 50MM X 1.1/4 , INSTALADO EM PRUMADA DE ÁGUA - FORNECIMENTO E INSTALAÇÃO. AF_06/2022</t>
  </si>
  <si>
    <t xml:space="preserve">89596U</t>
  </si>
  <si>
    <t xml:space="preserve">ADAPTADOR CURTO COM BOLSA E ROSCA PARA REGISTRO, PVC, SOLDÁVEL, DN 50MM X 1.1/2 , INSTALADO EM PRUMADA DE ÁGUA - FORNECIMENTO E INSTALAÇÃO. AF_06/2022</t>
  </si>
  <si>
    <t xml:space="preserve">89597U</t>
  </si>
  <si>
    <t xml:space="preserve">LUVA, PVC, SOLDÁVEL, DN 60MM, INSTALADO EM PRUMADA DE ÁGUA - FORNECIMENTO E INSTALAÇÃO. AF_06/2022</t>
  </si>
  <si>
    <t xml:space="preserve">89598U</t>
  </si>
  <si>
    <t xml:space="preserve">LUVA DE CORRER, PVC, SOLDÁVEL, DN 60MM, INSTALADO EM PRUMADA DE ÁGUA   FORNECIMENTO E INSTALAÇÃO. AF_06/2022</t>
  </si>
  <si>
    <t xml:space="preserve">89599U</t>
  </si>
  <si>
    <t xml:space="preserve">LUVA SIMPLES, PVC, SERIE R, ÁGUA PLUVIAL, DN 75 MM, JUNTA ELÁSTICA, FORNECIDO E INSTALADO EM CONDUTORES VERTICAIS DE ÁGUAS PLUVIAIS. AF_06/2022</t>
  </si>
  <si>
    <t xml:space="preserve">89600U</t>
  </si>
  <si>
    <t xml:space="preserve">LUVA DE CORRER, PVC, SERIE R, ÁGUA PLUVIAL, DN 75 MM, JUNTA ELÁSTICA, FORNECIDO E INSTALADO EM CONDUTORES VERTICAIS DE ÁGUAS PLUVIAIS. AF_06/2022</t>
  </si>
  <si>
    <t xml:space="preserve">89605U</t>
  </si>
  <si>
    <t xml:space="preserve">LUVA DE REDUÇÃO, PVC, SOLDÁVEL, DN 60MM X 50MM, INSTALADO EM PRUMADA DE ÁGUA - FORNECIMENTO E INSTALAÇÃO. AF_06/2022</t>
  </si>
  <si>
    <t xml:space="preserve">89609U</t>
  </si>
  <si>
    <t xml:space="preserve">UNIÃO, PVC, SOLDÁVEL, DN 60MM, INSTALADO EM PRUMADA DE ÁGUA - FORNECIMENTO E INSTALAÇÃO. AF_06/2022</t>
  </si>
  <si>
    <t xml:space="preserve">89610U</t>
  </si>
  <si>
    <t xml:space="preserve">ADAPTADOR CURTO COM BOLSA E ROSCA PARA REGISTRO, PVC, SOLDÁVEL, DN 60MM X 2 , INSTALADO EM PRUMADA DE ÁGUA - FORNECIMENTO E INSTALAÇÃO. AF_06/2022</t>
  </si>
  <si>
    <t xml:space="preserve">89611U</t>
  </si>
  <si>
    <t xml:space="preserve">LUVA, PVC, SOLDÁVEL, DN 75MM, INSTALADO EM PRUMADA DE ÁGUA - FORNECIMENTO E INSTALAÇÃO. AF_06/2022</t>
  </si>
  <si>
    <t xml:space="preserve">89612U</t>
  </si>
  <si>
    <t xml:space="preserve">UNIÃO, PVC, SOLDÁVEL, DN 75MM, INSTALADO EM PRUMADA DE ÁGUA - FORNECIMENTO E INSTALAÇÃO. AF_06/2022</t>
  </si>
  <si>
    <t xml:space="preserve">89613U</t>
  </si>
  <si>
    <t xml:space="preserve">ADAPTADOR CURTO COM BOLSA E ROSCA PARA REGISTRO, PVC, SOLDÁVEL, DN 75MM X 2.1/2, INSTALADO EM PRUMADA DE ÁGUA - FORNECIMENTO E INSTALAÇÃO. AF_12/2014</t>
  </si>
  <si>
    <t xml:space="preserve">89614U</t>
  </si>
  <si>
    <t xml:space="preserve">LUVA, PVC, SOLDÁVEL, DN 85MM, INSTALADO EM PRUMADA DE ÁGUA - FORNECIMENTO E INSTALAÇÃO. AF_06/2022</t>
  </si>
  <si>
    <t xml:space="preserve">89615U</t>
  </si>
  <si>
    <t xml:space="preserve">UNIÃO, PVC, SOLDÁVEL, DN 85MM, INSTALADO EM PRUMADA DE ÁGUA - FORNECIMENTO E INSTALAÇÃO. AF_06/2022</t>
  </si>
  <si>
    <t xml:space="preserve">89616U</t>
  </si>
  <si>
    <t xml:space="preserve">ADAPTADOR CURTO COM BOLSA E ROSCA PARA REGISTRO, PVC, SOLDÁVEL, DN 85MM X 3 , INSTALADO EM PRUMADA DE ÁGUA - FORNECIMENTO E INSTALAÇÃO. AF_06/2022</t>
  </si>
  <si>
    <t xml:space="preserve">89617U</t>
  </si>
  <si>
    <t xml:space="preserve">TE, PVC, SOLDÁVEL, DN 25MM, INSTALADO EM PRUMADA DE ÁGUA - FORNECIMENTO E INSTALAÇÃO. AF_06/2022</t>
  </si>
  <si>
    <t xml:space="preserve">89620U</t>
  </si>
  <si>
    <t xml:space="preserve">TE, PVC, SOLDÁVEL, DN 32MM, INSTALADO EM PRUMADA DE ÁGUA - FORNECIMENTO E INSTALAÇÃO. AF_06/2022</t>
  </si>
  <si>
    <t xml:space="preserve">89622U</t>
  </si>
  <si>
    <t xml:space="preserve">TÊ DE REDUÇÃO, PVC, SOLDÁVEL, DN 32MM X 25MM, INSTALADO EM PRUMADA DE ÁGUA - FORNECIMENTO E INSTALAÇÃO. AF_06/2022</t>
  </si>
  <si>
    <t xml:space="preserve">89623U</t>
  </si>
  <si>
    <t xml:space="preserve">TE, PVC, SOLDÁVEL, DN 40MM, INSTALADO EM PRUMADA DE ÁGUA - FORNECIMENTO E INSTALAÇÃO. AF_06/2022</t>
  </si>
  <si>
    <t xml:space="preserve">89624U</t>
  </si>
  <si>
    <t xml:space="preserve">TÊ DE REDUÇÃO, PVC, SOLDÁVEL, DN 40MM X 32MM, INSTALADO EM PRUMADA DE ÁGUA - FORNECIMENTO E INSTALAÇÃO. AF_06/2022</t>
  </si>
  <si>
    <t xml:space="preserve">89625U</t>
  </si>
  <si>
    <t xml:space="preserve">TE, PVC, SOLDÁVEL, DN 50MM, INSTALADO EM PRUMADA DE ÁGUA - FORNECIMENTO E INSTALAÇÃO. AF_06/2022</t>
  </si>
  <si>
    <t xml:space="preserve">89626U</t>
  </si>
  <si>
    <t xml:space="preserve">TÊ DE REDUÇÃO, PVC, SOLDÁVEL, DN 50MM X 40MM, INSTALADO EM PRUMADA DE ÁGUA - FORNECIMENTO E INSTALAÇÃO. AF_06/2022</t>
  </si>
  <si>
    <t xml:space="preserve">89627U</t>
  </si>
  <si>
    <t xml:space="preserve">TÊ DE REDUÇÃO, PVC, SOLDÁVEL, DN 50MM X 25MM, INSTALADO EM PRUMADA DE ÁGUA - FORNECIMENTO E INSTALAÇÃO. AF_06/2022</t>
  </si>
  <si>
    <t xml:space="preserve">89628U</t>
  </si>
  <si>
    <t xml:space="preserve">TE, PVC, SOLDÁVEL, DN 60MM, INSTALADO EM PRUMADA DE ÁGUA - FORNECIMENTO E INSTALAÇÃO. AF_06/2022</t>
  </si>
  <si>
    <t xml:space="preserve">89629U</t>
  </si>
  <si>
    <t xml:space="preserve">TE, PVC, SOLDÁVEL, DN 75MM, INSTALADO EM PRUMADA DE ÁGUA - FORNECIMENTO E INSTALAÇÃO. AF_06/2022</t>
  </si>
  <si>
    <t xml:space="preserve">89630U</t>
  </si>
  <si>
    <t xml:space="preserve">TE DE REDUÇÃO, PVC, SOLDÁVEL, DN 75MM X 50MM, INSTALADO EM PRUMADA DE ÁGUA - FORNECIMENTO E INSTALAÇÃO. AF_06/2022</t>
  </si>
  <si>
    <t xml:space="preserve">89631U</t>
  </si>
  <si>
    <t xml:space="preserve">TE, PVC, SOLDÁVEL, DN 85MM, INSTALADO EM PRUMADA DE ÁGUA - FORNECIMENTO E INSTALAÇÃO. AF_06/2022</t>
  </si>
  <si>
    <t xml:space="preserve">89632U</t>
  </si>
  <si>
    <t xml:space="preserve">TE DE REDUÇÃO, PVC, SOLDÁVEL, DN 85MM X 60MM, INSTALADO EM PRUMADA DE ÁGUA - FORNECIMENTO E INSTALAÇÃO. AF_06/2022</t>
  </si>
  <si>
    <t xml:space="preserve">89637U</t>
  </si>
  <si>
    <t xml:space="preserve">JOELHO 90 GRAUS, CPVC, SOLDÁVEL, DN 15MM, INSTALADO EM RAMAL OU SUB-RAMAL DE ÁGUA - FORNECIMENTO E INSTALAÇÃO. AF_06/2022</t>
  </si>
  <si>
    <t xml:space="preserve">89638U</t>
  </si>
  <si>
    <t xml:space="preserve">JOELHO 45 GRAUS, CPVC, SOLDÁVEL, DN 15MM, INSTALADO EM RAMAL OU SUB-RAMAL DE ÁGUA - FORNECIMENTO E INSTALAÇÃO. AF_06/2022</t>
  </si>
  <si>
    <t xml:space="preserve">89639U</t>
  </si>
  <si>
    <t xml:space="preserve">CURVA 90 GRAUS, CPVC, SOLDÁVEL, DN 15MM, INSTALADO EM RAMAL OU SUB-RAMAL DE ÁGUA - FORNECIMENTO E INSTALAÇÃO. AF_06/2022</t>
  </si>
  <si>
    <t xml:space="preserve">89640U</t>
  </si>
  <si>
    <t xml:space="preserve">JOELHO DE TRANSIÇÃO, 90 GRAUS, CPVC, SOLDÁVEL, DN 15MM X 1/2, INSTALADO EM RAMAL OU SUB-RAMAL DE ÁGUA - FORNECIMENTO E INSTALAÇÃO. AF_06/2022</t>
  </si>
  <si>
    <t xml:space="preserve">89641U</t>
  </si>
  <si>
    <t xml:space="preserve">JOELHO 90 GRAUS, CPVC, SOLDÁVEL, DN 22MM, INSTALADO EM RAMAL OU SUB-RAMAL DE ÁGUA - FORNECIMENTO E INSTALAÇÃO. AF_06/2022</t>
  </si>
  <si>
    <t xml:space="preserve">89642U</t>
  </si>
  <si>
    <t xml:space="preserve">JOELHO 45 GRAUS, CPVC, SOLDÁVEL, DN 22MM, INSTALADO EM RAMAL OU SUB-RAMAL DE ÁGUA - FORNECIMENTO E INSTALAÇÃO. AF_06/2022</t>
  </si>
  <si>
    <t xml:space="preserve">89643U</t>
  </si>
  <si>
    <t xml:space="preserve">CURVA 90 GRAUS, CPVC, SOLDÁVEL, DN 22MM, INSTALADO EM RAMAL OU SUB-RAMAL DE ÁGUA - FORNECIMENTO E INSTALAÇÃO. AF_06/2022</t>
  </si>
  <si>
    <t xml:space="preserve">89644U</t>
  </si>
  <si>
    <t xml:space="preserve">JOELHO DE TRANSIÇÃO, 90 GRAUS, CPVC, SOLDÁVEL, DN 22MM X 1/2, INSTALADO EM RAMAL OU SUB-RAMAL DE ÁGUA - FORNECIMENTO E INSTALAÇÃO. AF_06/2022</t>
  </si>
  <si>
    <t xml:space="preserve">89645U</t>
  </si>
  <si>
    <t xml:space="preserve">JOELHO DE TRANSIÇÃO, 90 GRAUS, CPVC, SOLDÁVEL, DN 22MM X 3/4, INSTALADO EM RAMAL OU SUB-RAMAL DE ÁGUA - FORNECIMENTO E INSTALAÇÃO. AF_06/2022</t>
  </si>
  <si>
    <t xml:space="preserve">89646U</t>
  </si>
  <si>
    <t xml:space="preserve">JOELHO 90 GRAUS, CPVC, SOLDÁVEL, DN 28MM, INSTALADO EM RAMAL OU SUB-RAMAL DE ÁGUA - FORNECIMENTO E INSTALAÇÃO. AF_06/2022</t>
  </si>
  <si>
    <t xml:space="preserve">89647U</t>
  </si>
  <si>
    <t xml:space="preserve">JOELHO 45 GRAUS, CPVC, SOLDÁVEL, DN 28MM, INSTALADO EM RAMAL OU SUB-RAMAL DE ÁGUA   FORNECIMENTO E INSTALAÇÃO. AF_06/2022</t>
  </si>
  <si>
    <t xml:space="preserve">89648U</t>
  </si>
  <si>
    <t xml:space="preserve">CURVA 90 GRAUS, CPVC, SOLDÁVEL, DN 28MM, INSTALADO EM RAMAL OU SUB-RAMAL DE ÁGUA   FORNECIMENTO E INSTALAÇÃO. AF_06/2022</t>
  </si>
  <si>
    <t xml:space="preserve">89649U</t>
  </si>
  <si>
    <t xml:space="preserve">JOELHO 90 GRAUS, CPVC, SOLDÁVEL, DN 35MM, INSTALADO EM RAMAL OU SUB-RAMAL DE ÁGUA   FORNECIMENTO E INSTALAÇÃO. AF_06/2022</t>
  </si>
  <si>
    <t xml:space="preserve">89650U</t>
  </si>
  <si>
    <t xml:space="preserve">JOELHO 45 GRAUS, CPVC, SOLDÁVEL, DN 35MM, INSTALADO EM RAMAL OU SUB-RAMAL DE ÁGUA   FORNECIMENTO E INSTALAÇÃO. AF_06/2022</t>
  </si>
  <si>
    <t xml:space="preserve">89651U</t>
  </si>
  <si>
    <t xml:space="preserve">LUVA, CPVC, SOLDÁVEL, DN 15MM, INSTALADO EM RAMAL OU SUB-RAMAL DE ÁGUA - FORNECIMENTO E INSTALAÇÃO. AF_06/2022</t>
  </si>
  <si>
    <t xml:space="preserve">89652U</t>
  </si>
  <si>
    <t xml:space="preserve">LUVA DE CORRER, CPVC, SOLDÁVEL, DN 15MM, INSTALADO EM RAMAL OU SUB-RAMAL DE ÁGUA   FORNECIMENTO E INSTALAÇÃO. AF_06/2022</t>
  </si>
  <si>
    <t xml:space="preserve">89653U</t>
  </si>
  <si>
    <t xml:space="preserve">LUVA DE TRANSIÇÃO, CPVC, SOLDÁVEL, DN15MM X 1/2, INSTALADO EM RAMAL OU SUB-RAMAL DE ÁGUA - FORNECIMENTO E INSTALAÇÃO. AF_06/2022</t>
  </si>
  <si>
    <t xml:space="preserve">89654U</t>
  </si>
  <si>
    <t xml:space="preserve">UNIÃO, CPVC, SOLDÁVEL, DN15MM, INSTALADO EM RAMAL OU SUB-RAMAL DE ÁGUA   FORNECIMENTO E INSTALAÇÃO. AF_06/2022</t>
  </si>
  <si>
    <t xml:space="preserve">89655U</t>
  </si>
  <si>
    <t xml:space="preserve">CONECTOR, CPVC, SOLDÁVEL, DN 15MM X 1/2 , INSTALADO EM RAMAL OU SUB-RAMAL DE ÁGUA   FORNECIMENTO E INSTALAÇÃO. AF_06/2022</t>
  </si>
  <si>
    <t xml:space="preserve">89656U</t>
  </si>
  <si>
    <t xml:space="preserve">ADAPTADOR, CPVC, SOLDÁVEL, DN15MM, INSTALADO EM RAMAL OU SUB-RAMAL DE ÁGUA   FORNECIMENTO E INSTALAÇÃO. AF_06/2022</t>
  </si>
  <si>
    <t xml:space="preserve">89657U</t>
  </si>
  <si>
    <t xml:space="preserve">CURVA DE TRANSPOSIÇÃO, CPVC, SOLDÁVEL, DN15MM, INSTALADO EM RAMAL OU SUB-RAMAL DE ÁGUA   FORNECIMENTO E INSTALAÇÃO. AF_06/2022</t>
  </si>
  <si>
    <t xml:space="preserve">89658U</t>
  </si>
  <si>
    <t xml:space="preserve">LUVA, CPVC, SOLDÁVEL, DN 22MM, INSTALADO EM RAMAL OU SUB-RAMAL DE ÁGUA   FORNECIMENTO E INSTALAÇÃO. AF_06/2022</t>
  </si>
  <si>
    <t xml:space="preserve">89659U</t>
  </si>
  <si>
    <t xml:space="preserve">LUVA DE CORRER, CPVC, SOLDÁVEL, DN 22MM, INSTALADO EM RAMAL OU SUB-RAMAL DE ÁGUA   FORNECIMENTO E INSTALAÇÃO. AF_06/2022</t>
  </si>
  <si>
    <t xml:space="preserve">89660U</t>
  </si>
  <si>
    <t xml:space="preserve">LUVA DE TRANSIÇÃO, CPVC, SOLDÁVEL, DN22MM X 25MM, INSTALADO EM RAMAL OU SUB-RAMAL DE ÁGUA - FORNECIMENTO E INSTALAÇÃO. AF_06/2022</t>
  </si>
  <si>
    <t xml:space="preserve">89661U</t>
  </si>
  <si>
    <t xml:space="preserve">UNIÃO, CPVC, SOLDÁVEL, DN22MM, INSTALADO EM RAMAL OU SUB-RAMAL DE ÁGUA   FORNECIMENTO E INSTALAÇÃO. AF_06/2022</t>
  </si>
  <si>
    <t xml:space="preserve">89662U</t>
  </si>
  <si>
    <t xml:space="preserve">CONECTOR, CPVC, SOLDÁVEL, DN 22MM X 1/2 , INSTALADO EM RAMAL OU SUB-RAMAL DE ÁGUA   FORNECIMENTO E INSTALAÇÃO. AF_06/2022</t>
  </si>
  <si>
    <t xml:space="preserve">89663U</t>
  </si>
  <si>
    <t xml:space="preserve">ADAPTADOR, CPVC, SOLDÁVEL, DN22MM, INSTALADO EM RAMAL OU SUB-RAMAL DE ÁGUA   FORNECIMENTO E INSTALAÇÃO. AF_06/2022</t>
  </si>
  <si>
    <t xml:space="preserve">89664U</t>
  </si>
  <si>
    <t xml:space="preserve">CURVA DE TRANSPOSIÇÃO, CPVC, SOLDÁVEL, DN22MM, INSTALADO EM RAMAL OU SUB-RAMAL DE ÁGUA   FORNECIMENTO E INSTALAÇÃO. AF_06/2022</t>
  </si>
  <si>
    <t xml:space="preserve">89666U</t>
  </si>
  <si>
    <t xml:space="preserve">BUCHA DE REDUÇÃO, CPVC, SOLDÁVEL, DN22MM X 15MM, INSTALADO EM RAMAL OU SUB-RAMAL DE ÁGUA   FORNECIMENTO E INSTALAÇÃO. AF_06/2022</t>
  </si>
  <si>
    <t xml:space="preserve">89667U</t>
  </si>
  <si>
    <t xml:space="preserve">TÊ DE INSPEÇÃO, PVC, SERIE R, ÁGUA PLUVIAL, DN 75 MM, JUNTA ELÁSTICA, FORNECIDO E INSTALADO EM CONDUTORES VERTICAIS DE ÁGUAS PLUVIAIS. AF_06/2022</t>
  </si>
  <si>
    <t xml:space="preserve">89668U</t>
  </si>
  <si>
    <t xml:space="preserve">CONECTOR, CPVC, SOLDÁVEL, DN22MM X 3/4, INSTALADO EM RAMAL OU SUB-RAMAL DE ÁGUA - FORNECIMENTO E INSTALAÇÃO. AF_06/2022</t>
  </si>
  <si>
    <t xml:space="preserve">89669U</t>
  </si>
  <si>
    <t xml:space="preserve">LUVA SIMPLES, PVC, SERIE R, ÁGUA PLUVIAL, DN 100 MM, JUNTA ELÁSTICA, FORNECIDO E INSTALADO EM CONDUTORES VERTICAIS DE ÁGUAS PLUVIAIS. AF_06/2022</t>
  </si>
  <si>
    <t xml:space="preserve">89670U</t>
  </si>
  <si>
    <t xml:space="preserve">LUVA, CPVC, SOLDÁVEL, DN 28MM, INSTALADO EM RAMAL OU SUB-RAMAL DE ÁGUA   FORNECIMENTO E INSTALAÇÃO. AF_06/2022</t>
  </si>
  <si>
    <t xml:space="preserve">89671U</t>
  </si>
  <si>
    <t xml:space="preserve">LUVA DE CORRER, PVC, SERIE R, ÁGUA PLUVIAL, DN 100 MM, JUNTA ELÁSTICA, FORNECIDO E INSTALADO EM CONDUTORES VERTICAIS DE ÁGUAS PLUVIAIS. AF_06/2022</t>
  </si>
  <si>
    <t xml:space="preserve">89672U</t>
  </si>
  <si>
    <t xml:space="preserve">LUVA DE CORRER, CPVC, SOLDÁVEL, DN 28MM, INSTALADO EM RAMAL OU SUB-RAMAL DE ÁGUA   FORNECIMENTO E INSTALAÇÃO. AF_06/2022</t>
  </si>
  <si>
    <t xml:space="preserve">89673U</t>
  </si>
  <si>
    <t xml:space="preserve">REDUÇÃO EXCÊNTRICA, PVC, SERIE R, ÁGUA PLUVIAL, DN 100 X 75 MM, JUNTA ELÁSTICA, FORNECIDO E INSTALADO EM CONDUTORES VERTICAIS DE ÁGUAS PLUVIAIS. AF_06/2022</t>
  </si>
  <si>
    <t xml:space="preserve">89674U</t>
  </si>
  <si>
    <t xml:space="preserve">UNIÃO, CPVC, SOLDÁVEL, DN28MM, INSTALADO EM RAMAL OU SUB-RAMAL DE ÁGUA   FORNECIMENTO E INSTALAÇÃO. AF_06/2022</t>
  </si>
  <si>
    <t xml:space="preserve">89675U</t>
  </si>
  <si>
    <t xml:space="preserve">TÊ DE INSPEÇÃO, PVC, SERIE R, ÁGUA PLUVIAL, DN 100 MM, JUNTA ELÁSTICA, FORNECIDO E INSTALADO EM CONDUTORES VERTICAIS DE ÁGUAS PLUVIAIS. AF_06/2022</t>
  </si>
  <si>
    <t xml:space="preserve">89676U</t>
  </si>
  <si>
    <t xml:space="preserve">CONECTOR, CPVC, SOLDÁVEL, DN 28MM X 1 , INSTALADO EM RAMAL OU SUB-RAMAL DE ÁGUA   FORNECIMENTO E INSTALAÇÃO. AF_06/2022</t>
  </si>
  <si>
    <t xml:space="preserve">89677U</t>
  </si>
  <si>
    <t xml:space="preserve">LUVA SIMPLES, PVC, SERIE R, ÁGUA PLUVIAL, DN 150 MM, JUNTA ELÁSTICA, FORNECIDO E INSTALADO EM CONDUTORES VERTICAIS DE ÁGUAS PLUVIAIS. AF_06/2022</t>
  </si>
  <si>
    <t xml:space="preserve">89678U</t>
  </si>
  <si>
    <t xml:space="preserve">BUCHA DE REDUÇÃO, CPVC, SOLDÁVEL, DN28MM X 22MM, INSTALADO EM RAMAL OU SUB-RAMAL DE ÁGUA   FORNECIMENTO E INSTALAÇÃO. AF_06/2022</t>
  </si>
  <si>
    <t xml:space="preserve">89679U</t>
  </si>
  <si>
    <t xml:space="preserve">LUVA DE CORRER, PVC, SERIE R, ÁGUA PLUVIAL, DN 150 MM, JUNTA ELÁSTICA, FORNECIDO E INSTALADO EM CONDUTORES VERTICAIS DE ÁGUAS PLUVIAIS. AF_06/2022</t>
  </si>
  <si>
    <t xml:space="preserve">89680U</t>
  </si>
  <si>
    <t xml:space="preserve">LUVA, CPVC, SOLDÁVEL, DN 35MM, INSTALADO EM RAMAL OU SUB-RAMAL DE ÁGUA   FORNECIMENTO E INSTALAÇÃO. AF_06/2022</t>
  </si>
  <si>
    <t xml:space="preserve">89681U</t>
  </si>
  <si>
    <t xml:space="preserve">REDUÇÃO EXCÊNTRICA, PVC, SERIE R, ÁGUA PLUVIAL, DN 150 X 100 MM, JUNTA ELÁSTICA, FORNECIDO E INSTALADO EM CONDUTORES VERTICAIS DE ÁGUAS PLUVIAIS. AF_06/2022</t>
  </si>
  <si>
    <t xml:space="preserve">89682U</t>
  </si>
  <si>
    <t xml:space="preserve">LUVA DE CORRER, CPVC, SOLDÁVEL, DN 35MM, INSTALADO EM RAMAL OU SUB-RAMAL DE ÁGUA   FORNECIMENTO E INSTALAÇÃO. AF_06/2022</t>
  </si>
  <si>
    <t xml:space="preserve">89683U</t>
  </si>
  <si>
    <t xml:space="preserve">TÊ DE INSPEÇÃO, PVC, SERIE R, ÁGUA PLUVIAL, DN 150 X 100 MM, JUNTA ELÁSTICA, FORNECIDO E INSTALADO EM CONDUTORES VERTICAIS DE ÁGUAS PLUVIAIS. AF_06/2022</t>
  </si>
  <si>
    <t xml:space="preserve">89684U</t>
  </si>
  <si>
    <t xml:space="preserve">UNIÃO, CPVC, SOLDÁVEL, DN35MM, INSTALADO EM RAMAL OU SUB-RAMAL DE ÁGUA   FORNECIMENTO E INSTALAÇÃO. AF_06/2022</t>
  </si>
  <si>
    <t xml:space="preserve">89685U</t>
  </si>
  <si>
    <t xml:space="preserve">JUNÇÃO SIMPLES, PVC, SERIE R, ÁGUA PLUVIAL, DN 75 X 75 MM, JUNTA ELÁSTICA, FORNECIDO E INSTALADO EM CONDUTORES VERTICAIS DE ÁGUAS PLUVIAIS. AF_06/2022</t>
  </si>
  <si>
    <t xml:space="preserve">89686U</t>
  </si>
  <si>
    <t xml:space="preserve">CONECTOR, CPVC, SOLDÁVEL, DN 35MM X 1 1/4 , INSTALADO EM RAMAL OU SUB-RAMAL DE ÁGUA   FORNECIMENTO E INSTALAÇÃO. AF_06/2022</t>
  </si>
  <si>
    <t xml:space="preserve">89687U</t>
  </si>
  <si>
    <t xml:space="preserve">TÊ, PVC, SERIE R, ÁGUA PLUVIAL, DN 75 X 75 MM, JUNTA ELÁSTICA, FORNECIDO E INSTALADO EM CONDUTORES VERTICAIS DE ÁGUAS PLUVIAIS. AF_06/2022</t>
  </si>
  <si>
    <t xml:space="preserve">89689U</t>
  </si>
  <si>
    <t xml:space="preserve">BUCHA DE REDUÇÃO, CPVC, SOLDÁVEL, DN35MM X 28MM, INSTALADO EM RAMAL OU SUB-RAMAL DE ÁGUA   FORNECIMENTO E INSTALAÇÃO. AF_06/2022</t>
  </si>
  <si>
    <t xml:space="preserve">89690U</t>
  </si>
  <si>
    <t xml:space="preserve">JUNÇÃO SIMPLES, PVC, SERIE R, ÁGUA PLUVIAL, DN 100 X 100 MM, JUNTA ELÁSTICA, FORNECIDO E INSTALADO EM CONDUTORES VERTICAIS DE ÁGUAS PLUVIAIS. AF_06/2022</t>
  </si>
  <si>
    <t xml:space="preserve">89691U</t>
  </si>
  <si>
    <t xml:space="preserve">TE, CPVC, SOLDÁVEL, DN 15MM, INSTALADO EM RAMAL OU SUB-RAMAL DE ÁGUA - FORNECIMENTO E INSTALAÇÃO. AF_06/2022</t>
  </si>
  <si>
    <t xml:space="preserve">89692U</t>
  </si>
  <si>
    <t xml:space="preserve">JUNÇÃO SIMPLES, PVC, SERIE R, ÁGUA PLUVIAL, DN 100 X 75 MM, JUNTA ELÁSTICA, FORNECIDO E INSTALADO EM CONDUTORES VERTICAIS DE ÁGUAS PLUVIAIS. AF_06/2022</t>
  </si>
  <si>
    <t xml:space="preserve">89693U</t>
  </si>
  <si>
    <t xml:space="preserve">TÊ, PVC, SERIE R, ÁGUA PLUVIAL, DN 100 X 100 MM, JUNTA ELÁSTICA, FORNECIDO E INSTALADO EM CONDUTORES VERTICAIS DE ÁGUAS PLUVIAIS. AF_06/2022</t>
  </si>
  <si>
    <t xml:space="preserve">89694U</t>
  </si>
  <si>
    <t xml:space="preserve">TE DE TRANSIÇÃO, CPVC, SOLDÁVEL, DN 15MM X 1/2 , INSTALADO EM RAMAL OU SUB-RAMAL DE ÁGUA   FORNECIMENTO E INSTALAÇÃO. AF_06/2022</t>
  </si>
  <si>
    <t xml:space="preserve">89695U</t>
  </si>
  <si>
    <t xml:space="preserve">TÊ MISTURADOR, CPVC, SOLDÁVEL, DN15MM, INSTALADO EM RAMAL OU SUB-RAMAL DE ÁGUA   FORNECIMENTO E INSTALAÇÃO. AF_06/2022</t>
  </si>
  <si>
    <t xml:space="preserve">89696U</t>
  </si>
  <si>
    <t xml:space="preserve">TÊ, PVC, SERIE R, ÁGUA PLUVIAL, DN 100 X 75 MM, JUNTA ELÁSTICA, FORNECIDO E INSTALADO EM CONDUTORES VERTICAIS DE ÁGUAS PLUVIAIS. AF_06/2022</t>
  </si>
  <si>
    <t xml:space="preserve">89697U</t>
  </si>
  <si>
    <t xml:space="preserve">TE, CPVC, SOLDÁVEL, DN 22MM, INSTALADO EM RAMAL OU SUB-RAMAL DE ÁGUA - FORNECIMENTO E INSTALAÇÃO. AF_06/2022</t>
  </si>
  <si>
    <t xml:space="preserve">89698U</t>
  </si>
  <si>
    <t xml:space="preserve">JUNÇÃO SIMPLES, PVC, SERIE R, ÁGUA PLUVIAL, DN 150 X 150 MM, JUNTA ELÁSTICA, FORNECIDO E INSTALADO EM CONDUTORES VERTICAIS DE ÁGUAS PLUVIAIS. AF_06/2022</t>
  </si>
  <si>
    <t xml:space="preserve">89699U</t>
  </si>
  <si>
    <t xml:space="preserve">JUNÇÃO SIMPLES, PVC, SERIE R, ÁGUA PLUVIAL, DN 150 X 100 MM, JUNTA ELÁSTICA, FORNECIDO E INSTALADO EM CONDUTORES VERTICAIS DE ÁGUAS PLUVIAIS. AF_06/2022</t>
  </si>
  <si>
    <t xml:space="preserve">89700U</t>
  </si>
  <si>
    <t xml:space="preserve">TE DE TRANSIÇÃO, CPVC, SOLDÁVEL, DN 22MM X 1/2 , INSTALADO EM RAMAL OU SUB-RAMAL DE ÁGUA   FORNECIMENTO E INSTALAÇÃO. AF_06/2022</t>
  </si>
  <si>
    <t xml:space="preserve">89701U</t>
  </si>
  <si>
    <t xml:space="preserve">TÊ, PVC, SERIE R, ÁGUA PLUVIAL, DN 150 X 150 MM, JUNTA ELÁSTICA, FORNECIDO E INSTALADO EM CONDUTORES VERTICAIS DE ÁGUAS PLUVIAIS. AF_06/2022</t>
  </si>
  <si>
    <t xml:space="preserve">89702U</t>
  </si>
  <si>
    <t xml:space="preserve">TÊ MISTURADOR, CPVC, SOLDÁVEL, DN22MM, INSTALADO EM RAMAL OU SUB-RAMAL DE ÁGUA   FORNECIMENTO E INSTALAÇÃO. AF_06/2022</t>
  </si>
  <si>
    <t xml:space="preserve">89703U</t>
  </si>
  <si>
    <t xml:space="preserve">TE MISTURADOR DE TRANSIÇÃO, CPVC, SOLDÁVEL, DN 22MM X 3/4, INSTALADO EM RAMAL OU SUB-RAMAL DE ÁGUA - FORNECIMENTO E INSTALAÇÃO. AF_06/2022</t>
  </si>
  <si>
    <t xml:space="preserve">89704U</t>
  </si>
  <si>
    <t xml:space="preserve">TÊ, PVC, SERIE R, ÁGUA PLUVIAL, DN 150 X 100 MM, JUNTA ELÁSTICA, FORNECIDO E INSTALADO EM CONDUTORES VERTICAIS DE ÁGUAS PLUVIAIS. AF_06/2022</t>
  </si>
  <si>
    <t xml:space="preserve">89705U</t>
  </si>
  <si>
    <t xml:space="preserve">TÊ, CPVC, SOLDÁVEL, DN28MM, INSTALADO EM RAMAL OU SUB-RAMAL DE ÁGUA   FORNECIMENTO E INSTALAÇÃO. AF_06/2022</t>
  </si>
  <si>
    <t xml:space="preserve">89706U</t>
  </si>
  <si>
    <t xml:space="preserve">TÊ, CPVC, SOLDÁVEL, DN35MM, INSTALADO EM RAMAL OU SUB-RAMAL DE ÁGUA   FORNECIMENTO E INSTALAÇÃO. AF_06/2022</t>
  </si>
  <si>
    <t xml:space="preserve">89718U</t>
  </si>
  <si>
    <t xml:space="preserve">TUBO, CPVC, SOLDÁVEL, DN 35MM, INSTALADO EM RAMAL DE DISTRIBUIÇÃO DE ÁGUA   FORNECIMENTO E INSTALAÇÃO. AF_06/2022</t>
  </si>
  <si>
    <t xml:space="preserve">89719U</t>
  </si>
  <si>
    <t xml:space="preserve">JOELHO 90 GRAUS, CPVC, SOLDÁVEL, DN 22MM, INSTALADO EM RAMAL DE DISTRIBUIÇÃO DE ÁGUA   FORNECIMENTO E INSTALAÇÃO. AF_06/2022</t>
  </si>
  <si>
    <t xml:space="preserve">89720U</t>
  </si>
  <si>
    <t xml:space="preserve">JOELHO 45 GRAUS, CPVC, SOLDÁVEL, DN 22MM, INSTALADO EM RAMAL DE DISTRIBUIÇÃO DE ÁGUA   FORNECIMENTO E INSTALAÇÃO. AF_06/2022</t>
  </si>
  <si>
    <t xml:space="preserve">89721U</t>
  </si>
  <si>
    <t xml:space="preserve">CURVA 90 GRAUS, CPVC, SOLDÁVEL, DN 22MM, INSTALADO EM RAMAL DE DISTRIBUIÇÃO DE ÁGUA - FORNECIMENTO E INSTALAÇÃO. AF_06/2022</t>
  </si>
  <si>
    <t xml:space="preserve">89723U</t>
  </si>
  <si>
    <t xml:space="preserve">JOELHO 90 GRAUS, CPVC, SOLDÁVEL, DN 28MM, INSTALADO EM RAMAL DE DISTRIBUIÇÃO DE ÁGUA   FORNECIMENTO E INSTALAÇÃO. AF_06/2022</t>
  </si>
  <si>
    <t xml:space="preserve">89724U</t>
  </si>
  <si>
    <t xml:space="preserve">JOELHO 90 GRAUS, PVC, SERIE NORMAL, ESGOTO PREDIAL, DN 40 MM, JUNTA SOLDÁVEL, FORNECIDO E INSTALADO EM RAMAL DE DESCARGA OU RAMAL DE ESGOTO SANITÁRIO. AF_12/2014</t>
  </si>
  <si>
    <t xml:space="preserve">89725U</t>
  </si>
  <si>
    <t xml:space="preserve">JOELHO 45 GRAUS, CPVC, SOLDÁVEL, DN 28MM, INSTALADO EM RAMAL DE DISTRIBUIÇÃO DE ÁGUA   FORNECIMENTO E INSTALAÇÃO. AF_06/2022</t>
  </si>
  <si>
    <t xml:space="preserve">89726U</t>
  </si>
  <si>
    <t xml:space="preserve">JOELHO 45 GRAUS, PVC, SERIE NORMAL, ESGOTO PREDIAL, DN 40 MM, JUNTA SOLDÁVEL, FORNECIDO E INSTALADO EM RAMAL DE DESCARGA OU RAMAL DE ESGOTO SANITÁRIO. AF_12/2014</t>
  </si>
  <si>
    <t xml:space="preserve">89727U</t>
  </si>
  <si>
    <t xml:space="preserve">CURVA 90 GRAUS, CPVC, SOLDÁVEL, DN 28MM, INSTALADO EM RAMAL DE DISTRIBUIÇÃO DE ÁGUA   FORNECIMENTO E INSTALAÇÃO. AF_06/2022</t>
  </si>
  <si>
    <t xml:space="preserve">89728U</t>
  </si>
  <si>
    <t xml:space="preserve">CURVA CURTA 90 GRAUS, PVC, SERIE NORMAL, ESGOTO PREDIAL, DN 40 MM, JUNTA SOLDÁVEL, FORNECIDO E INSTALADO EM RAMAL DE DESCARGA OU RAMAL DE ESGOTO SANITÁRIO. AF_12/2014</t>
  </si>
  <si>
    <t xml:space="preserve">89729U</t>
  </si>
  <si>
    <t xml:space="preserve">JOELHO 90 GRAUS, CPVC, SOLDÁVEL, DN 35MM, INSTALADO EM RAMAL DE DISTRIBUIÇÃO DE ÁGUA   FORNECIMENTO E INSTALAÇÃO. AF_06/2022</t>
  </si>
  <si>
    <t xml:space="preserve">89730U</t>
  </si>
  <si>
    <t xml:space="preserve">CURVA LONGA 90 GRAUS, PVC, SERIE NORMAL, ESGOTO PREDIAL, DN 40 MM, JUNTA SOLDÁVEL, FORNECIDO E INSTALADO EM RAMAL DE DESCARGA OU RAMAL DE ESGOTO SANITÁRIO. AF_12/2014</t>
  </si>
  <si>
    <t xml:space="preserve">89731U</t>
  </si>
  <si>
    <t xml:space="preserve">JOELHO 90 GRAUS, PVC, SERIE NORMAL, ESGOTO PREDIAL, DN 50 MM, JUNTA ELÁSTICA, FORNECIDO E INSTALADO EM RAMAL DE DESCARGA OU RAMAL DE ESGOTO SANITÁRIO. AF_12/2014</t>
  </si>
  <si>
    <t xml:space="preserve">89732U</t>
  </si>
  <si>
    <t xml:space="preserve">JOELHO 45 GRAUS, PVC, SERIE NORMAL, ESGOTO PREDIAL, DN 50 MM, JUNTA ELÁSTICA, FORNECIDO E INSTALADO EM RAMAL DE DESCARGA OU RAMAL DE ESGOTO SANITÁRIO. AF_12/2014</t>
  </si>
  <si>
    <t xml:space="preserve">89733U</t>
  </si>
  <si>
    <t xml:space="preserve">CURVA CURTA 90 GRAUS, PVC, SERIE NORMAL, ESGOTO PREDIAL, DN 50 MM, JUNTA ELÁSTICA, FORNECIDO E INSTALADO EM RAMAL DE DESCARGA OU RAMAL DE ESGOTO SANITÁRIO. AF_12/2014</t>
  </si>
  <si>
    <t xml:space="preserve">89734U</t>
  </si>
  <si>
    <t xml:space="preserve">JOELHO 45 GRAUS, CPVC, SOLDÁVEL, DN 35MM, INSTALADO EM RAMAL DE DISTRIBUIÇÃO DE ÁGUA   FORNECIMENTO E INSTALAÇÃO. AF_06/2022</t>
  </si>
  <si>
    <t xml:space="preserve">89735U</t>
  </si>
  <si>
    <t xml:space="preserve">CURVA LONGA 90 GRAUS, PVC, SERIE NORMAL, ESGOTO PREDIAL, DN 50 MM, JUNTA ELÁSTICA, FORNECIDO E INSTALADO EM RAMAL DE DESCARGA OU RAMAL DE ESGOTO SANITÁRIO. AF_12/2014</t>
  </si>
  <si>
    <t xml:space="preserve">89736U</t>
  </si>
  <si>
    <t xml:space="preserve">LUVA, CPVC, SOLDÁVEL, DN 22MM, INSTALADO EM RAMAL DE DISTRIBUIÇÃO DE ÁGUA   FORNECIMENTO E INSTALAÇÃO. AF_06/2022</t>
  </si>
  <si>
    <t xml:space="preserve">89737U</t>
  </si>
  <si>
    <t xml:space="preserve">JOELHO 90 GRAUS, PVC, SERIE NORMAL, ESGOTO PREDIAL, DN 75 MM, JUNTA ELÁSTICA, FORNECIDO E INSTALADO EM RAMAL DE DESCARGA OU RAMAL DE ESGOTO SANITÁRIO. AF_06/2022</t>
  </si>
  <si>
    <t xml:space="preserve">89738U</t>
  </si>
  <si>
    <t xml:space="preserve">LUVA DE CORRER, CPVC, SOLDÁVEL, DN 22MM, INSTALADO EM RAMAL DE DISTRIBUIÇÃO DE ÁGUA   FORNECIMENTO E INSTALAÇÃO. AF_12/2014</t>
  </si>
  <si>
    <t xml:space="preserve">89739U</t>
  </si>
  <si>
    <t xml:space="preserve">JOELHO 45 GRAUS, PVC, SERIE NORMAL, ESGOTO PREDIAL, DN 75 MM, JUNTA ELÁSTICA, FORNECIDO E INSTALADO EM RAMAL DE DESCARGA OU RAMAL DE ESGOTO SANITÁRIO. AF_12/2014</t>
  </si>
  <si>
    <t xml:space="preserve">89740U</t>
  </si>
  <si>
    <t xml:space="preserve">LUVA DE TRANSIÇÃO, CPVC, SOLDÁVEL, DN 22MM X 25MM, INSTALADO EM RAMAL DE DISTRIBUIÇÃO DE ÁGUA   FORNECIMENTO E INSTALAÇÃO. AF_06/2022</t>
  </si>
  <si>
    <t xml:space="preserve">89741U</t>
  </si>
  <si>
    <t xml:space="preserve">UNIÃO, CPVC, SOLDÁVEL, DN 22MM, INSTALADO EM RAMAL DE DISTRIBUIÇÃO DE ÁGUA   FORNECIMENTO E INSTALAÇÃO. AF_06/2022</t>
  </si>
  <si>
    <t xml:space="preserve">89742U</t>
  </si>
  <si>
    <t xml:space="preserve">CURVA CURTA 90 GRAUS, PVC, SERIE NORMAL, ESGOTO PREDIAL, DN 75 MM, JUNTA ELÁSTICA, FORNECIDO E INSTALADO EM RAMAL DE DESCARGA OU RAMAL DE ESGOTO SANITÁRIO. AF_12/2014</t>
  </si>
  <si>
    <t xml:space="preserve">89743U</t>
  </si>
  <si>
    <t xml:space="preserve">CURVA LONGA 90 GRAUS, PVC, SERIE NORMAL, ESGOTO PREDIAL, DN 75 MM, JUNTA ELÁSTICA, FORNECIDO E INSTALADO EM RAMAL DE DESCARGA OU RAMAL DE ESGOTO SANITÁRIO. AF_12/2014</t>
  </si>
  <si>
    <t xml:space="preserve">89744U</t>
  </si>
  <si>
    <t xml:space="preserve">JOELHO 90 GRAUS, PVC, SERIE NORMAL, ESGOTO PREDIAL, DN 100 MM, JUNTA ELÁSTICA, FORNECIDO E INSTALADO EM RAMAL DE DESCARGA OU RAMAL DE ESGOTO SANITÁRIO. AF_12/2014</t>
  </si>
  <si>
    <t xml:space="preserve">89746U</t>
  </si>
  <si>
    <t xml:space="preserve">JOELHO 45 GRAUS, PVC, SERIE NORMAL, ESGOTO PREDIAL, DN 100 MM, JUNTA ELÁSTICA, FORNECIDO E INSTALADO EM RAMAL DE DESCARGA OU RAMAL DE ESGOTO SANITÁRIO. AF_12/2014</t>
  </si>
  <si>
    <t xml:space="preserve">89747U</t>
  </si>
  <si>
    <t xml:space="preserve">ADAPTADOR, CPVC, SOLDÁVEL, DN 22MM, INSTALADO EM RAMAL DE DISTRIBUIÇÃO DE ÁGUA   FORNECIMENTO E INSTALAÇÃO. AF_06/2022</t>
  </si>
  <si>
    <t xml:space="preserve">89748U</t>
  </si>
  <si>
    <t xml:space="preserve">CURVA CURTA 90 GRAUS, PVC, SERIE NORMAL, ESGOTO PREDIAL, DN 100 MM, JUNTA ELÁSTICA, FORNECIDO E INSTALADO EM RAMAL DE DESCARGA OU RAMAL DE ESGOTO SANITÁRIO. AF_12/2014</t>
  </si>
  <si>
    <t xml:space="preserve">89749U</t>
  </si>
  <si>
    <t xml:space="preserve">CURVA DE TRANSPOSIÇÃO, CPVC, SOLDÁVEL, DN 22MM, INSTALADO EM RAMAL DE DISTRIBUIÇÃO DE ÁGUA   FORNECIMENTO E INSTALAÇÃO. AF_06/2022</t>
  </si>
  <si>
    <t xml:space="preserve">89750U</t>
  </si>
  <si>
    <t xml:space="preserve">CURVA LONGA 90 GRAUS, PVC, SERIE NORMAL, ESGOTO PREDIAL, DN 100 MM, JUNTA ELÁSTICA, FORNECIDO E INSTALADO EM RAMAL DE DESCARGA OU RAMAL DE ESGOTO SANITÁRIO. AF_12/2014</t>
  </si>
  <si>
    <t xml:space="preserve">89752U</t>
  </si>
  <si>
    <t xml:space="preserve">LUVA SIMPLES, PVC, SERIE NORMAL, ESGOTO PREDIAL, DN 40 MM, JUNTA SOLDÁVEL, FORNECIDO E INSTALADO EM RAMAL DE DESCARGA OU RAMAL DE ESGOTO SANITÁRIO. AF_12/2014</t>
  </si>
  <si>
    <t xml:space="preserve">89753U</t>
  </si>
  <si>
    <t xml:space="preserve">LUVA SIMPLES, PVC, SERIE NORMAL, ESGOTO PREDIAL, DN 50 MM, JUNTA ELÁSTICA, FORNECIDO E INSTALADO EM RAMAL DE DESCARGA OU RAMAL DE ESGOTO SANITÁRIO. AF_12/2014</t>
  </si>
  <si>
    <t xml:space="preserve">89754U</t>
  </si>
  <si>
    <t xml:space="preserve">LUVA DE CORRER, PVC, SERIE NORMAL, ESGOTO PREDIAL, DN 50 MM, JUNTA ELÁSTICA, FORNECIDO E INSTALADO EM RAMAL DE DESCARGA OU RAMAL DE ESGOTO SANITÁRIO. AF_12/2014</t>
  </si>
  <si>
    <t xml:space="preserve">89755U</t>
  </si>
  <si>
    <t xml:space="preserve">LUVA, CPVC, SOLDÁVEL, DN 28MM, INSTALADO EM RAMAL DE DISTRIBUIÇÃO DE ÁGUA   FORNECIMENTO E INSTALAÇÃO. AF_06/2022</t>
  </si>
  <si>
    <t xml:space="preserve">89756U</t>
  </si>
  <si>
    <t xml:space="preserve">LUVA DE CORRER, CPVC, SOLDÁVEL, DN 28MM, INSTALADO EM RAMAL DE DISTRIBUIÇÃO DE ÁGUA   FORNECIMENTO E INSTALAÇÃO. AF_06/2022</t>
  </si>
  <si>
    <t xml:space="preserve">89757U</t>
  </si>
  <si>
    <t xml:space="preserve">UNIÃO, CPVC, SOLDÁVEL, DN 28MM, INSTALADO EM RAMAL DE DISTRIBUIÇÃO DE ÁGUA   FORNECIMENTO E INSTALAÇÃO. AF_06/2022</t>
  </si>
  <si>
    <t xml:space="preserve">89758U</t>
  </si>
  <si>
    <t xml:space="preserve">CONECTOR, CPVC, SOLDÁVEL, DN 28MM X 1 , INSTALADO EM RAMAL DE DISTRIBUIÇÃO DE ÁGUA   FORNECIMENTO E INSTALAÇÃO. AF_06/2022</t>
  </si>
  <si>
    <t xml:space="preserve">89759U</t>
  </si>
  <si>
    <t xml:space="preserve">BUCHA DE REDUÇÃO, CPVC, SOLDÁVEL, DN 28MM X 22MM, INSTALADO EM RAMAL DE DISTRIBUIÇÃO DE ÁGUA - FORNECIMENTO E INSTALAÇÃO. AF_06/2022</t>
  </si>
  <si>
    <t xml:space="preserve">89760U</t>
  </si>
  <si>
    <t xml:space="preserve">LUVA, CPVC, SOLDÁVEL, DN 35MM, INSTALADO EM RAMAL DE DISTRIBUIÇÃO DE ÁGUA - FORNECIMENTO E INSTALAÇÃO. AF_06/2022</t>
  </si>
  <si>
    <t xml:space="preserve">89761U</t>
  </si>
  <si>
    <t xml:space="preserve">LUVA DE CORRER, CPVC, SOLDÁVEL, DN 35MM, INSTALADO EM RAMAL DE DISTRIBUIÇÃO DE ÁGUA - FORNECIMENTO E INSTALAÇÃO. AF_06/2022</t>
  </si>
  <si>
    <t xml:space="preserve">89762U</t>
  </si>
  <si>
    <t xml:space="preserve">UNIÃO, CPVC, SOLDÁVEL, DN35MM, INSTALADO EM RAMAL DE DISTRIBUIÇÃO DE ÁGUA - FORNECIMENTO E INSTALAÇÃO. AF_06/2022</t>
  </si>
  <si>
    <t xml:space="preserve">89763U</t>
  </si>
  <si>
    <t xml:space="preserve">CONECTOR, CPVC, SOLDÁVEL, DN 35MM X 1 1/4 , INSTALADO EM RAMAL DE DISTRIBUIÇÃO DE ÁGUA - FORNECIMENTO E INSTALAÇÃO. AF_06/2022</t>
  </si>
  <si>
    <t xml:space="preserve">89764U</t>
  </si>
  <si>
    <t xml:space="preserve">BUCHA DE REDUÇÃO, CPVC, SOLDÁVEL, DN35MM X 28MM, INSTALADO EM RAMAL DE DISTRIBUIÇÃO DE ÁGUA - FORNECIMENTO E INSTALAÇÃO. AF_06/2022</t>
  </si>
  <si>
    <t xml:space="preserve">89765U</t>
  </si>
  <si>
    <t xml:space="preserve">TE, CPVC, SOLDÁVEL, DN 22MM, INSTALADO EM RAMAL DE DISTRIBUIÇÃO DE ÁGUA - FORNECIMENTO E INSTALAÇÃO. AF_06/2022</t>
  </si>
  <si>
    <t xml:space="preserve">89767U</t>
  </si>
  <si>
    <t xml:space="preserve">TÊ MISTURADOR, CPVC, SOLDÁVEL, DN 22MM, INSTALADO EM RAMAL DE DISTRIBUIÇÃO DE ÁGUA - FORNECIMENTO E INSTALAÇÃO. AF_06/2022</t>
  </si>
  <si>
    <t xml:space="preserve">89768U</t>
  </si>
  <si>
    <t xml:space="preserve">TÊ, CPVC, SOLDÁVEL, DN 28MM, INSTALADO EM RAMAL DE DISTRIBUIÇÃO DE ÁGUA - FORNECIMENTO E INSTALAÇÃO. AF_06/2022</t>
  </si>
  <si>
    <t xml:space="preserve">89769U</t>
  </si>
  <si>
    <t xml:space="preserve">TÊ, CPVC, SOLDÁVEL, DN35MM, INSTALADO EM RAMAL DE DISTRIBUIÇÃO DE ÁGUA - FORNECIMENTO E INSTALAÇÃO. AF_06/2022</t>
  </si>
  <si>
    <t xml:space="preserve">89772U</t>
  </si>
  <si>
    <t xml:space="preserve">TUBO, CPVC, SOLDÁVEL, DN 54MM, INSTALADO EM PRUMADA DE ÁGUA   FORNECIMENTO E INSTALAÇÃO. AF_06/2022</t>
  </si>
  <si>
    <t xml:space="preserve">89774U</t>
  </si>
  <si>
    <t xml:space="preserve">LUVA SIMPLES, PVC, SERIE NORMAL, ESGOTO PREDIAL, DN 75 MM, JUNTA ELÁSTICA, FORNECIDO E INSTALADO EM RAMAL DE DESCARGA OU RAMAL DE ESGOTO SANITÁRIO. AF_12/2014</t>
  </si>
  <si>
    <t xml:space="preserve">89776U</t>
  </si>
  <si>
    <t xml:space="preserve">LUVA DE CORRER, PVC, SERIE NORMAL, ESGOTO PREDIAL, DN 75 MM, JUNTA ELÁSTICA, FORNECIDO E INSTALADO EM RAMAL DE DESCARGA OU RAMAL DE ESGOTO SANITÁRIO. AF_12/2014</t>
  </si>
  <si>
    <t xml:space="preserve">89777U</t>
  </si>
  <si>
    <t xml:space="preserve">JOELHO 90 GRAUS, CPVC, SOLDÁVEL, DN 35MM, INSTALADO EM PRUMADA DE ÁGUA   FORNECIMENTO E INSTALAÇÃO. AF_06/2022</t>
  </si>
  <si>
    <t xml:space="preserve">89778U</t>
  </si>
  <si>
    <t xml:space="preserve">LUVA SIMPLES, PVC, SERIE NORMAL, ESGOTO PREDIAL, DN 100 MM, JUNTA ELÁSTICA, FORNECIDO E INSTALADO EM RAMAL DE DESCARGA OU RAMAL DE ESGOTO SANITÁRIO. AF_12/2014</t>
  </si>
  <si>
    <t xml:space="preserve">89779U</t>
  </si>
  <si>
    <t xml:space="preserve">LUVA DE CORRER, PVC, SERIE NORMAL, ESGOTO PREDIAL, DN 100 MM, JUNTA ELÁSTICA, FORNECIDO E INSTALADO EM RAMAL DE DESCARGA OU RAMAL DE ESGOTO SANITÁRIO. AF_12/2014</t>
  </si>
  <si>
    <t xml:space="preserve">89780U</t>
  </si>
  <si>
    <t xml:space="preserve">JOELHO 45 GRAUS, CPVC, SOLDÁVEL, DN 35MM, INSTALADO EM PRUMADA DE ÁGUA - FORNECIMENTO E INSTALAÇÃO. AF_06/2022</t>
  </si>
  <si>
    <t xml:space="preserve">89781U</t>
  </si>
  <si>
    <t xml:space="preserve">JOELHO 90 GRAUS, CPVC, SOLDÁVEL, DN 42MM, INSTALADO EM PRUMADA DE ÁGUA   FORNECIMENTO E INSTALAÇÃO. AF_06/2022</t>
  </si>
  <si>
    <t xml:space="preserve">89782U</t>
  </si>
  <si>
    <t xml:space="preserve">TE, PVC, SERIE NORMAL, ESGOTO PREDIAL, DN 40 X 40 MM, JUNTA SOLDÁVEL, FORNECIDO E INSTALADO EM RAMAL DE DESCARGA OU RAMAL DE ESGOTO SANITÁRIO. AF_12/2014</t>
  </si>
  <si>
    <t xml:space="preserve">89783U</t>
  </si>
  <si>
    <t xml:space="preserve">JUNÇÃO SIMPLES, PVC, SERIE NORMAL, ESGOTO PREDIAL, DN 40 MM, JUNTA SOLDÁVEL, FORNECIDO E INSTALADO EM RAMAL DE DESCARGA OU RAMAL DE ESGOTO SANITÁRIO. AF_12/2014</t>
  </si>
  <si>
    <t xml:space="preserve">89784U</t>
  </si>
  <si>
    <t xml:space="preserve">TE, PVC, SERIE NORMAL, ESGOTO PREDIAL, DN 50 X 50 MM, JUNTA ELÁSTICA, FORNECIDO E INSTALADO EM RAMAL DE DESCARGA OU RAMAL DE ESGOTO SANITÁRIO. AF_12/2014</t>
  </si>
  <si>
    <t xml:space="preserve">89785U</t>
  </si>
  <si>
    <t xml:space="preserve">JUNÇÃO SIMPLES, PVC, SERIE NORMAL, ESGOTO PREDIAL, DN 50 X 50 MM, JUNTA ELÁSTICA, FORNECIDO E INSTALADO EM RAMAL DE DESCARGA OU RAMAL DE ESGOTO SANITÁRIO. AF_12/2014</t>
  </si>
  <si>
    <t xml:space="preserve">89786U</t>
  </si>
  <si>
    <t xml:space="preserve">TE, PVC, SERIE NORMAL, ESGOTO PREDIAL, DN 75 X 75 MM, JUNTA ELÁSTICA, FORNECIDO E INSTALADO EM RAMAL DE DESCARGA OU RAMAL DE ESGOTO SANITÁRIO. AF_12/2014</t>
  </si>
  <si>
    <t xml:space="preserve">89787U</t>
  </si>
  <si>
    <t xml:space="preserve">JOELHO 45 GRAUS, CPVC, SOLDÁVEL, DN 42MM, INSTALADO EM PRUMADA DE ÁGUA   FORNECIMENTO E INSTALAÇÃO. AF_06/2022</t>
  </si>
  <si>
    <t xml:space="preserve">89788U</t>
  </si>
  <si>
    <t xml:space="preserve">JOELHO 90 GRAUS, CPVC, SOLDÁVEL, DN 54MM, INSTALADO EM PRUMADA DE ÁGUA   FORNECIMENTO E INSTALAÇÃO. AF_06/2022</t>
  </si>
  <si>
    <t xml:space="preserve">89789U</t>
  </si>
  <si>
    <t xml:space="preserve">JOELHO 45 GRAUS, CPVC, SOLDÁVEL, DN 54MM, INSTALADO EM PRUMADA DE ÁGUA   FORNECIMENTO E INSTALAÇÃO. AF_06/2022</t>
  </si>
  <si>
    <t xml:space="preserve">89790U</t>
  </si>
  <si>
    <t xml:space="preserve">JOELHO 90 GRAUS, CPVC, SOLDÁVEL, DN 73MM, INSTALADO EM PRUMADA DE ÁGUA   FORNECIMENTO E INSTALAÇÃO. AF_06/2022</t>
  </si>
  <si>
    <t xml:space="preserve">89791U</t>
  </si>
  <si>
    <t xml:space="preserve">JOELHO 45 GRAUS, CPVC, SOLDÁVEL, DN 73MM, INSTALADO EM PRUMADA DE ÁGUA   FORNECIMENTO E INSTALAÇÃO. AF_06/2022</t>
  </si>
  <si>
    <t xml:space="preserve">89792U</t>
  </si>
  <si>
    <t xml:space="preserve">JOELHO 90 GRAUS, CPVC, SOLDÁVEL, DN 89MM, INSTALADO EM PRUMADA DE ÁGUA   FORNECIMENTO E INSTALAÇÃO. AF_06/2022</t>
  </si>
  <si>
    <t xml:space="preserve">89793U</t>
  </si>
  <si>
    <t xml:space="preserve">JOELHO 45 GRAUS, CPVC, SOLDÁVEL, DN 89MM, INSTALADO EM PRUMADA DE ÁGUA   FORNECIMENTO E INSTALAÇÃO. AF_06/2022</t>
  </si>
  <si>
    <t xml:space="preserve">89794U</t>
  </si>
  <si>
    <t xml:space="preserve">LUVA, CPVC, SOLDÁVEL, DN 35MM, INSTALADO EM PRUMADA DE ÁGUA   FORNECIMENTO E INSTALAÇÃO. AF_06/2022</t>
  </si>
  <si>
    <t xml:space="preserve">89795U</t>
  </si>
  <si>
    <t xml:space="preserve">JUNÇÃO SIMPLES, PVC, SERIE NORMAL, ESGOTO PREDIAL, DN 75 X 75 MM, JUNTA ELÁSTICA, FORNECIDO E INSTALADO EM RAMAL DE DESCARGA OU RAMAL DE ESGOTO SANITÁRIO. AF_12/2014</t>
  </si>
  <si>
    <t xml:space="preserve">89796U</t>
  </si>
  <si>
    <t xml:space="preserve">TE, PVC, SERIE NORMAL, ESGOTO PREDIAL, DN 100 X 100 MM, JUNTA ELÁSTICA, FORNECIDO E INSTALADO EM RAMAL DE DESCARGA OU RAMAL DE ESGOTO SANITÁRIO. AF_12/2014</t>
  </si>
  <si>
    <t xml:space="preserve">89797U</t>
  </si>
  <si>
    <t xml:space="preserve">JUNÇÃO SIMPLES, PVC, SERIE NORMAL, ESGOTO PREDIAL, DN 100 X 100 MM, JUNTA ELÁSTICA, FORNECIDO E INSTALADO EM RAMAL DE DESCARGA OU RAMAL DE ESGOTO SANITÁRIO. AF_12/2014</t>
  </si>
  <si>
    <t xml:space="preserve">89801U</t>
  </si>
  <si>
    <t xml:space="preserve">JOELHO 90 GRAUS, PVC, SERIE NORMAL, ESGOTO PREDIAL, DN 50 MM, JUNTA ELÁSTICA, FORNECIDO E INSTALADO EM PRUMADA DE ESGOTO SANITÁRIO OU VENTILAÇÃO. AF_12/2014</t>
  </si>
  <si>
    <t xml:space="preserve">89802U</t>
  </si>
  <si>
    <t xml:space="preserve">JOELHO 45 GRAUS, PVC, SERIE NORMAL, ESGOTO PREDIAL, DN 50 MM, JUNTA ELÁSTICA, FORNECIDO E INSTALADO EM PRUMADA DE ESGOTO SANITÁRIO OU VENTILAÇÃO. AF_12/2014</t>
  </si>
  <si>
    <t xml:space="preserve">89803U</t>
  </si>
  <si>
    <t xml:space="preserve">CURVA CURTA 90 GRAUS, PVC, SERIE NORMAL, ESGOTO PREDIAL, DN 50 MM, JUNTA ELÁSTICA, FORNECIDO E INSTALADO EM PRUMADA DE ESGOTO SANITÁRIO OU VENTILAÇÃO. AF_12/2014</t>
  </si>
  <si>
    <t xml:space="preserve">89804U</t>
  </si>
  <si>
    <t xml:space="preserve">CURVA LONGA 90 GRAUS, PVC, SERIE NORMAL, ESGOTO PREDIAL, DN 50 MM, JUNTA ELÁSTICA, FORNECIDO E INSTALADO EM PRUMADA DE ESGOTO SANITÁRIO OU VENTILAÇÃO. AF_12/2014</t>
  </si>
  <si>
    <t xml:space="preserve">89805U</t>
  </si>
  <si>
    <t xml:space="preserve">JOELHO 90 GRAUS, PVC, SERIE NORMAL, ESGOTO PREDIAL, DN 75 MM, JUNTA ELÁSTICA, FORNECIDO E INSTALADO EM PRUMADA DE ESGOTO SANITÁRIO OU VENTILAÇÃO. AF_12/2014</t>
  </si>
  <si>
    <t xml:space="preserve">89806U</t>
  </si>
  <si>
    <t xml:space="preserve">JOELHO 45 GRAUS, PVC, SERIE NORMAL, ESGOTO PREDIAL, DN 75 MM, JUNTA ELÁSTICA, FORNECIDO E INSTALADO EM PRUMADA DE ESGOTO SANITÁRIO OU VENTILAÇÃO. AF_12/2014</t>
  </si>
  <si>
    <t xml:space="preserve">89807U</t>
  </si>
  <si>
    <t xml:space="preserve">CURVA CURTA 90 GRAUS, PVC, SERIE NORMAL, ESGOTO PREDIAL, DN 75 MM, JUNTA ELÁSTICA, FORNECIDO E INSTALADO EM PRUMADA DE ESGOTO SANITÁRIO OU VENTILAÇÃO. AF_12/2014</t>
  </si>
  <si>
    <t xml:space="preserve">89808U</t>
  </si>
  <si>
    <t xml:space="preserve">CURVA LONGA 90 GRAUS, PVC, SERIE NORMAL, ESGOTO PREDIAL, DN 75 MM, JUNTA ELÁSTICA, FORNECIDO E INSTALADO EM PRUMADA DE ESGOTO SANITÁRIO OU VENTILAÇÃO. AF_12/2014</t>
  </si>
  <si>
    <t xml:space="preserve">89809U</t>
  </si>
  <si>
    <t xml:space="preserve">JOELHO 90 GRAUS, PVC, SERIE NORMAL, ESGOTO PREDIAL, DN 100 MM, JUNTA ELÁSTICA, FORNECIDO E INSTALADO EM PRUMADA DE ESGOTO SANITÁRIO OU VENTILAÇÃO. AF_12/2014</t>
  </si>
  <si>
    <t xml:space="preserve">89810U</t>
  </si>
  <si>
    <t xml:space="preserve">JOELHO 45 GRAUS, PVC, SERIE NORMAL, ESGOTO PREDIAL, DN 100 MM, JUNTA ELÁSTICA, FORNECIDO E INSTALADO EM PRUMADA DE ESGOTO SANITÁRIO OU VENTILAÇÃO. AF_12/2014</t>
  </si>
  <si>
    <t xml:space="preserve">89811U</t>
  </si>
  <si>
    <t xml:space="preserve">CURVA CURTA 90 GRAUS, PVC, SERIE NORMAL, ESGOTO PREDIAL, DN 100 MM, JUNTA ELÁSTICA, FORNECIDO E INSTALADO EM PRUMADA DE ESGOTO SANITÁRIO OU VENTILAÇÃO. AF_12/2014</t>
  </si>
  <si>
    <t xml:space="preserve">89812U</t>
  </si>
  <si>
    <t xml:space="preserve">CURVA LONGA 90 GRAUS, PVC, SERIE NORMAL, ESGOTO PREDIAL, DN 100 MM, JUNTA ELÁSTICA, FORNECIDO E INSTALADO EM PRUMADA DE ESGOTO SANITÁRIO OU VENTILAÇÃO. AF_12/2014</t>
  </si>
  <si>
    <t xml:space="preserve">89813U</t>
  </si>
  <si>
    <t xml:space="preserve">LUVA SIMPLES, PVC, SERIE NORMAL, ESGOTO PREDIAL, DN 50 MM, JUNTA ELÁSTICA, FORNECIDO E INSTALADO EM PRUMADA DE ESGOTO SANITÁRIO OU VENTILAÇÃO. AF_12/2014</t>
  </si>
  <si>
    <t xml:space="preserve">89814U</t>
  </si>
  <si>
    <t xml:space="preserve">LUVA DE CORRER, PVC, SERIE NORMAL, ESGOTO PREDIAL, DN 50 MM, JUNTA ELÁSTICA, FORNECIDO E INSTALADO EM PRUMADA DE ESGOTO SANITÁRIO OU VENTILAÇÃO. AF_12/2014</t>
  </si>
  <si>
    <t xml:space="preserve">89815U</t>
  </si>
  <si>
    <t xml:space="preserve">LUVA DE CORRER, CPVC, SOLDÁVEL, DN 35MM, INSTALADO EM PRUMADA DE ÁGUA   FORNECIMENTO E INSTALAÇÃO. AF_06/2022</t>
  </si>
  <si>
    <t xml:space="preserve">89816U</t>
  </si>
  <si>
    <t xml:space="preserve">UNIÃO, CPVC, SOLDÁVEL, DN35MM, INSTALADO EM PRUMADA DE ÁGUA   FORNECIMENTO E INSTALAÇÃO. AF_06/2022</t>
  </si>
  <si>
    <t xml:space="preserve">89817U</t>
  </si>
  <si>
    <t xml:space="preserve">LUVA SIMPLES, PVC, SERIE NORMAL, ESGOTO PREDIAL, DN 75 MM, JUNTA ELÁSTICA, FORNECIDO E INSTALADO EM PRUMADA DE ESGOTO SANITÁRIO OU VENTILAÇÃO. AF_12/2014</t>
  </si>
  <si>
    <t xml:space="preserve">89818U</t>
  </si>
  <si>
    <t xml:space="preserve">CONECTOR, CPVC, SOLDÁVEL, DN 35MM X 1 1/4 , INSTALADO EM PRUMADA DE ÁGUA   FORNECIMENTO E INSTALAÇÃO. AF_06/2022</t>
  </si>
  <si>
    <t xml:space="preserve">89819U</t>
  </si>
  <si>
    <t xml:space="preserve">LUVA DE CORRER, PVC, SERIE NORMAL, ESGOTO PREDIAL, DN 75 MM, JUNTA ELÁSTICA, FORNECIDO E INSTALADO EM PRUMADA DE ESGOTO SANITÁRIO OU VENTILAÇÃO. AF_12/2014</t>
  </si>
  <si>
    <t xml:space="preserve">89821U</t>
  </si>
  <si>
    <t xml:space="preserve">LUVA SIMPLES, PVC, SERIE NORMAL, ESGOTO PREDIAL, DN 100 MM, JUNTA ELÁSTICA, FORNECIDO E INSTALADO EM PRUMADA DE ESGOTO SANITÁRIO OU VENTILAÇÃO. AF_12/2014</t>
  </si>
  <si>
    <t xml:space="preserve">89822U</t>
  </si>
  <si>
    <t xml:space="preserve">LUVA, CPVC, SOLDÁVEL, DN 42MM, INSTALADO EM PRUMADA DE ÁGUA   FORNECIMENTO E INSTALAÇÃO. AF_06/2022</t>
  </si>
  <si>
    <t xml:space="preserve">89823U</t>
  </si>
  <si>
    <t xml:space="preserve">LUVA DE CORRER, PVC, SERIE NORMAL, ESGOTO PREDIAL, DN 100 MM, JUNTA ELÁSTICA, FORNECIDO E INSTALADO EM PRUMADA DE ESGOTO SANITÁRIO OU VENTILAÇÃO. AF_12/2014</t>
  </si>
  <si>
    <t xml:space="preserve">89824U</t>
  </si>
  <si>
    <t xml:space="preserve">LUVA DE CORRER, CPVC, SOLDÁVEL, DN 42MM, INSTALADO EM PRUMADA DE ÁGUA   FORNECIMENTO E INSTALAÇÃO. AF_06/2022</t>
  </si>
  <si>
    <t xml:space="preserve">89825U</t>
  </si>
  <si>
    <t xml:space="preserve">TE, PVC, SERIE NORMAL, ESGOTO PREDIAL, DN 50 X 50 MM, JUNTA ELÁSTICA, FORNECIDO E INSTALADO EM PRUMADA DE ESGOTO SANITÁRIO OU VENTILAÇÃO. AF_12/2014</t>
  </si>
  <si>
    <t xml:space="preserve">89826U</t>
  </si>
  <si>
    <t xml:space="preserve">LUVA DE TRANSIÇÃO, CPVC, SOLDÁVEL, DN42MM X 1.1/2 , INSTALADO EM PRUMADA DE ÁGUA   FORNECIMENTO E INSTALAÇÃO. AF_06/2022</t>
  </si>
  <si>
    <t xml:space="preserve">89827U</t>
  </si>
  <si>
    <t xml:space="preserve">JUNÇÃO SIMPLES, PVC, SERIE NORMAL, ESGOTO PREDIAL, DN 50 X 50 MM, JUNTA ELÁSTICA, FORNECIDO E INSTALADO EM PRUMADA DE ESGOTO SANITÁRIO OU VENTILAÇÃO. AF_12/2014</t>
  </si>
  <si>
    <t xml:space="preserve">89828U</t>
  </si>
  <si>
    <t xml:space="preserve">UNIÃO, CPVC, SOLDÁVEL, DN42MM, INSTALADO EM PRUMADA DE ÁGUA   FORNECIMENTO E INSTALAÇÃO. AF_06/2022</t>
  </si>
  <si>
    <t xml:space="preserve">89829U</t>
  </si>
  <si>
    <t xml:space="preserve">TE, PVC, SERIE NORMAL, ESGOTO PREDIAL, DN 75 X 75 MM, JUNTA ELÁSTICA, FORNECIDO E INSTALADO EM PRUMADA DE ESGOTO SANITÁRIO OU VENTILAÇÃO. AF_12/2014</t>
  </si>
  <si>
    <t xml:space="preserve">89830U</t>
  </si>
  <si>
    <t xml:space="preserve">JUNÇÃO SIMPLES, PVC, SERIE NORMAL, ESGOTO PREDIAL, DN 75 X 75 MM, JUNTA ELÁSTICA, FORNECIDO E INSTALADO EM PRUMADA DE ESGOTO SANITÁRIO OU VENTILAÇÃO. AF_12/2014</t>
  </si>
  <si>
    <t xml:space="preserve">89831U</t>
  </si>
  <si>
    <t xml:space="preserve">CONECTOR, CPVC, SOLDÁVEL, DN 42MM X 1.1/2 , INSTALADO EM PRUMADA DE ÁGUA   FORNECIMENTO E INSTALAÇÃO. AF_06/2022</t>
  </si>
  <si>
    <t xml:space="preserve">89832U</t>
  </si>
  <si>
    <t xml:space="preserve">BUCHA DE REDUÇÃO, CPVC, SOLDÁVEL, DN 42MM X 22MM, INSTALADO EM RAMAL DE DISTRIBUIÇÃO DE ÁGUA - FORNECIMENTO E INSTALAÇÃO. AF_06/2022</t>
  </si>
  <si>
    <t xml:space="preserve">89833U</t>
  </si>
  <si>
    <t xml:space="preserve">TE, PVC, SERIE NORMAL, ESGOTO PREDIAL, DN 100 X 100 MM, JUNTA ELÁSTICA, FORNECIDO E INSTALADO EM PRUMADA DE ESGOTO SANITÁRIO OU VENTILAÇÃO. AF_12/2014</t>
  </si>
  <si>
    <t xml:space="preserve">89834U</t>
  </si>
  <si>
    <t xml:space="preserve">JUNÇÃO SIMPLES, PVC, SERIE NORMAL, ESGOTO PREDIAL, DN 100 X 100 MM, JUNTA ELÁSTICA, FORNECIDO E INSTALADO EM PRUMADA DE ESGOTO SANITÁRIO OU VENTILAÇÃO. AF_12/2014</t>
  </si>
  <si>
    <t xml:space="preserve">89835U</t>
  </si>
  <si>
    <t xml:space="preserve">LUVA, CPVC, SOLDÁVEL, DN 54MM, INSTALADO EM PRUMADA DE ÁGUA   FORNECIMENTO E INSTALAÇÃO. AF_06/2022</t>
  </si>
  <si>
    <t xml:space="preserve">89836U</t>
  </si>
  <si>
    <t xml:space="preserve">LUVA DE TRANSIÇÃO, CPVC, SOLDÁVEL, DN 54MM X 2 , INSTALADO EM PRUMADA DE ÁGUA   FORNECIMENTO E INSTALAÇÃO. AF_06/2022</t>
  </si>
  <si>
    <t xml:space="preserve">89837U</t>
  </si>
  <si>
    <t xml:space="preserve">UNIÃO, CPVC, SOLDÁVEL, DN 54MM, INSTALADO EM PRUMADA DE ÁGUA   FORNECIMENTO E INSTALAÇÃO. AF_06/2022</t>
  </si>
  <si>
    <t xml:space="preserve">89838U</t>
  </si>
  <si>
    <t xml:space="preserve">LUVA, CPVC, SOLDÁVEL, DN 73MM, INSTALADO EM PRUMADA DE ÁGUA   FORNECIMENTO E INSTALAÇÃO. AF_06/2022</t>
  </si>
  <si>
    <t xml:space="preserve">89839U</t>
  </si>
  <si>
    <t xml:space="preserve">UNIÃO, CPVC, SOLDÁVEL, DN 73MM, INSTALADO EM PRUMADA DE ÁGUA   FORNECIMENTO E INSTALAÇÃO. AF_06/2022</t>
  </si>
  <si>
    <t xml:space="preserve">89840U</t>
  </si>
  <si>
    <t xml:space="preserve">LUVA, CPVC, SOLDÁVEL, DN 89MM, INSTALADO EM PRUMADA DE ÁGUA   FORNECIMENTO E INSTALAÇÃO. AF_06/2022</t>
  </si>
  <si>
    <t xml:space="preserve">89841U</t>
  </si>
  <si>
    <t xml:space="preserve">UNIÃO, CPVC, SOLDÁVEL, DN 89MM, INSTALADO EM PRUMADA DE ÁGUA   FORNECIMENTO E INSTALAÇÃO. AF_06/2022</t>
  </si>
  <si>
    <t xml:space="preserve">89842U</t>
  </si>
  <si>
    <t xml:space="preserve">TÊ, CPVC, SOLDÁVEL, DN 35MM, INSTALADO EM PRUMADA DE ÁGUA   FORNECIMENTO E INSTALAÇÃO. AF_06/2022</t>
  </si>
  <si>
    <t xml:space="preserve">89844U</t>
  </si>
  <si>
    <t xml:space="preserve">TE, CPVC, SOLDÁVEL, DN  42MM, INSTALADO EM PRUMADA DE ÁGUA   FORNECIMENTO E INSTALAÇÃO. AF_06/2022</t>
  </si>
  <si>
    <t xml:space="preserve">89845U</t>
  </si>
  <si>
    <t xml:space="preserve">TÊ, CPVC, SOLDÁVEL, DN 54 MM, INSTALADO EM PRUMADA DE ÁGUA   FORNECIMENTO E INSTALAÇÃO. AF_06/2022</t>
  </si>
  <si>
    <t xml:space="preserve">89846U</t>
  </si>
  <si>
    <t xml:space="preserve">TÊ, CPVC, SOLDÁVEL, DN 73MM, INSTALADO EM PRUMADA DE ÁGUA   FORNECIMENTO E INSTALAÇÃO. AF_06/2022</t>
  </si>
  <si>
    <t xml:space="preserve">89847U</t>
  </si>
  <si>
    <t xml:space="preserve">TÊ, CPVC, SOLDÁVEL, DN 89MM, INSTALADO EM PRUMADA DE ÁGUA   FORNECIMENTO E INSTALAÇÃO. AF_06/2022</t>
  </si>
  <si>
    <t xml:space="preserve">89850U</t>
  </si>
  <si>
    <t xml:space="preserve">JOELHO 90 GRAUS, PVC, SERIE NORMAL, ESGOTO PREDIAL, DN 100 MM, JUNTA ELÁSTICA, FORNECIDO E INSTALADO EM SUBCOLETOR AÉREO DE ESGOTO SANITÁRIO. AF_12/2014</t>
  </si>
  <si>
    <t xml:space="preserve">89851U</t>
  </si>
  <si>
    <t xml:space="preserve">JOELHO 45 GRAUS, PVC, SERIE NORMAL, ESGOTO PREDIAL, DN 100 MM, JUNTA ELÁSTICA, FORNECIDO E INSTALADO EM SUBCOLETOR AÉREO DE ESGOTO SANITÁRIO. AF_12/2014</t>
  </si>
  <si>
    <t xml:space="preserve">89852U</t>
  </si>
  <si>
    <t xml:space="preserve">CURVA CURTA 90 GRAUS, PVC, SERIE NORMAL, ESGOTO PREDIAL, DN 100 MM, JUNTA ELÁSTICA, FORNECIDO E INSTALADO EM SUBCOLETOR AÉREO DE ESGOTO SANITÁRIO. AF_12/2014</t>
  </si>
  <si>
    <t xml:space="preserve">89853U</t>
  </si>
  <si>
    <t xml:space="preserve">CURVA LONGA 90 GRAUS, PVC, SERIE NORMAL, ESGOTO PREDIAL, DN 100 MM, JUNTA ELÁSTICA, FORNECIDO E INSTALADO EM SUBCOLETOR AÉREO DE ESGOTO SANITÁRIO. AF_12/2014</t>
  </si>
  <si>
    <t xml:space="preserve">89854U</t>
  </si>
  <si>
    <t xml:space="preserve">JOELHO 90 GRAUS, PVC, SERIE NORMAL, ESGOTO PREDIAL, DN 150 MM, JUNTA ELÁSTICA, FORNECIDO E INSTALADO EM SUBCOLETOR AÉREO DE ESGOTO SANITÁRIO. AF_12/2014</t>
  </si>
  <si>
    <t xml:space="preserve">89855U</t>
  </si>
  <si>
    <t xml:space="preserve">JOELHO 45 GRAUS, PVC, SERIE NORMAL, ESGOTO PREDIAL, DN 150 MM, JUNTA ELÁSTICA, FORNECIDO E INSTALADO EM SUBCOLETOR AÉREO DE ESGOTO SANITÁRIO. AF_12/2014</t>
  </si>
  <si>
    <t xml:space="preserve">89856U</t>
  </si>
  <si>
    <t xml:space="preserve">LUVA SIMPLES, PVC, SERIE NORMAL, ESGOTO PREDIAL, DN 100 MM, JUNTA ELÁSTICA, FORNECIDO E INSTALADO EM SUBCOLETOR AÉREO DE ESGOTO SANITÁRIO. AF_12/2014</t>
  </si>
  <si>
    <t xml:space="preserve">89857U</t>
  </si>
  <si>
    <t xml:space="preserve">LUVA DE CORRER, PVC, SERIE NORMAL, ESGOTO PREDIAL, DN 100 MM, JUNTA ELÁSTICA, FORNECIDO E INSTALADO EM SUBCOLETOR AÉREO DE ESGOTO SANITÁRIO. AF_12/2014</t>
  </si>
  <si>
    <t xml:space="preserve">89859U</t>
  </si>
  <si>
    <t xml:space="preserve">LUVA DE CORRER, PVC, SERIE NORMAL, ESGOTO PREDIAL, DN 150 MM, JUNTA ELÁSTICA, FORNECIDO E INSTALADO EM SUBCOLETOR AÉREO DE ESGOTO SANITÁRIO. AF_12/2014</t>
  </si>
  <si>
    <t xml:space="preserve">89860U</t>
  </si>
  <si>
    <t xml:space="preserve">TE, PVC, SERIE NORMAL, ESGOTO PREDIAL, DN 100 X 100 MM, JUNTA ELÁSTICA, FORNECIDO E INSTALADO EM SUBCOLETOR AÉREO DE ESGOTO SANITÁRIO. AF_12/2014</t>
  </si>
  <si>
    <t xml:space="preserve">89861U</t>
  </si>
  <si>
    <t xml:space="preserve">JUNÇÃO SIMPLES, PVC, SERIE NORMAL, ESGOTO PREDIAL, DN 100 X 100 MM, JUNTA ELÁSTICA, FORNECIDO E INSTALADO EM SUBCOLETOR AÉREO DE ESGOTO SANITÁRIO. AF_12/2014</t>
  </si>
  <si>
    <t xml:space="preserve">89862U</t>
  </si>
  <si>
    <t xml:space="preserve">TE, PVC, SERIE NORMAL, ESGOTO PREDIAL, DN 150 X 150 MM, JUNTA ELÁSTICA, FORNECIDO E INSTALADO EM SUBCOLETOR AÉREO DE ESGOTO SANITÁRIO. AF_12/2014</t>
  </si>
  <si>
    <t xml:space="preserve">89863U</t>
  </si>
  <si>
    <t xml:space="preserve">JUNÇÃO SIMPLES, PVC, SERIE NORMAL, ESGOTO PREDIAL, DN 150 X 150 MM, JUNTA ELÁSTICA, FORNECIDO E INSTALADO EM SUBCOLETOR AÉREO DE ESGOTO SANITÁRIO. AF_12/2014</t>
  </si>
  <si>
    <t xml:space="preserve">89866U</t>
  </si>
  <si>
    <t xml:space="preserve">JOELHO 90 GRAUS, PVC, SOLDÁVEL, DN 25MM, INSTALADO EM DRENO DE AR-CONDICIONADO - FORNECIMENTO E INSTALAÇÃO. AF_12/2014</t>
  </si>
  <si>
    <t xml:space="preserve">89867U</t>
  </si>
  <si>
    <t xml:space="preserve">JOELHO 45 GRAUS, PVC, SOLDÁVEL, DN 25MM, INSTALADO EM DRENO DE AR-CONDICIONADO - FORNECIMENTO E INSTALAÇÃO. AF_12/2014</t>
  </si>
  <si>
    <t xml:space="preserve">89868U</t>
  </si>
  <si>
    <t xml:space="preserve">LUVA, PVC, SOLDÁVEL, DN 25MM, INSTALADO EM DRENO DE AR-CONDICIONADO - FORNECIMENTO E INSTALAÇÃO. AF_12/2014</t>
  </si>
  <si>
    <t xml:space="preserve">89869U</t>
  </si>
  <si>
    <t xml:space="preserve">TE, PVC, SOLDÁVEL, DN 25MM, INSTALADO EM DRENO DE AR-CONDICIONADO - FORNECIMENTO E INSTALAÇÃO. AF_12/2014</t>
  </si>
  <si>
    <t xml:space="preserve">89979U</t>
  </si>
  <si>
    <t xml:space="preserve">LUVA COM BUCHA DE LATÃO, PVC, SOLDÁVEL, DN 32MM X 1 , INSTALADO EM RAMAL OU SUB-RAMAL DE ÁGUA   FORNECIMENTO E INSTALAÇÃO. AF_06/2022</t>
  </si>
  <si>
    <t xml:space="preserve">89981U</t>
  </si>
  <si>
    <t xml:space="preserve">LUVA SOLDÁVEL E COM BUCHA DE LATÃO, PVC, SOLDÁVEL, DN 32MM X 1 , INSTALADO EM PRUMADA DE ÁGUA   FORNECIMENTO E INSTALAÇÃO. AF_06/2022</t>
  </si>
  <si>
    <t xml:space="preserve">90373U</t>
  </si>
  <si>
    <t xml:space="preserve">JOELHO 90 GRAUS COM BUCHA DE LATÃO, PVC, SOLDÁVEL, DN 25MM, X 1/2  INSTALADO EM RAMAL OU SUB-RAMAL DE ÁGUA - FORNECIMENTO E INSTALAÇÃO. AF_06/2022</t>
  </si>
  <si>
    <t xml:space="preserve">90374U</t>
  </si>
  <si>
    <t xml:space="preserve">TÊ COM BUCHA DE LATÃO NA BOLSA CENTRAL, PVC, SOLDÁVEL, DN 25MM X 3/4 , INSTALADO EM RAMAL OU SUB-RAMAL DE ÁGUA - FORNECIMENTO E INSTALAÇÃO. AF_06/2022</t>
  </si>
  <si>
    <t xml:space="preserve">92287U</t>
  </si>
  <si>
    <t xml:space="preserve">COTOVELO EM COBRE, DN 22 MM, 90 GRAUS, SEM ANEL DE SOLDA, INSTALADO EM PRUMADA DE HIDRÁULICA PREDIAL - FORNECIMENTO E INSTALAÇÃO. AF_04/2022</t>
  </si>
  <si>
    <t xml:space="preserve">92288U</t>
  </si>
  <si>
    <t xml:space="preserve">COTOVELO EM COBRE, DN 28 MM, 90 GRAUS, SEM ANEL DE SOLDA, INSTALADO EM PRUMADA DE HIDRÁULICA PREDIAL - FORNECIMENTO E INSTALAÇÃO. AF_04/2022</t>
  </si>
  <si>
    <t xml:space="preserve">92289U</t>
  </si>
  <si>
    <t xml:space="preserve">COTOVELO EM COBRE, DN 35 MM, 90 GRAUS, SEM ANEL DE SOLDA, INSTALADO EM PRUMADA DE HIDRÁULICA PREDIAL - FORNECIMENTO E INSTALAÇÃO. AF_04/2022</t>
  </si>
  <si>
    <t xml:space="preserve">92290U</t>
  </si>
  <si>
    <t xml:space="preserve">COTOVELO EM COBRE, DN 42 MM, 90 GRAUS, SEM ANEL DE SOLDA, INSTALADO EM PRUMADA DE HIDRÁULICA PREDIAL - FORNECIMENTO E INSTALAÇÃO. AF_04/2022</t>
  </si>
  <si>
    <t xml:space="preserve">92291U</t>
  </si>
  <si>
    <t xml:space="preserve">COTOVELO EM COBRE, DN 54 MM, 90 GRAUS, SEM ANEL DE SOLDA, INSTALADO EM PRUMADA DE HIDRÁULICA PREDIAL - FORNECIMENTO E INSTALAÇÃO. AF_04/2022</t>
  </si>
  <si>
    <t xml:space="preserve">92292U</t>
  </si>
  <si>
    <t xml:space="preserve">COTOVELO EM COBRE, DN 66 MM, 90 GRAUS, SEM ANEL DE SOLDA, INSTALADO EM PRUMADA DE HIDRÁULICA PREDIAL - FORNECIMENTO E INSTALAÇÃO. AF_04/2022</t>
  </si>
  <si>
    <t xml:space="preserve">92293U</t>
  </si>
  <si>
    <t xml:space="preserve">LUVA EM COBRE, DN 22 MM, SEM ANEL DE SOLDA, INSTALADO EM PRUMADA DE HIDRÁULICA PREDIAL - FORNECIMENTO E INSTALAÇÃO. AF_04/2022</t>
  </si>
  <si>
    <t xml:space="preserve">92294U</t>
  </si>
  <si>
    <t xml:space="preserve">LUVA EM COBRE, DN 28 MM, SEM ANEL DE SOLDA, INSTALADO EM PRUMADA DE HIDRÁULICA PREDIAL - FORNECIMENTO E INSTALAÇÃO. AF_04/2022</t>
  </si>
  <si>
    <t xml:space="preserve">92295U</t>
  </si>
  <si>
    <t xml:space="preserve">LUVA EM COBRE, DN 35 MM, SEM ANEL DE SOLDA, INSTALADO EM PRUMADA DE HIDRÁULICA PREDIAL - FORNECIMENTO E INSTALAÇÃO. AF_04/2022</t>
  </si>
  <si>
    <t xml:space="preserve">92296U</t>
  </si>
  <si>
    <t xml:space="preserve">LUVA EM COBRE, DN 42 MM, SEM ANEL DE SOLDA, INSTALADO EM PRUMADA DE HIDRÁULICA PREDIAL - FORNECIMENTO E INSTALAÇÃO. AF_04/2022</t>
  </si>
  <si>
    <t xml:space="preserve">92297U</t>
  </si>
  <si>
    <t xml:space="preserve">LUVA EM COBRE, DN 54 MM, SEM ANEL DE SOLDA, INSTALADO EM PRUMADA DE HIDRÁULICA PREDIAL - FORNECIMENTO E INSTALAÇÃO. AF_04/2022</t>
  </si>
  <si>
    <t xml:space="preserve">92298U</t>
  </si>
  <si>
    <t xml:space="preserve">LUVA EM COBRE, DN 66 MM, SEM ANEL DE SOLDA, INSTALADO EM PRUMADA DE HIDRÁULICA PREDIAL - FORNECIMENTO E INSTALAÇÃO. AF_04/2022</t>
  </si>
  <si>
    <t xml:space="preserve">92299U</t>
  </si>
  <si>
    <t xml:space="preserve">TE EM COBRE, DN 22 MM, SEM ANEL DE SOLDA, INSTALADO EM PRUMADA DE HIDRÁULICA PREDIAL - FORNECIMENTO E INSTALAÇÃO. AF_04/2022</t>
  </si>
  <si>
    <t xml:space="preserve">92300U</t>
  </si>
  <si>
    <t xml:space="preserve">TE EM COBRE, DN 28 MM, SEM ANEL DE SOLDA, INSTALADO EM PRUMADA DE HIDRÁULICA PREDIAL - FORNECIMENTO E INSTALAÇÃO. AF_04/2022</t>
  </si>
  <si>
    <t xml:space="preserve">92301U</t>
  </si>
  <si>
    <t xml:space="preserve">TE EM COBRE, DN 35 MM, SEM ANEL DE SOLDA, INSTALADO EM PRUMADA DE HIDRÁULICA PREDIAL - FORNECIMENTO E INSTALAÇÃO. AF_04/2022</t>
  </si>
  <si>
    <t xml:space="preserve">92302U</t>
  </si>
  <si>
    <t xml:space="preserve">TE EM COBRE, DN 42 MM, SEM ANEL DE SOLDA, INSTALADO EM PRUMADA DE HIDRÁULICA PREDIAL - FORNECIMENTO E INSTALAÇÃO. AF_04/2022</t>
  </si>
  <si>
    <t xml:space="preserve">92303U</t>
  </si>
  <si>
    <t xml:space="preserve">TE EM COBRE, DN 54 MM, SEM ANEL DE SOLDA, INSTALADO EM PRUMADA DE HIDRÁULICA PREDIAL - FORNECIMENTO E INSTALAÇÃO. AF_04/2022</t>
  </si>
  <si>
    <t xml:space="preserve">92304U</t>
  </si>
  <si>
    <t xml:space="preserve">TE EM COBRE, DN 66 MM, SEM ANEL DE SOLDA, INSTALADO EM PRUMADA DE HIDRÁULICA PREDIAL - FORNECIMENTO E INSTALAÇÃO. AF_04/2022</t>
  </si>
  <si>
    <t xml:space="preserve">92311U</t>
  </si>
  <si>
    <t xml:space="preserve">COTOVELO EM COBRE, DN 15 MM, 90 GRAUS, SEM ANEL DE SOLDA, INSTALADO EM RAMAL DE DISTRIBUIÇÃO   FORNECIMENTO E INSTALAÇÃO. AF_04/2022</t>
  </si>
  <si>
    <t xml:space="preserve">92312U</t>
  </si>
  <si>
    <t xml:space="preserve">COTOVELO EM COBRE, DN 22 MM, 90 GRAUS, SEM ANEL DE SOLDA, INSTALADO EM RAMAL DE DISTRIBUIÇÃO DE HIDRÁULICA PREDIAL - FORNECIMENTO E INSTALAÇÃO. AF_04/2022</t>
  </si>
  <si>
    <t xml:space="preserve">92313U</t>
  </si>
  <si>
    <t xml:space="preserve">COTOVELO EM COBRE, DN 28 MM, 90 GRAUS, SEM ANEL DE SOLDA, INSTALADO EM RAMAL DE DISTRIBUIÇÃO DE HIDRÁULICA PREDIAL - FORNECIMENTO E INSTALAÇÃO. AF_04/2022</t>
  </si>
  <si>
    <t xml:space="preserve">92314U</t>
  </si>
  <si>
    <t xml:space="preserve">LUVA EM COBRE, DN 15 MM, SEM ANEL DE SOLDA, INSTALADO EM RAMAL DE DISTRIBUIÇÃO DE HIDRÁULICA PREDIAL - FORNECIMENTO E INSTALAÇÃO. AF_04/2022</t>
  </si>
  <si>
    <t xml:space="preserve">92315U</t>
  </si>
  <si>
    <t xml:space="preserve">LUVA EM COBRE, DN 22 MM, SEM ANEL DE SOLDA, INSTALADO EM RAMAL DE DISTRIBUIÇÃO DE HIDRÁULICA PREDIAL - FORNECIMENTO E INSTALAÇÃO. AF_04/2022</t>
  </si>
  <si>
    <t xml:space="preserve">92316U</t>
  </si>
  <si>
    <t xml:space="preserve">LUVA EM COBRE, DN 28 MM, SEM ANEL DE SOLDA, INSTALADO EM RAMAL DE DISTRIBUIÇÃO DE HIDRÁULICA PREDIAL - FORNECIMENTO E INSTALAÇÃO. AF_04/2022</t>
  </si>
  <si>
    <t xml:space="preserve">92317U</t>
  </si>
  <si>
    <t xml:space="preserve">TE EM COBRE, DN 15 MM, SEM ANEL DE SOLDA, INSTALADO EM RAMAL DE DISTRIBUIÇÃO DE HIDRÁULICA PREDIAL - FORNECIMENTO E INSTALAÇÃO. AF_04/2022</t>
  </si>
  <si>
    <t xml:space="preserve">92318U</t>
  </si>
  <si>
    <t xml:space="preserve">TE EM COBRE, DN 22 MM, SEM ANEL DE SOLDA, INSTALADO EM RAMAL DE DISTRIBUIÇÃO DE HIDRÁULICA PREDIAL - FORNECIMENTO E INSTALAÇÃO. AF_04/2022</t>
  </si>
  <si>
    <t xml:space="preserve">92319U</t>
  </si>
  <si>
    <t xml:space="preserve">TE EM COBRE, DN 28 MM, SEM ANEL DE SOLDA, INSTALADO EM RAMAL DE DISTRIBUIÇÃO DE HIDRÁULICA PREDIAL - FORNECIMENTO E INSTALAÇÃO. AF_04/2022</t>
  </si>
  <si>
    <t xml:space="preserve">92326U</t>
  </si>
  <si>
    <t xml:space="preserve">COTOVELO EM COBRE, DN 15 MM, 90 GRAUS, SEM ANEL DE SOLDA, INSTALADO EM RAMAL E SUB-RAMAL DE HIDRÁULICA PREDIAL - FORNECIMENTO E INSTALAÇÃO. AF_04/2022</t>
  </si>
  <si>
    <t xml:space="preserve">92327U</t>
  </si>
  <si>
    <t xml:space="preserve">COTOVELO EM COBRE, DN 22 MM, 90 GRAUS, SEM ANEL DE SOLDA, INSTALADO EM RAMAL E SUB-RAMAL DE HIDRÁULICA PREDIAL - FORNECIMENTO E INSTALAÇÃO. AF_04/2022</t>
  </si>
  <si>
    <t xml:space="preserve">92328U</t>
  </si>
  <si>
    <t xml:space="preserve">COTOVELO EM COBRE, DN 28 MM, 90 GRAUS, SEM ANEL DE SOLDA, INSTALADO EM RAMAL E SUB-RAMAL DE HIDRÁULICA PREDIAL - FORNECIMENTO E INSTALAÇÃO. AF_04/2022</t>
  </si>
  <si>
    <t xml:space="preserve">92329U</t>
  </si>
  <si>
    <t xml:space="preserve">LUVA EM COBRE, DN 15 MM, SEM ANEL DE SOLDA, INSTALADO EM RAMAL E SUB-RAMAL DE HIDRÁULICA PREDIAL - FORNECIMENTO E INSTALAÇÃO. AF_04/2022</t>
  </si>
  <si>
    <t xml:space="preserve">92330U</t>
  </si>
  <si>
    <t xml:space="preserve">LUVA EM COBRE, DN 22 MM, SEM ANEL DE SOLDA, INSTALADO EM RAMAL E SUB-RAMAL DE HIDRÁULICA PREDIAL - FORNECIMENTO E INSTALAÇÃO. AF_04/2022</t>
  </si>
  <si>
    <t xml:space="preserve">92331U</t>
  </si>
  <si>
    <t xml:space="preserve">LUVA EM COBRE, DN 28 MM, SEM ANEL DE SOLDA, INSTALADO EM RAMAL E SUB-RAMAL DE HIDRÁULICA PREDIAL - FORNECIMENTO E INSTALAÇÃO. AF_04/2022</t>
  </si>
  <si>
    <t xml:space="preserve">92332U</t>
  </si>
  <si>
    <t xml:space="preserve">TE EM COBRE, DN 15 MM, SEM ANEL DE SOLDA, INSTALADO EM RAMAL E SUB-RAMAL DE HIDRÁULICA PREDIAL - FORNECIMENTO E INSTALAÇÃO. AF_04/2022</t>
  </si>
  <si>
    <t xml:space="preserve">92333U</t>
  </si>
  <si>
    <t xml:space="preserve">TE EM COBRE, DN 22 MM, SEM ANEL DE SOLDA, INSTALADO EM RAMAL E SUB-RAMAL DE HIDRÁULICA PREDIAL - FORNECIMENTO E INSTALAÇÃO. AF_04/2022</t>
  </si>
  <si>
    <t xml:space="preserve">92334U</t>
  </si>
  <si>
    <t xml:space="preserve">TE EM COBRE, DN 28 MM, SEM ANEL DE SOLDA, INSTALADO EM RAMAL E SUB-RAMAL DE HIDRÁULICA PREDIAL - FORNECIMENTO E INSTALAÇÃO. AF_04/2022</t>
  </si>
  <si>
    <t xml:space="preserve">92344U</t>
  </si>
  <si>
    <t xml:space="preserve">NIPLE, EM FERRO GALVANIZADO, DN 50 (2"), CONEXÃO ROSQUEADA, INSTALADO EM PRUMADAS - FORNECIMENTO E INSTALAÇÃO. AF_10/2020</t>
  </si>
  <si>
    <t xml:space="preserve">92345U</t>
  </si>
  <si>
    <t xml:space="preserve">LUVA, EM FERRO GALVANIZADO, DN 50 (2"), CONEXÃO ROSQUEADA, INSTALADO EM PRUMADAS - FORNECIMENTO E INSTALAÇÃO. AF_10/2020</t>
  </si>
  <si>
    <t xml:space="preserve">92346U</t>
  </si>
  <si>
    <t xml:space="preserve">NIPLE, EM FERRO GALVANIZADO, DN 65 (2 1/2"), CONEXÃO ROSQUEADA, INSTALADO EM PRUMADAS - FORNECIMENTO E INSTALAÇÃO. AF_10/2020</t>
  </si>
  <si>
    <t xml:space="preserve">92347U</t>
  </si>
  <si>
    <t xml:space="preserve">LUVA, EM FERRO GALVANIZADO, DN 65 (2 1/2"), CONEXÃO ROSQUEADA, INSTALADO EM PRUMADAS - FORNECIMENTO E INSTALAÇÃO. AF_10/2020</t>
  </si>
  <si>
    <t xml:space="preserve">92348U</t>
  </si>
  <si>
    <t xml:space="preserve">NIPLE, EM FERRO GALVANIZADO, DN 80 (3"), CONEXÃO ROSQUEADA, INSTALADO EM PRUMADAS - FORNECIMENTO E INSTALAÇÃO. AF_10/2020</t>
  </si>
  <si>
    <t xml:space="preserve">92349U</t>
  </si>
  <si>
    <t xml:space="preserve">LUVA, EM FERRO GALVANIZADO, DN 80 (3"), CONEXÃO ROSQUEADA, INSTALADO EM PRUMADAS - FORNECIMENTO E INSTALAÇÃO. AF_10/2020</t>
  </si>
  <si>
    <t xml:space="preserve">92350U</t>
  </si>
  <si>
    <t xml:space="preserve">JOELHO 45 GRAUS, EM FERRO GALVANIZADO, DN 50 (2"), CONEXÃO ROSQUEADA, INSTALADO EM PRUMADAS - FORNECIMENTO E INSTALAÇÃO. AF_10/2020</t>
  </si>
  <si>
    <t xml:space="preserve">92351U</t>
  </si>
  <si>
    <t xml:space="preserve">JOELHO 90 GRAUS, EM FERRO GALVANIZADO, DN 50 (2"), CONEXÃO ROSQUEADA, INSTALADO EM PRUMADAS - FORNECIMENTO E INSTALAÇÃO. AF_10/2020</t>
  </si>
  <si>
    <t xml:space="preserve">92352U</t>
  </si>
  <si>
    <t xml:space="preserve">JOELHO 45 GRAUS, EM FERRO GALVANIZADO, DN 65 (2 1/2"), CONEXÃO ROSQUEADA, INSTALADO EM PRUMADAS - FORNECIMENTO E INSTALAÇÃO. AF_10/2020</t>
  </si>
  <si>
    <t xml:space="preserve">92353U</t>
  </si>
  <si>
    <t xml:space="preserve">JOELHO 90 GRAUS, EM FERRO GALVANIZADO, DN 65 (2 1/2"), CONEXÃO ROSQUEADA, INSTALADO EM PRUMADAS - FORNECIMENTO E INSTALAÇÃO. AF_10/2020</t>
  </si>
  <si>
    <t xml:space="preserve">92354U</t>
  </si>
  <si>
    <t xml:space="preserve">JOELHO 45 GRAUS, EM FERRO GALVANIZADO, DN 80 (3"), CONEXÃO ROSQUEADA, INSTALADO EM PRUMADAS - FORNECIMENTO E INSTALAÇÃO. AF_10/2020</t>
  </si>
  <si>
    <t xml:space="preserve">92355U</t>
  </si>
  <si>
    <t xml:space="preserve">JOELHO 90 GRAUS, EM FERRO GALVANIZADO, DN 80 (3"), CONEXÃO ROSQUEADA, INSTALADO EM PRUMADAS - FORNECIMENTO E INSTALAÇÃO. AF_10/2020</t>
  </si>
  <si>
    <t xml:space="preserve">92356U</t>
  </si>
  <si>
    <t xml:space="preserve">TÊ, EM FERRO GALVANIZADO, DN 50 (2"), CONEXÃO ROSQUEADA, INSTALADO EM PRUMADAS - FORNECIMENTO E INSTALAÇÃO. AF_10/2020</t>
  </si>
  <si>
    <t xml:space="preserve">92357U</t>
  </si>
  <si>
    <t xml:space="preserve">TÊ, EM FERRO GALVANIZADO, DN 65 (2 1/2"), CONEXÃO ROSQUEADA, INSTALADO EM PRUMADAS - FORNECIMENTO E INSTALAÇÃO. AF_10/2020</t>
  </si>
  <si>
    <t xml:space="preserve">92358U</t>
  </si>
  <si>
    <t xml:space="preserve">TÊ, EM FERRO GALVANIZADO, DN 80 (3"), CONEXÃO ROSQUEADA, INSTALADO EM PRUMADAS - FORNECIMENTO E INSTALAÇÃO. AF_10/2020</t>
  </si>
  <si>
    <t xml:space="preserve">92369U</t>
  </si>
  <si>
    <t xml:space="preserve">NIPLE, EM FERRO GALVANIZADO, DN 25 (1"), CONEXÃO ROSQUEADA, INSTALADO EM REDE DE ALIMENTAÇÃO PARA HIDRANTE - FORNECIMENTO E INSTALAÇÃO. AF_10/2020</t>
  </si>
  <si>
    <t xml:space="preserve">92370U</t>
  </si>
  <si>
    <t xml:space="preserve">LUVA, EM FERRO GALVANIZADO, DN 25 (1"), CONEXÃO ROSQUEADA, INSTALADO EM REDE DE ALIMENTAÇÃO PARA HIDRANTE - FORNECIMENTO E INSTALAÇÃO. AF_10/2020</t>
  </si>
  <si>
    <t xml:space="preserve">92371U</t>
  </si>
  <si>
    <t xml:space="preserve">NIPLE, EM FERRO GALVANIZADO, DN 32 (1 1/4"), CONEXÃO ROSQUEADA, INSTALADO EM REDE DE ALIMENTAÇÃO PARA HIDRANTE - FORNECIMENTO E INSTALAÇÃO. AF_10/2020</t>
  </si>
  <si>
    <t xml:space="preserve">92372U</t>
  </si>
  <si>
    <t xml:space="preserve">LUVA, EM FERRO GALVANIZADO, DN 32 (1 1/4"), CONEXÃO ROSQUEADA, INSTALADO EM REDE DE ALIMENTAÇÃO PARA HIDRANTE - FORNECIMENTO E INSTALAÇÃO. AF_10/2020</t>
  </si>
  <si>
    <t xml:space="preserve">92373U</t>
  </si>
  <si>
    <t xml:space="preserve">NIPLE, EM FERRO GALVANIZADO, DN 40 (1 1/2"), CONEXÃO ROSQUEADA, INSTALADO EM REDE DE ALIMENTAÇÃO PARA HIDRANTE - FORNECIMENTO E INSTALAÇÃO. AF_10/2020</t>
  </si>
  <si>
    <t xml:space="preserve">92374U</t>
  </si>
  <si>
    <t xml:space="preserve">LUVA, EM FERRO GALVANIZADO, DN 40 (1 1/2"), CONEXÃO ROSQUEADA, INSTALADO EM REDE DE ALIMENTAÇÃO PARA HIDRANTE - FORNECIMENTO E INSTALAÇÃO. AF_10/2020</t>
  </si>
  <si>
    <t xml:space="preserve">92375U</t>
  </si>
  <si>
    <t xml:space="preserve">NIPLE, EM FERRO GALVANIZADO, DN 50 (2"), CONEXÃO ROSQUEADA, INSTALADO EM REDE DE ALIMENTAÇÃO PARA HIDRANTE - FORNECIMENTO E INSTALAÇÃO. AF_10/2020</t>
  </si>
  <si>
    <t xml:space="preserve">92376U</t>
  </si>
  <si>
    <t xml:space="preserve">LUVA, EM FERRO GALVANIZADO, DN 50 (2"), CONEXÃO ROSQUEADA, INSTALADO EM REDE DE ALIMENTAÇÃO PARA HIDRANTE - FORNECIMENTO E INSTALAÇÃO. AF_10/2020</t>
  </si>
  <si>
    <t xml:space="preserve">92377U</t>
  </si>
  <si>
    <t xml:space="preserve">NIPLE, EM FERRO GALVANIZADO, DN 65 (2 1/2"), CONEXÃO ROSQUEADA, INSTALADO EM REDE DE ALIMENTAÇÃO PARA HIDRANTE - FORNECIMENTO E INSTALAÇÃO. AF_10/2020</t>
  </si>
  <si>
    <t xml:space="preserve">92378U</t>
  </si>
  <si>
    <t xml:space="preserve">LUVA, EM FERRO GALVANIZADO, DN 65 (2 1/2"), CONEXÃO ROSQUEADA, INSTALADO EM REDE DE ALIMENTAÇÃO PARA HIDRANTE - FORNECIMENTO E INSTALAÇÃO. AF_10/2020</t>
  </si>
  <si>
    <t xml:space="preserve">92379U</t>
  </si>
  <si>
    <t xml:space="preserve">NIPLE, EM FERRO GALVANIZADO, DN 80 (3"), CONEXÃO ROSQUEADA, INSTALADO EM REDE DE ALIMENTAÇÃO PARA HIDRANTE - FORNECIMENTO E INSTALAÇÃO. AF_10/2020</t>
  </si>
  <si>
    <t xml:space="preserve">92380U</t>
  </si>
  <si>
    <t xml:space="preserve">LUVA, EM FERRO GALVANIZADO, DN 80 (3"), CONEXÃO ROSQUEADA, INSTALADO EM REDE DE ALIMENTAÇÃO PARA HIDRANTE - FORNECIMENTO E INSTALAÇÃO. AF_10/2020</t>
  </si>
  <si>
    <t xml:space="preserve">92381U</t>
  </si>
  <si>
    <t xml:space="preserve">JOELHO 45 GRAUS, EM FERRO GALVANIZADO, DN 25 (1"), CONEXÃO ROSQUEADA, INSTALADO EM REDE DE ALIMENTAÇÃO PARA HIDRANTE - FORNECIMENTO E INSTALAÇÃO. AF_10/2020</t>
  </si>
  <si>
    <t xml:space="preserve">92382U</t>
  </si>
  <si>
    <t xml:space="preserve">JOELHO 90 GRAUS, EM FERRO GALVANIZADO, DN 25 (1"), CONEXÃO ROSQUEADA, INSTALADO EM REDE DE ALIMENTAÇÃO PARA HIDRANTE - FORNECIMENTO E INSTALAÇÃO. AF_10/2020</t>
  </si>
  <si>
    <t xml:space="preserve">92383U</t>
  </si>
  <si>
    <t xml:space="preserve">JOELHO 45 GRAUS, EM FERRO GALVANIZADO, DN 32 (1 1/4"), CONEXÃO ROSQUEADA, INSTALADO EM REDE DE ALIMENTAÇÃO PARA HIDRANTE - FORNECIMENTO E INSTALAÇÃO. AF_10/2020</t>
  </si>
  <si>
    <t xml:space="preserve">92384U</t>
  </si>
  <si>
    <t xml:space="preserve">JOELHO 90 GRAUS, EM FERRO GALVANIZADO, DN 32 (1 1/4"), CONEXÃO ROSQUEADA, INSTALADO EM REDE DE ALIMENTAÇÃO PARA HIDRANTE - FORNECIMENTO E INSTALAÇÃO. AF_10/2020</t>
  </si>
  <si>
    <t xml:space="preserve">92385U</t>
  </si>
  <si>
    <t xml:space="preserve">JOELHO 45 GRAUS, EM FERRO GALVANIZADO, DN 40 (1 1/2"), CONEXÃO ROSQUEADA, INSTALADO EM REDE DE ALIMENTAÇÃO PARA HIDRANTE - FORNECIMENTO E INSTALAÇÃO. AF_10/2020</t>
  </si>
  <si>
    <t xml:space="preserve">92386U</t>
  </si>
  <si>
    <t xml:space="preserve">JOELHO 90 GRAUS, EM FERRO GALVANIZADO, DN 40 (1 1/2"), CONEXÃO ROSQUEADA, INSTALADO EM REDE DE ALIMENTAÇÃO PARA HIDRANTE - FORNECIMENTO E INSTALAÇÃO. AF_10/2020</t>
  </si>
  <si>
    <t xml:space="preserve">92387U</t>
  </si>
  <si>
    <t xml:space="preserve">JOELHO 45 GRAUS, EM FERRO GALVANIZADO, DN 50 (2"), CONEXÃO ROSQUEADA, INSTALADO EM REDE DE ALIMENTAÇÃO PARA HIDRANTE - FORNECIMENTO E INSTALAÇÃO. AF_10/2020</t>
  </si>
  <si>
    <t xml:space="preserve">92388U</t>
  </si>
  <si>
    <t xml:space="preserve">JOELHO 90 GRAUS, EM FERRO GALVANIZADO, DN 50 (2"), CONEXÃO ROSQUEADA, INSTALADO EM REDE DE ALIMENTAÇÃO PARA HIDRANTE - FORNECIMENTO E INSTALAÇÃO. AF_10/2020</t>
  </si>
  <si>
    <t xml:space="preserve">92389U</t>
  </si>
  <si>
    <t xml:space="preserve">JOELHO 45 GRAUS, EM FERRO GALVANIZADO, DN 65 (2 1/2"), CONEXÃO ROSQUEADA, INSTALADO EM REDE DE ALIMENTAÇÃO PARA HIDRANTE - FORNECIMENTO E INSTALAÇÃO. AF_10/2020</t>
  </si>
  <si>
    <t xml:space="preserve">92390U</t>
  </si>
  <si>
    <t xml:space="preserve">JOELHO 90 GRAUS, EM FERRO GALVANIZADO, DN 65 (2 1/2"), CONEXÃO ROSQUEADA, INSTALADO EM REDE DE ALIMENTAÇÃO PARA HIDRANTE - FORNECIMENTO E INSTALAÇÃO. AF_10/2020</t>
  </si>
  <si>
    <t xml:space="preserve">92635U</t>
  </si>
  <si>
    <t xml:space="preserve">JOELHO 45 GRAUS, EM FERRO GALVANIZADO, CONEXÃO ROSQUEADA, DN 80 (3"), INSTALADO EM REDE DE ALIMENTAÇÃO PARA HIDRANTE - FORNECIMENTO E INSTALAÇÃO. AF_10/2020</t>
  </si>
  <si>
    <t xml:space="preserve">92636U</t>
  </si>
  <si>
    <t xml:space="preserve">JOELHO 90 GRAUS, EM FERRO GALVANIZADO, CONEXÃO ROSQUEADA, DN 80 (3"), INSTALADO EM REDE DE ALIMENTAÇÃO PARA HIDRANTE - FORNECIMENTO E INSTALAÇÃO. AF_10/2020</t>
  </si>
  <si>
    <t xml:space="preserve">92637U</t>
  </si>
  <si>
    <t xml:space="preserve">TÊ, EM FERRO GALVANIZADO, CONEXÃO ROSQUEADA, DN 25 (1"), INSTALADO EM REDE DE ALIMENTAÇÃO PARA HIDRANTE - FORNECIMENTO E INSTALAÇÃO. AF_10/2020</t>
  </si>
  <si>
    <t xml:space="preserve">92638U</t>
  </si>
  <si>
    <t xml:space="preserve">TÊ, EM FERRO GALVANIZADO, CONEXÃO ROSQUEADA, DN 32 (1 1/4"), INSTALADO EM REDE DE ALIMENTAÇÃO PARA HIDRANTE - FORNECIMENTO E INSTALAÇÃO. AF_10/2020</t>
  </si>
  <si>
    <t xml:space="preserve">92639U</t>
  </si>
  <si>
    <t xml:space="preserve">TÊ, EM FERRO GALVANIZADO, CONEXÃO ROSQUEADA, DN 40 (1 1/2"), INSTALADO EM REDE DE ALIMENTAÇÃO PARA HIDRANTE - FORNECIMENTO E INSTALAÇÃO. AF_10/2020</t>
  </si>
  <si>
    <t xml:space="preserve">92640U</t>
  </si>
  <si>
    <t xml:space="preserve">TÊ, EM FERRO GALVANIZADO, CONEXÃO ROSQUEADA, DN 50 (2"), INSTALADO EM REDE DE ALIMENTAÇÃO PARA HIDRANTE - FORNECIMENTO E INSTALAÇÃO. AF_10/2020</t>
  </si>
  <si>
    <t xml:space="preserve">92642U</t>
  </si>
  <si>
    <t xml:space="preserve">TÊ, EM FERRO GALVANIZADO, CONEXÃO ROSQUEADA, DN 65 (2 1/2"), INSTALADO EM REDE DE ALIMENTAÇÃO PARA HIDRANTE - FORNECIMENTO E INSTALAÇÃO. AF_10/2020</t>
  </si>
  <si>
    <t xml:space="preserve">92644U</t>
  </si>
  <si>
    <t xml:space="preserve">TÊ, EM FERRO GALVANIZADO, CONEXÃO ROSQUEADA, DN 80 (3"), INSTALADO EM REDE DE ALIMENTAÇÃO PARA HIDRANTE - FORNECIMENTO E INSTALAÇÃO. AF_10/2020</t>
  </si>
  <si>
    <t xml:space="preserve">92657U</t>
  </si>
  <si>
    <t xml:space="preserve">NIPLE, EM FERRO GALVANIZADO, CONEXÃO ROSQUEADA, DN 25 (1"), INSTALADO EM REDE DE ALIMENTAÇÃO PARA SPRINKLER - FORNECIMENTO E INSTALAÇÃO. AF_10/2020</t>
  </si>
  <si>
    <t xml:space="preserve">92658U</t>
  </si>
  <si>
    <t xml:space="preserve">LUVA, EM FERRO GALVANIZADO, CONEXÃO ROSQUEADA, DN 25 (1"), INSTALADO EM REDE DE ALIMENTAÇÃO PARA SPRINKLER - FORNECIMENTO E INSTALAÇÃO. AF_10/2020</t>
  </si>
  <si>
    <t xml:space="preserve">92659U</t>
  </si>
  <si>
    <t xml:space="preserve">NIPLE, EM FERRO GALVANIZADO, CONEXÃO ROSQUEADA, DN 32 (1 1/4"), INSTALADO EM REDE DE ALIMENTAÇÃO PARA SPRINKLER - FORNECIMENTO E INSTALAÇÃO. AF_10/2020</t>
  </si>
  <si>
    <t xml:space="preserve">92660U</t>
  </si>
  <si>
    <t xml:space="preserve">LUVA, EM FERRO GALVANIZADO, CONEXÃO ROSQUEADA, DN 32 (1 1/4"), INSTALADO EM REDE DE ALIMENTAÇÃO PARA SPRINKLER - FORNECIMENTO E INSTALAÇÃO. AF_10/2020</t>
  </si>
  <si>
    <t xml:space="preserve">92661U</t>
  </si>
  <si>
    <t xml:space="preserve">NIPLE, EM FERRO GALVANIZADO, CONEXÃO ROSQUEADA, DN 40 (1 1/2"), INSTALADO EM REDE DE ALIMENTAÇÃO PARA SPRINKLER - FORNECIMENTO E INSTALAÇÃO. AF_10/2020</t>
  </si>
  <si>
    <t xml:space="preserve">92662U</t>
  </si>
  <si>
    <t xml:space="preserve">LUVA, EM FERRO GALVANIZADO, CONEXÃO ROSQUEADA, DN 40 (1 1/2"), INSTALADO EM REDE DE ALIMENTAÇÃO PARA SPRINKLER - FORNECIMENTO E INSTALAÇÃO. AF_10/2020</t>
  </si>
  <si>
    <t xml:space="preserve">92663U</t>
  </si>
  <si>
    <t xml:space="preserve">NIPLE, EM FERRO GALVANIZADO, CONEXÃO ROSQUEADA, DN 50 (2"), INSTALADO EM REDE DE ALIMENTAÇÃO PARA SPRINKLER - FORNECIMENTO E INSTALAÇÃO. AF_10/2020</t>
  </si>
  <si>
    <t xml:space="preserve">92664U</t>
  </si>
  <si>
    <t xml:space="preserve">LUVA, EM FERRO GALVANIZADO, CONEXÃO ROSQUEADA, DN 50 (2"), INSTALADO EM REDE DE ALIMENTAÇÃO PARA SPRINKLER - FORNECIMENTO E INSTALAÇÃO. AF_10/2020</t>
  </si>
  <si>
    <t xml:space="preserve">92665U</t>
  </si>
  <si>
    <t xml:space="preserve">NIPLE, EM FERRO GALVANIZADO, CONEXÃO ROSQUEADA, DN 65 (2 1/2"), INSTALADO EM REDE DE ALIMENTAÇÃO PARA SPRINKLER - FORNECIMENTO E INSTALAÇÃO. AF_10/2020</t>
  </si>
  <si>
    <t xml:space="preserve">92666U</t>
  </si>
  <si>
    <t xml:space="preserve">LUVA, EM FERRO GALVANIZADO, CONEXÃO ROSQUEADA, DN 65 (2 1/2"), INSTALADO EM REDE DE ALIMENTAÇÃO PARA SPRINKLER - FORNECIMENTO E INSTALAÇÃO. AF_10/2020</t>
  </si>
  <si>
    <t xml:space="preserve">92667U</t>
  </si>
  <si>
    <t xml:space="preserve">NIPLE, EM FERRO GALVANIZADO, CONEXÃO ROSQUEADA, DN 80 (3"), INSTALADO EM REDE DE ALIMENTAÇÃO PARA SPRINKLER - FORNECIMENTO E INSTALAÇÃO. AF_10/2020</t>
  </si>
  <si>
    <t xml:space="preserve">92668U</t>
  </si>
  <si>
    <t xml:space="preserve">LUVA, EM FERRO GALVANIZADO, CONEXÃO ROSQUEADA, DN 80 (3"), INSTALADO EM REDE DE ALIMENTAÇÃO PARA SPRINKLER - FORNECIMENTO E INSTALAÇÃO. AF_10/2020</t>
  </si>
  <si>
    <t xml:space="preserve">92669U</t>
  </si>
  <si>
    <t xml:space="preserve">JOELHO 45 GRAUS, EM FERRO GALVANIZADO, CONEXÃO ROSQUEADA, DN 25 (1"), INSTALADO EM REDE DE ALIMENTAÇÃO PARA SPRINKLER - FORNECIMENTO E INSTALAÇÃO. AF_10/2020</t>
  </si>
  <si>
    <t xml:space="preserve">92670U</t>
  </si>
  <si>
    <t xml:space="preserve">JOELHO 90 GRAUS, EM FERRO GALVANIZADO, CONEXÃO ROSQUEADA, DN 25 (1"), INSTALADO EM REDE DE ALIMENTAÇÃO PARA SPRINKLER - FORNECIMENTO E INSTALAÇÃO. AF_10/2020</t>
  </si>
  <si>
    <t xml:space="preserve">92671U</t>
  </si>
  <si>
    <t xml:space="preserve">JOELHO 45 GRAUS, EM FERRO GALVANIZADO, CONEXÃO ROSQUEADA, DN 32 (1 1/4"), INSTALADO EM REDE DE ALIMENTAÇÃO PARA SPRINKLER - FORNECIMENTO E INSTALAÇÃO. AF_10/2020</t>
  </si>
  <si>
    <t xml:space="preserve">92672U</t>
  </si>
  <si>
    <t xml:space="preserve">JOELHO 90 GRAUS, EM FERRO GALVANIZADO, CONEXÃO ROSQUEADA, DN 32 (1 1/4"), INSTALADO EM REDE DE ALIMENTAÇÃO PARA SPRINKLER - FORNECIMENTO E INSTALAÇÃO. AF_10/2020</t>
  </si>
  <si>
    <t xml:space="preserve">92673U</t>
  </si>
  <si>
    <t xml:space="preserve">JOELHO 45 GRAUS, EM FERRO GALVANIZADO, CONEXÃO ROSQUEADA, DN 40 (1 1/2"), INSTALADO EM REDE DE ALIMENTAÇÃO PARA SPRINKLER - FORNECIMENTO E INSTALAÇÃO. AF_10/2020</t>
  </si>
  <si>
    <t xml:space="preserve">92674U</t>
  </si>
  <si>
    <t xml:space="preserve">JOELHO 90 GRAUS, EM FERRO GALVANIZADO, CONEXÃO ROSQUEADA, DN 40 (1 1/2"), INSTALADO EM REDE DE ALIMENTAÇÃO PARA SPRINKLER - FORNECIMENTO E INSTALAÇÃO. AF_10/2020</t>
  </si>
  <si>
    <t xml:space="preserve">92675U</t>
  </si>
  <si>
    <t xml:space="preserve">JOELHO 45 GRAUS, EM FERRO GALVANIZADO, CONEXÃO ROSQUEADA, DN 50 (2"), INSTALADO EM REDE DE ALIMENTAÇÃO PARA SPRINKLER - FORNECIMENTO E INSTALAÇÃO. AF_10/2020</t>
  </si>
  <si>
    <t xml:space="preserve">92676U</t>
  </si>
  <si>
    <t xml:space="preserve">JOELHO 90 GRAUS, EM FERRO GALVANIZADO, CONEXÃO ROSQUEADA, DN 50 (2"), INSTALADO EM REDE DE ALIMENTAÇÃO PARA SPRINKLER - FORNECIMENTO E INSTALAÇÃO. AF_10/2020</t>
  </si>
  <si>
    <t xml:space="preserve">92677U</t>
  </si>
  <si>
    <t xml:space="preserve">JOELHO 45 GRAUS, EM FERRO GALVANIZADO, CONEXÃO ROSQUEADA, DN 65 (2 1/2"), INSTALADO EM REDE DE ALIMENTAÇÃO PARA SPRINKLER - FORNECIMENTO E INSTALAÇÃO. AF_10/2020</t>
  </si>
  <si>
    <t xml:space="preserve">92678U</t>
  </si>
  <si>
    <t xml:space="preserve">JOELHO 90 GRAUS, EM FERRO GALVANIZADO, CONEXÃO ROSQUEADA, DN 65 (2 1/2"), INSTALADO EM REDE DE ALIMENTAÇÃO PARA SPRINKLER - FORNECIMENTO E INSTALAÇÃO. AF_10/2020</t>
  </si>
  <si>
    <t xml:space="preserve">92679U</t>
  </si>
  <si>
    <t xml:space="preserve">JOELHO 45 GRAUS, EM FERRO GALVANIZADO, CONEXÃO ROSQUEADA, DN 80 (3"), INSTALADO EM REDE DE ALIMENTAÇÃO PARA SPRINKLER - FORNECIMENTO E INSTALAÇÃO. AF_10/2020</t>
  </si>
  <si>
    <t xml:space="preserve">92680U</t>
  </si>
  <si>
    <t xml:space="preserve">JOELHO 90 GRAUS, EM FERRO GALVANIZADO, CONEXÃO ROSQUEADA, DN 80 (3"), INSTALADO EM REDE DE ALIMENTAÇÃO PARA SPRINKLER - FORNECIMENTO E INSTALAÇÃO. AF_10/2020</t>
  </si>
  <si>
    <t xml:space="preserve">92681U</t>
  </si>
  <si>
    <t xml:space="preserve">TÊ, EM FERRO GALVANIZADO, CONEXÃO ROSQUEADA, DN 25 (1"), INSTALADO EM REDE DE ALIMENTAÇÃO PARA SPRINKLER - FORNECIMENTO E INSTALAÇÃO. AF_10/2020</t>
  </si>
  <si>
    <t xml:space="preserve">92682U</t>
  </si>
  <si>
    <t xml:space="preserve">TÊ, EM FERRO GALVANIZADO, CONEXÃO ROSQUEADA, DN 32 (1 1/4"), INSTALADO EM REDE DE ALIMENTAÇÃO PARA SPRINKLER - FORNECIMENTO E INSTALAÇÃO. AF_10/2020</t>
  </si>
  <si>
    <t xml:space="preserve">92683U</t>
  </si>
  <si>
    <t xml:space="preserve">TÊ, EM FERRO GALVANIZADO, CONEXÃO ROSQUEADA, DN 40 (1 1/2"), INSTALADO EM REDE DE ALIMENTAÇÃO PARA SPRINKLER - FORNECIMENTO E INSTALAÇÃO. AF_10/2020</t>
  </si>
  <si>
    <t xml:space="preserve">92684U</t>
  </si>
  <si>
    <t xml:space="preserve">TÊ, EM FERRO GALVANIZADO, CONEXÃO ROSQUEADA, DN 50 (2"), INSTALADO EM REDE DE ALIMENTAÇÃO PARA SPRINKLER - FORNECIMENTO E INSTALAÇÃO. AF_10/2020</t>
  </si>
  <si>
    <t xml:space="preserve">92685U</t>
  </si>
  <si>
    <t xml:space="preserve">TÊ, EM FERRO GALVANIZADO, CONEXÃO ROSQUEADA, DN 65 (2 1/2"), INSTALADO EM REDE DE ALIMENTAÇÃO PARA SPRINKLER - FORNECIMENTO E INSTALAÇÃO. AF_10/2020</t>
  </si>
  <si>
    <t xml:space="preserve">92686U</t>
  </si>
  <si>
    <t xml:space="preserve">TÊ, EM FERRO GALVANIZADO, CONEXÃO ROSQUEADA, DN 80 (3"), INSTALADO EM REDE DE ALIMENTAÇÃO PARA SPRINKLER - FORNECIMENTO E INSTALAÇÃO. AF_10/2020</t>
  </si>
  <si>
    <t xml:space="preserve">92692U</t>
  </si>
  <si>
    <t xml:space="preserve">NIPLE, EM FERRO GALVANIZADO, CONEXÃO ROSQUEADA, DN 15 (1/2"), INSTALADO EM RAMAIS E SUB-RAMAIS DE GÁS - FORNECIMENTO E INSTALAÇÃO. AF_10/2020</t>
  </si>
  <si>
    <t xml:space="preserve">92693U</t>
  </si>
  <si>
    <t xml:space="preserve">LUVA, EM FERRO GALVANIZADO, CONEXÃO ROSQUEADA, DN 15 (1/2"), INSTALADO EM RAMAIS E SUB-RAMAIS DE GÁS - FORNECIMENTO E INSTALAÇÃO. AF_10/2020</t>
  </si>
  <si>
    <t xml:space="preserve">92694U</t>
  </si>
  <si>
    <t xml:space="preserve">NIPLE, EM FERRO GALVANIZADO, CONEXÃO ROSQUEADA, DN 20 (3/4"), INSTALADO EM RAMAIS E SUB-RAMAIS DE GÁS - FORNECIMENTO E INSTALAÇÃO. AF_10/2020</t>
  </si>
  <si>
    <t xml:space="preserve">92695U</t>
  </si>
  <si>
    <t xml:space="preserve">LUVA, EM FERRO GALVANIZADO, CONEXÃO ROSQUEADA, DN 20 (3/4"), INSTALADO EM RAMAIS E SUB-RAMAIS DE GÁS - FORNECIMENTO E INSTALAÇÃO. AF_10/2020</t>
  </si>
  <si>
    <t xml:space="preserve">92696U</t>
  </si>
  <si>
    <t xml:space="preserve">NIPLE, EM FERRO GALVANIZADO, CONEXÃO ROSQUEADA, DN 25 (1"), INSTALADO EM RAMAIS E SUB-RAMAIS DE GÁS - FORNECIMENTO E INSTALAÇÃO. AF_10/2020</t>
  </si>
  <si>
    <t xml:space="preserve">92697U</t>
  </si>
  <si>
    <t xml:space="preserve">LUVA, EM FERRO GALVANIZADO, CONEXÃO ROSQUEADA, DN 25 (1"), INSTALADO EM RAMAIS E SUB-RAMAIS DE GÁS - FORNECIMENTO E INSTALAÇÃO. AF_10/2020</t>
  </si>
  <si>
    <t xml:space="preserve">92698U</t>
  </si>
  <si>
    <t xml:space="preserve">JOELHO 45 GRAUS, EM FERRO GALVANIZADO, CONEXÃO ROSQUEADA, DN 15 (1/2"), INSTALADO EM RAMAIS E SUB-RAMAIS DE GÁS - FORNECIMENTO E INSTALAÇÃO. AF_10/2020</t>
  </si>
  <si>
    <t xml:space="preserve">92699U</t>
  </si>
  <si>
    <t xml:space="preserve">JOELHO 90 GRAUS, EM FERRO GALVANIZADO, CONEXÃO ROSQUEADA, DN 15 (1/2"), INSTALADO EM RAMAIS E SUB-RAMAIS DE GÁS - FORNECIMENTO E INSTALAÇÃO. AF_10/2020</t>
  </si>
  <si>
    <t xml:space="preserve">92700U</t>
  </si>
  <si>
    <t xml:space="preserve">JOELHO 45 GRAUS, EM FERRO GALVANIZADO, CONEXÃO ROSQUEADA, DN 20 (3/4"), INSTALADO EM RAMAIS E SUB-RAMAIS DE GÁS - FORNECIMENTO E INSTALAÇÃO. AF_10/2020</t>
  </si>
  <si>
    <t xml:space="preserve">92701U</t>
  </si>
  <si>
    <t xml:space="preserve">JOELHO 90 GRAUS, EM FERRO GALVANIZADO, CONEXÃO ROSQUEADA, DN 20 (3/4"), INSTALADO EM RAMAIS E SUB-RAMAIS DE GÁS - FORNECIMENTO E INSTALAÇÃO. AF_10/2020</t>
  </si>
  <si>
    <t xml:space="preserve">92702U</t>
  </si>
  <si>
    <t xml:space="preserve">JOELHO 45 GRAUS, EM FERRO GALVANIZADO, CONEXÃO ROSQUEADA, DN 25 (1"), INSTALADO EM RAMAIS E SUB-RAMAIS DE GÁS - FORNECIMENTO E INSTALAÇÃO. AF_10/2020</t>
  </si>
  <si>
    <t xml:space="preserve">92703U</t>
  </si>
  <si>
    <t xml:space="preserve">JOELHO 90 GRAUS, EM FERRO GALVANIZADO, CONEXÃO ROSQUEADA, DN 25 (1"), INSTALADO EM RAMAIS E SUB-RAMAIS DE GÁS - FORNECIMENTO E INSTALAÇÃO. AF_10/2020</t>
  </si>
  <si>
    <t xml:space="preserve">92704U</t>
  </si>
  <si>
    <t xml:space="preserve">TÊ, EM FERRO GALVANIZADO, CONEXÃO ROSQUEADA, DN 15 (1/2"), INSTALADO EM RAMAIS E SUB-RAMAIS DE GÁS - FORNECIMENTO E INSTALAÇÃO. AF_10/2020</t>
  </si>
  <si>
    <t xml:space="preserve">92705U</t>
  </si>
  <si>
    <t xml:space="preserve">TÊ, EM FERRO GALVANIZADO, CONEXÃO ROSQUEADA, DN 20 (3/4"), INSTALADO EM RAMAIS E SUB-RAMAIS DE GÁS - FORNECIMENTO E INSTALAÇÃO. AF_10/2020</t>
  </si>
  <si>
    <t xml:space="preserve">92706U</t>
  </si>
  <si>
    <t xml:space="preserve">TÊ, EM FERRO GALVANIZADO, CONEXÃO ROSQUEADA, DN 25 (1"), INSTALADO EM RAMAIS E SUB-RAMAIS DE GÁS - FORNECIMENTO E INSTALAÇÃO. AF_10/2020</t>
  </si>
  <si>
    <t xml:space="preserve">92889U</t>
  </si>
  <si>
    <t xml:space="preserve">UNIÃO, EM FERRO GALVANIZADO, DN 50 (2"), CONEXÃO ROSQUEADA, INSTALADO EM PRUMADAS - FORNECIMENTO E INSTALAÇÃO. AF_10/2020</t>
  </si>
  <si>
    <t xml:space="preserve">92890U</t>
  </si>
  <si>
    <t xml:space="preserve">UNIÃO, EM FERRO GALVANIZADO, DN 65 (2 1/2"), CONEXÃO ROSQUEADA, INSTALADO EM PRUMADAS - FORNECIMENTO E INSTALAÇÃO. AF_10/2020</t>
  </si>
  <si>
    <t xml:space="preserve">92891U</t>
  </si>
  <si>
    <t xml:space="preserve">UNIÃO, EM FERRO GALVANIZADO, DN 80 (3"), CONEXÃO ROSQUEADA, INSTALADO EM PRUMADAS - FORNECIMENTO E INSTALAÇÃO. AF_10/2020</t>
  </si>
  <si>
    <t xml:space="preserve">92892U</t>
  </si>
  <si>
    <t xml:space="preserve">UNIÃO, EM FERRO GALVANIZADO, DN 25 (1"), CONEXÃO ROSQUEADA, INSTALADO EM REDE DE ALIMENTAÇÃO PARA HIDRANTE - FORNECIMENTO E INSTALAÇÃO. AF_10/2020</t>
  </si>
  <si>
    <t xml:space="preserve">92893U</t>
  </si>
  <si>
    <t xml:space="preserve">UNIÃO, EM FERRO GALVANIZADO, DN 32 (1 1/4"), CONEXÃO ROSQUEADA, INSTALADO EM REDE DE ALIMENTAÇÃO PARA HIDRANTE - FORNECIMENTO E INSTALAÇÃO. AF_10/2020</t>
  </si>
  <si>
    <t xml:space="preserve">92894U</t>
  </si>
  <si>
    <t xml:space="preserve">UNIÃO, EM FERRO GALVANIZADO, DN 40 (1 1/2"), CONEXÃO ROSQUEADA, INSTALADO EM REDE DE ALIMENTAÇÃO PARA HIDRANTE - FORNECIMENTO E INSTALAÇÃO. AF_10/2020</t>
  </si>
  <si>
    <t xml:space="preserve">92895U</t>
  </si>
  <si>
    <t xml:space="preserve">UNIÃO, EM FERRO GALVANIZADO, DN 50 (2"), CONEXÃO ROSQUEADA, INSTALADO EM REDE DE ALIMENTAÇÃO PARA HIDRANTE - FORNECIMENTO E INSTALAÇÃO. AF_10/2020</t>
  </si>
  <si>
    <t xml:space="preserve">92896U</t>
  </si>
  <si>
    <t xml:space="preserve">UNIÃO, EM FERRO GALVANIZADO, DN 65 (2 1/2"), CONEXÃO ROSQUEADA, INSTALADO EM REDE DE ALIMENTAÇÃO PARA HIDRANTE - FORNECIMENTO E INSTALAÇÃO. AF_10/2020</t>
  </si>
  <si>
    <t xml:space="preserve">92897U</t>
  </si>
  <si>
    <t xml:space="preserve">UNIÃO, EM FERRO GALVANIZADO, DN 80 (3"), CONEXÃO ROSQUEADA, INSTALADO EM REDE DE ALIMENTAÇÃO PARA HIDRANTE - FORNECIMENTO E INSTALAÇÃO. AF_10/2020</t>
  </si>
  <si>
    <t xml:space="preserve">92898U</t>
  </si>
  <si>
    <t xml:space="preserve">UNIÃO, EM FERRO GALVANIZADO, CONEXÃO ROSQUEADA, DN 25 (1"), INSTALADO EM REDE DE ALIMENTAÇÃO PARA SPRINKLER - FORNECIMENTO E INSTALAÇÃO. AF_10/2020</t>
  </si>
  <si>
    <t xml:space="preserve">92899U</t>
  </si>
  <si>
    <t xml:space="preserve">UNIÃO, EM FERRO GALVANIZADO, CONEXÃO ROSQUEADA, DN 32 (1 1/4"), INSTALADO EM REDE DE ALIMENTAÇÃO PARA SPRINKLER - FORNECIMENTO E INSTALAÇÃO. AF_10/2020</t>
  </si>
  <si>
    <t xml:space="preserve">92900U</t>
  </si>
  <si>
    <t xml:space="preserve">UNIÃO, EM FERRO GALVANIZADO, CONEXÃO ROSQUEADA, DN 40 (1 1/2"), INSTALADO EM REDE DE ALIMENTAÇÃO PARA SPRINKLER - FORNECIMENTO E INSTALAÇÃO. AF_10/2020</t>
  </si>
  <si>
    <t xml:space="preserve">92901U</t>
  </si>
  <si>
    <t xml:space="preserve">UNIÃO, EM FERRO GALVANIZADO, CONEXÃO ROSQUEADA, DN 50 (2"), INSTALADO EM REDE DE ALIMENTAÇÃO PARA SPRINKLER - FORNECIMENTO E INSTALAÇÃO. AF_10/2020</t>
  </si>
  <si>
    <t xml:space="preserve">92902U</t>
  </si>
  <si>
    <t xml:space="preserve">UNIÃO, EM FERRO GALVANIZADO, CONEXÃO ROSQUEADA, DN 65 (2 1/2"), INSTALADO EM REDE DE ALIMENTAÇÃO PARA SPRINKLER - FORNECIMENTO E INSTALAÇÃO. AF_10/2020</t>
  </si>
  <si>
    <t xml:space="preserve">92903U</t>
  </si>
  <si>
    <t xml:space="preserve">UNIÃO, EM FERRO GALVANIZADO, CONEXÃO ROSQUEADA, DN 80 (3"), INSTALADO EM REDE DE ALIMENTAÇÃO PARA SPRINKLER - FORNECIMENTO E INSTALAÇÃO. AF_10/2020</t>
  </si>
  <si>
    <t xml:space="preserve">92904U</t>
  </si>
  <si>
    <t xml:space="preserve">UNIÃO, EM FERRO GALVANIZADO, CONEXÃO ROSQUEADA, DN 15 (1/2"), INSTALADO EM RAMAIS E SUB-RAMAIS DE GÁS - FORNECIMENTO E INSTALAÇÃO. AF_10/2020</t>
  </si>
  <si>
    <t xml:space="preserve">92905U</t>
  </si>
  <si>
    <t xml:space="preserve">UNIÃO, EM FERRO GALVANIZADO, CONEXÃO ROSQUEADA, DN 20 (3/4"), INSTALADO EM RAMAIS E SUB-RAMAIS DE GÁS - FORNECIMENTO E INSTALAÇÃO. AF_10/2020</t>
  </si>
  <si>
    <t xml:space="preserve">92906U</t>
  </si>
  <si>
    <t xml:space="preserve">UNIÃO, EM FERRO GALVANIZADO, CONEXÃO ROSQUEADA, DN 25 (1"), INSTALADO EM RAMAIS E SUB-RAMAIS DE GÁS - FORNECIMENTO E INSTALAÇÃO. AF_10/2020</t>
  </si>
  <si>
    <t xml:space="preserve">92907U</t>
  </si>
  <si>
    <t xml:space="preserve">LUVA DE REDUÇÃO, EM FERRO GALVANIZADO, 2" X 1 1/2", CONEXÃO ROSQUEADA, INSTALADO EM PRUMADAS - FORNECIMENTO E INSTALAÇÃO. AF_10/2020</t>
  </si>
  <si>
    <t xml:space="preserve">92908U</t>
  </si>
  <si>
    <t xml:space="preserve">LUVA DE REDUÇÃO, EM FERRO GALVANIZADO, 2" X 1 1/4", CONEXÃO ROSQUEADA, INSTALADO EM PRUMADAS - FORNECIMENTO E INSTALAÇÃO. AF_10/2020</t>
  </si>
  <si>
    <t xml:space="preserve">92909U</t>
  </si>
  <si>
    <t xml:space="preserve">LUVA DE REDUÇÃO, EM FERRO GALVANIZADO, 2" X 1", CONEXÃO ROSQUEADA, INSTALADO EM PRUMADAS - FORNECIMENTO E INSTALAÇÃO. AF_10/2020</t>
  </si>
  <si>
    <t xml:space="preserve">92910U</t>
  </si>
  <si>
    <t xml:space="preserve">LUVA DE REDUÇÃO, EM FERRO GALVANIZADO, 2 1/2" X 1 1/2", CONEXÃO ROSQUEADA, INSTALADO EM PRUMADAS - FORNECIMENTO E INSTALAÇÃO. AF_10/2020</t>
  </si>
  <si>
    <t xml:space="preserve">92911U</t>
  </si>
  <si>
    <t xml:space="preserve">LUVA DE REDUÇÃO, EM FERRO GALVANIZADO, 2 1/2" X 2", CONEXÃO ROSQUEADA, INSTALADO EM PRUMADAS - FORNECIMENTO E INSTALAÇÃO. AF_10/2020</t>
  </si>
  <si>
    <t xml:space="preserve">92912U</t>
  </si>
  <si>
    <t xml:space="preserve">LUVA DE REDUÇÃO, EM FERRO GALVANIZADO, 3" X 1 1/2", CONEXÃO ROSQUEADA, INSTALADO EM PRUMADAS - FORNECIMENTO E INSTALAÇÃO. AF_10/2020</t>
  </si>
  <si>
    <t xml:space="preserve">92913U</t>
  </si>
  <si>
    <t xml:space="preserve">LUVA DE REDUÇÃO, EM FERRO GALVANIZADO, 3" X 2 1/2", CONEXÃO ROSQUEADA, INSTALADO EM PRUMADAS - FORNECIMENTO E INSTALAÇÃO. AF_10/2020</t>
  </si>
  <si>
    <t xml:space="preserve">92914U</t>
  </si>
  <si>
    <t xml:space="preserve">LUVA DE REDUÇÃO, EM FERRO GALVANIZADO, 3" X 2", CONEXÃO ROSQUEADA, INSTALADO EM PRUMADAS - FORNECIMENTO E INSTALAÇÃO. AF_10/2020</t>
  </si>
  <si>
    <t xml:space="preserve">92918U</t>
  </si>
  <si>
    <t xml:space="preserve">LUVA DE REDUÇÃO, EM FERRO GALVANIZADO, 1" X 1/2", CONEXÃO ROSQUEADA, INSTALADO EM REDE DE ALIMENTAÇÃO PARA HIDRANTE - FORNECIMENTO E INSTALAÇÃO. AF_10/2020</t>
  </si>
  <si>
    <t xml:space="preserve">92920U</t>
  </si>
  <si>
    <t xml:space="preserve">LUVA DE REDUÇÃO, EM FERRO GALVANIZADO, 1" X 3/4", CONEXÃO ROSQUEADA, INSTALADO EM REDE DE ALIMENTAÇÃO PARA HIDRANTE - FORNECIMENTO E INSTALAÇÃO. AF_10/2020</t>
  </si>
  <si>
    <t xml:space="preserve">92925U</t>
  </si>
  <si>
    <t xml:space="preserve">LUVA DE REDUÇÃO, EM FERRO GALVANIZADO, 1 1/4" X 1", CONEXÃO ROSQUEADA, INSTALADO EM REDE DE ALIMENTAÇÃO PARA HIDRANTE - FORNECIMENTO E INSTALAÇÃO. AF_10/2020</t>
  </si>
  <si>
    <t xml:space="preserve">92926U</t>
  </si>
  <si>
    <t xml:space="preserve">LUVA DE REDUÇÃO, EM FERRO GALVANIZADO, 1 1/4" X 1/2", CONEXÃO ROSQUEADA, INSTALADO EM REDE DE ALIMENTAÇÃO PARA HIDRANTE - FORNECIMENTO E INSTALAÇÃO. AF_10/2020</t>
  </si>
  <si>
    <t xml:space="preserve">92927U</t>
  </si>
  <si>
    <t xml:space="preserve">LUVA DE REDUÇÃO, EM FERRO GALVANIZADO, 1 1/4" X 3/4", CONEXÃO ROSQUEADA, INSTALADO EM REDE DE ALIMENTAÇÃO PARA HIDRANTE - FORNECIMENTO E INSTALAÇÃO. AF_10/2020</t>
  </si>
  <si>
    <t xml:space="preserve">92928U</t>
  </si>
  <si>
    <t xml:space="preserve">LUVA DE REDUÇÃO, EM FERRO GALVANIZADO, 1 1/2" X 1 1/4", CONEXÃO ROSQUEADA, INSTALADO EM REDE DE ALIMENTAÇÃO PARA HIDRANTE - FORNECIMENTO E INSTALAÇÃO. AF_10/2020</t>
  </si>
  <si>
    <t xml:space="preserve">92929U</t>
  </si>
  <si>
    <t xml:space="preserve">LUVA DE REDUÇÃO, EM FERRO GALVANIZADO, 1 1/2" X 1", CONEXÃO ROSQUEADA, INSTALADO EM REDE DE ALIMENTAÇÃO PARA HIDRANTE - FORNECIMENTO E INSTALAÇÃO. AF_10/2020</t>
  </si>
  <si>
    <t xml:space="preserve">92930U</t>
  </si>
  <si>
    <t xml:space="preserve">LUVA DE REDUÇÃO, EM FERRO GALVANIZADO, 1 1/2" X 3/4", CONEXÃO ROSQUEADA, INSTALADO EM REDE DE ALIMENTAÇÃO PARA HIDRANTE - FORNECIMENTO E INSTALAÇÃO. AF_10/2020</t>
  </si>
  <si>
    <t xml:space="preserve">92931U</t>
  </si>
  <si>
    <t xml:space="preserve">LUVA DE REDUÇÃO, EM FERRO GALVANIZADO, 2" X 1 1/2", CONEXÃO ROSQUEADA, INSTALADO EM REDE DE ALIMENTAÇÃO PARA HIDRANTE - FORNECIMENTO E INSTALAÇÃO. AF_10/2020</t>
  </si>
  <si>
    <t xml:space="preserve">92932U</t>
  </si>
  <si>
    <t xml:space="preserve">LUVA DE REDUÇÃO, EM FERRO GALVANIZADO, 2" X 1 1/4", CONEXÃO ROSQUEADA, INSTALADO EM REDE DE ALIMENTAÇÃO PARA HIDRANTE - FORNECIMENTO E INSTALAÇÃO. AF_10/2020</t>
  </si>
  <si>
    <t xml:space="preserve">92933U</t>
  </si>
  <si>
    <t xml:space="preserve">LUVA DE REDUÇÃO, EM FERRO GALVANIZADO, 2" X 1", CONEXÃO ROSQUEADA, INSTALADO EM REDE DE ALIMENTAÇÃO PARA HIDRANTE - FORNECIMENTO E INSTALAÇÃO. AF_10/2020</t>
  </si>
  <si>
    <t xml:space="preserve">92934U</t>
  </si>
  <si>
    <t xml:space="preserve">LUVA DE REDUÇÃO, EM FERRO GALVANIZADO, 2 1/2" X 1 1/2", CONEXÃO ROSQUEADA, INSTALADO EM REDE DE ALIMENTAÇÃO PARA HIDRANTE - FORNECIMENTO E INSTALAÇÃO. AF_10/2020</t>
  </si>
  <si>
    <t xml:space="preserve">92935U</t>
  </si>
  <si>
    <t xml:space="preserve">LUVA DE REDUÇÃO, EM FERRO GALVANIZADO, 2 1/2" X 2", CONEXÃO ROSQUEADA, INSTALADO EM REDE DE ALIMENTAÇÃO PARA HIDRANTE - FORNECIMENTO E INSTALAÇÃO. AF_10/2020</t>
  </si>
  <si>
    <t xml:space="preserve">92936U</t>
  </si>
  <si>
    <t xml:space="preserve">LUVA DE REDUÇÃO, EM FERRO GALVANIZADO, 3" X 2 1/2", CONEXÃO ROSQUEADA, INSTALADO EM REDE DE ALIMENTAÇÃO PARA HIDRANTE - FORNECIMENTO E INSTALAÇÃO. AF_10/2020</t>
  </si>
  <si>
    <t xml:space="preserve">92937U</t>
  </si>
  <si>
    <t xml:space="preserve">LUVA DE REDUÇÃO, EM FERRO GALVANIZADO, 3" X 2", CONEXÃO ROSQUEADA, INSTALADO EM REDE DE ALIMENTAÇÃO PARA HIDRANTE - FORNECIMENTO E INSTALAÇÃO. AF_10/2020</t>
  </si>
  <si>
    <t xml:space="preserve">92938U</t>
  </si>
  <si>
    <t xml:space="preserve">LUVA DE REDUÇÃO, EM FERRO GALVANIZADO, 1" X 1/2", CONEXÃO ROSQUEADA, INSTALADO EM REDE DE ALIMENTAÇÃO PARA SPRINKLER - FORNECIMENTO E INSTALAÇÃO. AF_10/2020</t>
  </si>
  <si>
    <t xml:space="preserve">92939U</t>
  </si>
  <si>
    <t xml:space="preserve">LUVA DE REDUÇÃO, EM FERRO GALVANIZADO, 1" X 3/4", CONEXÃO ROSQUEADA, INSTALADO EM REDE DE ALIMENTAÇÃO PARA SPRINKLER - FORNECIMENTO E INSTALAÇÃO. AF_10/2020</t>
  </si>
  <si>
    <t xml:space="preserve">92940U</t>
  </si>
  <si>
    <t xml:space="preserve">LUVA DE REDUÇÃO, EM FERRO GALVANIZADO, 1 1/4" X 1", CONEXÃO ROSQUEADA, INSTALADO EM REDE DE ALIMENTAÇÃO PARA SPRINKLER - FORNECIMENTO E INSTALAÇÃO. AF_10/2020</t>
  </si>
  <si>
    <t xml:space="preserve">92941U</t>
  </si>
  <si>
    <t xml:space="preserve">LUVA DE REDUÇÃO, EM FERRO GALVANIZADO, 1 1/4" X 1/2", CONEXÃO ROSQUEADA, INSTALADO EM REDE DE ALIMENTAÇÃO PARA SPRINKLER - FORNECIMENTO E INSTALAÇÃO. AF_10/2020</t>
  </si>
  <si>
    <t xml:space="preserve">92942U</t>
  </si>
  <si>
    <t xml:space="preserve">LUVA DE REDUÇÃO, EM FERRO GALVANIZADO, 1 1/4" X 3/4", CONEXÃO ROSQUEADA, INSTALADO EM REDE DE ALIMENTAÇÃO PARA SPRINKLER - FORNECIMENTO E INSTALAÇÃO. AF_10/2020</t>
  </si>
  <si>
    <t xml:space="preserve">92943U</t>
  </si>
  <si>
    <t xml:space="preserve">LUVA DE REDUÇÃO, EM FERRO GALVANIZADO, 1 1/2" X 1 1/4", CONEXÃO ROSQUEADA, INSTALADO EM REDE DE ALIMENTAÇÃO PARA SPRINKLER - FORNECIMENTO E INSTALAÇÃO. AF_10/2020</t>
  </si>
  <si>
    <t xml:space="preserve">92944U</t>
  </si>
  <si>
    <t xml:space="preserve">LUVA DE REDUÇÃO, EM FERRO GALVANIZADO, 1 1/2" X 1", CONEXÃO ROSQUEADA, INSTALADO EM REDE DE ALIMENTAÇÃO PARA SPRINKLER - FORNECIMENTO E INSTALAÇÃO. AF_10/2020</t>
  </si>
  <si>
    <t xml:space="preserve">92945U</t>
  </si>
  <si>
    <t xml:space="preserve">LUVA DE REDUÇÃO, EM FERRO GALVANIZADO, 1 1/2" X 3/4", CONEXÃO ROSQUEADA, INSTALADO EM REDE DE ALIMENTAÇÃO PARA SPRINKLER - FORNECIMENTO E INSTALAÇÃO. AF_10/2020</t>
  </si>
  <si>
    <t xml:space="preserve">92946U</t>
  </si>
  <si>
    <t xml:space="preserve">LUVA DE REDUÇÃO, EM FERRO GALVANIZADO, 2" X 1 1/2", CONEXÃO ROSQUEADA, INSTALADO EM REDE DE ALIMENTAÇÃO PARA SPRINKLER - FORNECIMENTO E INSTALAÇÃO. AF_10/2020</t>
  </si>
  <si>
    <t xml:space="preserve">92947U</t>
  </si>
  <si>
    <t xml:space="preserve">LUVA DE REDUÇÃO, EM FERRO GALVANIZADO, 2" X 1 1/4", CONEXÃO ROSQUEADA, INSTALADO EM REDE DE ALIMENTAÇÃO PARA SPRINKLER - FORNECIMENTO E INSTALAÇÃO. AF_10/2020</t>
  </si>
  <si>
    <t xml:space="preserve">92948U</t>
  </si>
  <si>
    <t xml:space="preserve">LUVA DE REDUÇÃO, EM FERRO GALVANIZADO, 2" X 1", CONEXÃO ROSQUEADA, INSTALADO EM REDE DE ALIMENTAÇÃO PARA SPRINKLER - FORNECIMENTO E INSTALAÇÃO. AF_10/2020</t>
  </si>
  <si>
    <t xml:space="preserve">92949U</t>
  </si>
  <si>
    <t xml:space="preserve">LUVA DE REDUÇÃO, EM FERRO GALVANIZADO, 2 1/2" X 1 1/2", CONEXÃO ROSQUEADA, INSTALADO EM REDE DE ALIMENTAÇÃO PARA SPRINKLER - FORNECIMENTO E INSTALAÇÃO. AF_10/2020</t>
  </si>
  <si>
    <t xml:space="preserve">92950U</t>
  </si>
  <si>
    <t xml:space="preserve">LUVA DE REDUÇÃO, EM FERRO GALVANIZADO, 2 1/2" X 2", CONEXÃO ROSQUEADA, INSTALADO EM REDE DE ALIMENTAÇÃO PARA SPRINKLER - FORNECIMENTO E INSTALAÇÃO. AF_10/2020</t>
  </si>
  <si>
    <t xml:space="preserve">92951U</t>
  </si>
  <si>
    <t xml:space="preserve">LUVA DE REDUÇÃO, EM FERRO GALVANIZADO, 3" X 2 1/2", CONEXÃO ROSQUEADA, INSTALADO EM REDE DE ALIMENTAÇÃO PARA SPRINKLER - FORNECIMENTO E INSTALAÇÃO. AF_10/2020</t>
  </si>
  <si>
    <t xml:space="preserve">92952U</t>
  </si>
  <si>
    <t xml:space="preserve">LUVA DE REDUÇÃO, EM FERRO GALVANIZADO, 3" X 2", CONEXÃO ROSQUEADA, INSTALADO EM REDE DE ALIMENTAÇÃO PARA SPRINKLER - FORNECIMENTO E INSTALAÇÃO. AF_10/2020</t>
  </si>
  <si>
    <t xml:space="preserve">92953U</t>
  </si>
  <si>
    <t xml:space="preserve">LUVA DE REDUÇÃO, EM FERRO GALVANIZADO, 3/4" X 1/2", CONEXÃO ROSQUEADA, INSTALADO EM RAMAIS E SUB-RAMAIS DE GÁS - FORNECIMENTO E INSTALAÇÃO. AF_10/2020</t>
  </si>
  <si>
    <t xml:space="preserve">93050U</t>
  </si>
  <si>
    <t xml:space="preserve">LUVA PASSANTE EM COBRE, DN 22 MM, SEM ANEL DE SOLDA, INSTALADO EM PRUMADA DE HIDRÁULICA PREDIAL - FORNECIMENTO E INSTALAÇÃO. AF_04/2022</t>
  </si>
  <si>
    <t xml:space="preserve">93052U</t>
  </si>
  <si>
    <t xml:space="preserve">JUNTA DE EXPANSÃO EM COBRE, DN 22 MM, PONTA X PONTA, INSTALADO EM PRUMADA DE HIDRÁULICA PREDIAL - FORNECIMENTO E INSTALAÇÃO. AF_04/2022</t>
  </si>
  <si>
    <t xml:space="preserve">93054U</t>
  </si>
  <si>
    <t xml:space="preserve">CONECTOR EM BRONZE/LATÃO, DN 22 MM X 3/4", SEM ANEL DE SOLDA, BOLSA X ROSCA F, INSTALADO EM PRUMADA DE HIDRÁULICA PREDIAL - FORNECIMENTO E INSTALAÇÃO. AF_04/2022</t>
  </si>
  <si>
    <t xml:space="preserve">93055U</t>
  </si>
  <si>
    <t xml:space="preserve">CURVA DE TRANSPOSIÇÃO EM BRONZE/LATÃO, DN 22 MM, SEM ANEL DE SOLDA, BOLSA X BOLSA, INSTALADO EM PRUMADA DE HIDRÁULICA PREDIAL - FORNECIMENTO E INSTALAÇÃO. AF_04/2022</t>
  </si>
  <si>
    <t xml:space="preserve">93056U</t>
  </si>
  <si>
    <t xml:space="preserve">LUVA PASSANTE EM COBRE, DN 28 MM, SEM ANEL DE SOLDA, INSTALADO EM PRUMADA DE HIDRÁULICA PREDIAL - FORNECIMENTO E INSTALAÇÃO. AF_04/2022</t>
  </si>
  <si>
    <t xml:space="preserve">93057U</t>
  </si>
  <si>
    <t xml:space="preserve">BUCHA DE REDUÇÃO EM COBRE, DN 28 MM X 22 MM, SEM ANEL DE SOLDA, PONTA X BOLSA, INSTALADO EM PRUMADA DE HIDRÁULICA PREDIAL - FORNECIMENTO E INSTALAÇÃO. AF_04/2022</t>
  </si>
  <si>
    <t xml:space="preserve">93058U</t>
  </si>
  <si>
    <t xml:space="preserve">JUNTA DE EXPANSÃO EM COBRE, DN 28 MM, PONTA X PONTA, INSTALADO EM PRUMADA DE HIDRÁULICA PREDIAL - FORNECIMENTO E INSTALAÇÃO. AF_04/2022</t>
  </si>
  <si>
    <t xml:space="preserve">93059U</t>
  </si>
  <si>
    <t xml:space="preserve">CONECTOR EM BRONZE/LATÃO, DN 28 MM X 1/2", SEM ANEL DE SOLDA, BOLSA X ROSCA F, INSTALADO EM PRUMADA DE HIDRÁULICA PREDIAL - FORNECIMENTO E INSTALAÇÃO. AF_04/2022</t>
  </si>
  <si>
    <t xml:space="preserve">93060U</t>
  </si>
  <si>
    <t xml:space="preserve">CURVA DE TRANSPOSIÇÃO EM BRONZE/LATÃO, DN 28 MM, SEM ANEL DE SOLDA, BOLSA X BOLSA, INSTALADO EM PRUMADA DE HIDRÁULICA PREDIAL - FORNECIMENTO E INSTALAÇÃO. AF_04/2022</t>
  </si>
  <si>
    <t xml:space="preserve">93061U</t>
  </si>
  <si>
    <t xml:space="preserve">LUVA PASSANTE EM COBRE, DN 35 MM, SEM ANEL DE SOLDA, INSTALADO EM PRUMADA DE HIDRÁULICA PREDIAL - FORNECIMENTO E INSTALAÇÃO. AF_04/2022</t>
  </si>
  <si>
    <t xml:space="preserve">93062U</t>
  </si>
  <si>
    <t xml:space="preserve">BUCHA DE REDUÇÃO EM COBRE, DN 35 MM X 28 MM, SEM ANEL DE SOLDA, PONTA X BOLSA, INSTALADO EM PRUMADA DE HIDRÁULICA PREDIAL - FORNECIMENTO E INSTALAÇÃO. AF_04/2022</t>
  </si>
  <si>
    <t xml:space="preserve">93063U</t>
  </si>
  <si>
    <t xml:space="preserve">JUNTA DE EXPANSÃO EM BRONZE/LATÃO, DN 35 MM, PONTA X PONTA, INSTALADO EM PRUMADA DE HIDRÁULICA PREDIAL - FORNECIMENTO E INSTALAÇÃO. AF_04/2022</t>
  </si>
  <si>
    <t xml:space="preserve">93064U</t>
  </si>
  <si>
    <t xml:space="preserve">LUVA PASSANTE EM COBRE, DN 42 MM, SEM ANEL DE SOLDA, INSTALADO EM PRUMADA DE HIDRÁULICA PREDIAL - FORNECIMENTO E INSTALAÇÃO. AF_04/2022</t>
  </si>
  <si>
    <t xml:space="preserve">93065U</t>
  </si>
  <si>
    <t xml:space="preserve">BUCHA DE REDUÇÃO EM COBRE, DN 42 MM X 35 MM, SEM ANEL DE SOLDA, PONTA X BOLSA, INSTALADO EM PRUMADA DE HIDRÁULICA PREDIAL - FORNECIMENTO E INSTALAÇÃO. AF_04/2022</t>
  </si>
  <si>
    <t xml:space="preserve">93066U</t>
  </si>
  <si>
    <t xml:space="preserve">JUNTA DE EXPANSÃO EM BRONZE/LATÃO, DN 42 MM, PONTA X PONTA, INSTALADO EM PRUMADA DE HIDRÁULICA PREDIAL - FORNECIMENTO E INSTALAÇÃO. AF_04/2022</t>
  </si>
  <si>
    <t xml:space="preserve">93067U</t>
  </si>
  <si>
    <t xml:space="preserve">LUVA PASSANTE EM COBRE, DN 54 MM, SEM ANEL DE SOLDA, INSTALADO EM PRUMADA DE HIDRÁULICA PREDIAL - FORNECIMENTO E INSTALAÇÃO. AF_04/2022</t>
  </si>
  <si>
    <t xml:space="preserve">93068U</t>
  </si>
  <si>
    <t xml:space="preserve">BUCHA DE REDUÇÃO EM COBRE, DN 54 MM X 42 MM, SEM ANEL DE SOLDA, PONTA X BOLSA, INSTALADO EM PRUMADA DE HIDRÁULICA PREDIAL - FORNECIMENTO E INSTALAÇÃO. AF_04/2022</t>
  </si>
  <si>
    <t xml:space="preserve">93069U</t>
  </si>
  <si>
    <t xml:space="preserve">JUNTA DE EXPANSÃO EM BRONZE/LATÃO, DN 54 MM, PONTA X PONTA, INSTALADO EM PRUMADA DE HIDRÁULICA PREDIAL - FORNECIMENTO E INSTALAÇÃO. AF_04/2022</t>
  </si>
  <si>
    <t xml:space="preserve">93070U</t>
  </si>
  <si>
    <t xml:space="preserve">LUVA PASSANTE EM COBRE, DN 66 MM, SEM ANEL DE SOLDA, INSTALADO EM PRUMADA DE HIDRÁULICA PREDIAL - FORNECIMENTO E INSTALAÇÃO. AF_04/2022</t>
  </si>
  <si>
    <t xml:space="preserve">93071U</t>
  </si>
  <si>
    <t xml:space="preserve">BUCHA DE REDUÇÃO EM COBRE, DN 66 MM X 54 MM, SEM ANEL DE SOLDA, PONTA X BOLSA, INSTALADO EM PRUMADA DE HIDRÁULICA PREDIAL - FORNECIMENTO E INSTALAÇÃO. AF_04/2022</t>
  </si>
  <si>
    <t xml:space="preserve">93072U</t>
  </si>
  <si>
    <t xml:space="preserve">JUNTA DE EXPANSÃO EM BRONZE/LATÃO, DN 66 MM, PONTA X PONTA, INSTALADO EM PRUMADA DE HIDRÁULICA PREDIAL - FORNECIMENTO E INSTALAÇÃO. AF_04/2022</t>
  </si>
  <si>
    <t xml:space="preserve">93074U</t>
  </si>
  <si>
    <t xml:space="preserve">CURVA EM COBRE, DN 15 MM, 45 GRAUS, SEM ANEL DE SOLDA, BOLSA X BOLSA, INSTALADO EM RAMAL DE DISTRIBUIÇÃO DE HIDRÁULICA PREDIAL - FORNECIMENTO E INSTALAÇÃO. AF_04/2022</t>
  </si>
  <si>
    <t xml:space="preserve">93075U</t>
  </si>
  <si>
    <t xml:space="preserve">COTOVELO EM BRONZE/LATÃO, DN 15 MM X 1/2", 90 GRAUS, SEM ANEL DE SOLDA, BOLSA X ROSCA F, INSTALADO EM RAMAL DE DISTRIBUIÇÃO DE HIDRÁULICA PREDIAL - FORNECIMENTO E INSTALAÇÃO. AF_04/2022</t>
  </si>
  <si>
    <t xml:space="preserve">93076U</t>
  </si>
  <si>
    <t xml:space="preserve">CURVA EM COBRE, DN 22 MM, 45 GRAUS, SEM ANEL DE SOLDA, BOLSA X BOLSA, INSTALADO EM RAMAL DE DISTRIBUIÇÃO DE HIDRÁULICA PREDIAL - FORNECIMENTO E INSTALAÇÃO. AF_04/2022</t>
  </si>
  <si>
    <t xml:space="preserve">93077U</t>
  </si>
  <si>
    <t xml:space="preserve">COTOVELO EM BRONZE/LATÃO, DN 22 MM X 1/2", 90 GRAUS, SEM ANEL DE SOLDA, BOLSA X ROSCA F, INSTALADO EM RAMAL DE DISTRIBUIÇÃO DE HIDRÁULICA PREDIAL - FORNECIMENTO E INSTALAÇÃO. AF_04/2022</t>
  </si>
  <si>
    <t xml:space="preserve">93078U</t>
  </si>
  <si>
    <t xml:space="preserve">COTOVELO EM BRONZE/LATÃO, DN 22 MM X 3/4", 90 GRAUS, SEM ANEL DE SOLDA, BOLSA X ROSCA F, INSTALADO EM RAMAL DE DISTRIBUIÇÃO DE HIDRÁULICA PREDIAL - FORNECIMENTO E INSTALAÇÃO. AF_04/2022</t>
  </si>
  <si>
    <t xml:space="preserve">93079U</t>
  </si>
  <si>
    <t xml:space="preserve">CURVA EM COBRE, DN 28 MM, 45 GRAUS, SEM ANEL DE SOLDA, BOLSA X BOLSA, INSTALADO EM RAMAL DE DISTRIBUIÇÃO DE HIDRÁULICA PREDIAL - FORNECIMENTO E INSTALAÇÃO. AF_04/2022</t>
  </si>
  <si>
    <t xml:space="preserve">93080U</t>
  </si>
  <si>
    <t xml:space="preserve">LUVA PASSANTE EM COBRE, DN 15 MM, SEM ANEL DE SOLDA, INSTALADO EM RAMAL DE DISTRIBUIÇÃO DE HIDRÁULICA PREDIAL - FORNECIMENTO E INSTALAÇÃO. AF_04/2022</t>
  </si>
  <si>
    <t xml:space="preserve">93081U</t>
  </si>
  <si>
    <t xml:space="preserve">CONECTOR EM BRONZE/LATÃO, DN 15 MM X 1/2", SEM ANEL DE SOLDA, BOLSA X ROSCA F, INSTALADO EM RAMAL DE DISTRIBUIÇÃO DE HIDRÁULICA PREDIAL - FORNECIMENTO E INSTALAÇÃO. AF_04/2022</t>
  </si>
  <si>
    <t xml:space="preserve">93082U</t>
  </si>
  <si>
    <t xml:space="preserve">CURVA DE TRANSPOSIÇÃO EM BRONZE/LATÃO, DN 15 MM, SEM ANEL DE SOLDA, BOLSA X BOLSA, INSTALADO EM RAMAL DE DISTRIBUIÇÃO DE HIDRÁULICA PREDIAL - FORNECIMENTO E INSTALAÇÃO. AF_04/2022</t>
  </si>
  <si>
    <t xml:space="preserve">93083U</t>
  </si>
  <si>
    <t xml:space="preserve">JUNTA DE EXPANSÃO EM COBRE, DN 15 MM, PONTA X PONTA, INSTALADO EM RAMAL DE DISTRIBUIÇÃO DE HIDRÁULICA PREDIAL - FORNECIMENTO E INSTALAÇÃO. AF_04/2022</t>
  </si>
  <si>
    <t xml:space="preserve">93084U</t>
  </si>
  <si>
    <t xml:space="preserve">LUVA PASSANTE EM COBRE, DN 22 MM, SEM ANEL DE SOLDA, INSTALADO EM RAMAL DE DISTRIBUIÇÃO DE HIDRÁULICA PREDIAL - FORNECIMENTO E INSTALAÇÃO. AF_04/2022</t>
  </si>
  <si>
    <t xml:space="preserve">93085U</t>
  </si>
  <si>
    <t xml:space="preserve">BUCHA DE REDUÇÃO EM COBRE, DN 22 MM X 15 MM, SEM ANEL DE SOLDA, PONTA X BOLSA, INSTALADO EM RAMAL DE DISTRIBUIÇÃO DE HIDRÁULICA PREDIAL - FORNECIMENTO E INSTALAÇÃO. AF_04/2022</t>
  </si>
  <si>
    <t xml:space="preserve">93086U</t>
  </si>
  <si>
    <t xml:space="preserve">JUNTA DE EXPANSÃO EM COBRE, DN 22 MM, PONTA X PONTA, INSTALADO EM RAMAL DE DISTRIBUIÇÃO DE HIDRÁULICA PREDIAL - FORNECIMENTO E INSTALAÇÃO. AF_04/2022</t>
  </si>
  <si>
    <t xml:space="preserve">93087U</t>
  </si>
  <si>
    <t xml:space="preserve">CONECTOR EM BRONZE/LATÃO, DN 22 MM X 1/2", SEM ANEL DE SOLDA, BOLSA X ROSCA F, INSTALADO EM RAMAL DE DISTRIBUIÇÃO DE HIDRÁULICA PREDIAL - FORNECIMENTO E INSTALAÇÃO. AF_04/2022</t>
  </si>
  <si>
    <t xml:space="preserve">93088U</t>
  </si>
  <si>
    <t xml:space="preserve">CONECTOR EM BRONZE/LATÃO, DN 22 MM X 3/4", SEM ANEL DE SOLDA, BOLSA X ROSCA F, INSTALADO EM RAMAL DE DISTRIBUIÇÃO DE HIDRÁULICA PREDIAL - FORNECIMENTO E INSTALAÇÃO. AF_04/2022</t>
  </si>
  <si>
    <t xml:space="preserve">93089U</t>
  </si>
  <si>
    <t xml:space="preserve">CURVA DE TRANSPOSIÇÃO EM BRONZE/LATÃO, DN 22 MM, SEM ANEL DE SOLDA, BOLSA X BOLSA, INSTALADO EM RAMAL DE DISTRIBUIÇÃO DE HIDRÁULICA PREDIAL - FORNECIMENTO E INSTALAÇÃO. AF_04/2022</t>
  </si>
  <si>
    <t xml:space="preserve">93090U</t>
  </si>
  <si>
    <t xml:space="preserve">LUVA PASSANTE EM COBRE, DN 28 MM, SEM ANEL DE SOLDA, INSTALADO EM RAMAL DE DISTRIBUIÇÃO DE HIDRÁULICA PREDIAL - FORNECIMENTO E INSTALAÇÃO. AF_04/2022</t>
  </si>
  <si>
    <t xml:space="preserve">93091U</t>
  </si>
  <si>
    <t xml:space="preserve">BUCHA DE REDUÇÃO EM COBRE, DN 28 MM X 22 MM, SEM ANEL DE SOLDA, INSTALADO EM RAMAL DE DISTRIBUIÇÃO DE HIDRÁULICA PREDIAL - FORNECIMENTO E INSTALAÇÃO. AF_04/2022</t>
  </si>
  <si>
    <t xml:space="preserve">93092U</t>
  </si>
  <si>
    <t xml:space="preserve">JUNTA DE EXPANSÃO EM COBRE, DN 28 MM, PONTA X PONTA, INSTALADO EM RAMAL DE DISTRIBUIÇÃO DE HIDRÁULICA PREDIAL - FORNECIMENTO E INSTALAÇÃO. AF_04/2022</t>
  </si>
  <si>
    <t xml:space="preserve">93093U</t>
  </si>
  <si>
    <t xml:space="preserve">CONECTOR EM BRONZE/LATÃO, DN 28 MM X 1/2", SEM ANEL DE SOLDA, BOLSA X ROSCA F, INSTALADO EM RAMAL DE DISTRIBUIÇÃO DE HIDRÁULICA PREDIAL - FORNECIMENTO E INSTALAÇÃO. AF_04/2022</t>
  </si>
  <si>
    <t xml:space="preserve">93094U</t>
  </si>
  <si>
    <t xml:space="preserve">CURVA DE TRANSPOSIÇÃO EM BRONZE/LATÃO, DN 28 MM, SEM ANEL DE SOLDA, BOLSA X BOLSA, INSTALADO EM RAMAL DE DISTRIBUIÇÃO DE HIDRÁULICA PREDIAL - FORNECIMENTO E INSTALAÇÃO. AF_04/2022</t>
  </si>
  <si>
    <t xml:space="preserve">93097U</t>
  </si>
  <si>
    <t xml:space="preserve">CURVA EM COBRE, DN 15 MM, 45 GRAUS, SEM ANEL DE SOLDA, BOLSA X BOLSA, INSTALADO EM RAMAL E SUB-RAMAL DE HIDRÁULICA PREDIAL - FORNECIMENTO E INSTALAÇÃO. AF_04/2022</t>
  </si>
  <si>
    <t xml:space="preserve">93098U</t>
  </si>
  <si>
    <t xml:space="preserve">COTOVELO EM BRONZE/LATÃO, DN 15 MM X 1/2", 90 GRAUS, SEM ANEL DE SOLDA, BOLSA X ROSCA F, INSTALADO EM RAMAL E SUB-RAMAL DE HIDRÁULICA PREDIAL - FORNECIMENTO E INSTALAÇÃO. AF_04/2022</t>
  </si>
  <si>
    <t xml:space="preserve">93099U</t>
  </si>
  <si>
    <t xml:space="preserve">CURVA EM COBRE, DN 22 MM, 45 GRAUS, SEM ANEL DE SOLDA, BOLSA X BOLSA, INSTALADO EM RAMAL E SUB-RAMAL DE HIDRÁULICA PREDIAL - FORNECIMENTO E INSTALAÇÃO. AF_04/2022</t>
  </si>
  <si>
    <t xml:space="preserve">93100U</t>
  </si>
  <si>
    <t xml:space="preserve">COTOVELO EM BRONZE/LATÃO, DN 22 MM X 1/2", 90 GRAUS, SEM ANEL DE SOLDA, BOLSA X ROSCA F, INSTALADO EM RAMAL E SUB-RAMAL DE HIDRÁULICA PREDIAL - FORNECIMENTO E INSTALAÇÃO. AF_04/2022</t>
  </si>
  <si>
    <t xml:space="preserve">93101U</t>
  </si>
  <si>
    <t xml:space="preserve">COTOVELO EM BRONZE/LATÃO, DN 22 MM X 3/4", 90 GRAUS, SEM ANEL DE SOLDA, BOLSA X ROSCA F, INSTALADO EM RAMAL E SUB-RAMAL DE HIDRÁULICA PREDIAL - FORNECIMENTO E INSTALAÇÃO. AF_04/2022</t>
  </si>
  <si>
    <t xml:space="preserve">93102U</t>
  </si>
  <si>
    <t xml:space="preserve">CURVA EM COBRE, DN 28 MM, 45 GRAUS, SEM ANEL DE SOLDA, BOLSA X BOLSA, INSTALADO EM RAMAL E SUB-RAMAL DE HIDRÁULICA PREDIAL - FORNECIMENTO E INSTALAÇÃO. AF_04/2022</t>
  </si>
  <si>
    <t xml:space="preserve">93103U</t>
  </si>
  <si>
    <t xml:space="preserve">LUVA PASSANTE EM COBRE, DN 15 MM, SEM ANEL DE SOLDA, INSTALADO EM RAMAL E SUB-RAMAL DE HIDRÁULICA PREDIAL - FORNECIMENTO E INSTALAÇÃO. AF_04/2022</t>
  </si>
  <si>
    <t xml:space="preserve">93104U</t>
  </si>
  <si>
    <t xml:space="preserve">CONECTOR EM BRONZE/LATÃO, DN 15 MM X 1/2", SEM ANEL DE SOLDA, BOLSA X ROSCA F, INSTALADO EM RAMAL E SUB-RAMAL DE HIDRÁULICA PREDIAL - FORNECIMENTO E INSTALAÇÃO. AF_04/2022</t>
  </si>
  <si>
    <t xml:space="preserve">93105U</t>
  </si>
  <si>
    <t xml:space="preserve">CURVA DE TRANSPOSIÇÃO EM BRONZE/LATÃO, DN 15 MM, SEM ANEL DE SOLDA, BOLSA X BOLSA, INSTALADO EM RAMAL E SUB-RAMAL DE HIDRÁULICA PREDIAL - FORNECIMENTO E INSTALAÇÃO. AF_04/2022</t>
  </si>
  <si>
    <t xml:space="preserve">93106U</t>
  </si>
  <si>
    <t xml:space="preserve">JUNTA DE EXPANSÃO EM COBRE, DN 15 MM, PONTA X PONTA, INSTALADO EM RAMAL E SUB-RAMAL DE HIDRÁULICA PREDIAL - FORNECIMENTO E INSTALAÇÃO. AF_04/2022</t>
  </si>
  <si>
    <t xml:space="preserve">93107U</t>
  </si>
  <si>
    <t xml:space="preserve">LUVA PASSANTE EM COBRE, DN 22 MM, SEM ANEL DE SOLDA, INSTALADO EM RAMAL E SUB-RAMAL DE HIDRÁULICA PREDIAL - FORNECIMENTO E INSTALAÇÃO. AF_04/2022</t>
  </si>
  <si>
    <t xml:space="preserve">93108U</t>
  </si>
  <si>
    <t xml:space="preserve">BUCHA DE REDUÇÃO EM COBRE, DN 22 MM X 15 MM, SEM ANEL DE SOLDA, PONTA X BOLSA, INSTALADO EM RAMAL E SUB-RAMAL DE HIDRÁULICA PREDIAL - FORNECIMENTO E INSTALAÇÃO. AF_04/2022</t>
  </si>
  <si>
    <t xml:space="preserve">93109U</t>
  </si>
  <si>
    <t xml:space="preserve">JUNTA DE EXPANSÃO EM COBRE, DN 22 MM, PONTA X PONTA, INSTALADO EM RAMAL E SUB-RAMAL DE HIDRÁULICA PREDIAL - FORNECIMENTO E INSTALAÇÃO. AF_04/2022</t>
  </si>
  <si>
    <t xml:space="preserve">93110U</t>
  </si>
  <si>
    <t xml:space="preserve">CONECTOR EM BRONZE/LATÃO, DN 22 MM X 1/2", SEM ANEL DE SOLDA, BOLSA X ROSCA F, INSTALADO EM RAMAL E SUB-RAMAL DE HIDRÁULICA PREDIAL - FORNECIMENTO E INSTALAÇÃO. AF_04/2022</t>
  </si>
  <si>
    <t xml:space="preserve">93111U</t>
  </si>
  <si>
    <t xml:space="preserve">CONECTOR EM BRONZE/LATÃO, DN 22 MM X 3/4", SEM ANEL DE SOLDA, BOLSA X ROSCA F, INSTALADO EM RAMAL E SUB-RAMAL DE HIDRÁULICA PREDIAL - FORNECIMENTO E INSTALAÇÃO. AF_04/2022</t>
  </si>
  <si>
    <t xml:space="preserve">93112U</t>
  </si>
  <si>
    <t xml:space="preserve">CURVA DE TRANSPOSIÇÃO EM BRONZE/LATÃO, DN 22 MM, SEM ANEL DE SOLDA, BOLSA X BOLSA, INSTALADO EM RAMAL E SUB-RAMAL DE HIDRÁULICA PREDIAL - FORNECIMENTO E INSTALAÇÃO. AF_04/2022</t>
  </si>
  <si>
    <t xml:space="preserve">93113U</t>
  </si>
  <si>
    <t xml:space="preserve">LUVA PASSANTE EM COBRE, DN 28 MM, SEM ANEL DE SOLDA, INSTALADO EM RAMAL E SUB-RAMAL  DE HIDRÁULICA PREDIAL - FORNECIMENTO E INSTALAÇÃO. AF_04/2022</t>
  </si>
  <si>
    <t xml:space="preserve">93114U</t>
  </si>
  <si>
    <t xml:space="preserve">CONECTOR EM BRONZE/LATÃO, DN 28 MM X 1/2", SEM ANEL DE SOLDA, BOLSA X ROSCA F, INSTALADO EM RAMAL E SUB-RAMAL DE HIDRÁULICA PREDIAL - FORNECIMENTO E INSTALAÇÃO. AF_04/2022</t>
  </si>
  <si>
    <t xml:space="preserve">93115U</t>
  </si>
  <si>
    <t xml:space="preserve">CURVA DE TRANSPOSIÇÃO EM BRONZE/LATÃO, DN 28 MM, SEM ANEL DE SOLDA, BOLSA X BOLSA, INSTALADO EM RAMAL E SUB-RAMAL DE HIDRÁULICA PREDIAL - FORNECIMENTO E INSTALAÇÃO. AF_04/2022</t>
  </si>
  <si>
    <t xml:space="preserve">93116U</t>
  </si>
  <si>
    <t xml:space="preserve">JUNTA DE EXPANSÃO EM COBRE, DN 28 MM, PONTA X PONTA, INSTALADO EM RAMAL E SUB-RAMAL DE HIDRÁULICA PREDIAL - FORNECIMENTO E INSTALAÇÃO. AF_04/2022</t>
  </si>
  <si>
    <t xml:space="preserve">93117U</t>
  </si>
  <si>
    <t xml:space="preserve">TE DUPLA CURVA EM BRONZE/LATÃO, DN 1/2" X 15 MM X 1/2", SEM ANEL DE SOLDA, ROSCA F X BOLSA X ROSCA F, INSTALADO EM RAMAL E SUB-RAMAL DE HIDRÁULICA PREDIAL - FORNECIMENTO E INSTALAÇÃO. AF_04/2022</t>
  </si>
  <si>
    <t xml:space="preserve">93118U</t>
  </si>
  <si>
    <t xml:space="preserve">TE DUPLA CURVA EM BRONZE/LATÃO, DN 3/4" X 22 MM X 3/4", SEM ANEL DE SOLDA, ROSCA F X BOLSA X ROSCA F, INSTALADO EM RAMAL E SUB-RAMAL DE HIDRÁULICA PREDIAL - FORNECIMENTO E INSTALAÇÃO. AF_04/2022</t>
  </si>
  <si>
    <t xml:space="preserve">93119U</t>
  </si>
  <si>
    <t xml:space="preserve">CURVA EM COBRE, DN 22 MM, 45 GRAUS, SEM ANEL DE SOLDA, BOLSA X BOLSA, INSTALADO EM PRUMADA DE HIDRÁULICA PREDIAL - FORNECIMENTO E INSTALAÇÃO. AF_04/2022</t>
  </si>
  <si>
    <t xml:space="preserve">93120U</t>
  </si>
  <si>
    <t xml:space="preserve">COTOVELO EM BRONZE/LATÃO, DN 22 MM X 1/2", 90 GRAUS, SEM ANEL DE SOLDA, BOLSA X ROSCA F, INSTALADO EM PRUMADA DE HIDRÁULICA PREDIAL - FORNECIMENTO E INSTALAÇÃO. AF_04/2022</t>
  </si>
  <si>
    <t xml:space="preserve">93121U</t>
  </si>
  <si>
    <t xml:space="preserve">COTOVELO EM BRONZE/LATÃO, DN 22 MM X 3/4", 90 GRAUS, SEM ANEL DE SOLDA, BOLSA X ROSCA F, INSTALADO EM PRUMADA DE HIDRÁULICA PREDIAL - FORNECIMENTO E INSTALAÇÃO. AF_04/2022</t>
  </si>
  <si>
    <t xml:space="preserve">93122U</t>
  </si>
  <si>
    <t xml:space="preserve">CURVA EM COBRE, DN 28 MM, 45 GRAUS, SEM ANEL DE SOLDA, BOLSA X BOLSA, INSTALADO EM PRUMADA DE HIDRÁULICA PREDIAL - FORNECIMENTO E INSTALAÇÃO. AF_04/2022</t>
  </si>
  <si>
    <t xml:space="preserve">93123U</t>
  </si>
  <si>
    <t xml:space="preserve">CURVA EM COBRE, DN 35 MM, 45 GRAUS, SEM ANEL DE SOLDA, BOLSA X BOLSA, INSTALADO EM PRUMADA DE HIDRÁULICA PREDIAL -  FORNECIMENTO E INSTALAÇÃO. AF_04/2022</t>
  </si>
  <si>
    <t xml:space="preserve">93124U</t>
  </si>
  <si>
    <t xml:space="preserve">CURVA EM COBRE, DN 42 MM, 45 GRAUS, SEM ANEL DE SOLDA, BOLSA X BOLSA, INSTALADO EM PRUMADA DE HIDRÁULICA PREDIAL - FORNECIMENTO E INSTALAÇÃO. AF_04/2022</t>
  </si>
  <si>
    <t xml:space="preserve">93125U</t>
  </si>
  <si>
    <t xml:space="preserve">CURVA EM COBRE, DN 54 MM, 45 GRAUS, SEM ANEL DE SOLDA, BOLSA X BOLSA, INSTALADO EM PRUMADA DE HIDRÁULICA PREDIAL - FORNECIMENTO E INSTALAÇÃO. AF_04/2022</t>
  </si>
  <si>
    <t xml:space="preserve">93126U</t>
  </si>
  <si>
    <t xml:space="preserve">CURVA EM COBRE, DN 66 MM, 45 GRAUS, SEM ANEL DE SOLDA, BOLSA X BOLSA, INSTALADO EM PRUMADA DE HIDRÁULICA PREDIAL - FORNECIMENTO E INSTALAÇÃO. AF_04/2022</t>
  </si>
  <si>
    <t xml:space="preserve">93133U</t>
  </si>
  <si>
    <t xml:space="preserve">BUCHA DE REDUÇÃO EM COBRE, DN 28 MM X 22 MM, SEM ANEL DE SOLDA, INSTALADO EM RAMAL E SUB-RAMAL DE HIDRÁULICA PREDIAL - FORNECIMENTO E INSTALAÇÃO. AF_04/2022</t>
  </si>
  <si>
    <t xml:space="preserve">94465U</t>
  </si>
  <si>
    <t xml:space="preserve">LUVA, EM FERRO GALVANIZADO, CONEXÃO ROSQUEADA, DN 50 (2), INSTALADO EM RESERVAÇÃO DE ÁGUA DE EDIFICAÇÃO QUE POSSUA RESERVATÓRIO DE FIBRA/FIBROCIMENTO  FORNECIMENTO E INSTALAÇÃO. AF_06/2016</t>
  </si>
  <si>
    <t xml:space="preserve">94466U</t>
  </si>
  <si>
    <t xml:space="preserve">NIPLE, EM FERRO GALVANIZADO, CONEXÃO ROSQUEADA, DN 50 (2), INSTALADO EM RESERVAÇÃO DE ÁGUA DE EDIFICAÇÃO QUE POSSUA RESERVATÓRIO DE FIBRA/FIBROCIMENTO  FORNECIMENTO E INSTALAÇÃO. AF_06/2016</t>
  </si>
  <si>
    <t xml:space="preserve">94467U</t>
  </si>
  <si>
    <t xml:space="preserve">LUVA, EM FERRO GALVANIZADO, CONEXÃO ROSQUEADA, DN 65 (2 1/2), INSTALADO EM RESERVAÇÃO DE ÁGUA DE EDIFICAÇÃO QUE POSSUA RESERVATÓRIO DE FIBRA/FIBROCIMENTO  FORNECIMENTO E INSTALAÇÃO. AF_06/2016</t>
  </si>
  <si>
    <t xml:space="preserve">94468U</t>
  </si>
  <si>
    <t xml:space="preserve">NIPLE, EM FERRO GALVANIZADO, CONEXÃO ROSQUEADA, DN 65 (2 1/2), INSTALADO EM RESERVAÇÃO DE ÁGUA DE EDIFICAÇÃO QUE POSSUA RESERVATÓRIO DE FIBRA/FIBROCIMENTO  FORNECIMENTO E INSTALAÇÃO. AF_06/2016</t>
  </si>
  <si>
    <t xml:space="preserve">94469U</t>
  </si>
  <si>
    <t xml:space="preserve">LUVA, EM FERRO GALVANIZADO, CONEXÃO ROSQUEADA, DN 80 (3), INSTALADO EM RESERVAÇÃO DE ÁGUA DE EDIFICAÇÃO QUE POSSUA RESERVATÓRIO DE FIBRA/FIBROCIMENTO  FORNECIMENTO E INSTALAÇÃO. AF_06/2016</t>
  </si>
  <si>
    <t xml:space="preserve">94470U</t>
  </si>
  <si>
    <t xml:space="preserve">NIPLE, EM FERRO GALVANIZADO, CONEXÃO ROSQUEADA, DN 80 (3), INSTALADO EM RESERVAÇÃO DE ÁGUA DE EDIFICAÇÃO QUE POSSUA RESERVATÓRIO DE FIBRA/FIBROCIMENTO  FORNECIMENTO E INSTALAÇÃO. AF_06/2016</t>
  </si>
  <si>
    <t xml:space="preserve">94471U</t>
  </si>
  <si>
    <t xml:space="preserve">COTOVELO 90 GRAUS, EM FERRO GALVANIZADO, CONEXÃO ROSQUEADA, DN 50 (2), INSTALADO EM RESERVAÇÃO DE ÁGUA DE EDIFICAÇÃO QUE POSSUA RESERVATÓRIO DE FIBRA/FIBROCIMENTO  FORNECIMENTO E INSTALAÇÃO. AF_06/2016</t>
  </si>
  <si>
    <t xml:space="preserve">94472U</t>
  </si>
  <si>
    <t xml:space="preserve">COTOVELO 45 GRAUS, EM FERRO GALVANIZADO, CONEXÃO ROSQUEADA, DN 50 (2), INSTALADO EM RESERVAÇÃO DE ÁGUA DE EDIFICAÇÃO QUE POSSUA RESERVATÓRIO DE FIBRA/FIBROCIMENTO  FORNECIMENTO E INSTALAÇÃO. AF_06/2016</t>
  </si>
  <si>
    <t xml:space="preserve">94473U</t>
  </si>
  <si>
    <t xml:space="preserve">COTOVELO 90 GRAUS, EM FERRO GALVANIZADO, CONEXÃO ROSQUEADA, DN 65 (2 1/2), INSTALADO EM RESERVAÇÃO DE ÁGUA DE EDIFICAÇÃO QUE POSSUA RESERVATÓRIO DE FIBRA/FIBROCIMENTO  FORNECIMENTO E INSTALAÇÃO. AF_06/2016</t>
  </si>
  <si>
    <t xml:space="preserve">94474U</t>
  </si>
  <si>
    <t xml:space="preserve">COTOVELO 45 GRAUS, EM FERRO GALVANIZADO, CONEXÃO ROSQUEADA, DN 65 (2 1/2), INSTALADO EM RESERVAÇÃO DE ÁGUA DE EDIFICAÇÃO QUE POSSUA RESERVATÓRIO DE FIBRA/FIBROCIMENTO  FORNECIMENTO E INSTALAÇÃO. AF_06/2016</t>
  </si>
  <si>
    <t xml:space="preserve">94475U</t>
  </si>
  <si>
    <t xml:space="preserve">COTOVELO 90 GRAUS, EM FERRO GALVANIZADO, CONEXÃO ROSQUEADA, DN 80 (3), INSTALADO EM RESERVAÇÃO DE ÁGUA DE EDIFICAÇÃO QUE POSSUA RESERVATÓRIO DE FIBRA/FIBROCIMENTO  FORNECIMENTO E INSTALAÇÃO. AF_06/2016</t>
  </si>
  <si>
    <t xml:space="preserve">94476U</t>
  </si>
  <si>
    <t xml:space="preserve">COTOVELO 45 GRAUS, EM FERRO GALVANIZADO, CONEXÃO ROSQUEADA, DN 80 (3), INSTALADO EM RESERVAÇÃO DE ÁGUA DE EDIFICAÇÃO QUE POSSUA RESERVATÓRIO DE FIBRA/FIBROCIMENTO  FORNECIMENTO E INSTALAÇÃO. AF_06/2016</t>
  </si>
  <si>
    <t xml:space="preserve">94477U</t>
  </si>
  <si>
    <t xml:space="preserve">TÊ, EM FERRO GALVANIZADO, CONEXÃO ROSQUEADA, DN 50 (2), INSTALADO EM RESERVAÇÃO DE ÁGUA DE EDIFICAÇÃO QUE POSSUA RESERVATÓRIO DE FIBRA/FIBROCIMENTO  FORNECIMENTO E INSTALAÇÃO. AF_06/2016</t>
  </si>
  <si>
    <t xml:space="preserve">94478U</t>
  </si>
  <si>
    <t xml:space="preserve">TÊ, EM FERRO GALVANIZADO, CONEXÃO ROSQUEADA, DN 65 (2 1/2), INSTALADO EM RESERVAÇÃO DE ÁGUA DE EDIFICAÇÃO QUE POSSUA RESERVATÓRIO DE FIBRA/FIBROCIMENTO  FORNECIMENTO E INSTALAÇÃO. AF_06/2016</t>
  </si>
  <si>
    <t xml:space="preserve">94479U</t>
  </si>
  <si>
    <t xml:space="preserve">TÊ, EM FERRO GALVANIZADO, CONEXÃO ROSQUEADA, DN 80 (3), INSTALADO EM RESERVAÇÃO DE ÁGUA DE EDIFICAÇÃO QUE POSSUA RESERVATÓRIO DE FIBRA/FIBROCIMENTO  FORNECIMENTO E INSTALAÇÃO. AF_06/2016</t>
  </si>
  <si>
    <t xml:space="preserve">94606U</t>
  </si>
  <si>
    <t xml:space="preserve">LUVA EM COBRE, DN 54 MM, SEM ANEL DE SOLDA, INSTALADO EM RESERVAÇÃO DE ÁGUA DE EDIFICAÇÃO QUE POSSUA RESERVATÓRIO DE FIBRA/FIBROCIMENTO  FORNECIMENTO E INSTALAÇÃO. AF_06/2016</t>
  </si>
  <si>
    <t xml:space="preserve">94608U</t>
  </si>
  <si>
    <t xml:space="preserve">LUVA EM COBRE, DN 66 MM, SEM ANEL DE SOLDA, INSTALADO EM RESERVAÇÃO DE ÁGUA DE EDIFICAÇÃO QUE POSSUA RESERVATÓRIO DE FIBRA/FIBROCIMENTO  FORNECIMENTO E INSTALAÇÃO. AF_06/2016</t>
  </si>
  <si>
    <t xml:space="preserve">94610U</t>
  </si>
  <si>
    <t xml:space="preserve">LUVA EM COBRE, DN 79 MM, SEM ANEL DE SOLDA, INSTALADO EM RESERVAÇÃO DE ÁGUA DE EDIFICAÇÃO QUE POSSUA RESERVATÓRIO DE FIBRA/FIBROCIMENTO  FORNECIMENTO E INSTALAÇÃO. AF_06/2016</t>
  </si>
  <si>
    <t xml:space="preserve">94612U</t>
  </si>
  <si>
    <t xml:space="preserve">LUVA DE COBRE, DN 104 MM, SEM ANEL DE SOLDA, INSTALADO EM RESERVAÇÃO DE ÁGUA DE EDIFICAÇÃO QUE POSSUA RESERVATÓRIO DE FIBRA/FIBROCIMENTO  FORNECIMENTO E INSTALAÇÃO. AF_06/2016</t>
  </si>
  <si>
    <t xml:space="preserve">94614U</t>
  </si>
  <si>
    <t xml:space="preserve">COTOVELO EM COBRE, DN 54 MM, 90 GRAUS, SEM ANEL DE SOLDA, INSTALADO EM RESERVAÇÃO DE ÁGUA DE EDIFICAÇÃO QUE POSSUA RESERVATÓRIO DE FIBRA/FIBROCIMENTO  FORNECIMENTO E INSTALAÇÃO. AF_06/2016</t>
  </si>
  <si>
    <t xml:space="preserve">94615U</t>
  </si>
  <si>
    <t xml:space="preserve">CURVA EM COBRE, DN 54 MM, 45 GRAUS, SEM ANEL DE SOLDA, BOLSA X BOLSA, INSTALADO EM RESERVAÇÃO DE ÁGUA DE EDIFICAÇÃO QUE POSSUA RESERVATÓRIO DE FIBRA/FIBROCIMENTO  FORNECIMENTO E INSTALAÇÃO. AF_06/2016</t>
  </si>
  <si>
    <t xml:space="preserve">94616U</t>
  </si>
  <si>
    <t xml:space="preserve">COTOVELO EM COBRE, DN 66 MM, 90 GRAUS, SEM ANEL DE SOLDA, INSTALADO EM RESERVAÇÃO DE ÁGUA DE EDIFICAÇÃO QUE POSSUA RESERVATÓRIO DE FIBRA/FIBROCIMENTO  FORNECIMENTO E INSTALAÇÃO. AF_06/2016</t>
  </si>
  <si>
    <t xml:space="preserve">94617U</t>
  </si>
  <si>
    <t xml:space="preserve">CURVA EM COBRE, DN 66 MM, 45 GRAUS, SEM ANEL DE SOLDA, BOLSA X BOLSA, INSTALADO EM RESERVAÇÃO DE ÁGUA DE EDIFICAÇÃO QUE POSSUA RESERVATÓRIO DE FIBRA/FIBROCIMENTO  FORNECIMENTO E INSTALAÇÃO. AF_06/2016</t>
  </si>
  <si>
    <t xml:space="preserve">94618U</t>
  </si>
  <si>
    <t xml:space="preserve">COTOVELO EM COBRE, DN 79 MM, 90 GRAUS, SEM ANEL DE SOLDA, INSTALADO EM RESERVAÇÃO DE ÁGUA DE EDIFICAÇÃO QUE POSSUA RESERVATÓRIO DE FIBRA/FIBROCIMENTO  FORNECIMENTO E INSTALAÇÃO. AF_06/2016</t>
  </si>
  <si>
    <t xml:space="preserve">94620U</t>
  </si>
  <si>
    <t xml:space="preserve">COTOVELO EM COBRE, DN 104 MM, 90 GRAUS, SEM ANEL DE SOLDA, INSTALADO EM RESERVAÇÃO DE ÁGUA DE EDIFICAÇÃO QUE POSSUA RESERVATÓRIO DE FIBRA/FIBROCIMENTO  FORNECIMENTO E INSTALAÇÃO. AF_06/2016</t>
  </si>
  <si>
    <t xml:space="preserve">94622U</t>
  </si>
  <si>
    <t xml:space="preserve">TE EM COBRE, DN 54 MM, SEM ANEL DE SOLDA, INSTALADO EM RESERVAÇÃO DE ÁGUA DE EDIFICAÇÃO QUE POSSUA RESERVATÓRIO DE FIBRA/FIBROCIMENTO  FORNECIMENTO E INSTALAÇÃO. AF_06/2016</t>
  </si>
  <si>
    <t xml:space="preserve">94623U</t>
  </si>
  <si>
    <t xml:space="preserve">TE EM COBRE, DN 66 MM, SEM ANEL DE SOLDA, INSTALADO EM RESERVAÇÃO DE ÁGUA DE EDIFICAÇÃO QUE POSSUA RESERVATÓRIO DE FIBRA/FIBROCIMENTO  FORNECIMENTO E INSTALAÇÃO. AF_06/2016</t>
  </si>
  <si>
    <t xml:space="preserve">94624U</t>
  </si>
  <si>
    <t xml:space="preserve">TE EM COBRE, DN 79 MM, SEM ANEL DE SOLDA, INSTALADO EM RESERVAÇÃO DE ÁGUA DE EDIFICAÇÃO QUE POSSUA RESERVATÓRIO DE FIBRA/FIBROCIMENTO  FORNECIMENTO E INSTALAÇÃO. AF_06/2016</t>
  </si>
  <si>
    <t xml:space="preserve">94625U</t>
  </si>
  <si>
    <t xml:space="preserve">TE EM COBRE, DN 104 MM, SEM ANEL DE SOLDA, INSTALADO EM RESERVAÇÃO DE ÁGUA DE EDIFICAÇÃO QUE POSSUA RESERVATÓRIO DE FIBRA/FIBROCIMENTO  FORNECIMENTO E INSTALAÇÃO. AF_06/2016</t>
  </si>
  <si>
    <t xml:space="preserve">94656U</t>
  </si>
  <si>
    <t xml:space="preserve">ADAPTADOR CURTO COM BOLSA E ROSCA PARA REGISTRO, PVC, SOLDÁVEL, DN  25 MM X 3/4 , INSTALADO EM RESERVAÇÃO DE ÁGUA DE EDIFICAÇÃO QUE POSSUA RESERVATÓRIO DE FIBRA/FIBROCIMENTO   FORNECIMENTO E INSTALAÇÃO. AF_06/2016</t>
  </si>
  <si>
    <t xml:space="preserve">94657U</t>
  </si>
  <si>
    <t xml:space="preserve">LUVA PVC, SOLDÁVEL, DN  25 MM, INSTALADA EM RESERVAÇÃO DE ÁGUA DE EDIFICAÇÃO QUE POSSUA RESERVATÓRIO DE FIBRA/FIBROCIMENTO   FORNECIMENTO E INSTALAÇÃO. AF_06/2016</t>
  </si>
  <si>
    <t xml:space="preserve">94658U</t>
  </si>
  <si>
    <t xml:space="preserve">ADAPTADOR CURTO COM BOLSA E ROSCA PARA REGISTRO, PVC, SOLDÁVEL, DN 32 MM X 1 , INSTALADO EM RESERVAÇÃO DE ÁGUA DE EDIFICAÇÃO QUE POSSUA RESERVATÓRIO DE FIBRA/FIBROCIMENTO   FORNECIMENTO E INSTALAÇÃO. AF_06/2016</t>
  </si>
  <si>
    <t xml:space="preserve">94659U</t>
  </si>
  <si>
    <t xml:space="preserve">LUVA PVC, SOLDÁVEL, DN 32 MM, INSTALADA EM RESERVAÇÃO DE ÁGUA DE EDIFICAÇÃO QUE POSSUA RESERVATÓRIO DE FIBRA/FIBROCIMENTO   FORNECIMENTO E INSTALAÇÃO. AF_06/2016</t>
  </si>
  <si>
    <t xml:space="preserve">94660U</t>
  </si>
  <si>
    <t xml:space="preserve">ADAPTADOR CURTO COM BOLSA E ROSCA PARA REGISTRO, PVC, SOLDÁVEL, DN 40 MM X 1 1/4 , INSTALADO EM RESERVAÇÃO DE ÁGUA DE EDIFICAÇÃO QUE POSSUA RESERVATÓRIO DE FIBRA/FIBROCIMENTO   FORNECIMENTO E INSTALAÇÃO. AF_06/2016</t>
  </si>
  <si>
    <t xml:space="preserve">94661U</t>
  </si>
  <si>
    <t xml:space="preserve">LUVA, PVC, SOLDÁVEL, DN 40 MM, INSTALADO EM RESERVAÇÃO DE ÁGUA DE EDIFICAÇÃO QUE POSSUA RESERVATÓRIO DE FIBRA/FIBROCIMENTO   FORNECIMENTO E INSTALAÇÃO. AF_06/2016</t>
  </si>
  <si>
    <t xml:space="preserve">94662U</t>
  </si>
  <si>
    <t xml:space="preserve">ADAPTADOR CURTO COM BOLSA E ROSCA PARA REGISTRO, PVC, SOLDÁVEL, DN 50 MM X 1 1/2 , INSTALADO EM RESERVAÇÃO DE ÁGUA DE EDIFICAÇÃO QUE POSSUA RESERVATÓRIO DE FIBRA/FIBROCIMENTO   FORNECIMENTO E INSTALAÇÃO. AF_06/2016</t>
  </si>
  <si>
    <t xml:space="preserve">94663U</t>
  </si>
  <si>
    <t xml:space="preserve">LUVA, PVC, SOLDÁVEL, DN 50 MM, INSTALADO EM RESERVAÇÃO DE ÁGUA DE EDIFICAÇÃO QUE POSSUA RESERVATÓRIO DE FIBRA/FIBROCIMENTO   FORNECIMENTO E INSTALAÇÃO. AF_06/2016</t>
  </si>
  <si>
    <t xml:space="preserve">94664U</t>
  </si>
  <si>
    <t xml:space="preserve">ADAPTADOR CURTO COM BOLSA E ROSCA PARA REGISTRO, PVC, SOLDÁVEL, DN 60 MM X 2 , INSTALADO EM RESERVAÇÃO DE ÁGUA DE EDIFICAÇÃO QUE POSSUA RESERVATÓRIO DE FIBRA/FIBROCIMENTO   FORNECIMENTO E INSTALAÇÃO. AF_06/2016</t>
  </si>
  <si>
    <t xml:space="preserve">94665U</t>
  </si>
  <si>
    <t xml:space="preserve">LUVA, PVC, SOLDÁVEL, DN 60 MM, INSTALADO EM RESERVAÇÃO DE ÁGUA DE EDIFICAÇÃO QUE POSSUA RESERVATÓRIO DE FIBRA/FIBROCIMENTO   FORNECIMENTO E INSTALAÇÃO. AF_06/2016</t>
  </si>
  <si>
    <t xml:space="preserve">94666U</t>
  </si>
  <si>
    <t xml:space="preserve">ADAPTADOR CURTO COM BOLSA E ROSCA PARA REGISTRO, PVC, SOLDÁVEL, DN 75 MM X 2 1/2 , INSTALADO EM RESERVAÇÃO DE ÁGUA DE EDIFICAÇÃO QUE POSSUA RESERVATÓRIO DE FIBRA/FIBROCIMENTO   FORNECIMENTO E INSTALAÇÃO. AF_06/2016</t>
  </si>
  <si>
    <t xml:space="preserve">94667U</t>
  </si>
  <si>
    <t xml:space="preserve">LUVA, PVC, SOLDÁVEL, DN 75 MM, INSTALADO EM RESERVAÇÃO DE ÁGUA DE EDIFICAÇÃO QUE POSSUA RESERVATÓRIO DE FIBRA/FIBROCIMENTO   FORNECIMENTO E INSTALAÇÃO. AF_06/2016</t>
  </si>
  <si>
    <t xml:space="preserve">94668U</t>
  </si>
  <si>
    <t xml:space="preserve">ADAPTADOR CURTO COM BOLSA E ROSCA PARA REGISTRO, PVC, SOLDÁVEL, DN 85 MM X 3 , INSTALADO EM RESERVAÇÃO DE ÁGUA DE EDIFICAÇÃO QUE POSSUA RESERVATÓRIO DE FIBRA/FIBROCIMENTO   FORNECIMENTO E INSTALAÇÃO. AF_06/2016</t>
  </si>
  <si>
    <t xml:space="preserve">94669U</t>
  </si>
  <si>
    <t xml:space="preserve">LUVA, PVC, SOLDÁVEL, DN 85 MM, INSTALADO EM RESERVAÇÃO DE ÁGUA DE EDIFICAÇÃO QUE POSSUA RESERVATÓRIO DE FIBRA/FIBROCIMENTO   FORNECIMENTO E INSTALAÇÃO. AF_06/2016</t>
  </si>
  <si>
    <t xml:space="preserve">94670U</t>
  </si>
  <si>
    <t xml:space="preserve">ADAPTADOR CURTO COM BOLSA E ROSCA PARA REGISTRO, PVC, SOLDÁVEL, DN 110 MM X 4 , INSTALADO EM RESERVAÇÃO DE ÁGUA DE EDIFICAÇÃO QUE POSSUA RESERVATÓRIO DE FIBRA/FIBROCIMENTO   FORNECIMENTO E INSTALAÇÃO. AF_06/2016</t>
  </si>
  <si>
    <t xml:space="preserve">94671U</t>
  </si>
  <si>
    <t xml:space="preserve">LUVA, PVC, SOLDÁVEL, DN 110 MM, INSTALADO EM RESERVAÇÃO DE ÁGUA DE EDIFICAÇÃO QUE POSSUA RESERVATÓRIO DE FIBRA/FIBROCIMENTO   FORNECIMENTO E INSTALAÇÃO. AF_06/2016</t>
  </si>
  <si>
    <t xml:space="preserve">94672U</t>
  </si>
  <si>
    <t xml:space="preserve">JOELHO 90 GRAUS COM BUCHA DE LATÃO, PVC, SOLDÁVEL, DN  25 MM, X 3/4 INSTALADO EM RESERVAÇÃO DE ÁGUA DE EDIFICAÇÃO QUE POSSUA RESERVATÓRIO DE FIBRA/FIBROCIMENTO   FORNECIMENTO E INSTALAÇÃO. AF_06/2016</t>
  </si>
  <si>
    <t xml:space="preserve">94673U</t>
  </si>
  <si>
    <t xml:space="preserve">CURVA 90 GRAUS, PVC, SOLDÁVEL, DN  25 MM, INSTALADO EM RESERVAÇÃO DE ÁGUA DE EDIFICAÇÃO QUE POSSUA RESERVATÓRIO DE FIBRA/FIBROCIMENTO   FORNECIMENTO E INSTALAÇÃO. AF_06/2016</t>
  </si>
  <si>
    <t xml:space="preserve">94674U</t>
  </si>
  <si>
    <t xml:space="preserve">JOELHO 90 GRAUS, PVC, SOLDÁVEL, DN 32 MM INSTALADO EM RESERVAÇÃO DE ÁGUA DE EDIFICAÇÃO QUE POSSUA RESERVATÓRIO DE FIBRA/FIBROCIMENTO   FORNECIMENTO E INSTALAÇÃO. AF_06/2016</t>
  </si>
  <si>
    <t xml:space="preserve">94675U</t>
  </si>
  <si>
    <t xml:space="preserve">CURVA 90 GRAUS, PVC, SOLDÁVEL, DN 32 MM, INSTALADO EM RESERVAÇÃO DE ÁGUA DE EDIFICAÇÃO QUE POSSUA RESERVATÓRIO DE FIBRA/FIBROCIMENTO   FORNECIMENTO E INSTALAÇÃO. AF_06/2016</t>
  </si>
  <si>
    <t xml:space="preserve">94676U</t>
  </si>
  <si>
    <t xml:space="preserve">JOELHO 90 GRAUS, PVC, SOLDÁVEL, DN 40 MM INSTALADO EM RESERVAÇÃO DE ÁGUA DE EDIFICAÇÃO QUE POSSUA RESERVATÓRIO DE FIBRA/FIBROCIMENTO   FORNECIMENTO E INSTALAÇÃO. AF_06/2016</t>
  </si>
  <si>
    <t xml:space="preserve">94677U</t>
  </si>
  <si>
    <t xml:space="preserve">CURVA 90 GRAUS, PVC, SOLDÁVEL, DN 40 MM, INSTALADO EM RESERVAÇÃO DE ÁGUA DE EDIFICAÇÃO QUE POSSUA RESERVATÓRIO DE FIBRA/FIBROCIMENTO   FORNECIMENTO E INSTALAÇÃO. AF_06/2016</t>
  </si>
  <si>
    <t xml:space="preserve">94678U</t>
  </si>
  <si>
    <t xml:space="preserve">JOELHO 90 GRAUS, PVC, SOLDÁVEL, DN 50 MM INSTALADO EM RESERVAÇÃO DE ÁGUA DE EDIFICAÇÃO QUE POSSUA RESERVATÓRIO DE FIBRA/FIBROCIMENTO   FORNECIMENTO E INSTALAÇÃO. AF_06/2016</t>
  </si>
  <si>
    <t xml:space="preserve">94679U</t>
  </si>
  <si>
    <t xml:space="preserve">CURVA 90 GRAUS, PVC, SOLDÁVEL, DN 50 MM, INSTALADO EM RESERVAÇÃO DE ÁGUA DE EDIFICAÇÃO QUE POSSUA RESERVATÓRIO DE FIBRA/FIBROCIMENTO   FORNECIMENTO E INSTALAÇÃO. AF_06/2016</t>
  </si>
  <si>
    <t xml:space="preserve">94680U</t>
  </si>
  <si>
    <t xml:space="preserve">JOELHO 90 GRAUS, PVC, SOLDÁVEL, DN 60 MM INSTALADO EM RESERVAÇÃO DE ÁGUA DE EDIFICAÇÃO QUE POSSUA RESERVATÓRIO DE FIBRA/FIBROCIMENTO   FORNECIMENTO E INSTALAÇÃO. AF_06/2016</t>
  </si>
  <si>
    <t xml:space="preserve">94681U</t>
  </si>
  <si>
    <t xml:space="preserve">CURVA 90 GRAUS, PVC, SOLDÁVEL, DN 60 MM, INSTALADO EM RESERVAÇÃO DE ÁGUA DE EDIFICAÇÃO QUE POSSUA RESERVATÓRIO DE FIBRA/FIBROCIMENTO   FORNECIMENTO E INSTALAÇÃO. AF_06/2016</t>
  </si>
  <si>
    <t xml:space="preserve">94682U</t>
  </si>
  <si>
    <t xml:space="preserve">JOELHO 90 GRAUS, PVC, SOLDÁVEL, DN 75 MM INSTALADO EM RESERVAÇÃO DE ÁGUA DE EDIFICAÇÃO QUE POSSUA RESERVATÓRIO DE FIBRA/FIBROCIMENTO   FORNECIMENTO E INSTALAÇÃO. AF_06/2016</t>
  </si>
  <si>
    <t xml:space="preserve">94683U</t>
  </si>
  <si>
    <t xml:space="preserve">CURVA 90 GRAUS, PVC, SOLDÁVEL, DN 75 MM, INSTALADO EM RESERVAÇÃO DE ÁGUA DE EDIFICAÇÃO QUE POSSUA RESERVATÓRIO DE FIBRA/FIBROCIMENTO   FORNECIMENTO E INSTALAÇÃO. AF_06/2016</t>
  </si>
  <si>
    <t xml:space="preserve">94684U</t>
  </si>
  <si>
    <t xml:space="preserve">JOELHO 90 GRAUS, PVC, SOLDÁVEL, DN 85 MM INSTALADO EM RESERVAÇÃO DE ÁGUA DE EDIFICAÇÃO QUE POSSUA RESERVATÓRIO DE FIBRA/FIBROCIMENTO   FORNECIMENTO E INSTALAÇÃO. AF_06/2016</t>
  </si>
  <si>
    <t xml:space="preserve">94685U</t>
  </si>
  <si>
    <t xml:space="preserve">CURVA 90 GRAUS, PVC, SOLDÁVEL, DN 85 MM, INSTALADO EM RESERVAÇÃO DE ÁGUA DE EDIFICAÇÃO QUE POSSUA RESERVATÓRIO DE FIBRA/FIBROCIMENTO   FORNECIMENTO E INSTALAÇÃO. AF_06/2016</t>
  </si>
  <si>
    <t xml:space="preserve">94686U</t>
  </si>
  <si>
    <t xml:space="preserve">JOELHO 90 GRAUS, PVC, SOLDÁVEL, DN 110 MM INSTALADO EM RESERVAÇÃO DE ÁGUA DE EDIFICAÇÃO QUE POSSUA RESERVATÓRIO DE FIBRA/FIBROCIMENTO   FORNECIMENTO E INSTALAÇÃO. AF_06/2016</t>
  </si>
  <si>
    <t xml:space="preserve">94687U</t>
  </si>
  <si>
    <t xml:space="preserve">CURVA 90 GRAUS, PVC, SOLDÁVEL, DN 110 MM, INSTALADO EM RESERVAÇÃO DE ÁGUA DE EDIFICAÇÃO QUE POSSUA RESERVATÓRIO DE FIBRA/FIBROCIMENTO   FORNECIMENTO E INSTALAÇÃO. AF_06/2016</t>
  </si>
  <si>
    <t xml:space="preserve">94688U</t>
  </si>
  <si>
    <t xml:space="preserve">TÊ, PVC, SOLDÁVEL, DN  25 MM INSTALADO EM RESERVAÇÃO DE ÁGUA DE EDIFICAÇÃO QUE POSSUA RESERVATÓRIO DE FIBRA/FIBROCIMENTO   FORNECIMENTO E INSTALAÇÃO. AF_06/2016</t>
  </si>
  <si>
    <t xml:space="preserve">94689U</t>
  </si>
  <si>
    <t xml:space="preserve">TÊ COM BUCHA DE LATÃO NA BOLSA CENTRAL, PVC, SOLDÁVEL, DN  25 MM X 3/4 , INSTALADO EM RESERVAÇÃO DE ÁGUA DE EDIFICAÇÃO QUE POSSUA RESERVATÓRIO DE FIBRA/FIBROCIMENTO   FORNECIMENTO E INSTALAÇÃO. AF_06/2016</t>
  </si>
  <si>
    <t xml:space="preserve">94690U</t>
  </si>
  <si>
    <t xml:space="preserve">TÊ, PVC, SOLDÁVEL, DN 32 MM INSTALADO EM RESERVAÇÃO DE ÁGUA DE EDIFICAÇÃO QUE POSSUA RESERVATÓRIO DE FIBRA/FIBROCIMENTO   FORNECIMENTO E INSTALAÇÃO. AF_06/2016</t>
  </si>
  <si>
    <t xml:space="preserve">94691U</t>
  </si>
  <si>
    <t xml:space="preserve">TÊ DE REDUÇÃO, PVC, SOLDÁVEL, DN 32 MM X  25 MM, INSTALADO EM RESERVAÇÃO DE ÁGUA DE EDIFICAÇÃO QUE POSSUA RESERVATÓRIO DE FIBRA/FIBROCIMENTO   FORNECIMENTO E INSTALAÇÃO. AF_06/2016</t>
  </si>
  <si>
    <t xml:space="preserve">94692U</t>
  </si>
  <si>
    <t xml:space="preserve">TÊ, PVC, SOLDÁVEL, DN 40 MM INSTALADO EM RESERVAÇÃO DE ÁGUA DE EDIFICAÇÃO QUE POSSUA RESERVATÓRIO DE FIBRA/FIBROCIMENTO   FORNECIMENTO E INSTALAÇÃO. AF_06/2016</t>
  </si>
  <si>
    <t xml:space="preserve">94693U</t>
  </si>
  <si>
    <t xml:space="preserve">TÊ DE REDUÇÃO, PVC, SOLDÁVEL, DN 40 MM X 32 MM, INSTALADO EM RESERVAÇÃO DE ÁGUA DE EDIFICAÇÃO QUE POSSUA RESERVATÓRIO DE FIBRA/FIBROCIMENTO   FORNECIMENTO E INSTALAÇÃO. AF_06/2016</t>
  </si>
  <si>
    <t xml:space="preserve">94694U</t>
  </si>
  <si>
    <t xml:space="preserve">TÊ, PVC, SOLDÁVEL, DN 50 MM INSTALADO EM RESERVAÇÃO DE ÁGUA DE EDIFICAÇÃO QUE POSSUA RESERVATÓRIO DE FIBRA/FIBROCIMENTO   FORNECIMENTO E INSTALAÇÃO. AF_06/2016</t>
  </si>
  <si>
    <t xml:space="preserve">94695U</t>
  </si>
  <si>
    <t xml:space="preserve">TÊ DE REDUÇÃO, PVC, SOLDÁVEL, DN 50 MM X 40 MM, INSTALADO EM RESERVAÇÃO DE ÁGUA DE EDIFICAÇÃO QUE POSSUA RESERVATÓRIO DE FIBRA/FIBROCIMENTO   FORNECIMENTO E INSTALAÇÃO. AF_06/2016</t>
  </si>
  <si>
    <t xml:space="preserve">94696U</t>
  </si>
  <si>
    <t xml:space="preserve">TÊ, PVC, SOLDÁVEL, DN 60 MM INSTALADO EM RESERVAÇÃO DE ÁGUA DE EDIFICAÇÃO QUE POSSUA RESERVATÓRIO DE FIBRA/FIBROCIMENTO   FORNECIMENTO E INSTALAÇÃO. AF_06/2016</t>
  </si>
  <si>
    <t xml:space="preserve">94697U</t>
  </si>
  <si>
    <t xml:space="preserve">TÊ, PVC, SOLDÁVEL, DN 75 MM INSTALADO EM RESERVAÇÃO DE ÁGUA DE EDIFICAÇÃO QUE POSSUA RESERVATÓRIO DE FIBRA/FIBROCIMENTO   FORNECIMENTO E INSTALAÇÃO. AF_06/2016</t>
  </si>
  <si>
    <t xml:space="preserve">94698U</t>
  </si>
  <si>
    <t xml:space="preserve">TÊ DE REDUÇÃO, PVC, SOLDÁVEL, DN 75 MM X 50 MM, INSTALADO EM RESERVAÇÃO DE ÁGUA DE EDIFICAÇÃO QUE POSSUA RESERVATÓRIO DE FIBRA/FIBROCIMENTO   FORNECIMENTO E INSTALAÇÃO. AF_06/2016</t>
  </si>
  <si>
    <t xml:space="preserve">94699U</t>
  </si>
  <si>
    <t xml:space="preserve">TÊ, PVC, SOLDÁVEL, DN 85 MM INSTALADO EM RESERVAÇÃO DE ÁGUA DE EDIFICAÇÃO QUE POSSUA RESERVATÓRIO DE FIBRA/FIBROCIMENTO   FORNECIMENTO E INSTALAÇÃO. AF_06/2016</t>
  </si>
  <si>
    <t xml:space="preserve">94700U</t>
  </si>
  <si>
    <t xml:space="preserve">TÊ DE REDUÇÃO, PVC, SOLDÁVEL, DN 85 MM X 60 MM, INSTALADO EM RESERVAÇÃO DE ÁGUA DE EDIFICAÇÃO QUE POSSUA RESERVATÓRIO DE FIBRA/FIBROCIMENTO   FORNECIMENTO E INSTALAÇÃO. AF_06/2016</t>
  </si>
  <si>
    <t xml:space="preserve">94701U</t>
  </si>
  <si>
    <t xml:space="preserve">TÊ, PVC, SOLDÁVEL, DN 110 MM INSTALADO EM RESERVAÇÃO DE ÁGUA DE EDIFICAÇÃO QUE POSSUA RESERVATÓRIO DE FIBRA/FIBROCIMENTO   FORNECIMENTO E INSTALAÇÃO. AF_06/2016</t>
  </si>
  <si>
    <t xml:space="preserve">94702U</t>
  </si>
  <si>
    <t xml:space="preserve">TÊ DE REDUÇÃO, PVC, SOLDÁVEL, DN 110 MM X 60 MM, INSTALADO EM RESERVAÇÃO DE ÁGUA DE EDIFICAÇÃO QUE POSSUA RESERVATÓRIO DE FIBRA/FIBROCIMENTO   FORNECIMENTO E INSTALAÇÃO. AF_06/2016</t>
  </si>
  <si>
    <t xml:space="preserve">94703U</t>
  </si>
  <si>
    <t xml:space="preserve">ADAPTADOR COM FLANGE E ANEL DE VEDAÇÃO, PVC, SOLDÁVEL, DN  25 MM X 3/4 , INSTALADO EM RESERVAÇÃO DE ÁGUA DE EDIFICAÇÃO QUE POSSUA RESERVATÓRIO DE FIBRA/FIBROCIMENTO   FORNECIMENTO E INSTALAÇÃO. AF_06/2016</t>
  </si>
  <si>
    <t xml:space="preserve">94704U</t>
  </si>
  <si>
    <t xml:space="preserve">ADAPTADOR COM FLANGE E ANEL DE VEDAÇÃO, PVC, SOLDÁVEL, DN 32 MM X 1 , INSTALADO EM RESERVAÇÃO DE ÁGUA DE EDIFICAÇÃO QUE POSSUA RESERVATÓRIO DE FIBRA/FIBROCIMENTO   FORNECIMENTO E INSTALAÇÃO. AF_06/2016</t>
  </si>
  <si>
    <t xml:space="preserve">94705U</t>
  </si>
  <si>
    <t xml:space="preserve">ADAPTADOR COM FLANGE E ANEL DE VEDAÇÃO, PVC, SOLDÁVEL, DN 40 MM X 1 1/4 , INSTALADO EM RESERVAÇÃO DE ÁGUA DE EDIFICAÇÃO QUE POSSUA RESERVATÓRIO DE FIBRA/FIBROCIMENTO   FORNECIMENTO E INSTALAÇÃO. AF_06/2016</t>
  </si>
  <si>
    <t xml:space="preserve">94706U</t>
  </si>
  <si>
    <t xml:space="preserve">ADAPTADOR COM FLANGE E ANEL DE VEDAÇÃO, PVC, SOLDÁVEL, DN 50 MM X 1 1/2 , INSTALADO EM RESERVAÇÃO DE ÁGUA DE EDIFICAÇÃO QUE POSSUA RESERVATÓRIO DE FIBRA/FIBROCIMENTO   FORNECIMENTO E INSTALAÇÃO. AF_06/2016</t>
  </si>
  <si>
    <t xml:space="preserve">94707U</t>
  </si>
  <si>
    <t xml:space="preserve">ADAPTADOR COM FLANGE E ANEL DE VEDAÇÃO, PVC, SOLDÁVEL, DN 60 MM X 2 , INSTALADO EM RESERVAÇÃO DE ÁGUA DE EDIFICAÇÃO QUE POSSUA RESERVATÓRIO DE FIBRA/FIBROCIMENTO   FORNECIMENTO E INSTALAÇÃO. AF_06/2016</t>
  </si>
  <si>
    <t xml:space="preserve">94708U</t>
  </si>
  <si>
    <t xml:space="preserve">ADAPTADOR COM FLANGES LIVRES, PVC, SOLDÁVEL, DN  25 MM X 3/4 , INSTALADO EM RESERVAÇÃO DE ÁGUA DE EDIFICAÇÃO QUE POSSUA RESERVATÓRIO DE FIBRA/FIBROCIMENTO   FORNECIMENTO E INSTALAÇÃO. AF_06/2016</t>
  </si>
  <si>
    <t xml:space="preserve">94709U</t>
  </si>
  <si>
    <t xml:space="preserve">ADAPTADOR COM FLANGES LIVRES, PVC, SOLDÁVEL, DN 32 MM X 1 , INSTALADO EM RESERVAÇÃO DE ÁGUA DE EDIFICAÇÃO QUE POSSUA RESERVATÓRIO DE FIBRA/FIBROCIMENTO   FORNECIMENTO E INSTALAÇÃO. AF_06/2016</t>
  </si>
  <si>
    <t xml:space="preserve">94710U</t>
  </si>
  <si>
    <t xml:space="preserve">ADAPTADOR COM FLANGES LIVRES, PVC, SOLDÁVEL, DN 40 MM X 1 1/4 , INSTALADO EM RESERVAÇÃO DE ÁGUA DE EDIFICAÇÃO QUE POSSUA RESERVATÓRIO DE FIBRA/FIBROCIMENTO   FORNECIMENTO E INSTALAÇÃO. AF_06/2016</t>
  </si>
  <si>
    <t xml:space="preserve">94711U</t>
  </si>
  <si>
    <t xml:space="preserve">ADAPTADOR COM FLANGES LIVRES, PVC, SOLDÁVEL, DN 50 MM X 1 1/2 , INSTALADO EM RESERVAÇÃO DE ÁGUA DE EDIFICAÇÃO QUE POSSUA RESERVATÓRIO DE FIBRA/FIBROCIMENTO   FORNECIMENTO E INSTALAÇÃO. AF_06/2016</t>
  </si>
  <si>
    <t xml:space="preserve">94712U</t>
  </si>
  <si>
    <t xml:space="preserve">ADAPTADOR COM FLANGES LIVRES, PVC, SOLDÁVEL, DN 60 MM X 2 , INSTALADO EM RESERVAÇÃO DE ÁGUA DE EDIFICAÇÃO QUE POSSUA RESERVATÓRIO DE FIBRA/FIBROCIMENTO   FORNECIMENTO E INSTALAÇÃO. AF_06/2016</t>
  </si>
  <si>
    <t xml:space="preserve">94713U</t>
  </si>
  <si>
    <t xml:space="preserve">ADAPTADOR COM FLANGES LIVRES, PVC, SOLDÁVEL, DN 75 MM X 2 1/2 , INSTALADO EM RESERVAÇÃO DE ÁGUA DE EDIFICAÇÃO QUE POSSUA RESERVATÓRIO DE FIBRA/FIBROCIMENTO   FORNECIMENTO E INSTALAÇÃO. AF_06/2016</t>
  </si>
  <si>
    <t xml:space="preserve">94714U</t>
  </si>
  <si>
    <t xml:space="preserve">ADAPTADOR COM FLANGES LIVRES, PVC, SOLDÁVEL, DN 85 MM X 3 , INSTALADO EM RESERVAÇÃO DE ÁGUA DE EDIFICAÇÃO QUE POSSUA RESERVATÓRIO DE FIBRA/FIBROCIMENTO   FORNECIMENTO E INSTALAÇÃO. AF_06/2016</t>
  </si>
  <si>
    <t xml:space="preserve">94715U</t>
  </si>
  <si>
    <t xml:space="preserve">ADAPTADOR COM FLANGES LIVRES, PVC, SOLDÁVEL, DN 110 MM X 4 , INSTALADO EM RESERVAÇÃO DE ÁGUA DE EDIFICAÇÃO QUE POSSUA RESERVATÓRIO DE FIBRA/FIBROCIMENTO   FORNECIMENTO E INSTALAÇÃO. AF_06/2016</t>
  </si>
  <si>
    <t xml:space="preserve">94724U</t>
  </si>
  <si>
    <t xml:space="preserve">CONECTOR, CPVC, SOLDÁVEL, DN 22 MM X 3/4, INSTALADO EM RESERVAÇÃO DE ÁGUA DE EDIFICAÇÃO QUE POSSUA RESERVATÓRIO DE FIBRA/FIBROCIMENTO  FORNECIMENTO E INSTALAÇÃO. AF_06/2016</t>
  </si>
  <si>
    <t xml:space="preserve">94725U</t>
  </si>
  <si>
    <t xml:space="preserve">LUVA, CPVC, SOLDÁVEL, DN 22 MM, INSTALADO EM RESERVAÇÃO DE ÁGUA DE EDIFICAÇÃO QUE POSSUA RESERVATÓRIO DE FIBRA/FIBROCIMENTO  FORNECIMENTO E INSTALAÇÃO. AF_06/2016</t>
  </si>
  <si>
    <t xml:space="preserve">94726U</t>
  </si>
  <si>
    <t xml:space="preserve">CONECTOR, CPVC, SOLDÁVEL, DN 28 MM X 1, INSTALADO EM RESERVAÇÃO DE ÁGUA DE EDIFICAÇÃO QUE POSSUA RESERVATÓRIO DE FIBRA/FIBROCIMENTO  FORNECIMENTO E INSTALAÇÃO. AF_06/2016</t>
  </si>
  <si>
    <t xml:space="preserve">94727U</t>
  </si>
  <si>
    <t xml:space="preserve">LUVA, CPVC, SOLDÁVEL, DN 28 MM, INSTALADO EM RESERVAÇÃO DE ÁGUA DE EDIFICAÇÃO QUE POSSUA RESERVATÓRIO DE FIBRA/FIBROCIMENTO  FORNECIMENTO E INSTALAÇÃO. AF_06/2016</t>
  </si>
  <si>
    <t xml:space="preserve">94728U</t>
  </si>
  <si>
    <t xml:space="preserve">CONECTOR, CPVC, SOLDÁVEL, DN 35 MM X 1 1/4, INSTALADO EM RESERVAÇÃO DE ÁGUA DE EDIFICAÇÃO QUE POSSUA RESERVATÓRIO DE FIBRA/FIBROCIMENTO  FORNECIMENTO E INSTALAÇÃO. AF_06/2016</t>
  </si>
  <si>
    <t xml:space="preserve">94729U</t>
  </si>
  <si>
    <t xml:space="preserve">LUVA, CPVC, SOLDÁVEL, DN 35 MM, INSTALADO EM RESERVAÇÃO DE ÁGUA DE EDIFICAÇÃO QUE POSSUA RESERVATÓRIO DE FIBRA/FIBROCIMENTO  FORNECIMENTO E INSTALAÇÃO. AF_06/2016</t>
  </si>
  <si>
    <t xml:space="preserve">94730U</t>
  </si>
  <si>
    <t xml:space="preserve">CONECTOR, CPVC, SOLDÁVEL, DN 42 MM X 1 1/2, INSTALADO EM RESERVAÇÃO DE ÁGUA DE EDIFICAÇÃO QUE POSSUA RESERVATÓRIO DE FIBRA/FIBROCIMENTO  FORNECIMENTO E INSTALAÇÃO. AF_06/2016</t>
  </si>
  <si>
    <t xml:space="preserve">94731U</t>
  </si>
  <si>
    <t xml:space="preserve">LUVA, CPVC, SOLDÁVEL, DN 42 MM, INSTALADO EM RESERVAÇÃO DE ÁGUA DE EDIFICAÇÃO QUE POSSUA RESERVATÓRIO DE FIBRA/FIBROCIMENTO  FORNECIMENTO E INSTALAÇÃO. AF_06/2016</t>
  </si>
  <si>
    <t xml:space="preserve">94733U</t>
  </si>
  <si>
    <t xml:space="preserve">LUVA, CPVC, SOLDÁVEL, DN 54 MM, INSTALADO EM RESERVAÇÃO DE ÁGUA DE EDIFICAÇÃO QUE POSSUA RESERVATÓRIO DE FIBRA/FIBROCIMENTO  FORNECIMENTO E INSTALAÇÃO. AF_06/2016</t>
  </si>
  <si>
    <t xml:space="preserve">94737U</t>
  </si>
  <si>
    <t xml:space="preserve">LUVA, CPVC, SOLDÁVEL, DN 89 MM, INSTALADO EM RESERVAÇÃO DE ÁGUA DE EDIFICAÇÃO QUE POSSUA RESERVATÓRIO DE FIBRA/FIBROCIMENTO  FORNECIMENTO E INSTALAÇÃO. AF_06/2016</t>
  </si>
  <si>
    <t xml:space="preserve">94740U</t>
  </si>
  <si>
    <t xml:space="preserve">JOELHO 90 GRAUS, CPVC, SOLDÁVEL, DN 22 MM, INSTALADO EM RESERVAÇÃO DE ÁGUA DE EDIFICAÇÃO QUE POSSUA RESERVATÓRIO DE FIBRA/FIBROCIMENTO  FORNECIMENTO E INSTALAÇÃO. AF_06/2016</t>
  </si>
  <si>
    <t xml:space="preserve">94741U</t>
  </si>
  <si>
    <t xml:space="preserve">CURVA 90 GRAUS, CPVC, SOLDÁVEL, DN 22 MM, INSTALADO EM RESERVAÇÃO DE ÁGUA DE EDIFICAÇÃO QUE POSSUA RESERVATÓRIO DE FIBRA/FIBROCIMENTO  FORNECIMENTO E INSTALAÇÃO. AF_06/2016</t>
  </si>
  <si>
    <t xml:space="preserve">94742U</t>
  </si>
  <si>
    <t xml:space="preserve">JOELHO 90 GRAUS, CPVC, SOLDÁVEL, DN 28 MM, INSTALADO EM RESERVAÇÃO DE ÁGUA DE EDIFICAÇÃO QUE POSSUA RESERVATÓRIO DE FIBRA/FIBROCIMENTO  FORNECIMENTO E INSTALAÇÃO. AF_06/2016</t>
  </si>
  <si>
    <t xml:space="preserve">94743U</t>
  </si>
  <si>
    <t xml:space="preserve">CURVA 90 GRAUS, CPVC, SOLDÁVEL, DN 28 MM, INSTALADO EM RESERVAÇÃO DE ÁGUA DE EDIFICAÇÃO QUE POSSUA RESERVATÓRIO DE FIBRA/FIBROCIMENTO  FORNECIMENTO E INSTALAÇÃO. AF_06/2016</t>
  </si>
  <si>
    <t xml:space="preserve">94744U</t>
  </si>
  <si>
    <t xml:space="preserve">JOELHO 90 GRAUS, CPVC, SOLDÁVEL, DN 35 MM, INSTALADO EM RESERVAÇÃO DE ÁGUA DE EDIFICAÇÃO QUE POSSUA RESERVATÓRIO DE FIBRA/FIBROCIMENTO  FORNECIMENTO E INSTALAÇÃO. AF_06/2016</t>
  </si>
  <si>
    <t xml:space="preserve">94746U</t>
  </si>
  <si>
    <t xml:space="preserve">JOELHO 90 GRAUS, CPVC, SOLDÁVEL, DN 42 MM, INSTALADO EM RESERVAÇÃO DE ÁGUA DE EDIFICAÇÃO QUE POSSUA RESERVATÓRIO DE FIBRA/FIBROCIMENTO  FORNECIMENTO E INSTALAÇÃO. AF_06/2016</t>
  </si>
  <si>
    <t xml:space="preserve">94748U</t>
  </si>
  <si>
    <t xml:space="preserve">JOELHO 90 GRAUS, CPVC, SOLDÁVEL, DN 54 MM, INSTALADO EM RESERVAÇÃO DE ÁGUA DE EDIFICAÇÃO QUE POSSUA RESERVATÓRIO DE FIBRA/FIBROCIMENTO  FORNECIMENTO E INSTALAÇÃO. AF_06/2016</t>
  </si>
  <si>
    <t xml:space="preserve">94750U</t>
  </si>
  <si>
    <t xml:space="preserve">JOELHO 90 GRAUS, CPVC, SOLDÁVEL, DN 73 MM, INSTALADO EM RESERVAÇÃO DE ÁGUA DE EDIFICAÇÃO QUE POSSUA RESERVATÓRIO DE FIBRA/FIBROCIMENTO  FORNECIMENTO E INSTALAÇÃO. AF_06/2016</t>
  </si>
  <si>
    <t xml:space="preserve">94752U</t>
  </si>
  <si>
    <t xml:space="preserve">JOELHO 90 GRAUS, CPVC, SOLDÁVEL, DN 89 MM, INSTALADO EM RESERVAÇÃO DE ÁGUA DE EDIFICAÇÃO QUE POSSUA RESERVATÓRIO DE FIBRA/FIBROCIMENTO  FORNECIMENTO E INSTALAÇÃO. AF_06/2016</t>
  </si>
  <si>
    <t xml:space="preserve">94756U</t>
  </si>
  <si>
    <t xml:space="preserve">TE, CPVC, SOLDÁVEL, DN 22 MM, INSTALADO EM RESERVAÇÃO DE ÁGUA DE EDIFICAÇÃO QUE POSSUA RESERVATÓRIO DE FIBRA/FIBROCIMENTO  FORNECIMENTO E INSTALAÇÃO. AF_06/2016</t>
  </si>
  <si>
    <t xml:space="preserve">94757U</t>
  </si>
  <si>
    <t xml:space="preserve">TE, CPVC, SOLDÁVEL, DN 28 MM, INSTALADO EM RESERVAÇÃO DE ÁGUA DE EDIFICAÇÃO QUE POSSUA RESERVATÓRIO DE FIBRA/FIBROCIMENTO  FORNECIMENTO E INSTALAÇÃO. AF_06/2016</t>
  </si>
  <si>
    <t xml:space="preserve">94758U</t>
  </si>
  <si>
    <t xml:space="preserve">TE, CPVC, SOLDÁVEL, DN 35 MM, INSTALADO EM RESERVAÇÃO DE ÁGUA DE EDIFICAÇÃO QUE POSSUA RESERVATÓRIO DE FIBRA/FIBROCIMENTO  FORNECIMENTO E INSTALAÇÃO. AF_06/2016</t>
  </si>
  <si>
    <t xml:space="preserve">94759U</t>
  </si>
  <si>
    <t xml:space="preserve">TE, CPVC, SOLDÁVEL, DN 42 MM, INSTALADO EM RESERVAÇÃO DE ÁGUA DE EDIFICAÇÃO QUE POSSUA RESERVATÓRIO DE FIBRA/FIBROCIMENTO  FORNECIMENTO E INSTALAÇÃO. AF_06/2016</t>
  </si>
  <si>
    <t xml:space="preserve">94760U</t>
  </si>
  <si>
    <t xml:space="preserve">TE, CPVC, SOLDÁVEL, DN 54 MM, INSTALADO EM RESERVAÇÃO DE ÁGUA DE EDIFICAÇÃO QUE POSSUA RESERVATÓRIO DE FIBRA/FIBROCIMENTO  FORNECIMENTO E INSTALAÇÃO. AF_06/2016</t>
  </si>
  <si>
    <t xml:space="preserve">94761U</t>
  </si>
  <si>
    <t xml:space="preserve">TE, CPVC, SOLDÁVEL, DN 73 MM, INSTALADO EM RESERVAÇÃO DE ÁGUA DE EDIFICAÇÃO QUE POSSUA RESERVATÓRIO DE FIBRA/FIBROCIMENTO  FORNECIMENTO E INSTALAÇÃO. AF_06/2016</t>
  </si>
  <si>
    <t xml:space="preserve">94762U</t>
  </si>
  <si>
    <t xml:space="preserve">TE, CPVC, SOLDÁVEL, DN 89 MM, INSTALADO EM RESERVAÇÃO DE ÁGUA DE EDIFICAÇÃO QUE POSSUA RESERVATÓRIO DE FIBRA/FIBROCIMENTO  FORNECIMENTO E INSTALAÇÃO. AF_06/2016</t>
  </si>
  <si>
    <t xml:space="preserve">94783U</t>
  </si>
  <si>
    <t xml:space="preserve">ADAPTADOR COM FLANGE E ANEL DE VEDAÇÃO, PVC, SOLDÁVEL, DN  20 MM X 1/2 , INSTALADO EM RESERVAÇÃO DE ÁGUA DE EDIFICAÇÃO QUE POSSUA RESERVATÓRIO DE FIBRA/FIBROCIMENTO   FORNECIMENTO E INSTALAÇÃO. AF_06/2016</t>
  </si>
  <si>
    <t xml:space="preserve">94785U</t>
  </si>
  <si>
    <t xml:space="preserve">ADAPTADOR COM FLANGES LIVRES, PVC, SOLDÁVEL LONGO, DN 32 MM X 1 , INSTALADO EM RESERVAÇÃO DE ÁGUA DE EDIFICAÇÃO QUE POSSUA RESERVATÓRIO DE FIBRA/FIBROCIMENTO   FORNECIMENTO E INSTALAÇÃO. AF_06/2016</t>
  </si>
  <si>
    <t xml:space="preserve">94786U</t>
  </si>
  <si>
    <t xml:space="preserve">ADAPTADOR COM FLANGES LIVRES, PVC, SOLDÁVEL LONGO, DN 40 MM X 1 1/4 , INSTALADO EM RESERVAÇÃO DE ÁGUA DE EDIFICAÇÃO QUE POSSUA RESERVATÓRIO DE FIBRA/FIBROCIMENTO   FORNECIMENTO E INSTALAÇÃO. AF_06/2016</t>
  </si>
  <si>
    <t xml:space="preserve">94787U</t>
  </si>
  <si>
    <t xml:space="preserve">ADAPTADOR COM FLANGES LIVRES, PVC, SOLDÁVEL LONGO, DN 50 MM X 1 1/2 , INSTALADO EM RESERVAÇÃO DE ÁGUA DE EDIFICAÇÃO QUE POSSUA RESERVATÓRIO DE FIBRA/FIBROCIMENTO   FORNECIMENTO E INSTALAÇÃO. AF_06/2016</t>
  </si>
  <si>
    <t xml:space="preserve">94788U</t>
  </si>
  <si>
    <t xml:space="preserve">ADAPTADOR COM FLANGES LIVRES, PVC, SOLDÁVEL LONGO, DN 60 MM X 2 , INSTALADO EM RESERVAÇÃO DE ÁGUA DE EDIFICAÇÃO QUE POSSUA RESERVATÓRIO DE FIBRA/FIBROCIMENTO   FORNECIMENTO E INSTALAÇÃO. AF_06/2016</t>
  </si>
  <si>
    <t xml:space="preserve">94789U</t>
  </si>
  <si>
    <t xml:space="preserve">ADAPTADOR COM FLANGES LIVRES, PVC, SOLDÁVEL LONGO, DN 75 MM X 2 1/2 , INSTALADO EM RESERVAÇÃO DE ÁGUA DE EDIFICAÇÃO QUE POSSUA RESERVATÓRIO DE FIBRA/FIBROCIMENTO   FORNECIMENTO E INSTALAÇÃO. AF_06/2016</t>
  </si>
  <si>
    <t xml:space="preserve">94790U</t>
  </si>
  <si>
    <t xml:space="preserve">ADAPTADOR COM FLANGES LIVRES, PVC, SOLDÁVEL LONGO, DN 85 MM X 3 , INSTALADO EM RESERVAÇÃO DE ÁGUA DE EDIFICAÇÃO QUE POSSUA RESERVATÓRIO DE FIBRA/FIBROCIMENTO   FORNECIMENTO E INSTALAÇÃO. AF_06/2016</t>
  </si>
  <si>
    <t xml:space="preserve">94791U</t>
  </si>
  <si>
    <t xml:space="preserve">ADAPTADOR COM FLANGES LIVRES, PVC, SOLDÁVEL LONGO, DN 110 MM X 4 , INSTALADO EM RESERVAÇÃO DE ÁGUA DE EDIFICAÇÃO QUE POSSUA RESERVATÓRIO DE FIBRA/FIBROCIMENTO   FORNECIMENTO E INSTALAÇÃO. AF_06/2016</t>
  </si>
  <si>
    <t xml:space="preserve">94863U</t>
  </si>
  <si>
    <t xml:space="preserve">LUVA, CPVC, SOLDÁVEL, DN 73 MM, INSTALADO EM RESERVAÇÃO DE ÁGUA DE EDIFICAÇÃO QUE POSSUA RESERVATÓRIO DE FIBRA/FIBROCIMENTO  FORNECIMENTO E INSTALAÇÃO. AF_06/2016</t>
  </si>
  <si>
    <t xml:space="preserve">95141U</t>
  </si>
  <si>
    <t xml:space="preserve">ADAPTADOR COM FLANGES LIVRES, PVC, SOLDÁVEL LONGO, DN  25 MM X 3/4 , INSTALADO EM RESERVAÇÃO DE ÁGUA DE EDIFICAÇÃO QUE POSSUA RESERVATÓRIO DE FIBRA/FIBROCIMENTO    FORNECIMENTO E INSTALAÇÃO. AF_06/2016</t>
  </si>
  <si>
    <t xml:space="preserve">95237U</t>
  </si>
  <si>
    <t xml:space="preserve">LUVA COM BUCHA DE LATÃO, PVC, SOLDÁVEL, DN 32MM X 1 , INSTALADO EM RAMAL DE DISTRIBUIÇÃO DE ÁGUA   FORNECIMENTO E INSTALAÇÃO. AF_06/2022</t>
  </si>
  <si>
    <t xml:space="preserve">95693U</t>
  </si>
  <si>
    <t xml:space="preserve">LUVA SIMPLES, PVC, SÉRIE NORMAL, ESGOTO PREDIAL, DN 150 MM, JUNTA ELÁSTICA, FORNECIDO E INSTALADO EM SUBCOLETOR AÉREO DE ESGOTO SANITÁRIO. AF_12/2014</t>
  </si>
  <si>
    <t xml:space="preserve">95694U</t>
  </si>
  <si>
    <t xml:space="preserve">CURVA 90 GRAUS, PVC, SERIE R, ÁGUA PLUVIAL, DN 100 MM, JUNTA ELÁSTICA, FORNECIDO E INSTALADO EM RAMAL DE ENCAMINHAMENTO. AF_06/2022</t>
  </si>
  <si>
    <t xml:space="preserve">95695U</t>
  </si>
  <si>
    <t xml:space="preserve">CURVA 90 GRAUS, PVC, SERIE R, ÁGUA PLUVIAL, DN 100 MM, JUNTA ELÁSTICA, FORNECIDO E INSTALADO EM CONDUTORES VERTICAIS DE ÁGUAS PLUVIAIS. AF_06/2022</t>
  </si>
  <si>
    <t xml:space="preserve">95696U</t>
  </si>
  <si>
    <t xml:space="preserve">SPRINKLER TIPO PENDENTE, 68 °C, UNIÃO POR ROSCA DN 15 (1/2") - FORNECIMENTO E INSTALAÇÃO. AF_10/2020</t>
  </si>
  <si>
    <t xml:space="preserve">96637U</t>
  </si>
  <si>
    <t xml:space="preserve">JOELHO 90 GRAUS, PPR, DN 25 MM, CLASSE PN 25, INSTALADO EM RAMAL OU SUB-RAMAL DE ÁGUA  FORNECIMENTO E INSTALAÇÃO . AF_06/2015</t>
  </si>
  <si>
    <t xml:space="preserve">96638U</t>
  </si>
  <si>
    <t xml:space="preserve">JOELHO 45 GRAUS, PPR, DN 25 MM, CLASSE PN 25, INSTALADO EM RAMAL OU SUB-RAMAL DE ÁGUA  FORNECIMENTO E INSTALAÇÃO . AF_06/2015</t>
  </si>
  <si>
    <t xml:space="preserve">96639U</t>
  </si>
  <si>
    <t xml:space="preserve">LUVA, PPR, DN 25 MM, CLASSE PN 25, INSTALADO EM RAMAL OU SUB-RAMAL DE ÁGUA  FORNECIMENTO E INSTALAÇÃO . AF_06/2015</t>
  </si>
  <si>
    <t xml:space="preserve">96640U</t>
  </si>
  <si>
    <t xml:space="preserve">CONECTOR MACHO, PPR, 25 X 1/2'', CLASSE PN 25, INSTALADO EM RAMAL OU SUB-RAMAL DE ÁGUA   FORNECIMENTO E INSTALAÇÃO . AF_06/2015</t>
  </si>
  <si>
    <t xml:space="preserve">96641U</t>
  </si>
  <si>
    <t xml:space="preserve">CONECTOR FÊMEA, PPR, 25 X 1/2'', CLASSE PN 25, INSTALADO EM RAMAL OU SUB-RAMAL DE ÁGUA   FORNECIMENTO E INSTALAÇÃO . AF_06/2015</t>
  </si>
  <si>
    <t xml:space="preserve">96642U</t>
  </si>
  <si>
    <t xml:space="preserve">TÊ NORMAL, PPR, DN 25 MM, CLASSE PN 25, INSTALADO EM RAMAL OU SUB-RAMAL DE ÁGUA  FORNECIMENTO E INSTALAÇÃO . AF_06/2015</t>
  </si>
  <si>
    <t xml:space="preserve">96643U</t>
  </si>
  <si>
    <t xml:space="preserve">TÊ MISTURADOR, PPR, 25 X 3/4'' , CLASSE PN 25, INSTALADO EM RAMAL OU SUB-RAMAL DE ÁGUA  FORNECIMENTO E INSTALAÇÃO . AF_06/2015</t>
  </si>
  <si>
    <t xml:space="preserve">96650U</t>
  </si>
  <si>
    <t xml:space="preserve">JOELHO 90 GRAUS, PPR, DN 25 MM, CLASSE PN 25, INSTALADO EM RAMAL DE DISTRIBUIÇÃO  FORNECIMENTO E INSTALAÇÃO . AF_06/2015</t>
  </si>
  <si>
    <t xml:space="preserve">96651U</t>
  </si>
  <si>
    <t xml:space="preserve">JOELHO 45 GRAUS, PPR, DN 25 MM, CLASSE PN 25, INSTALADO EM RAMAL DE DISTRIBUIÇÃO DE ÁGUA  FORNECIMENTO E INSTALAÇÃO . AF_06/2015</t>
  </si>
  <si>
    <t xml:space="preserve">96652U</t>
  </si>
  <si>
    <t xml:space="preserve">JOELHO 90 GRAUS, PPR, DN 32 MM, CLASSE PN 25, INSTALADO EM RAMAL DE DISTRIBUIÇÃO  FORNECIMENTO E INSTALAÇÃO . AF_06/2015</t>
  </si>
  <si>
    <t xml:space="preserve">96653U</t>
  </si>
  <si>
    <t xml:space="preserve">JOELHO 45 GRAUS, PPR, DN 32 MM, CLASSE PN 25, INSTALADO EM RAMAL DE DISTRIBUIÇÃO DE ÁGUA  FORNECIMENTO E INSTALAÇÃO . AF_06/2015</t>
  </si>
  <si>
    <t xml:space="preserve">96654U</t>
  </si>
  <si>
    <t xml:space="preserve">JOELHO 90 GRAUS, PPR, DN 40 MM, CLASSE PN 25, INSTALADO EM RAMAL DE DISTRIBUIÇÃO  FORNECIMENTO E INSTALAÇÃO . AF_06/2015</t>
  </si>
  <si>
    <t xml:space="preserve">96655U</t>
  </si>
  <si>
    <t xml:space="preserve">JOELHO 45 GRAUS, PPR, DN 40 MM, CLASSE PN 25, INSTALADO EM RAMAL DE DISTRIBUIÇÃO DE ÁGUA  FORNECIMENTO E INSTALAÇÃO . AF_06/2015</t>
  </si>
  <si>
    <t xml:space="preserve">96656U</t>
  </si>
  <si>
    <t xml:space="preserve">LUVA, PPR, DN 25 MM, CLASSE PN 25, INSTALADO EM RAMAL DE DISTRIBUIÇÃO DE ÁGUA  FORNECIMENTO E INSTALAÇÃO . AF_06/2015</t>
  </si>
  <si>
    <t xml:space="preserve">96657U</t>
  </si>
  <si>
    <t xml:space="preserve">CONECTOR MACHO, PPR, 25 X 1/2, CLASSE PN 25, INSTALADO EM RAMAL DE DISTRIBUIÇÃO DE ÁGUA  FORNECIMENTO E INSTALAÇÃO . AF_06/2015</t>
  </si>
  <si>
    <t xml:space="preserve">96658U</t>
  </si>
  <si>
    <t xml:space="preserve">CONECTOR FÊMEA, PPR, 25 X 1/2'', CLASSE PN 25, INSTALADO EM RAMAL DE DISTRIBUIÇÃO DE ÁGUA   FORNECIMENTO E INSTALAÇÃO . AF_06/2015</t>
  </si>
  <si>
    <t xml:space="preserve">96659U</t>
  </si>
  <si>
    <t xml:space="preserve">LUVA, PPR, DN 32 MM, CLASSE PN 25, INSTALADO EM RAMAL DE DISTRIBUIÇÃO DE ÁGUA  FORNECIMENTO E INSTALAÇÃO. AF_06/2015</t>
  </si>
  <si>
    <t xml:space="preserve">96660U</t>
  </si>
  <si>
    <t xml:space="preserve">CONECTOR MACHO, PPR, 32 X 3/4'', CLASSE PN 25, INSTALADO EM RAMAL DE DISTRIBUIÇÃO DE ÁGUA   FORNECIMENTO E INSTALAÇÃO. AF_06/2015</t>
  </si>
  <si>
    <t xml:space="preserve">96661U</t>
  </si>
  <si>
    <t xml:space="preserve">CONECTOR FÊMEA, PPR, 32 X 3/4'', CLASSE PN 25, INSTALADO EM RAMAL DE DISTRIBUIÇÃO DE ÁGUA   FORNECIMENTO E INSTALAÇÃO . AF_06/2015</t>
  </si>
  <si>
    <t xml:space="preserve">96662U</t>
  </si>
  <si>
    <t xml:space="preserve">BUCHA DE REDUÇÃO, PPR, 32 X 25, CLASSE PN 25, INSTALADO EM RAMAL DE DISTRIBUIÇÃO DE ÁGUA  FORNECIMENTO E INSTALAÇÃO . AF_06/2015</t>
  </si>
  <si>
    <t xml:space="preserve">96663U</t>
  </si>
  <si>
    <t xml:space="preserve">LUVA, PPR, DN 40 MM, CLASSE PN 25, INSTALADO EM RAMAL DE DISTRIBUIÇÃO DE ÁGUA  FORNECIMENTO E INSTALAÇÃO. AF_06/2015</t>
  </si>
  <si>
    <t xml:space="preserve">96664U</t>
  </si>
  <si>
    <t xml:space="preserve">BUCHA DE REDUÇÃO, PPR, 40 X 25, CLASSE PN 25, INSTALADO EM RAMAL DE DISTRIBUIÇÃO DE ÁGUA  FORNECIMENTO E INSTALAÇÃO . AF_06/2015</t>
  </si>
  <si>
    <t xml:space="preserve">96665U</t>
  </si>
  <si>
    <t xml:space="preserve">TÊ NORMAL, PPR, DN 25 MM, CLASSE PN 25, INSTALADO EM RAMAL DE DISTRIBUIÇÃO DE ÁGUA  FORNECIMENTO E INSTALAÇÃO . AF_06/2015</t>
  </si>
  <si>
    <t xml:space="preserve">96666U</t>
  </si>
  <si>
    <t xml:space="preserve">TÊ NORMAL, PPR, DN 32 MM, CLASSE PN 25, INSTALADO EM RAMAL DE DISTRIBUIÇÃO DE ÁGUA  FORNECIMENTO E INSTALAÇÃO . AF_06/2015</t>
  </si>
  <si>
    <t xml:space="preserve">96667U</t>
  </si>
  <si>
    <t xml:space="preserve">TÊ NORMAL, PPR, DN 40 MM, CLASSE PN 25, INSTALADO EM RAMAL DE DISTRIBUIÇÃO DE ÁGUA  FORNECIMENTO E INSTALAÇÃO . AF_06/2015</t>
  </si>
  <si>
    <t xml:space="preserve">96684U</t>
  </si>
  <si>
    <t xml:space="preserve">JOELHO 90 GRAUS, PPR, DN 25 MM, CLASSE PN 25, INSTALADO EM PRUMADA DE ÁGUA  FORNECIMENTO E INSTALAÇÃO . AF_06/2015</t>
  </si>
  <si>
    <t xml:space="preserve">96685U</t>
  </si>
  <si>
    <t xml:space="preserve">JOELHO 45 GRAUS, PPR, DN 25 MM, CLASSE PN 25, INSTALADO EM PRUMADA DE ÁGUA  FORNECIMENTO E INSTALAÇÃO . AF_06/2015</t>
  </si>
  <si>
    <t xml:space="preserve">96686U</t>
  </si>
  <si>
    <t xml:space="preserve">JOELHO 90 GRAUS, PPR, DN 32 MM, CLASSE PN 25, INSTALADO EM PRUMADA DE ÁGUA  FORNECIMENTO E INSTALAÇÃO . AF_06/2015</t>
  </si>
  <si>
    <t xml:space="preserve">96687U</t>
  </si>
  <si>
    <t xml:space="preserve">JOELHO 45 GRAUS, PPR, DN 32 MM, CLASSE PN 25, INSTALADO EM PRUMADA DE ÁGUA  FORNECIMENTO E INSTALAÇÃO . AF_06/2015</t>
  </si>
  <si>
    <t xml:space="preserve">96688U</t>
  </si>
  <si>
    <t xml:space="preserve">JOELHO 90 GRAUS, PPR, DN 40 MM, CLASSE PN 25, INSTALADO EM PRUMADA DE ÁGUA  FORNECIMENTO E INSTALAÇÃO . AF_06/2015</t>
  </si>
  <si>
    <t xml:space="preserve">96689U</t>
  </si>
  <si>
    <t xml:space="preserve">JOELHO 45 GRAUS, PPR, DN 40 MM, CLASSE PN 25, INSTALADO EM PRUMADA DE ÁGUA  FORNECIMENTO E INSTALAÇÃO . AF_06/2015</t>
  </si>
  <si>
    <t xml:space="preserve">96690U</t>
  </si>
  <si>
    <t xml:space="preserve">JOELHO 90 GRAUS, PPR, DN 50 MM, CLASSE PN 25, INSTALADO EM PRUMADA DE ÁGUA  FORNECIMENTO E INSTALAÇÃO . AF_06/2015</t>
  </si>
  <si>
    <t xml:space="preserve">96691U</t>
  </si>
  <si>
    <t xml:space="preserve">JOELHO 45 GRAUS, PPR, DN 50 MM, CLASSE PN 25, INSTALADO EM PRUMADA DE ÁGUA  FORNECIMENTO E INSTALAÇÃO . AF_06/2015</t>
  </si>
  <si>
    <t xml:space="preserve">96692U</t>
  </si>
  <si>
    <t xml:space="preserve">JOELHO 90 GRAUS, PPR, DN 63 MM, CLASSE PN 25, INSTALADO EM PRUMADA DE ÁGUA  FORNECIMENTO E INSTALAÇÃO . AF_06/2015</t>
  </si>
  <si>
    <t xml:space="preserve">96693U</t>
  </si>
  <si>
    <t xml:space="preserve">JOELHO 45 GRAUS, PPR, DN 63 MM, CLASSE PN 25, INSTALADO EM PRUMADA DE ÁGUA  FORNECIMENTO E INSTALAÇÃO . AF_06/2015</t>
  </si>
  <si>
    <t xml:space="preserve">96694U</t>
  </si>
  <si>
    <t xml:space="preserve">JOELHO 90 GRAUS, PPR, DN 75 MM, CLASSE PN 25, INSTALADO EM PRUMADA DE ÁGUA  FORNECIMENTO E INSTALAÇÃO . AF_06/2015</t>
  </si>
  <si>
    <t xml:space="preserve">96695U</t>
  </si>
  <si>
    <t xml:space="preserve">JOELHO 45 GRAUS, PPR, DN 75 MM, CLASSE PN 25, INSTALADO EM PRUMADA DE ÁGUA  FORNECIMENTO E INSTALAÇÃO . AF_06/2015</t>
  </si>
  <si>
    <t xml:space="preserve">96696U</t>
  </si>
  <si>
    <t xml:space="preserve">JOELHO 90 GRAUS, PPR, DN 90 MM, CLASSE PN 25, INSTALADO EM PRUMADA DE ÁGUA  FORNECIMENTO E INSTALAÇÃO . AF_06/2015</t>
  </si>
  <si>
    <t xml:space="preserve">96697U</t>
  </si>
  <si>
    <t xml:space="preserve">JOELHO 90 GRAUS, PPR, DN 110 MM, CLASSE PN 25, INSTALADO EM PRUMADA DE ÁGUA  FORNECIMENTO E INSTALAÇÃO . AF_06/2015</t>
  </si>
  <si>
    <t xml:space="preserve">96698U</t>
  </si>
  <si>
    <t xml:space="preserve">LUVA, PPR, DN 25 MM, CLASSE PN 25, INSTALADO EM PRUMADA DE ÁGUA  FORNECIMENTO E INSTALAÇÃO . AF_06/2015</t>
  </si>
  <si>
    <t xml:space="preserve">96699U</t>
  </si>
  <si>
    <t xml:space="preserve">CONECTOR MACHO, PPR, 25 X 1/2'', CLASSE PN 25, INSTALADO EM PRUMADA DE ÁGUA   FORNECIMENTO E INSTALAÇÃO . AF_06/2015</t>
  </si>
  <si>
    <t xml:space="preserve">96700U</t>
  </si>
  <si>
    <t xml:space="preserve">CONECTOR FÊMEA, PPR, 25 X 1/2'', CLASSE PN 25, INSTALADO EM PRUMADA DE ÁGUA   FORNECIMENTO E INSTALAÇÃO . AF_06/2015</t>
  </si>
  <si>
    <t xml:space="preserve">96701U</t>
  </si>
  <si>
    <t xml:space="preserve">LUVA, PPR, DN 32 MM, CLASSE PN 25, INSTALADO EM PRUMADA DE ÁGUA  FORNECIMENTO E INSTALAÇÃO. AF_06/2015</t>
  </si>
  <si>
    <t xml:space="preserve">96702U</t>
  </si>
  <si>
    <t xml:space="preserve">BUCHA DE REDUÇÃO, PPR, 32 X 25, CLASSE PN 25, INSTALADO EM PRUMADA DE ÁGUA  FORNECIMENTO E INSTALAÇÃO . AF_06/2015</t>
  </si>
  <si>
    <t xml:space="preserve">96703U</t>
  </si>
  <si>
    <t xml:space="preserve">LUVA, PPR, DN 40 MM, CLASSE PN 25, INSTALADO EM PRUMADA DE ÁGUA  FORNECIMENTO E INSTALAÇÃO. AF_06/2015</t>
  </si>
  <si>
    <t xml:space="preserve">96704U</t>
  </si>
  <si>
    <t xml:space="preserve">BUCHA DE REDUÇÃO, PPR, 40 X 25, CLASSE PN 25, INSTALADO EM PRUMADA DE ÁGUA  FORNECIMENTO E INSTALAÇÃO . AF_06/2015</t>
  </si>
  <si>
    <t xml:space="preserve">96705U</t>
  </si>
  <si>
    <t xml:space="preserve">LUVA, PPR, DN 50 MM, CLASSE PN 25, INSTALADO EM PRUMADA DE ÁGUA  FORNECIMENTO E INSTALAÇÃO. AF_06/2015</t>
  </si>
  <si>
    <t xml:space="preserve">96706U</t>
  </si>
  <si>
    <t xml:space="preserve">LUVA, PPR, DN 63 MM, CLASSE PN 25, INSTALADO EM PRUMADA DE ÁGUA  FORNECIMENTO E INSTALAÇÃO. AF_06/2015</t>
  </si>
  <si>
    <t xml:space="preserve">96707U</t>
  </si>
  <si>
    <t xml:space="preserve">LUVA, PPR, DN 75 MM, CLASSE PN 25, INSTALADO EM PRUMADA DE ÁGUA  FORNECIMENTO E INSTALAÇÃO. AF_06/2015</t>
  </si>
  <si>
    <t xml:space="preserve">96708U</t>
  </si>
  <si>
    <t xml:space="preserve">LUVA, PPR, DN 90 MM, CLASSE PN 25, INSTALADO EM PRUMADA DE ÁGUA  FORNECIMENTO E INSTALAÇÃO. AF_06/2015</t>
  </si>
  <si>
    <t xml:space="preserve">96709U</t>
  </si>
  <si>
    <t xml:space="preserve">LUVA, PPR, DN 110 MM, CLASSE PN 25, INSTALADO EM PRUMADA DE ÁGUA  FORNECIMENTO E INSTALAÇÃO. AF_06/2015</t>
  </si>
  <si>
    <t xml:space="preserve">96710U</t>
  </si>
  <si>
    <t xml:space="preserve">TÊ NORMAL, PPR, DN 25 MM, CLASSE PN 25, INSTALADO EM PRUMADA DE ÁGUA  FORNECIMENTO E INSTALAÇÃO . AF_06/2015</t>
  </si>
  <si>
    <t xml:space="preserve">96711U</t>
  </si>
  <si>
    <t xml:space="preserve">TÊ NORMAL, PPR, DN 32 MM, CLASSE PN 25, INSTALADO EM PRUMADA DE ÁGUA  FORNECIMENTO E INSTALAÇÃO . AF_06/2015</t>
  </si>
  <si>
    <t xml:space="preserve">96712U</t>
  </si>
  <si>
    <t xml:space="preserve">TÊ NORMAL, PPR, DN 40 MM, CLASSE PN 25, INSTALADO EM PRUMADA DE ÁGUA  FORNECIMENTO E INSTALAÇÃO . AF_06/2015</t>
  </si>
  <si>
    <t xml:space="preserve">96713U</t>
  </si>
  <si>
    <t xml:space="preserve">TÊ NORMAL, PPR, DN 50 MM, CLASSE PN 25, INSTALADO EM PRUMADA DE ÁGUA  FORNECIMENTO E INSTALAÇÃO . AF_06/2015</t>
  </si>
  <si>
    <t xml:space="preserve">96714U</t>
  </si>
  <si>
    <t xml:space="preserve">TÊ NORMAL, PPR, DN 63 MM, CLASSE PN 25, INSTALADO EM PRUMADA DE ÁGUA  FORNECIMENTO E INSTALAÇÃO . AF_06/2015</t>
  </si>
  <si>
    <t xml:space="preserve">96715U</t>
  </si>
  <si>
    <t xml:space="preserve">TÊ NORMAL, PPR, DN 75 MM, CLASSE PN 25, INSTALADO EM PRUMADA DE ÁGUA  FORNECIMENTO E INSTALAÇÃO . AF_06/2015</t>
  </si>
  <si>
    <t xml:space="preserve">96716U</t>
  </si>
  <si>
    <t xml:space="preserve">TÊ NORMAL, PPR, DN 90 MM, CLASSE PN 25, INSTALADO EM PRUMADA DE ÁGUA  FORNECIMENTO E INSTALAÇÃO . AF_06/2015</t>
  </si>
  <si>
    <t xml:space="preserve">96717U</t>
  </si>
  <si>
    <t xml:space="preserve">TÊ NORMAL, PPR, DN 110 MM, CLASSE PN 25, INSTALADO EM PRUMADA DE ÁGUA  FORNECIMENTO E INSTALAÇÃO . AF_06/2015</t>
  </si>
  <si>
    <t xml:space="preserve">96736U</t>
  </si>
  <si>
    <t xml:space="preserve">LUVA, PPR, DN 20 MM, CLASSE PN 25, INSTALADO EM RESERVAÇÃO DE ÁGUA DE EDIFICAÇÃO QUE POSSUA RESERVATÓRIO DE FIBRA/FIBROCIMENTO  FORNECIMENTO E INSTALAÇÃO. AF_06/2016</t>
  </si>
  <si>
    <t xml:space="preserve">96737U</t>
  </si>
  <si>
    <t xml:space="preserve">LUVA, PPR, DN 25 MM, CLASSE PN 25, INSTALADO EM RESERVAÇÃO DE ÁGUA DE EDIFICAÇÃO QUE POSSUA RESERVATÓRIO DE FIBRA/FIBROCIMENTO  FORNECIMENTO E INSTALAÇÃO. AF_06/2016</t>
  </si>
  <si>
    <t xml:space="preserve">96738U</t>
  </si>
  <si>
    <t xml:space="preserve">CONECTOR MACHO, PPR, 25 X 1/2'', CLASSE PN 25,  INSTALADO EM RESERVAÇÃO DE ÁGUA DE EDIFICAÇÃO QUE POSSUA RESERVATÓRIO DE FIBRA/FIBROCIMENTO   FORNECIMENTO E INSTALAÇÃO. AF_06/2016</t>
  </si>
  <si>
    <t xml:space="preserve">96739U</t>
  </si>
  <si>
    <t xml:space="preserve">LUVA, PPR, DN 32 MM, CLASSE PN 25, INSTALADO EM RESERVAÇÃO DE ÁGUA DE EDIFICAÇÃO QUE POSSUA RESERVATÓRIO DE FIBRA/FIBROCIMENTO  FORNECIMENTO E INSTALAÇÃO. AF_06/2016</t>
  </si>
  <si>
    <t xml:space="preserve">96740U</t>
  </si>
  <si>
    <t xml:space="preserve">CONECTOR MACHO, PPR, 32 X 3/4'', CLASSE PN 25,  INSTALADO EM RESERVAÇÃO DE ÁGUA DE EDIFICAÇÃO QUE POSSUA RESERVATÓRIO DE FIBRA/FIBROCIMENTO   FORNECIMENTO E INSTALAÇÃO. AF_06/2016</t>
  </si>
  <si>
    <t xml:space="preserve">96741U</t>
  </si>
  <si>
    <t xml:space="preserve">LUVA, PPR, DN 40 MM, CLASSE PN 25, INSTALADO EM RESERVAÇÃO DE ÁGUA DE EDIFICAÇÃO QUE POSSUA RESERVATÓRIO DE FIBRA/FIBROCIMENTO  FORNECIMENTO E INSTALAÇÃO. AF_06/2016</t>
  </si>
  <si>
    <t xml:space="preserve">96742U</t>
  </si>
  <si>
    <t xml:space="preserve">LUVA, PPR, DN 50 MM, CLASSE PN 25, INSTALADO EM RESERVAÇÃO DE ÁGUA DE EDIFICAÇÃO QUE POSSUA RESERVATÓRIO DE FIBRA/FIBROCIMENTO  FORNECIMENTO E INSTALAÇÃO. AF_06/2016</t>
  </si>
  <si>
    <t xml:space="preserve">96743U</t>
  </si>
  <si>
    <t xml:space="preserve">LUVA, PPR, DN 63 MM, CLASSE PN 25, INSTALADO EM RESERVAÇÃO DE ÁGUA DE EDIFICAÇÃO QUE POSSUA RESERVATÓRIO DE FIBRA/FIBROCIMENTO  FORNECIMENTO E INSTALAÇÃO. AF_06/2016</t>
  </si>
  <si>
    <t xml:space="preserve">96744U</t>
  </si>
  <si>
    <t xml:space="preserve">LUVA, PPR, DN 75 MM, CLASSE PN 25, INSTALADO EM RESERVAÇÃO DE ÁGUA DE EDIFICAÇÃO QUE POSSUA RESERVATÓRIO DE FIBRA/FIBROCIMENTO  FORNECIMENTO E INSTALAÇÃO. AF_06/2016</t>
  </si>
  <si>
    <t xml:space="preserve">96745U</t>
  </si>
  <si>
    <t xml:space="preserve">LUVA, PPR, DN 90 MM, CLASSE PN 25, INSTALADO EM RESERVAÇÃO DE ÁGUA DE EDIFICAÇÃO QUE POSSUA RESERVATÓRIO DE FIBRA/FIBROCIMENTO  FORNECIMENTO E INSTALAÇÃO. AF_06/2016</t>
  </si>
  <si>
    <t xml:space="preserve">96746U</t>
  </si>
  <si>
    <t xml:space="preserve">LUVA, PPR, DN 110 MM, CLASSE PN 25, INSTALADO EM RESERVAÇÃO DE ÁGUA DE EDIFICAÇÃO QUE POSSUA RESERVATÓRIO DE FIBRA/FIBROCIMENTO  FORNECIMENTO E INSTALAÇÃO. AF_06/2016</t>
  </si>
  <si>
    <t xml:space="preserve">96747U</t>
  </si>
  <si>
    <t xml:space="preserve">JOELHO 90 GRAUS, PPR, DN 20 MM, CLASSE PN 25,  INSTALADO EM RESERVAÇÃO DE ÁGUA DE EDIFICAÇÃO QUE POSSUA RESERVATÓRIO DE FIBRA/FIBROCIMENTO  FORNECIMENTO E INSTALAÇÃO. AF_06/2016</t>
  </si>
  <si>
    <t xml:space="preserve">96748U</t>
  </si>
  <si>
    <t xml:space="preserve">JOELHO 90 GRAUS, PPR, DN 25 MM, CLASSE PN 25,  INSTALADO EM RESERVAÇÃO DE ÁGUA DE EDIFICAÇÃO QUE POSSUA RESERVATÓRIO DE FIBRA/FIBROCIMENTO  FORNECIMENTO E INSTALAÇÃO. AF_06/2016</t>
  </si>
  <si>
    <t xml:space="preserve">96749U</t>
  </si>
  <si>
    <t xml:space="preserve">JOELHO 90 GRAUS, PPR, DN 32 MM, CLASSE PN 25,  INSTALADO EM RESERVAÇÃO DE ÁGUA DE EDIFICAÇÃO QUE POSSUA RESERVATÓRIO DE FIBRA/FIBROCIMENTO  FORNECIMENTO E INSTALAÇÃO. AF_06/2016</t>
  </si>
  <si>
    <t xml:space="preserve">96750U</t>
  </si>
  <si>
    <t xml:space="preserve">JOELHO 90 GRAUS, PPR, DN 40 MM, CLASSE PN 25,  INSTALADO EM RESERVAÇÃO DE ÁGUA DE EDIFICAÇÃO QUE POSSUA RESERVATÓRIO DE FIBRA/FIBROCIMENTO  FORNECIMENTO E INSTALAÇÃO. AF_06/2016</t>
  </si>
  <si>
    <t xml:space="preserve">96751U</t>
  </si>
  <si>
    <t xml:space="preserve">JOELHO 90 GRAUS, PPR, DN 50 MM, CLASSE PN 25,  INSTALADO EM RESERVAÇÃO DE ÁGUA DE EDIFICAÇÃO QUE POSSUA RESERVATÓRIO DE FIBRA/FIBROCIMENTO  FORNECIMENTO E INSTALAÇÃO. AF_06/2016</t>
  </si>
  <si>
    <t xml:space="preserve">96752U</t>
  </si>
  <si>
    <t xml:space="preserve">JOELHO 90 GRAUS, PPR, DN 63 MM, CLASSE PN 25,  INSTALADO EM RESERVAÇÃO DE ÁGUA DE EDIFICAÇÃO QUE POSSUA RESERVATÓRIO DE FIBRA/FIBROCIMENTO  FORNECIMENTO E INSTALAÇÃO. AF_06/2016</t>
  </si>
  <si>
    <t xml:space="preserve">96753U</t>
  </si>
  <si>
    <t xml:space="preserve">JOELHO 90 GRAUS, PPR, DN 75 MM, CLASSE PN 25,  INSTALADO EM RESERVAÇÃO DE ÁGUA DE EDIFICAÇÃO QUE POSSUA RESERVATÓRIO DE FIBRA/FIBROCIMENTO  FORNECIMENTO E INSTALAÇÃO. AF_06/2016</t>
  </si>
  <si>
    <t xml:space="preserve">96754U</t>
  </si>
  <si>
    <t xml:space="preserve">JOELHO 90 GRAUS, PPR, DN 90 MM, CLASSE PN 25,  INSTALADO EM RESERVAÇÃO DE ÁGUA DE EDIFICAÇÃO QUE POSSUA RESERVATÓRIO DE FIBRA/FIBROCIMENTO  FORNECIMENTO E INSTALAÇÃO. AF_06/2016</t>
  </si>
  <si>
    <t xml:space="preserve">96755U</t>
  </si>
  <si>
    <t xml:space="preserve">JOELHO 90 GRAUS, PPR, DN 110 MM, CLASSE PN 25,  INSTALADO EM RESERVAÇÃO DE ÁGUA DE EDIFICAÇÃO QUE POSSUA RESERVATÓRIO DE FIBRA/FIBROCIMENTO  FORNECIMENTO E INSTALAÇÃO. AF_06/2016</t>
  </si>
  <si>
    <t xml:space="preserve">96756U</t>
  </si>
  <si>
    <t xml:space="preserve">TÊ MISTURADOR, PPR, DN 20 MM, CLASSE PN 25,  INSTALADO EM RESERVAÇÃO DE ÁGUA DE EDIFICAÇÃO QUE POSSUA RESERVATÓRIO DE FIBRA/FIBROCIMENTO  FORNECIMENTO E INSTALAÇÃO. AF_06/2016</t>
  </si>
  <si>
    <t xml:space="preserve">96757U</t>
  </si>
  <si>
    <t xml:space="preserve">TÊ MISTURADOR, PPR, DN 25 MM, CLASSE PN 25,  INSTALADO EM RESERVAÇÃO DE ÁGUA DE EDIFICAÇÃO QUE POSSUA RESERVATÓRIO DE FIBRA/FIBROCIMENTO  FORNECIMENTO E INSTALAÇÃO. AF_06/2016</t>
  </si>
  <si>
    <t xml:space="preserve">96758U</t>
  </si>
  <si>
    <t xml:space="preserve">TÊ, PPR, DN 32 MM, CLASSE PN 25,  INSTALADO EM RESERVAÇÃO DE ÁGUA DE EDIFICAÇÃO QUE POSSUA RESERVATÓRIO DE FIBRA/FIBROCIMENTO  FORNECIMENTO E INSTALAÇÃO. AF_06/2016</t>
  </si>
  <si>
    <t xml:space="preserve">96759U</t>
  </si>
  <si>
    <t xml:space="preserve">TÊ, PPR, DN 40 MM, CLASSE PN 25,  INSTALADO EM RESERVAÇÃO DE ÁGUA DE EDIFICAÇÃO QUE POSSUA RESERVATÓRIO DE FIBRA/FIBROCIMENTO  FORNECIMENTO E INSTALAÇÃO. AF_06/2016</t>
  </si>
  <si>
    <t xml:space="preserve">96760U</t>
  </si>
  <si>
    <t xml:space="preserve">TÊ, PPR, DN 50 MM, CLASSE PN 25,  INSTALADO EM RESERVAÇÃO DE ÁGUA DE EDIFICAÇÃO QUE POSSUA RESERVATÓRIO DE FIBRA/FIBROCIMENTO  FORNECIMENTO E INSTALAÇÃO. AF_06/2016</t>
  </si>
  <si>
    <t xml:space="preserve">96761U</t>
  </si>
  <si>
    <t xml:space="preserve">TÊ, PPR, DN 63 MM, CLASSE PN 25,  INSTALADO EM RESERVAÇÃO DE ÁGUA DE EDIFICAÇÃO QUE POSSUA RESERVATÓRIO DE FIBRA/FIBROCIMENTO  FORNECIMENTO E INSTALAÇÃO. AF_06/2016</t>
  </si>
  <si>
    <t xml:space="preserve">96762U</t>
  </si>
  <si>
    <t xml:space="preserve">TÊ, PPR, DN 75 MM, CLASSE PN 25,  INSTALADO EM RESERVAÇÃO DE ÁGUA DE EDIFICAÇÃO QUE POSSUA RESERVATÓRIO DE FIBRA/FIBROCIMENTO  FORNECIMENTO E INSTALAÇÃO. AF_06/2016</t>
  </si>
  <si>
    <t xml:space="preserve">96763U</t>
  </si>
  <si>
    <t xml:space="preserve">TÊ, PPR, DN 90 MM, CLASSE PN 25,  INSTALADO EM RESERVAÇÃO DE ÁGUA DE EDIFICAÇÃO QUE POSSUA RESERVATÓRIO DE FIBRA/FIBROCIMENTO  FORNECIMENTO E INSTALAÇÃO. AF_06/2016</t>
  </si>
  <si>
    <t xml:space="preserve">96764U</t>
  </si>
  <si>
    <t xml:space="preserve">TÊ, PPR, DN 110 MM, CLASSE PN 25,  INSTALADO EM RESERVAÇÃO DE ÁGUA DE EDIFICAÇÃO QUE POSSUA RESERVATÓRIO DE FIBRA/FIBROCIMENTO  FORNECIMENTO E INSTALAÇÃO. AF_06/2016</t>
  </si>
  <si>
    <t xml:space="preserve">96802U</t>
  </si>
  <si>
    <t xml:space="preserve">KIT CHASSI PEX, PRÉ-FABRICADO, PARA CHUVEIRO COM REGISTROS DE PRESSÃO E CONEXÕES POR CRIMPAGEM  FORNECIMENTO E INSTALAÇÃO. AF_06/2015</t>
  </si>
  <si>
    <t xml:space="preserve">96803U</t>
  </si>
  <si>
    <t xml:space="preserve">KIT CHASSI PEX, PRÉ-FABRICADO, PARA COZINHA COM CUBA SIMPLES E CONEXÕES POR CRIMPAGEM  FORNECIMENTO E INSTALAÇÃO. AF_06/2015</t>
  </si>
  <si>
    <t xml:space="preserve">96804U</t>
  </si>
  <si>
    <t xml:space="preserve">KIT CHASSI PEX, PRÉ-FABRICADO, PARA ÁREA DE SERVIÇO COM TANQUE E MÁQUINA DE LAVAR ROUPA, E CONEXÕES POR CRIMPAGEM  FORNECIMENTO E INSTALAÇÃO. AF_06/2015</t>
  </si>
  <si>
    <t xml:space="preserve">96805U</t>
  </si>
  <si>
    <t xml:space="preserve">KIT CHASSI PEX, PRÉ-FABRICADO, PARA CHUVEIRO COM REGISTROS DE PRESSÃO E CONEXÕES POR ANEL DESLIZANTE  FORNECIMENTO E INSTALAÇÃO. AF_06/2015</t>
  </si>
  <si>
    <t xml:space="preserve">96806U</t>
  </si>
  <si>
    <t xml:space="preserve">KIT CHASSI PEX, PRÉ-FABRICADO, PARA COZINHA COM CUBA SIMPLES E CONEXÕES POR ANEL DESLIZANTE  FORNECIMENTO E INSTALAÇÃO. AF_06/2015</t>
  </si>
  <si>
    <t xml:space="preserve">96807U</t>
  </si>
  <si>
    <t xml:space="preserve">KIT CHASSI PEX, PRÉ-FABRICADO, PARA ÁREA DE SERVIÇO COM TANQUE E MÁQUINA DE LAVAR ROUPA, E CONEXÕES POR ANEL DESLIZANTE  FORNECIMENTO E INSTALAÇÃO. AF_06/2015</t>
  </si>
  <si>
    <t xml:space="preserve">96808U</t>
  </si>
  <si>
    <t xml:space="preserve">UNIÃO METÁLICA PARA INSTALAÇÕES EM PEX, DN 16 MM, FIXAÇÃO DAS CONEXÕES POR ANEL DESLIZANTE  FORNECIMENTO E INSTALAÇÃO . AF_06/2015</t>
  </si>
  <si>
    <t xml:space="preserve">96809U</t>
  </si>
  <si>
    <t xml:space="preserve">CONEXÃO FIXA, ROSCA FÊMEA, METÁLICA, PARA INSTALAÇÕES EM PEX, DN 16 MM X 1/2", COM ANEL DESLIZANTE. FORNECIMENTO E INSTALAÇÃO. AF_06/2015</t>
  </si>
  <si>
    <t xml:space="preserve">96810U</t>
  </si>
  <si>
    <t xml:space="preserve">CONEXÃO MÓVEL, ROSCA FÊMEA, METÁLICA, PARA INSTALAÇÕES EM PEX, DN 16 MM X 3/4", COM ANEL DESLIZANTE. FORNECIMENTO E INSTALAÇÃO. AF_06/2015</t>
  </si>
  <si>
    <t xml:space="preserve">96811U</t>
  </si>
  <si>
    <t xml:space="preserve">UNIÃO METÁLICA PARA INSTALAÇÕES EM PEX, DN 20 MM, FIXAÇÃO DAS CONEXÕES POR ANEL DESLIZANTE  FORNECIMENTO E INSTALAÇÃO . AF_06/2015</t>
  </si>
  <si>
    <t xml:space="preserve">96812U</t>
  </si>
  <si>
    <t xml:space="preserve">CONEXÃO FIXA, ROSCA FÊMEA, METÁLICA, PARA INSTALAÇÕES EM PEX, DN 20 MM X 1/2", COM ANEL DESLIZANTE. FORNECIMENTO E INSTALAÇÃO. AF_06/2015</t>
  </si>
  <si>
    <t xml:space="preserve">96813U</t>
  </si>
  <si>
    <t xml:space="preserve">CONEXÃO FIXA, ROSCA FÊMEA, METÁLICA, PARA INSTALAÇÕES EM PEX, DN 20 MM X 3/4", COM ANEL DESLIZANTE. FORNECIMENTO E INSTALAÇÃO. AF_06/2015</t>
  </si>
  <si>
    <t xml:space="preserve">96814U</t>
  </si>
  <si>
    <t xml:space="preserve">UNIÃO DE REDUÇÃO, METÁLICA, PARA INSTALAÇÕES EM PEX, DN 20 X 16 MM, CONEXÃO POR ANEL DESLIZANTE  FORNECIMENTO E INSTALAÇÃO. AF_06/2015</t>
  </si>
  <si>
    <t xml:space="preserve">96815U</t>
  </si>
  <si>
    <t xml:space="preserve">UNIÃO METÁLICA PARA INSTALAÇÕES EM PEX, DN 25 MM, FIXAÇÃO DAS CONEXÕES POR ANEL DESLIZANTE   FORNECIMENTO E INSTALAÇÃO. AF_06/2015</t>
  </si>
  <si>
    <t xml:space="preserve">96816U</t>
  </si>
  <si>
    <t xml:space="preserve">CONEXÃO FIXA, ROSCA FÊMEA, METÁLICA, PARA INSTALAÇÕES EM PEX, DN 25 MM X 3/4", COM ANEL DESLIZANTE. FORNECIMENTO E INSTALAÇÃO. AF_06/2015</t>
  </si>
  <si>
    <t xml:space="preserve">96817U</t>
  </si>
  <si>
    <t xml:space="preserve">CONEXÃO FIXA, ROSCA FÊMEA, METÁLICA, PARA INSTALAÇÕES EM PEX, DN 25 MM X 1", COM ANEL DESLIZANTE. FORNECIMENTO E INSTALAÇÃO. AF_06/2015</t>
  </si>
  <si>
    <t xml:space="preserve">96818U</t>
  </si>
  <si>
    <t xml:space="preserve">UNIÃO DE REDUÇÃO, METÁLICA, PEX, DN 25 X 16 MM, CONEXÃO POR ANEL DESLIZANTE  FORNECIMENTO E INSTALAÇÃO. AF_06/2015</t>
  </si>
  <si>
    <t xml:space="preserve">96819U</t>
  </si>
  <si>
    <t xml:space="preserve">UNIÃO DE REDUÇÃO, METÁLICA, PEX, DN 25 X 20 MM, CONEXÃO POR ANEL DESLIZANTE  FORNECIMENTO E INSTALAÇÃO. AF_06/2015</t>
  </si>
  <si>
    <t xml:space="preserve">96820U</t>
  </si>
  <si>
    <t xml:space="preserve">UNIÃO METÁLICA PARA INSTALAÇÕES EM PEX, DN 32 MM, FIXAÇÃO DAS CONEXÕES POR ANEL DESLIZANTE   FORNECIMENTO E INSTALAÇÃO. AF_06/2015</t>
  </si>
  <si>
    <t xml:space="preserve">96821U</t>
  </si>
  <si>
    <t xml:space="preserve">CONEXÃO FIXA, ROSCA FÊMEA, METÁLICA, PARA INSTALAÇÕES EM PEX, DN 32 MM X 1", COM ANEL DESLIZANTE  FORNECIMENTO E INSTALAÇÃO. AF_06/2015</t>
  </si>
  <si>
    <t xml:space="preserve">96822U</t>
  </si>
  <si>
    <t xml:space="preserve">UNIÃO DE REDUÇÃO, METÁLICA, PEX, DN 32 X 25 MM, CONEXÃO POR ANEL DESLIZANTE  FORNECIMENTO E INSTALAÇÃO. AF_06/2015</t>
  </si>
  <si>
    <t xml:space="preserve">96823U</t>
  </si>
  <si>
    <t xml:space="preserve">LUVA PARA INSTALAÇÕES EM PEX, DN 16 MM, CONEXÃO POR CRIMPAGEM  FORNECIMENTO E INSTALAÇÃO . AF_06/2015</t>
  </si>
  <si>
    <t xml:space="preserve">96824U</t>
  </si>
  <si>
    <t xml:space="preserve">CONEXÃO FIXA, ROSCA FÊMEA, PARA INSTALAÇÕES EM PEX, DN 16MM X 1/2", CONEXÃO POR CRIMPAGEM  FORNECIMENTO E INSTALAÇÃO. AF_06/2015</t>
  </si>
  <si>
    <t xml:space="preserve">96825U</t>
  </si>
  <si>
    <t xml:space="preserve">CONEXÃO FIXA, ROSCA FÊMEA, PARA INSTALAÇÕES EM PEX, DN 16MM X 3/4", CONEXÃO POR CRIMPAGEM  FORNECIMENTO E INSTALAÇÃO. AF_06/2015</t>
  </si>
  <si>
    <t xml:space="preserve">96826U</t>
  </si>
  <si>
    <t xml:space="preserve">LUVA PARA INSTALAÇÕES EM PEX, DN 20 MM, CONEXÃO POR CRIMPAGEM   FORNECIMENTO E INSTALAÇÃO. AF_06/2015</t>
  </si>
  <si>
    <t xml:space="preserve">96827U</t>
  </si>
  <si>
    <t xml:space="preserve">CONEXÃO FIXA, ROSCA FÊMEA, PARA INSTALAÇÕES EM PEX, DN 20MM X 1/2", CONEXÃO POR CRIMPAGEM  FORNECIMENTO E INSTALAÇÃO. AF_06/2015</t>
  </si>
  <si>
    <t xml:space="preserve">96828U</t>
  </si>
  <si>
    <t xml:space="preserve">CONEXÃO FIXA, ROSCA FÊMEA, PARA INSTALAÇÕES EM PEX, DN 20MM X 3/4", CONEXÃO POR CRIMPAGEM  FORNECIMENTO E INSTALAÇÃO. AF_06/2015</t>
  </si>
  <si>
    <t xml:space="preserve">96829U</t>
  </si>
  <si>
    <t xml:space="preserve">LUVA DE REDUÇÃO PARA INSTALAÇÕES EM PEX, DN 20 X 16 MM, CONEXÃO POR CRIMPAGEM  FORNECIMENTO E INSTALAÇÃO. AF_06/2015</t>
  </si>
  <si>
    <t xml:space="preserve">96830U</t>
  </si>
  <si>
    <t xml:space="preserve">LUVA PARA INSTALAÇÕES EM PEX, DN 25 MM, CONEXÃO POR CRIMPAGEM   FORNECIMENTO E INSTALAÇÃO. AF_06/2015</t>
  </si>
  <si>
    <t xml:space="preserve">96831U</t>
  </si>
  <si>
    <t xml:space="preserve">CONEXÃO FIXA, ROSCA FÊMEA, PARA INSTALAÇÕES EM PEX, DN 25MM X 1/2", CONEXÃO POR CRIMPAGEM  FORNECIMENTO E INSTALAÇÃO. AF_06/2015</t>
  </si>
  <si>
    <t xml:space="preserve">96832U</t>
  </si>
  <si>
    <t xml:space="preserve">CONEXÃO FIXA, ROSCA FÊMEA, PARA INSTALAÇÕES EM PEX, DN 25MM X 3/4", CONEXÃO POR CRIMPAGEM  FORNECIMENTO E INSTALAÇÃO. AF_06/2015</t>
  </si>
  <si>
    <t xml:space="preserve">96833U</t>
  </si>
  <si>
    <t xml:space="preserve">LUVA DE REDUÇÃO PARA INSTALAÇÕES EM PEX, DN 25 X 16 MM, CONEXÃO POR CRIMPAGEM  FORNECIMENTO E INSTALAÇÃO. AF_06/2015</t>
  </si>
  <si>
    <t xml:space="preserve">96834U</t>
  </si>
  <si>
    <t xml:space="preserve">LUVA PARA INSTALAÇÕES EM PEX, DN 32 MM, CONEXÃO POR CRIMPAGEM  FORNECIMENTO E INSTALAÇÃO . AF_06/2015</t>
  </si>
  <si>
    <t xml:space="preserve">96835U</t>
  </si>
  <si>
    <t xml:space="preserve">CONEXÃO FIXA, ROSCA FÊMEA, PARA INSTALAÇÕES EM PEX, DN 32 MM X 3/4", CONEXÃO POR CRIMPAGEM  FORNECIMENTO E INSTALAÇÃO. AF_06/2015</t>
  </si>
  <si>
    <t xml:space="preserve">96836U</t>
  </si>
  <si>
    <t xml:space="preserve">LUVA DE REDUÇÃO PARA INSTALAÇÕES EM PEX, DN 32 X 25 MM, CONEXÃO POR CRIMPAGEM  FORNECIMENTO E INSTALAÇÃO. AF_06/2015</t>
  </si>
  <si>
    <t xml:space="preserve">96837U</t>
  </si>
  <si>
    <t xml:space="preserve">JOELHO 90 GRAUS, METÁLICO, PARA INSTALAÇÕES EM PEX, DN 16 MM, CONEXÃO POR ANEL DESLIZANTE   FORNECIMENTO E INSTALAÇÃO. AF_06/2015</t>
  </si>
  <si>
    <t xml:space="preserve">96838U</t>
  </si>
  <si>
    <t xml:space="preserve">JOELHO 90 GRAUS, ROSCA FÊMEA TERMINAL, METÁLICO, PARA INSTALAÇÕES EM PEX, DN 16MM X 1/2", CONEXÃO POR ANEL DESLIZANTE  FORNECIMENTO E INSTALAÇÃO. AF_06/2015</t>
  </si>
  <si>
    <t xml:space="preserve">96839U</t>
  </si>
  <si>
    <t xml:space="preserve">JOELHO, ROSCA FÊMEA, COM BASE FIXA, METÁLICO, PARA INSTALAÇÕES EM PEX, DN 16MM X 1/2", CONEXÃO POR ANEL DESLIZANTE  FORNECIMENTO E INSTALAÇÃO. AF_06/2015</t>
  </si>
  <si>
    <t xml:space="preserve">96840U</t>
  </si>
  <si>
    <t xml:space="preserve">JOELHO 90 GRAUS, METÁLICO, PARA INSTALAÇÕES EM PEX, DN 20 MM, CONEXÃO POR ANEL DESLIZANTE  FORNECIMENTO E INSTALAÇÃO . AF_06/2015</t>
  </si>
  <si>
    <t xml:space="preserve">96841U</t>
  </si>
  <si>
    <t xml:space="preserve">JOELHO 90 GRAUS, ROSCA FÊMEA TERMINAL, METÁLICO, PARA INSTALAÇÕES EM PEX, DN 20 MM X 1/2", CONEXÃO POR ANEL DESLIZANTE  FORNECIMENTO E INSTALAÇÃO. AF_06/2015</t>
  </si>
  <si>
    <t xml:space="preserve">96842U</t>
  </si>
  <si>
    <t xml:space="preserve">JOELHO 90 GRAUS, ROSCA FÊMEA TERMINAL, METÁLICO, PARA INSTALAÇÕES EM PEX, DN 20 MM X 3/4", CONEXÃO POR ANEL DESLIZANTE  FORNECIMENTO E INSTALAÇÃO. AF_06/2015</t>
  </si>
  <si>
    <t xml:space="preserve">96843U</t>
  </si>
  <si>
    <t xml:space="preserve">JOELHO ROSCA FÊMEA, COM BASE FIXA, METÁLICO, PARA INSTALAÇÕES EM PEX, DN 20MM X 1/2", CONEXÃO POR ANEL DESLIZANTE  FORNECIMENTO E INSTALAÇÃO. AF_06/2015</t>
  </si>
  <si>
    <t xml:space="preserve">96844U</t>
  </si>
  <si>
    <t xml:space="preserve">JOELHO ROSCA FÊMEA, MÓVEL, METÁLICO, PARA INSTALAÇÕES EM PEX, DN 20MM X 3/4", CONEXÃO POR ANEL DESLIZANTE  FORNECIMENTO E INSTALAÇÃO. AF_06/2015</t>
  </si>
  <si>
    <t xml:space="preserve">96845U</t>
  </si>
  <si>
    <t xml:space="preserve">JOELHO 90 GRAUS, METÁLICO, PARA INSTALAÇÕES EM PEX, DN 25 MM, CONEXÃO POR ANEL DESLIZANTE   FORNECIMENTO E INSTALAÇÃO. AF_06/2015</t>
  </si>
  <si>
    <t xml:space="preserve">96846U</t>
  </si>
  <si>
    <t xml:space="preserve">JOELHO 90 GRAUS, ROSCA FÊMEA TERMINAL, METÁLICO, PARA INSTALAÇÕES EM PEX, DN 25 MM X 3/4", CONEXÃO POR ANEL DESLIZANTE  FORNECIMENTO E INSTALAÇÃO. AF_06/2015</t>
  </si>
  <si>
    <t xml:space="preserve">96847U</t>
  </si>
  <si>
    <t xml:space="preserve">JOELHO ROSCA FÊMEA, COM BASE FIXA, METÁLICO, PARA INSTALAÇÕES EM PEX, DN 25MM X 3/4", CONEXÃO POR ANEL DESLIZANTE  FORNECIMENTO E INSTALAÇÃO. AF_06/2015</t>
  </si>
  <si>
    <t xml:space="preserve">96848U</t>
  </si>
  <si>
    <t xml:space="preserve">JOELHO 90 GRAUS, METÁLICO, PARA INSTALAÇÕES EM PEX, DN 32 MM, CONEXÃO POR ANEL DESLIZANTE  FORNECIMENTO E INSTALAÇÃO . AF_06/2015</t>
  </si>
  <si>
    <t xml:space="preserve">96849U</t>
  </si>
  <si>
    <t xml:space="preserve">JOELHO 90 GRAUS, PARA INSTALAÇÕES EM PEX, DN 16 MM, CONEXÃO POR CRIMPAGEM   FORNECIMENTO E INSTALAÇÃO. AF_06/2015</t>
  </si>
  <si>
    <t xml:space="preserve">96850U</t>
  </si>
  <si>
    <t xml:space="preserve">JOELHO 90 GRAUS, ROSCA FÊMEA TERMINAL, PARA INSTALAÇÕES EM PEX, DN 16MM X 1/2", CONEXÃO POR CRIMPAGEM  FORNECIMENTO E INSTALAÇÃO. AF_06/2015</t>
  </si>
  <si>
    <t xml:space="preserve">96851U</t>
  </si>
  <si>
    <t xml:space="preserve">JOELHO 90 GRAUS, ROSCA FÊMEA TERMINAL, PARA INSTALAÇÕES EM PEX, DN 16MM X 3/4", CONEXÃO POR CRIMPAGEM  FORNECIMENTO E INSTALAÇÃO. AF_06/2015</t>
  </si>
  <si>
    <t xml:space="preserve">96852U</t>
  </si>
  <si>
    <t xml:space="preserve">JOELHO 90 GRAUS, PARA INSTALAÇÕES EM PEX, DN 20 MM, CONEXÃO POR CRIMPAGEM   FORNECIMENTO E INSTALAÇÃO. AF_06/2015</t>
  </si>
  <si>
    <t xml:space="preserve">96853U</t>
  </si>
  <si>
    <t xml:space="preserve">JOELHO 90 GRAUS, ROSCA FÊMEA TERMINAL, PARA INSTALAÇÕES EM PEX, DN 20MM X 1/2", CONEXÃO POR CRIMPAGEM  FORNECIMENTO E INSTALAÇÃO. AF_06/2015</t>
  </si>
  <si>
    <t xml:space="preserve">96854U</t>
  </si>
  <si>
    <t xml:space="preserve">JOELHO 90 GRAUS, ROSCA FÊMEA TERMINAL, PARA INSTALAÇÕES EM PEX, DN 20MM X 3/4", CONEXÃO POR CRIMPAGEM  FORNECIMENTO E INSTALAÇÃO. AF_06/2015</t>
  </si>
  <si>
    <t xml:space="preserve">96855U</t>
  </si>
  <si>
    <t xml:space="preserve">JOELHO 90 GRAUS, PARA INSTALAÇÕES EM PEX, DN 25 MM, CONEXÃO POR CRIMPAGEM   FORNECIMENTO E INSTALAÇÃO. AF_06/2015</t>
  </si>
  <si>
    <t xml:space="preserve">96856U</t>
  </si>
  <si>
    <t xml:space="preserve">JOELHO 90 GRAUS, ROSCA FÊMEA TERMINAL, PARA INSTALAÇÕES EM PEX, DN 25MM X 1/2", CONEXÃO POR CRIMPAGEM  FORNECIMENTO E INSTALAÇÃO. AF_06/2015</t>
  </si>
  <si>
    <t xml:space="preserve">96857U</t>
  </si>
  <si>
    <t xml:space="preserve">JOELHO 90 GRAUS, ROSCA FÊMEA TERMINAL, PARA INSTALAÇÕES EM PEX, DN 25MM X 1, CONEXÃO POR CRIMPAGEM  FORNECIMENTO E INSTALAÇÃO. AF_06/2015</t>
  </si>
  <si>
    <t xml:space="preserve">96858U</t>
  </si>
  <si>
    <t xml:space="preserve">JOELHO 90 GRAUS, PARA INSTALAÇÕES EM PEX, DN 32 MM, CONEXÃO POR CRIMPAGEM   FORNECIMENTO E INSTALAÇÃO. AF_06/2015</t>
  </si>
  <si>
    <t xml:space="preserve">96859U</t>
  </si>
  <si>
    <t xml:space="preserve">JOELHO 90 GRAUS, ROSCA FÊMEA TERMINAL, PARA INSTALAÇÕES EM PEX, DN 32 MM X 1", CONEXÃO POR CRIMPAGEM  FORNECIMENTO E INSTALAÇÃO. AF_06/2015</t>
  </si>
  <si>
    <t xml:space="preserve">96860U</t>
  </si>
  <si>
    <t xml:space="preserve">TÊ, METÁLICO, PARA INSTALAÇÕES EM PEX, DN 16 MM, CONEXÃO POR ANEL DESLIZANTE  FORNECIMENTO E INSTALAÇÃO. AF_06/2015</t>
  </si>
  <si>
    <t xml:space="preserve">96861U</t>
  </si>
  <si>
    <t xml:space="preserve">TÊ, ROSCA FÊMEA, METÁLICO, PARA INSTALAÇÕES EM PEX, DN 16 MM X ½, CONEXÃO POR ANEL DESLIZANTE   FORNECIMENTO E INSTALAÇÃO. AF_06/2015</t>
  </si>
  <si>
    <t xml:space="preserve">96862U</t>
  </si>
  <si>
    <t xml:space="preserve">TÊ, METÁLICO, PARA INSTALAÇÕES EM PEX, DN 20 MM, CONEXÃO POR ANEL DESLIZANTE  FORNECIMENTO E INSTALAÇÃO. AF_06/2015</t>
  </si>
  <si>
    <t xml:space="preserve">96863U</t>
  </si>
  <si>
    <t xml:space="preserve">TÊ, ROSCA FÊMEA, METÁLICO, PARA INSTALAÇÕES EM PEX, DN 20 MM X ½, CONEXÃO POR ANEL DESLIZANTE   FORNECIMENTO E INSTALAÇÃO. AF_06/2015</t>
  </si>
  <si>
    <t xml:space="preserve">96864U</t>
  </si>
  <si>
    <t xml:space="preserve">TÊ, METÁLICO, PARA INSTALAÇÕES EM PEX, DN 25 MM, CONEXÃO POR ANEL DESLIZANTE  FORNECIMENTO E INSTALAÇÃO. AF_06/2015</t>
  </si>
  <si>
    <t xml:space="preserve">96865U</t>
  </si>
  <si>
    <t xml:space="preserve">TÊ, ROSCA FÊMEA, METÁLICO, PARA INSTALAÇÕES EM PEX, DN 25 MM X 3/4", CONEXÃO POR ANEL DESLIZANTE  FORNECIMENTO E INSTALAÇÃO. AF_06/2015</t>
  </si>
  <si>
    <t xml:space="preserve">96866U</t>
  </si>
  <si>
    <t xml:space="preserve">TÊ, METÁLICO, PARA INSTALAÇÕES EM PEX, DN 32 MM, CONEXÃO POR ANEL DESLIZANTE  FORNECIMENTO E INSTALAÇÃO. AF_06/2015</t>
  </si>
  <si>
    <t xml:space="preserve">96867U</t>
  </si>
  <si>
    <t xml:space="preserve">TÊ, ROSCA MACHO, METÁLICO, PARA INSTALAÇÕES EM PEX, DN 32 MM X 1", CONEXÃO POR ANEL DESLIZANTE  FORNECIMENTO E INSTALAÇÃO. AF_06/2015</t>
  </si>
  <si>
    <t xml:space="preserve">96868U</t>
  </si>
  <si>
    <t xml:space="preserve">TÊ, PARA INSTALAÇÕES EM PEX, DN 16 MM, CONEXÃO POR CRIMPAGEM  FORNECIMENTO E INSTALAÇÃO. AF_06/2015</t>
  </si>
  <si>
    <t xml:space="preserve">96869U</t>
  </si>
  <si>
    <t xml:space="preserve">TÊ, PARA INSTALAÇÕES EM PEX, DN 20 MM, CONEXÃO POR CRIMPAGEM  FORNECIMENTO E INSTALAÇÃO. AF_06/2015</t>
  </si>
  <si>
    <t xml:space="preserve">96870U</t>
  </si>
  <si>
    <t xml:space="preserve">TÊ, PEX, DN 25 MM, CONEXÃO POR CRIMPAGEM  FORNECIMENTO E INSTALAÇÃO. AF_06/2015</t>
  </si>
  <si>
    <t xml:space="preserve">96871U</t>
  </si>
  <si>
    <t xml:space="preserve">TÊ, PARA INSTALAÇÕES EM PEX, DN 32 MM, CONEXÃO POR CRIMPAGEM  FORNECIMENTO E INSTALAÇÃO. AF_06/2015</t>
  </si>
  <si>
    <t xml:space="preserve">96872U</t>
  </si>
  <si>
    <t xml:space="preserve">DISTRIBUIDOR 2 SAÍDAS, METÁLICO, PARA INSTALAÇÕES EM PEX, ENTRADA DE 3/4" X 2 SAÍDAS DE 1/2", CONEXÃO POR ANEL DESLIZANTE  FORNECIMENTO E INSTALAÇÃO. AF_06/2015</t>
  </si>
  <si>
    <t xml:space="preserve">96873U</t>
  </si>
  <si>
    <t xml:space="preserve">DISTRIBUIDOR 2 SAÍDAS, METÁLICO, PARA INSTALAÇÕES EM PEX, ENTRADA DE 1" X 2 SAÍDAS DE 1/2", CONEXÃO POR ANEL DESLIZANTE  FORNECIMENTO E INSTALAÇÃO. AF_06/2015</t>
  </si>
  <si>
    <t xml:space="preserve">96874U</t>
  </si>
  <si>
    <t xml:space="preserve">DISTRIBUIDOR 3 SAÍDAS, METÁLICO, PARA INSTALAÇÕES EM PEX, ENTRADA DE 3/4" X 3 SAÍDAS DE 1/2", CONEXÃO POR ANEL DESLIZANTE  FORNECIMENTO E INSTALAÇÃO . AF_06/2015</t>
  </si>
  <si>
    <t xml:space="preserve">96875U</t>
  </si>
  <si>
    <t xml:space="preserve">DISTRIBUIDOR 3 SAÍDAS, METÁLICO, PARA INSTALAÇÕES EM PEX, ENTRADA DE 1 X 3 SAÍDAS DE 1/2, CONEXÃO POR ANEL DESLIZANTE   FORNECIMENTO E INSTALAÇÃO. AF_06/2015</t>
  </si>
  <si>
    <t xml:space="preserve">96876U</t>
  </si>
  <si>
    <t xml:space="preserve">DISTRIBUIDOR 2 SAÍDAS, PARA INSTALAÇÕES EM PEX, ENTRADA DE 32 MM X 2 SAÍDAS DE 16 MM, CONEXÃO POR CRIMPAGEM FORNECIMENTO E INSTALAÇÃO. AF_06/2015</t>
  </si>
  <si>
    <t xml:space="preserve">96877U</t>
  </si>
  <si>
    <t xml:space="preserve">DISTRIBUIDOR 2 SAÍDAS, PARA INSTALAÇÕES EM PEX, ENTRADA DE 32 MM X 2 SAÍDAS DE 20 MM, CONEXÃO POR CRIMPAGEM  FORNECIMENTO E INSTALAÇÃO. AF_06/2015</t>
  </si>
  <si>
    <t xml:space="preserve">96878U</t>
  </si>
  <si>
    <t xml:space="preserve">DISTRIBUIDOR 2 SAÍDAS, PARA INSTALAÇÕES EM PEX, ENTRADA DE 32 MM X 2 SAÍDAS DE 25 MM, CONEXÃO POR CRIMPAGEM  FORNECIMENTO E INSTALAÇÃO. AF_06/2015</t>
  </si>
  <si>
    <t xml:space="preserve">96879U</t>
  </si>
  <si>
    <t xml:space="preserve">DISTRIBUIDOR 3 SAÍDAS, PARA INSTALAÇÕES EM PEX, ENTRADA DE 32 MM X 3 SAÍDAS DE 16 MM, CONEXÃO POR CRIMPAGEM  FORNECIMENTO E INSTALAÇÃO. AF_06/2015</t>
  </si>
  <si>
    <t xml:space="preserve">96880U</t>
  </si>
  <si>
    <t xml:space="preserve">DISTRIBUIDOR 3 SAÍDAS, PARA INSTALAÇÕES EM PEX, ENTRADA DE 32 MM X 3 SAÍDAS DE 20 MM, CONEXÃO POR CRIMPAGEM  FORNECIMENTO E INSTALAÇÃO. AF_06/2015</t>
  </si>
  <si>
    <t xml:space="preserve">96881U</t>
  </si>
  <si>
    <t xml:space="preserve">DISTRIBUIDOR 3 SAÍDAS, PARA INSTALAÇÕES EM PEX, ENTRADA DE 32 MM X 3 SAÍDAS DE 25 MM, CONEXÃO POR CRIMPAGEM  FORNECIMENTO E INSTALAÇÃO. AF_06/2015</t>
  </si>
  <si>
    <t xml:space="preserve">97425U</t>
  </si>
  <si>
    <t xml:space="preserve">FLANGE EM AÇO, DN 15 MM X 1/2'', INSTALADO EM RESERVAÇÃO DE ÁGUA DE EDIFICAÇÃO QUE POSSUA RESERVATÓRIO DE FIBRA/FIBROCIMENTO - FORNECIMENTO E INSTALAÇÃO. AF_06/2016</t>
  </si>
  <si>
    <t xml:space="preserve">97426U</t>
  </si>
  <si>
    <t xml:space="preserve">FLANGE EM AÇO, DN 20 MM X 3/4'', INSTALADO EM RESERVAÇÃO DE ÁGUA DE EDIFICAÇÃO QUE POSSUA RESERVATÓRIO DE FIBRA/FIBROCIMENTO - FORNECIMENTO E INSTALAÇÃO. AF_06/2016</t>
  </si>
  <si>
    <t xml:space="preserve">97427U</t>
  </si>
  <si>
    <t xml:space="preserve">FLANGE EM AÇO, DN 25 MM X 1'', INSTALADO EM RESERVAÇÃO DE ÁGUA DE EDIFICAÇÃO QUE POSSUA RESERVATÓRIO DE FIBRA/FIBROCIMENTO - FORNECIMENTO E INSTALAÇÃO. AF_06/2016</t>
  </si>
  <si>
    <t xml:space="preserve">97428U</t>
  </si>
  <si>
    <t xml:space="preserve">FLANGE EM AÇO, DN 32 MM X 1 1/4'', INSTALADO EM RESERVAÇÃO DE ÁGUA DE EDIFICAÇÃO QUE POSSUA RESERVATÓRIO DE FIBRA/FIBROCIMENTO - FORNECIMENTO E INSTALAÇÃO. AF_06/2016</t>
  </si>
  <si>
    <t xml:space="preserve">97429U</t>
  </si>
  <si>
    <t xml:space="preserve">FLANGE EM AÇO, DN 40 MM X 1 1/2'', INSTALADO EM RESERVAÇÃO DE ÁGUA DE EDIFICAÇÃO QUE POSSUA RESERVATÓRIO DE FIBRA/FIBROCIMENTO - FORNECIMENTO E INSTALAÇÃO. AF_06/2016</t>
  </si>
  <si>
    <t xml:space="preserve">97430U</t>
  </si>
  <si>
    <t xml:space="preserve">ACOPLAMENTO RÍGIDO EM AÇO, CONEXÃO RANHURADA, DN 50 (2"), INSTALADO EM PRUMADAS - FORNECIMENTO E INSTALAÇÃO. AF_10/2020</t>
  </si>
  <si>
    <t xml:space="preserve">97431U</t>
  </si>
  <si>
    <t xml:space="preserve">ACOPLAMENTO RÍGIDO EM AÇO, CONEXÃO RANHURADA, DN 65 (2 1/2"), INSTALADO EM PRUMADAS - FORNECIMENTO E INSTALAÇÃO. AF_10/2020</t>
  </si>
  <si>
    <t xml:space="preserve">97432U</t>
  </si>
  <si>
    <t xml:space="preserve">ACOPLAMENTO RÍGIDO EM AÇO, CONEXÃO RANHURADA, DN 80 (3"), INSTALADO EM PRUMADAS - FORNECIMENTO E INSTALAÇÃO. AF_10/2020</t>
  </si>
  <si>
    <t xml:space="preserve">97433U</t>
  </si>
  <si>
    <t xml:space="preserve">CURVA 45 GRAUS, EM AÇO, CONEXÃO RANHURADA, DN 50 (2"), INSTALADO EM PRUMADAS - FORNECIMENTO E INSTALAÇÃO. AF_10/2020</t>
  </si>
  <si>
    <t xml:space="preserve">97434U</t>
  </si>
  <si>
    <t xml:space="preserve">CURVA 90 GRAUS, EM AÇO, CONEXÃO RANHURADA, DN 50 (2"), INSTALADO EM PRUMADAS - FORNECIMENTO E INSTALAÇÃO. AF_10/2020</t>
  </si>
  <si>
    <t xml:space="preserve">97435U</t>
  </si>
  <si>
    <t xml:space="preserve">CURVA 45 GRAUS, EM AÇO, CONEXÃO RANHURADA, DN 65 (2 1/2"), INSTALADO EM PRUMADAS - FORNECIMENTO E INSTALAÇÃO. AF_10/2020</t>
  </si>
  <si>
    <t xml:space="preserve">97436U</t>
  </si>
  <si>
    <t xml:space="preserve">CURVA 90 GRAUS, EM AÇO, CONEXÃO RANHURADA, DN 65 (2 1/2"), INSTALADO EM PRUMADAS - FORNECIMENTO E INSTALAÇÃO. AF_10/2020</t>
  </si>
  <si>
    <t xml:space="preserve">97437U</t>
  </si>
  <si>
    <t xml:space="preserve">CURVA 45 GRAUS, EM AÇO, CONEXÃO RANHURADA, DN 80 (3), INSTALADO EM PRUMADAS - FORNECIMENTO E INSTALAÇÃO. AF_10/2020</t>
  </si>
  <si>
    <t xml:space="preserve">97438U</t>
  </si>
  <si>
    <t xml:space="preserve">CURVA 90 GRAUS, EM AÇO, CONEXÃO RANHURADA, DN 80 (3"), INSTALADO EM PRUMADAS - FORNECIMENTO E INSTALAÇÃO. AF_10/2020</t>
  </si>
  <si>
    <t xml:space="preserve">97439U</t>
  </si>
  <si>
    <t xml:space="preserve">TÊ, EM AÇO, CONEXÃO RANHURADA, DN 50 (2"), INSTALADO EM PRUMADAS - FORNECIMENTO E INSTALAÇÃO. AF_10/2020</t>
  </si>
  <si>
    <t xml:space="preserve">97440U</t>
  </si>
  <si>
    <t xml:space="preserve">TÊ, EM AÇO, CONEXÃO RANHURADA, DN 65 (2 1/2"), INSTALADO EM PRUMADAS - FORNECIMENTO E INSTALAÇÃO. AF_10/2020</t>
  </si>
  <si>
    <t xml:space="preserve">97442U</t>
  </si>
  <si>
    <t xml:space="preserve">TÊ, EM AÇO, CONEXÃO RANHURADA, DN 80 (3"), INSTALADO EM PRUMADAS - FORNECIMENTO E INSTALAÇÃO. AF_10/2020</t>
  </si>
  <si>
    <t xml:space="preserve">97443U</t>
  </si>
  <si>
    <t xml:space="preserve">LUVA, EM AÇO, CONEXÃO SOLDADA, DN 50 (2"), INSTALADO EM PRUMADAS - FORNECIMENTO E INSTALAÇÃO. AF_10/2020</t>
  </si>
  <si>
    <t xml:space="preserve">97444U</t>
  </si>
  <si>
    <t xml:space="preserve">LUVA COM REDUÇÃO, EM AÇO, CONEXÃO SOLDADA, DN 50 X 40 MM (2  X 1 1/2"), INSTALADO EM PRUMADAS - FORNECIMENTO E INSTALAÇÃO. AF_10/2020</t>
  </si>
  <si>
    <t xml:space="preserve">97446U</t>
  </si>
  <si>
    <t xml:space="preserve">LUVA, EM AÇO, CONEXÃO SOLDADA, DN 65 (2 1/2"), INSTALADO EM PRUMADAS - FORNECIMENTO E INSTALAÇÃO. AF_10/2020</t>
  </si>
  <si>
    <t xml:space="preserve">97447U</t>
  </si>
  <si>
    <t xml:space="preserve">LUVA COM REDUÇÃO, EM AÇO, CONEXÃO SOLDADA, DN 65 X 50 MM (2 1/2" X 2"), INSTALADO EM PRUMADAS - FORNECIMENTO E INSTALAÇÃO. AF_10/2020</t>
  </si>
  <si>
    <t xml:space="preserve">97449U</t>
  </si>
  <si>
    <t xml:space="preserve">LUVA, EM AÇO, CONEXÃO SOLDADA, DN 80 (3"), INSTALADO EM PRUMADAS - FORNECIMENTO E INSTALAÇÃO. AF_10/2020</t>
  </si>
  <si>
    <t xml:space="preserve">97450U</t>
  </si>
  <si>
    <t xml:space="preserve">LUVA COM REDUÇÃO, EM AÇO, CONEXÃO SOLDADA, DN 80 X 65 MM (3" X 2 1/2"), INSTALADO EM PRUMADAS - FORNECIMENTO E INSTALAÇÃO. AF_10/2020</t>
  </si>
  <si>
    <t xml:space="preserve">97452U</t>
  </si>
  <si>
    <t xml:space="preserve">CURVA 45 GRAUS, EM AÇO, CONEXÃO SOLDADA, DN 50 (2"), INSTALADO EM PRUMADAS - FORNECIMENTO E INSTALAÇÃO. AF_10/2020</t>
  </si>
  <si>
    <t xml:space="preserve">97453U</t>
  </si>
  <si>
    <t xml:space="preserve">CURVA 90 GRAUS, EM AÇO, CONEXÃO SOLDADA, DN 50 (2"), INSTALADO EM PRUMADAS - FORNECIMENTO E INSTALAÇÃO. AF_10/2020</t>
  </si>
  <si>
    <t xml:space="preserve">97454U</t>
  </si>
  <si>
    <t xml:space="preserve">CURVA 45 GRAUS, EM AÇO, CONEXÃO SOLDADA, DN 65 (2 1/2"), INSTALADO EM PRUMADAS - FORNECIMENTO E INSTALAÇÃO. AF_10/2020</t>
  </si>
  <si>
    <t xml:space="preserve">97455U</t>
  </si>
  <si>
    <t xml:space="preserve">CURVA 90 GRAUS, EM AÇO, CONEXÃO SOLDADA, DN 65 (2 1/2"), INSTALADO EM PRUMADAS - FORNECIMENTO E INSTALAÇÃO. AF_10/2020</t>
  </si>
  <si>
    <t xml:space="preserve">97456U</t>
  </si>
  <si>
    <t xml:space="preserve">CURVA 45 GRAUS, EM AÇO, CONEXÃO SOLDADA, DN 80 (3"), INSTALADO EM PRUMADAS - FORNECIMENTO E INSTALAÇÃO. AF_10/2020</t>
  </si>
  <si>
    <t xml:space="preserve">97457U</t>
  </si>
  <si>
    <t xml:space="preserve">CURVA 90 GRAUS, EM AÇO, CONEXÃO SOLDADA, DN 80 (3"), INSTALADO EM PRUMADAS - FORNECIMENTO E INSTALAÇÃO. AF_10/2020</t>
  </si>
  <si>
    <t xml:space="preserve">97458U</t>
  </si>
  <si>
    <t xml:space="preserve">TÊ, EM AÇO, CONEXÃO SOLDADA, DN 50 (2"), INSTALADO EM PRUMADAS - FORNECIMENTO E INSTALAÇÃO. AF_10/2020</t>
  </si>
  <si>
    <t xml:space="preserve">97459U</t>
  </si>
  <si>
    <t xml:space="preserve">TÊ, EM AÇO, CONEXÃO SOLDADA, DN 65 (2 1/2"), INSTALADO EM PRUMADAS - FORNECIMENTO E INSTALAÇÃO. AF_10/2020</t>
  </si>
  <si>
    <t xml:space="preserve">97460U</t>
  </si>
  <si>
    <t xml:space="preserve">TÊ, EM AÇO, CONEXÃO SOLDADA, DN 80 (3"), INSTALADO EM PRUMADAS - FORNECIMENTO E INSTALAÇÃO. AF_10/2020</t>
  </si>
  <si>
    <t xml:space="preserve">97461U</t>
  </si>
  <si>
    <t xml:space="preserve">LUVA, EM AÇO, CONEXÃO SOLDADA, DN 25 (1"), INSTALADO EM REDE DE ALIMENTAÇÃO PARA HIDRANTE - FORNECIMENTO E INSTALAÇÃO. AF_10/2020</t>
  </si>
  <si>
    <t xml:space="preserve">97462U</t>
  </si>
  <si>
    <t xml:space="preserve">LUVA COM REDUÇÃO, EM AÇO, CONEXÃO SOLDADA, DN 25 X 20 MM (1  X 3/4"), INSTALADO EM REDE DE ALIMENTAÇÃO PARA HIDRANTE - FORNECIMENTO E INSTALAÇÃO. AF_10/2020</t>
  </si>
  <si>
    <t xml:space="preserve">97464U</t>
  </si>
  <si>
    <t xml:space="preserve">LUVA, EM AÇO, CONEXÃO SOLDADA, DN 32 (1 1/4"), INSTALADO EM REDE DE ALIMENTAÇÃO PARA HIDRANTE - FORNECIMENTO E INSTALAÇÃO. AF_10/2020</t>
  </si>
  <si>
    <t xml:space="preserve">97465U</t>
  </si>
  <si>
    <t xml:space="preserve">LUVA COM REDUÇÃO, EM AÇO, CONEXÃO SOLDADA, DN 32 X 25 MM (1 1/4"  X 1"), INSTALADO EM REDE DE ALIMENTAÇÃO PARA HIDRANTE - FORNECIMENTO E INSTALAÇÃO. AF_10/2020</t>
  </si>
  <si>
    <t xml:space="preserve">97467U</t>
  </si>
  <si>
    <t xml:space="preserve">LUVA, EM AÇO, CONEXÃO SOLDADA, DN 40 (1 1/2"), INSTALADO EM REDE DE ALIMENTAÇÃO PARA HIDRANTE - FORNECIMENTO E INSTALAÇÃO. AF_10/2020</t>
  </si>
  <si>
    <t xml:space="preserve">97468U</t>
  </si>
  <si>
    <t xml:space="preserve">LUVA COM REDUÇÃO, EM AÇO, CONEXÃO SOLDADA, DN 40  X 32 MM (1 1/2" X 1 1/4"), INSTALADO EM REDE DE ALIMENTAÇÃO PARA HIDRANTE - FORNECIMENTO E INSTALAÇÃO. AF_10/2020</t>
  </si>
  <si>
    <t xml:space="preserve">97470U</t>
  </si>
  <si>
    <t xml:space="preserve">LUVA, EM AÇO, CONEXÃO SOLDADA, DN 50 (2"), INSTALADO EM REDE DE ALIMENTAÇÃO PARA HIDRANTE - FORNECIMENTO E INSTALAÇÃO. AF_10/2020</t>
  </si>
  <si>
    <t xml:space="preserve">97471U</t>
  </si>
  <si>
    <t xml:space="preserve">LUVA COM REDUÇÃO, EM AÇO, CONEXÃO SOLDADA, DN 50 X 40 MM (2" X 1 1/2"), INSTALADO EM REDE DE ALIMENTAÇÃO PARA HIDRANTE - FORNECIMENTO E INSTALAÇÃO. AF_10/2020</t>
  </si>
  <si>
    <t xml:space="preserve">97474U</t>
  </si>
  <si>
    <t xml:space="preserve">LUVA, EM AÇO, CONEXÃO SOLDADA, DN 65 (2 1/2"), INSTALADO EM REDE DE ALIMENTAÇÃO PARA HIDRANTE - FORNECIMENTO E INSTALAÇÃO. AF_10/2020</t>
  </si>
  <si>
    <t xml:space="preserve">97475U</t>
  </si>
  <si>
    <t xml:space="preserve">LUVA COM REDUÇÃO, EM AÇO, CONEXÃO SOLDADA, DN 65 X 50 MM (2 1/2" X 2"), INSTALADO EM REDE DE ALIMENTAÇÃO PARA HIDRANTE - FORNECIMENTO E INSTALAÇÃO. AF_10/2020</t>
  </si>
  <si>
    <t xml:space="preserve">97477U</t>
  </si>
  <si>
    <t xml:space="preserve">LUVA, EM AÇO, CONEXÃO SOLDADA, DN 80 (3"), INSTALADO EM REDE DE ALIMENTAÇÃO PARA HIDRANTE - FORNECIMENTO E INSTALAÇÃO. AF_10/2020</t>
  </si>
  <si>
    <t xml:space="preserve">97478U</t>
  </si>
  <si>
    <t xml:space="preserve">LUVA COM REDUÇÃO, EM AÇO, CONEXÃO SOLDADA, DN 80 X 65 MM (3" X 2 1/2"), INSTALADO EM REDE DE ALIMENTAÇÃO PARA HIDRANTE - FORNECIMENTO E INSTALAÇÃO. AF_10/2020</t>
  </si>
  <si>
    <t xml:space="preserve">97479U</t>
  </si>
  <si>
    <t xml:space="preserve">CURVA 45 GRAUS, EM AÇO, CONEXÃO SOLDADA, DN 25 (1"), INSTALADO EM REDE DE ALIMENTAÇÃO PARA HIDRANTE - FORNECIMENTO E INSTALAÇÃO. AF_10/2020</t>
  </si>
  <si>
    <t xml:space="preserve">97480U</t>
  </si>
  <si>
    <t xml:space="preserve">CURVA 90 GRAUS, EM AÇO, CONEXÃO SOLDADA, DN 25 (1"), INSTALADO EM REDE DE ALIMENTAÇÃO PARA HIDRANTE - FORNECIMENTO E INSTALAÇÃO. AF_10/2020</t>
  </si>
  <si>
    <t xml:space="preserve">97481U</t>
  </si>
  <si>
    <t xml:space="preserve">CURVA 45 GRAUS, EM AÇO, CONEXÃO SOLDADA, DN 32 (1 1/4"), INSTALADO EM REDE DE ALIMENTAÇÃO PARA HIDRANTE - FORNECIMENTO E INSTALAÇÃO. AF_10/2020</t>
  </si>
  <si>
    <t xml:space="preserve">97482U</t>
  </si>
  <si>
    <t xml:space="preserve">CURVA 90 GRAUS, EM AÇO, CONEXÃO SOLDADA, DN 32 (1 1/4"), INSTALADO EM REDE DE ALIMENTAÇÃO PARA HIDRANTE - FORNECIMENTO E INSTALAÇÃO. AF_10/2020</t>
  </si>
  <si>
    <t xml:space="preserve">97483U</t>
  </si>
  <si>
    <t xml:space="preserve">CURVA 45 GRAUS, EM AÇO, CONEXÃO SOLDADA, DN 40 (1 1/2"), INSTALADO EM REDE DE ALIMENTAÇÃO PARA HIDRANTE - FORNECIMENTO E INSTALAÇÃO. AF_10/2020</t>
  </si>
  <si>
    <t xml:space="preserve">97484U</t>
  </si>
  <si>
    <t xml:space="preserve">CURVA 90 GRAUS, EM AÇO, CONEXÃO SOLDADA, DN 40 (1 1/2"), INSTALADO EM REDE DE ALIMENTAÇÃO PARA HIDRANTE - FORNECIMENTO E INSTALAÇÃO. AF_10/2020</t>
  </si>
  <si>
    <t xml:space="preserve">97485U</t>
  </si>
  <si>
    <t xml:space="preserve">CURVA 45 GRAUS, EM AÇO, CONEXÃO SOLDADA, DN 50 (2"), INSTALADO EM REDE DE ALIMENTAÇÃO PARA HIDRANTE - FORNECIMENTO E INSTALAÇÃO. AF_10/2020</t>
  </si>
  <si>
    <t xml:space="preserve">97486U</t>
  </si>
  <si>
    <t xml:space="preserve">CURVA 90 GRAUS, EM AÇO, CONEXÃO SOLDADA, DN 50 (2"), INSTALADO EM REDE DE ALIMENTAÇÃO PARA HIDRANTE - FORNECIMENTO E INSTALAÇÃO. AF_10/2020</t>
  </si>
  <si>
    <t xml:space="preserve">97487U</t>
  </si>
  <si>
    <t xml:space="preserve">CURVA 45 GRAUS, EM AÇO, CONEXÃO SOLDADA, DN 65 (2 1/2"), INSTALADO EM REDE DE ALIMENTAÇÃO PARA HIDRANTE - FORNECIMENTO E INSTALAÇÃO. AF_10/2020</t>
  </si>
  <si>
    <t xml:space="preserve">97488U</t>
  </si>
  <si>
    <t xml:space="preserve">CURVA 90 GRAUS, EM AÇO, CONEXÃO SOLDADA, DN 65 (2 1/2"), INSTALADO EM REDE DE ALIMENTAÇÃO PARA HIDRANTE - FORNECIMENTO E INSTALAÇÃO. AF_10/2020</t>
  </si>
  <si>
    <t xml:space="preserve">97489U</t>
  </si>
  <si>
    <t xml:space="preserve">CURVA 45 GRAUS, EM AÇO, CONEXÃO SOLDADA, DN 80 (3"), INSTALADO EM REDE DE ALIMENTAÇÃO PARA HIDRANTE - FORNECIMENTO E INSTALAÇÃO. AF_10/2020</t>
  </si>
  <si>
    <t xml:space="preserve">97490U</t>
  </si>
  <si>
    <t xml:space="preserve">CURVA 90 GRAUS, EM AÇO, CONEXÃO SOLDADA, DN 80 (3"), INSTALADO EM REDE DE ALIMENTAÇÃO PARA HIDRANTE - FORNECIMENTO E INSTALAÇÃO. AF_10/2020</t>
  </si>
  <si>
    <t xml:space="preserve">97491U</t>
  </si>
  <si>
    <t xml:space="preserve">TÊ, EM AÇO, CONEXÃO SOLDADA, DN 25 (1"), INSTALADO EM REDE DE ALIMENTAÇÃO PARA HIDRANTE - FORNECIMENTO E INSTALAÇÃO. AF_10/2020</t>
  </si>
  <si>
    <t xml:space="preserve">97492U</t>
  </si>
  <si>
    <t xml:space="preserve">TÊ, EM AÇO, CONEXÃO SOLDADA, DN 32 (1 1/4"), INSTALADO EM REDE DE ALIMENTAÇÃO PARA HIDRANTE - FORNECIMENTO E INSTALAÇÃO. AF_10/2020</t>
  </si>
  <si>
    <t xml:space="preserve">97493U</t>
  </si>
  <si>
    <t xml:space="preserve">TÊ, EM AÇO, CONEXÃO SOLDADA, DN 40 (1 1/2"), INSTALADO EM REDE DE ALIMENTAÇÃO PARA HIDRANTE - FORNECIMENTO E INSTALAÇÃO. AF_10/2020</t>
  </si>
  <si>
    <t xml:space="preserve">97494U</t>
  </si>
  <si>
    <t xml:space="preserve">TÊ, EM AÇO, CONEXÃO SOLDADA, DN 50 (2"), INSTALADO EM REDE DE ALIMENTAÇÃO PARA HIDRANTE - FORNECIMENTO E INSTALAÇÃO. AF_10/2020</t>
  </si>
  <si>
    <t xml:space="preserve">97495U</t>
  </si>
  <si>
    <t xml:space="preserve">TÊ, EM AÇO, CONEXÃO SOLDADA, DN 65 (2 1/2"), INSTALADO EM REDE DE ALIMENTAÇÃO PARA HIDRANTE - FORNECIMENTO E INSTALAÇÃO. AF_10/2020</t>
  </si>
  <si>
    <t xml:space="preserve">97496U</t>
  </si>
  <si>
    <t xml:space="preserve">TÊ, EM AÇO, CONEXÃO SOLDADA, DN 80 (3"), INSTALADO EM REDE DE ALIMENTAÇÃO PARA HIDRANTE - FORNECIMENTO E INSTALAÇÃO. AF_10/2020</t>
  </si>
  <si>
    <t xml:space="preserve">97499U</t>
  </si>
  <si>
    <t xml:space="preserve">LUVA, EM AÇO, CONEXÃO SOLDADA, DN 25 (1"), INSTALADO EM REDE DE ALIMENTAÇÃO PARA SPRINKLER - FORNECIMENTO E INSTALAÇÃO. AF_10/2020</t>
  </si>
  <si>
    <t xml:space="preserve">97500U</t>
  </si>
  <si>
    <t xml:space="preserve">LUVA COM REDUÇÃO, EM AÇO, CONEXÃO SOLDADA, DN 25 X 20 MM (1" X 3/4"), INSTALADO EM REDE DE ALIMENTAÇÃO PARA SPRINKLER - FORNECIMENTO E INSTALAÇÃO. AF_10/2020</t>
  </si>
  <si>
    <t xml:space="preserve">97502U</t>
  </si>
  <si>
    <t xml:space="preserve">LUVA, EM AÇO, CONEXÃO SOLDADA, DN 32 (1 1/4"), INSTALADO EM REDE DE ALIMENTAÇÃO PARA SPRINKLER - FORNECIMENTO E INSTALAÇÃO. AF_10/2020</t>
  </si>
  <si>
    <t xml:space="preserve">97503U</t>
  </si>
  <si>
    <t xml:space="preserve">LUVA COM REDUÇÃO, EM AÇO, CONEXÃO SOLDADA, DN 32 X 25 MM (1 1/4"  X 1"), INSTALADO EM REDE DE ALIMENTAÇÃO PARA SPRINKLER - FORNECIMENTO E INSTALAÇÃO. AF_10/2020</t>
  </si>
  <si>
    <t xml:space="preserve">97505U</t>
  </si>
  <si>
    <t xml:space="preserve">LUVA, EM AÇO, CONEXÃO SOLDADA, DN 40 (1 1/2"), INSTALADO EM REDE DE ALIMENTAÇÃO PARA SPRINKLER - FORNECIMENTO E INSTALAÇÃO. AF_10/2020</t>
  </si>
  <si>
    <t xml:space="preserve">97506U</t>
  </si>
  <si>
    <t xml:space="preserve">LUVA COM REDUÇÃO, EM AÇO, CONEXÃO SOLDADA, DN 40  X 32 MM (1 1/2" X 1 1/4"), INSTALADO EM REDE DE ALIMENTAÇÃO PARA SPRINKLER - FORNECIMENTO E INSTALAÇÃO. AF_10/2020</t>
  </si>
  <si>
    <t xml:space="preserve">97508U</t>
  </si>
  <si>
    <t xml:space="preserve">LUVA, EM AÇO, CONEXÃO SOLDADA, DN 50 (2"), INSTALADO EM REDE DE ALIMENTAÇÃO PARA SPRINKLER - FORNECIMENTO E INSTALAÇÃO. AF_10/2020</t>
  </si>
  <si>
    <t xml:space="preserve">97509U</t>
  </si>
  <si>
    <t xml:space="preserve">LUVA COM REDUÇÃO, EM AÇO, CONEXÃO SOLDADA, DN 50 X 40 MM (2" X 1 1/2"), INSTALADO EM REDE DE ALIMENTAÇÃO PARA SPRINKLER - FORNECIMENTO E INSTALAÇÃO. AF_10/2020</t>
  </si>
  <si>
    <t xml:space="preserve">97511U</t>
  </si>
  <si>
    <t xml:space="preserve">LUVA, EM AÇO, CONEXÃO SOLDADA, DN 65 (2 1/2"), INSTALADO EM REDE DE ALIMENTAÇÃO PARA SPRINKLER - FORNECIMENTO E INSTALAÇÃO. AF_10/2020</t>
  </si>
  <si>
    <t xml:space="preserve">97512U</t>
  </si>
  <si>
    <t xml:space="preserve">LUVA COM REDUÇÃO, EM AÇO, CONEXÃO SOLDADA, DN 65 X 50 MM (2 1/2" X 2"), INSTALADO EM REDE DE ALIMENTAÇÃO PARA SPRINKLER - FORNECIMENTO E INSTALAÇÃO. AF_10/2020</t>
  </si>
  <si>
    <t xml:space="preserve">97514U</t>
  </si>
  <si>
    <t xml:space="preserve">LUVA, EM AÇO, CONEXÃO SOLDADA, DN 80 (3"), INSTALADO EM REDE DE ALIMENTAÇÃO PARA SPRINKLER - FORNECIMENTO E INSTALAÇÃO. AF_10/2020</t>
  </si>
  <si>
    <t xml:space="preserve">97515U</t>
  </si>
  <si>
    <t xml:space="preserve">LUVA COM REDUÇÃO, EM AÇO, CONEXÃO SOLDADA, DN 80 X 65 MM (3" X 2 1/2"), INSTALADO EM REDE DE ALIMENTAÇÃO PARA SPRINKLER - FORNECIMENTO E INSTALAÇÃO. AF_10/2020</t>
  </si>
  <si>
    <t xml:space="preserve">97517U</t>
  </si>
  <si>
    <t xml:space="preserve">CURVA 45 GRAUS, EM AÇO, CONEXÃO SOLDADA, DN 25 (1"), INSTALADO EM REDE DE ALIMENTAÇÃO PARA SPRINKLER - FORNECIMENTO E INSTALAÇÃO. AF_10/2020</t>
  </si>
  <si>
    <t xml:space="preserve">97518U</t>
  </si>
  <si>
    <t xml:space="preserve">CURVA 90 GRAUS, EM AÇO, CONEXÃO SOLDADA, DN 25 (1"), INSTALADO EM REDE DE ALIMENTAÇÃO PARA SPRINKLER - FORNECIMENTO E INSTALAÇÃO. AF_10/2020</t>
  </si>
  <si>
    <t xml:space="preserve">97519U</t>
  </si>
  <si>
    <t xml:space="preserve">CURVA 45 GRAUS, EM AÇO, CONEXÃO SOLDADA, DN 32 (1 1/4"), INSTALADO EM REDE DE ALIMENTAÇÃO PARA SPRINKLER - FORNECIMENTO E INSTALAÇÃO. AF_10/2020</t>
  </si>
  <si>
    <t xml:space="preserve">97520U</t>
  </si>
  <si>
    <t xml:space="preserve">CURVA 90 GRAUS, EM AÇO, CONEXÃO SOLDADA, DN 32 (1 1/4"), INSTALADO EM REDE DE ALIMENTAÇÃO PARA SPRINKLER - FORNECIMENTO E INSTALAÇÃO. AF_10/2020</t>
  </si>
  <si>
    <t xml:space="preserve">97521U</t>
  </si>
  <si>
    <t xml:space="preserve">CURVA 45 GRAUS, EM AÇO, CONEXÃO SOLDADA, DN 40 (1 1/2"), INSTALADO EM REDE DE ALIMENTAÇÃO PARA SPRINKLER - FORNECIMENTO E INSTALAÇÃO. AF_10/2020</t>
  </si>
  <si>
    <t xml:space="preserve">97522U</t>
  </si>
  <si>
    <t xml:space="preserve">CURVA 90 GRAUS, EM AÇO, CONEXÃO SOLDADA, DN 40 (1 1/2"), INSTALADO EM REDE DE ALIMENTAÇÃO PARA SPRINKLER - FORNECIMENTO E INSTALAÇÃO. AF_10/2020</t>
  </si>
  <si>
    <t xml:space="preserve">97523U</t>
  </si>
  <si>
    <t xml:space="preserve">CURVA 45 GRAUS, EM AÇO, CONEXÃO SOLDADA, DN 50 (2"), INSTALADO EM REDE DE ALIMENTAÇÃO PARA SPRINKLER - FORNECIMENTO E INSTALAÇÃO. AF_10/2020</t>
  </si>
  <si>
    <t xml:space="preserve">97524U</t>
  </si>
  <si>
    <t xml:space="preserve">CURVA 90 GRAUS, EM AÇO, CONEXÃO SOLDADA, DN 50 (2"), INSTALADO EM REDE DE ALIMENTAÇÃO PARA SPRINKLER - FORNECIMENTO E INSTALAÇÃO. AF_10/2020</t>
  </si>
  <si>
    <t xml:space="preserve">97525U</t>
  </si>
  <si>
    <t xml:space="preserve">CURVA 45 GRAUS, EM AÇO, CONEXÃO SOLDADA, DN 65 (2 1/2"), INSTALADO EM REDE DE ALIMENTAÇÃO PARA SPRINKLER - FORNECIMENTO E INSTALAÇÃO. AF_10/2020</t>
  </si>
  <si>
    <t xml:space="preserve">97526U</t>
  </si>
  <si>
    <t xml:space="preserve">CURVA 90 GRAUS, EM AÇO, CONEXÃO SOLDADA, DN 65 (2 1/2"), INSTALADO EM REDE DE ALIMENTAÇÃO PARA SPRINKLER - FORNECIMENTO E INSTALAÇÃO. AF_10/2020</t>
  </si>
  <si>
    <t xml:space="preserve">97527U</t>
  </si>
  <si>
    <t xml:space="preserve">CURVA 45 GRAUS, EM AÇO, CONEXÃO SOLDADA, DN 80 (3"), INSTALADO EM REDE DE ALIMENTAÇÃO PARA SPRINKLER - FORNECIMENTO E INSTALAÇÃO. AF_10/2020</t>
  </si>
  <si>
    <t xml:space="preserve">97528U</t>
  </si>
  <si>
    <t xml:space="preserve">CURVA 90 GRAUS, EM AÇO, CONEXÃO SOLDADA, DN 80 (3"), INSTALADO EM REDE DE ALIMENTAÇÃO PARA SPRINKLER - FORNECIMENTO E INSTALAÇÃO. AF_10/2020</t>
  </si>
  <si>
    <t xml:space="preserve">97529U</t>
  </si>
  <si>
    <t xml:space="preserve">TÊ, EM AÇO, CONEXÃO SOLDADA, DN 25 (1"), INSTALADO EM REDE DE ALIMENTAÇÃO PARA SPRINKLER - FORNECIMENTO E INSTALAÇÃO. AF_10/2020</t>
  </si>
  <si>
    <t xml:space="preserve">97530U</t>
  </si>
  <si>
    <t xml:space="preserve">TÊ, EM AÇO, CONEXÃO SOLDADA, DN 32 (1 1/4"), INSTALADO EM REDE DE ALIMENTAÇÃO PARA SPRINKLER - FORNECIMENTO E INSTALAÇÃO. AF_10/2020</t>
  </si>
  <si>
    <t xml:space="preserve">97531U</t>
  </si>
  <si>
    <t xml:space="preserve">TÊ, EM AÇO, CONEXÃO SOLDADA, DN 40 (1 1/2"), INSTALADO EM REDE DE ALIMENTAÇÃO PARA SPRINKLER - FORNECIMENTO E INSTALAÇÃO. AF_10/2020</t>
  </si>
  <si>
    <t xml:space="preserve">97532U</t>
  </si>
  <si>
    <t xml:space="preserve">TÊ, EM AÇO, CONEXÃO SOLDADA, DN 50 (2"), INSTALADO EM REDE DE ALIMENTAÇÃO PARA SPRINKLER - FORNECIMENTO E INSTALAÇÃO. AF_10/2020</t>
  </si>
  <si>
    <t xml:space="preserve">97533U</t>
  </si>
  <si>
    <t xml:space="preserve">TÊ, EM AÇO, CONEXÃO SOLDADA, DN 65 (2 1/2"), INSTALADO EM REDE DE ALIMENTAÇÃO PARA SPRINKLER - FORNECIMENTO E INSTALAÇÃO. AF_10/2020</t>
  </si>
  <si>
    <t xml:space="preserve">97534U</t>
  </si>
  <si>
    <t xml:space="preserve">TÊ, EM AÇO, CONEXÃO SOLDADA, DN 80 (3"), INSTALADO EM REDE DE ALIMENTAÇÃO PARA SPRINKLER - FORNECIMENTO E INSTALAÇÃO. AF_10/2020</t>
  </si>
  <si>
    <t xml:space="preserve">97537U</t>
  </si>
  <si>
    <t xml:space="preserve">LUVA, EM AÇO, CONEXÃO SOLDADA, DN 15 (1/2"), INSTALADO EM RAMAIS E SUB-RAMAIS DE GÁS - FORNECIMENTO E INSTALAÇÃO. AF_10/2020</t>
  </si>
  <si>
    <t xml:space="preserve">97540U</t>
  </si>
  <si>
    <t xml:space="preserve">LUVA, EM AÇO, CONEXÃO SOLDADA, DN 20 (3/4"), INSTALADO EM RAMAIS E SUB-RAMAIS DE GÁS - FORNECIMENTO E INSTALAÇÃO. AF_10/2020</t>
  </si>
  <si>
    <t xml:space="preserve">97541U</t>
  </si>
  <si>
    <t xml:space="preserve">LUVA COM REDUÇÃO, EM AÇO, CONEXÃO SOLDADA, DN 20 X 15 MM (3/4" X 1/2"), INSTALADO EM RAMAIS E SUB-RAMAIS DE GÁS - FORNECIMENTO E INSTALAÇÃO. AF_10/2020</t>
  </si>
  <si>
    <t xml:space="preserve">97543U</t>
  </si>
  <si>
    <t xml:space="preserve">LUVA, EM AÇO, CONEXÃO SOLDADA, DN 25 (1"), INSTALADO EM RAMAIS E SUB-RAMAIS DE GÁS - FORNECIMENTO E INSTALAÇÃO. AF_10/2020</t>
  </si>
  <si>
    <t xml:space="preserve">97544U</t>
  </si>
  <si>
    <t xml:space="preserve">LUVA COM REDUÇÃO, EM AÇO, CONEXÃO SOLDADA, DN 25 X 20 MM (1" X 3/4"), INSTALADO EM RAMAIS E SUB-RAMAIS DE GÁS - FORNECIMENTO E INSTALAÇÃO. AF_10/2020</t>
  </si>
  <si>
    <t xml:space="preserve">97546U</t>
  </si>
  <si>
    <t xml:space="preserve">CURVA 45 GRAUS, EM AÇO, CONEXÃO SOLDADA, DN 15 (1/2"), INSTALADO EM RAMAIS E SUB-RAMAIS DE GÁS - FORNECIMENTO E INSTALAÇÃO. AF_10/2020</t>
  </si>
  <si>
    <t xml:space="preserve">97547U</t>
  </si>
  <si>
    <t xml:space="preserve">CURVA 90 GRAUS, EM AÇO, CONEXÃO SOLDADA, DN 15 (1/2"), INSTALADO EM RAMAIS E SUB-RAMAIS DE GÁS - FORNECIMENTO E INSTALAÇÃO. AF_10/2020</t>
  </si>
  <si>
    <t xml:space="preserve">97548U</t>
  </si>
  <si>
    <t xml:space="preserve">CURVA 45 GRAUS, EM AÇO, CONEXÃO SOLDADA, DN 20 (3/4"), INSTALADO EM RAMAIS E SUB-RAMAIS DE GÁS - FORNECIMENTO E INSTALAÇÃO. AF_10/2020</t>
  </si>
  <si>
    <t xml:space="preserve">97549U</t>
  </si>
  <si>
    <t xml:space="preserve">CURVA 90 GRAUS, EM AÇO, CONEXÃO SOLDADA, DN 20 (3/4"), INSTALADO EM RAMAIS E SUB-RAMAIS DE GÁS - FORNECIMENTO E INSTALAÇÃO. AF_10/2020</t>
  </si>
  <si>
    <t xml:space="preserve">97550U</t>
  </si>
  <si>
    <t xml:space="preserve">CURVA 45 GRAUS, EM AÇO, CONEXÃO SOLDADA, DN 25 (1"), INSTALADO EM RAMAIS E SUB-RAMAIS DE GÁS - FORNECIMENTO E INSTALAÇÃO. AF_10/2020</t>
  </si>
  <si>
    <t xml:space="preserve">97551U</t>
  </si>
  <si>
    <t xml:space="preserve">CURVA 90 GRAUS, EM AÇO, CONEXÃO SOLDADA, DN 25 (1"), INSTALADO EM RAMAIS E SUB-RAMAIS DE GÁS - FORNECIMENTO E INSTALAÇÃO. AF_10/2020</t>
  </si>
  <si>
    <t xml:space="preserve">97552U</t>
  </si>
  <si>
    <t xml:space="preserve">TÊ, EM AÇO, CONEXÃO SOLDADA, DN 15 (1/2"), INSTALADO EM RAMAIS E SUB-RAMAIS DE GÁS - FORNECIMENTO E INSTALAÇÃO. AF_10/2020</t>
  </si>
  <si>
    <t xml:space="preserve">97553U</t>
  </si>
  <si>
    <t xml:space="preserve">TÊ, EM AÇO, CONEXÃO SOLDADA, DN 20 (3/4"), INSTALADO EM RAMAIS E SUB-RAMAIS DE GÁS - FORNECIMENTO E INSTALAÇÃO. AF_10/2020</t>
  </si>
  <si>
    <t xml:space="preserve">97554U</t>
  </si>
  <si>
    <t xml:space="preserve">TÊ, EM AÇO, CONEXÃO SOLDADA, DN 25 (1"), INSTALADO EM RAMAIS E SUB-RAMAIS DE GÁS - FORNECIMENTO E INSTALAÇÃO. AF_10/2020</t>
  </si>
  <si>
    <t xml:space="preserve">98602U</t>
  </si>
  <si>
    <t xml:space="preserve">CONECTOR EM BRONZE/LATÃO, DN 22 MM X 1/2", SEM ANEL DE SOLDA, BOLSA X ROSCA F, INSTALADO EM PRUMADA DE HIDRÁULICA PREDIAL - FORNECIMENTO E INSTALAÇÃO. AF_04/2022</t>
  </si>
  <si>
    <t xml:space="preserve">103805U</t>
  </si>
  <si>
    <t xml:space="preserve">COTOVELO EM COBRE, DN 15 MM, 90 GRAUS, SEM ANEL DE SOLDA, INSTALADO EM RAMAL E SUB-RAMAL DE GÁS COMBUSTÍVEL - FORNECIMENTO E INSTALAÇÃO. AF_04/2022</t>
  </si>
  <si>
    <t xml:space="preserve">103806U</t>
  </si>
  <si>
    <t xml:space="preserve">CURVA EM COBRE, DN 15 MM, 45 GRAUS, SEM ANEL DE SOLDA, BOLSA X BOLSA, INSTALADO EM RAMAL E SUB-RAMAL DE GÁS COMBUSTÍVEL - FORNECIMENTO E INSTALAÇÃO. AF_04/2022</t>
  </si>
  <si>
    <t xml:space="preserve">103807U</t>
  </si>
  <si>
    <t xml:space="preserve">COTOVELO EM BRONZE/LATÃO, DN 15 MM X 1/2, 90 GRAUS, SEM ANEL DE SOLDA, BOLSA X ROSCA F, INSTALADO EM RAMAL E SUB-RAMAL DE GÁS COMBUSTÍVEL - FORNECIMENTO E INSTALAÇÃO. AF_04/2022</t>
  </si>
  <si>
    <t xml:space="preserve">103808U</t>
  </si>
  <si>
    <t xml:space="preserve">COTOVELO EM COBRE, DN 22 MM, 90 GRAUS, SEM ANEL DE SOLDA, INSTALADO EM RAMAL E SUB-RAMAL DE GÁS COMBUSTÍVEL - FORNECIMENTO E INSTALAÇÃO. AF_04/2022</t>
  </si>
  <si>
    <t xml:space="preserve">103809U</t>
  </si>
  <si>
    <t xml:space="preserve">CURVA EM COBRE, DN 22 MM, 45 GRAUS, SEM ANEL DE SOLDA, BOLSA X BOLSA, INSTALADO EM RAMAL E SUB-RAMAL DE GÁS COMBUSTÍVEL - FORNECIMENTO E INSTALAÇÃO. AF_04/2022</t>
  </si>
  <si>
    <t xml:space="preserve">103810U</t>
  </si>
  <si>
    <t xml:space="preserve">COTOVELO EM BRONZE/LATÃO, DN 22 MM X 1/2, 90 GRAUS, SEM ANEL DE SOLDA, BOLSA X ROSCA F, INSTALADO EM RAMAL E SUB-RAMAL DE GÁS COMBUSTÍVEL - FORNECIMENTO E INSTALAÇÃO. AF_04/2022</t>
  </si>
  <si>
    <t xml:space="preserve">103811U</t>
  </si>
  <si>
    <t xml:space="preserve">COTOVELO EM BRONZE/LATÃO, DN 22 MM X 3/4, 90 GRAUS, SEM ANEL DE SOLDA, BOLSA X ROSCA F, INSTALADO EM RAMAL E SUB-RAMAL DE GÁS COMBUSTÍVEL - FORNECIMENTO E INSTALAÇÃO. AF_04/2022</t>
  </si>
  <si>
    <t xml:space="preserve">103812U</t>
  </si>
  <si>
    <t xml:space="preserve">COTOVELO EM COBRE, DN 28 MM, 90 GRAUS, SEM ANEL DE SOLDA, INSTALADO EM RAMAL E SUB-RAMAL DE GÁS COMBUSTÍVEL - FORNECIMENTO E INSTALAÇÃO. AF_04/2022</t>
  </si>
  <si>
    <t xml:space="preserve">103813U</t>
  </si>
  <si>
    <t xml:space="preserve">CURVA EM COBRE, DN 28 MM, 45 GRAUS, SEM ANEL DE SOLDA, BOLSA X BOLSA, INSTALADO EM RAMAL E SUB-RAMAL DE GÁS COMBUSTÍVEL - FORNECIMENTO E INSTALAÇÃO. AF_04/2022</t>
  </si>
  <si>
    <t xml:space="preserve">103814U</t>
  </si>
  <si>
    <t xml:space="preserve">LUVA EM COBRE, DN 15 MM, SEM ANEL DE SOLDA, INSTALADO EM RAMAL E SUB-RAMAL DE GÁS COMBUSTÍVEL - FORNECIMENTO E INSTALAÇÃO. AF_04/2022</t>
  </si>
  <si>
    <t xml:space="preserve">103815U</t>
  </si>
  <si>
    <t xml:space="preserve">LUVA PASSANTE EM COBRE, DN 15 MM, SEM ANEL DE SOLDA, INSTALADO EM RAMAL E SUB-RAMAL DE GÁS COMBUSTÍVEL - FORNECIMENTO E INSTALAÇÃO. AF_04/2022</t>
  </si>
  <si>
    <t xml:space="preserve">103816U</t>
  </si>
  <si>
    <t xml:space="preserve">CURVA DE TRANSPOSIÇÃO EM BRONZE/LATÃO, DN 15 MM, SEM ANEL DE SOLDA, BOLSA X BOLSA, INSTALADO EM RAMAL E SUB-RAMAL DE GÁS COMBUSTÍVEL - FORNECIMENTO E INSTALAÇÃO. AF_04/2022</t>
  </si>
  <si>
    <t xml:space="preserve">103817U</t>
  </si>
  <si>
    <t xml:space="preserve">JUNTA DE EXPANSÃO EM COBRE, DN 15 MM, PONTA X PONTA, INSTALADO EM RAMAL E SUB-RAMAL DE GÁS COMBUSTÍVEL - FORNECIMENTO E INSTALAÇÃO. AF_04/2022</t>
  </si>
  <si>
    <t xml:space="preserve">103818U</t>
  </si>
  <si>
    <t xml:space="preserve">CONECTOR EM BRONZE/LATÃO, DN 15 MM X 1/2, SEM ANEL DE SOLDA, BOLSA X ROSCA F, INSTALADO EM RAMAL E SUB-RAMAL DE GÁS COMBUSTÍVEL - FORNECIMENTO E INSTALAÇÃO. AF_04/2022</t>
  </si>
  <si>
    <t xml:space="preserve">103819U</t>
  </si>
  <si>
    <t xml:space="preserve">LUVA EM COBRE, DN 22 MM, SEM ANEL DE SOLDA, INSTALADO EM RAMAL E SUB-RAMAL DE GÁS COMBUSTÍVEL - FORNECIMENTO E INSTALAÇÃO. AF_04/2022</t>
  </si>
  <si>
    <t xml:space="preserve">103820U</t>
  </si>
  <si>
    <t xml:space="preserve">LUVA PASSANTE EM COBRE, DN 22 MM, SEM ANEL DE SOLDA, INSTALADO EM RAMAL E SUB-RAMAL DE GÁS COMBUSTÍVEL - FORNECIMENTO E INSTALAÇÃO. AF_04/2022</t>
  </si>
  <si>
    <t xml:space="preserve">103821U</t>
  </si>
  <si>
    <t xml:space="preserve">JUNTA DE EXPANSÃO EM COBRE, DN 22 MM, PONTA X PONTA, INSTALADO EM RAMAL E SUB-RAMAL DE GÁS COMBUSTÍVEL - FORNECIMENTO E INSTALAÇÃO. AF_04/2022</t>
  </si>
  <si>
    <t xml:space="preserve">103822U</t>
  </si>
  <si>
    <t xml:space="preserve">CURVA DE TRANSPOSIÇÃO EM BRONZE/LATÃO, DN 22 MM, SEM ANEL DE SOLDA, BOLSA X BOLSA, INSTALADO EM RAMAL E SUB-RAMAL DE GÁS COMBUSTÍVEL - FORNECIMENTO E INSTALAÇÃO. AF_04/2022</t>
  </si>
  <si>
    <t xml:space="preserve">103823U</t>
  </si>
  <si>
    <t xml:space="preserve">BUCHA DE REDUÇÃO EM COBRE, DN 22 MM X 15 MM, SEM ANEL DE SOLDA, PONTA X BOLSA, INSTALADO EM RAMAL E SUB-RAMAL DE GÁS COMBUSTÍVEL - FORNECIMENTO E INSTALAÇÃO. AF_04/2022</t>
  </si>
  <si>
    <t xml:space="preserve">103824U</t>
  </si>
  <si>
    <t xml:space="preserve">CONECTOR EM BRONZE/LATÃO, DN 22 MM X 1/2, SEM ANEL DE SOLDA, BOLSA X ROSCA F, INSTALADO EM RAMAL E SUB-RAMAL DE GÁS COMBUSTÍVEL - FORNECIMENTO E INSTALAÇÃO. AF_04/2022</t>
  </si>
  <si>
    <t xml:space="preserve">103825U</t>
  </si>
  <si>
    <t xml:space="preserve">CONECTOR EM BRONZE/LATÃO, DN 22 MM X 3/4, SEM ANEL DE SOLDA, BOLSA X ROSCA F, INSTALADO EM RAMAL E SUB-RAMAL DE GÁS COMBUSTÍVEL - FORNECIMENTO E INSTALAÇÃO. AF_04/2022</t>
  </si>
  <si>
    <t xml:space="preserve">103826U</t>
  </si>
  <si>
    <t xml:space="preserve">LUVA EM COBRE, DN 28 MM, SEM ANEL DE SOLDA, INSTALADO EM RAMAL E SUB-RAMAL DE GÁS COMBUSTÍVEL - FORNECIMENTO E INSTALAÇÃO. AF_04/2022</t>
  </si>
  <si>
    <t xml:space="preserve">103827U</t>
  </si>
  <si>
    <t xml:space="preserve">LUVA PASSANTE EM COBRE, DN 28 MM, SEM ANEL DE SOLDA, INSTALADO EM RAMAL E SUB-RAMAL DE GÁS COMBUSTÍVEL - FORNECIMENTO E INSTALAÇÃO. AF_04/2022</t>
  </si>
  <si>
    <t xml:space="preserve">103828U</t>
  </si>
  <si>
    <t xml:space="preserve">CURVA DE TRANSPOSIÇÃO EM BRONZE/LATÃO, DN 28 MM, SEM ANEL DE SOLDA, BOLSA X BOLSA, INSTALADO EM RAMAL E SUB-RAMAL DE GÁS COMBUSTÍVEL - FORNECIMENTO E INSTALAÇÃO. AF_04/2022</t>
  </si>
  <si>
    <t xml:space="preserve">103829U</t>
  </si>
  <si>
    <t xml:space="preserve">JUNTA DE EXPANSÃO EM COBRE, DN 28 MM, PONTA X PONTA, INSTALADO EM RAMAL E SUB-RAMAL DE GÁS COMBUSTÍVEL - FORNECIMENTO E INSTALAÇÃO. AF_04/2022</t>
  </si>
  <si>
    <t xml:space="preserve">103830U</t>
  </si>
  <si>
    <t xml:space="preserve">CONECTOR EM BRONZE/LATÃO, DN 28 MM X 1/2, SEM ANEL DE SOLDA, BOLSA X ROSCA F, INSTALADO EM RAMAL E SUB-RAMAL DE GÁS COMBUSTÍVEL - FORNECIMENTO E INSTALAÇÃO. AF_04/2022</t>
  </si>
  <si>
    <t xml:space="preserve">103831U</t>
  </si>
  <si>
    <t xml:space="preserve">BUCHA DE REDUÇÃO EM COBRE, DN 28 MM X 22 MM, SEM ANEL DE SOLDA, INSTALADO EM RAMAL E SUB-RAMAL DE GÁS COMBUSTÍVEL - FORNECIMENTO E INSTALAÇÃO. AF_04/2022</t>
  </si>
  <si>
    <t xml:space="preserve">103832U</t>
  </si>
  <si>
    <t xml:space="preserve">TÊ EM COBRE, DN 15 MM, SEM ANEL DE SOLDA, INSTALADO EM RAMAL E SUB-RAMAL DE GÁS COMBUSTÍVEL - FORNECIMENTO E INSTALAÇÃO. AF_04/2022</t>
  </si>
  <si>
    <t xml:space="preserve">103833U</t>
  </si>
  <si>
    <t xml:space="preserve">TE EM COBRE, DN 22 MM, SEM ANEL DE SOLDA, INSTALADO EM RAMAL E SUB-RAMAL DE GÁS COMBUSTÍVEL - FORNECIMENTO E INSTALAÇÃO. AF_04/2022</t>
  </si>
  <si>
    <t xml:space="preserve">103834U</t>
  </si>
  <si>
    <t xml:space="preserve">TÊ EM COBRE, DN 28 MM, SEM ANEL DE SOLDA, INSTALADO EM RAMAL E SUB-RAMAL DE GÁS COMBUSTÍVEL - FORNECIMENTO E INSTALAÇÃO. AF_04/2022</t>
  </si>
  <si>
    <t xml:space="preserve">103838U</t>
  </si>
  <si>
    <t xml:space="preserve">COTOVELO EM COBRE, DN 15 MM, 90 GRAUS, SEM ANEL DE SOLDA, INSTALADO EM RAMAL E SUB-RAMAL DE GÁS MEDICINAL - FORNECIMENTO E INSTALAÇÃO. AF_04/2022</t>
  </si>
  <si>
    <t xml:space="preserve">103839U</t>
  </si>
  <si>
    <t xml:space="preserve">CURVA EM COBRE, DN 15 MM, 45 GRAUS, SEM ANEL DE SOLDA, BOLSA X BOLSA, INSTALADO EM RAMAL E SUB-RAMAL DE GÁS MEDICINAL - FORNECIMENTO E INSTALAÇÃO. AF_04/2022</t>
  </si>
  <si>
    <t xml:space="preserve">103840U</t>
  </si>
  <si>
    <t xml:space="preserve">COTOVELO EM BRONZE/LATÃO, DN 15 MM X 1/2, 90 GRAUS, SEM ANEL DE SOLDA, BOLSA X ROSCA F, INSTALADO EM RAMAL E SUB-RAMAL DE GÁS MEDICINAL - FORNECIMENTO E INSTALAÇÃO. AF_04/2022</t>
  </si>
  <si>
    <t xml:space="preserve">103841U</t>
  </si>
  <si>
    <t xml:space="preserve">COTOVELO EM COBRE, DN 22 MM, 90 GRAUS, SEM ANEL DE SOLDA, INSTALADO EM RAMAL E SUB-RAMAL DE GÁS MEDICINAL - FORNECIMENTO E INSTALAÇÃO. AF_04/2022</t>
  </si>
  <si>
    <t xml:space="preserve">103842U</t>
  </si>
  <si>
    <t xml:space="preserve">CURVA EM COBRE, DN 22 MM, 45 GRAUS, SEM ANEL DE SOLDA, BOLSA X BOLSA, INSTALADO EM RAMAL E SUB-RAMAL DE GÁS MEDICINAL - FORNECIMENTO E INSTALAÇÃO. AF_04/2022</t>
  </si>
  <si>
    <t xml:space="preserve">103843U</t>
  </si>
  <si>
    <t xml:space="preserve">COTOVELO EM BRONZE/LATÃO, DN 22 MM X 1/2, 90 GRAUS, SEM ANEL DE SOLDA, BOLSA X ROSCA F, INSTALADO EM RAMAL E SUB-RAMAL DE GÁS MEDICINAL - FORNECIMENTO E INSTALAÇÃO. AF_04/2022</t>
  </si>
  <si>
    <t xml:space="preserve">103844U</t>
  </si>
  <si>
    <t xml:space="preserve">COTOVELO EM BRONZE/LATÃO, DN 22 MM X 3/4, 90 GRAUS, SEM ANEL DE SOLDA, BOLSA X ROSCA F, INSTALADO EM RAMAL E SUB-RAMAL DE GÁS MEDICINAL - FORNECIMENTO E INSTALAÇÃO. AF_04/2022</t>
  </si>
  <si>
    <t xml:space="preserve">103845U</t>
  </si>
  <si>
    <t xml:space="preserve">COTOVELO EM COBRE, DN 28 MM, 90 GRAUS, SEM ANEL DE SOLDA, INSTALADO EM RAMAL E SUB-RAMAL DE GÁS MEDICINAL - FORNECIMENTO E INSTALAÇÃO. AF_04/2022</t>
  </si>
  <si>
    <t xml:space="preserve">103846U</t>
  </si>
  <si>
    <t xml:space="preserve">CURVA EM COBRE, DN 28 MM, 45 GRAUS, SEM ANEL DE SOLDA, BOLSA X BOLSA, INSTALADO EM RAMAL E SUB-RAMAL DE GÁS MEDICINAL - FORNECIMENTO E INSTALAÇÃO. AF_04/2022</t>
  </si>
  <si>
    <t xml:space="preserve">103847U</t>
  </si>
  <si>
    <t xml:space="preserve">LUVA EM COBRE, DN 15 MM, SEM ANEL DE SOLDA, INSTALADO EM RAMAL E SUB-RAMAL DE GÁS MEDICINAL - FORNECIMENTO E INSTALAÇÃO. AF_04/2022</t>
  </si>
  <si>
    <t xml:space="preserve">103848U</t>
  </si>
  <si>
    <t xml:space="preserve">LUVA PASSANTE EM COBRE, DN 15 MM, SEM ANEL DE SOLDA, INSTALADO EM RAMAL E SUB-RAMAL DE GÁS MEDICINAL - FORNECIMENTO E INSTALAÇÃO. AF_04/2022</t>
  </si>
  <si>
    <t xml:space="preserve">103849U</t>
  </si>
  <si>
    <t xml:space="preserve">CURVA DE TRANSPOSIÇÃO EM BRONZE/LATÃO, DN 15 MM, SEM ANEL DE SOLDA, BOLSA X BOLSA, INSTALADO EM RAMAL E SUB-RAMAL DE GÁS MEDICINAL - FORNECIMENTO E INSTALAÇÃO. AF_04/2022</t>
  </si>
  <si>
    <t xml:space="preserve">103850U</t>
  </si>
  <si>
    <t xml:space="preserve">JUNTA DE EXPANSÃO EM COBRE, DN 15 MM, PONTA X PONTA, INSTALADO EM RAMAL E SUB-RAMAL DE GÁS MEDICINAL - FORNECIMENTO E INSTALAÇÃO. AF_04/2022</t>
  </si>
  <si>
    <t xml:space="preserve">103851U</t>
  </si>
  <si>
    <t xml:space="preserve">CONECTOR EM BRONZE/LATÃO, DN 15 MM X 1/2, SEM ANEL DE SOLDA, BOLSA X ROSCA F, INSTALADO EM RAMAL E SUB-RAMAL DE GÁS MEDICINAL - FORNECIMENTO E INSTALAÇÃO. AF_04/2022</t>
  </si>
  <si>
    <t xml:space="preserve">103852U</t>
  </si>
  <si>
    <t xml:space="preserve">LUVA EM COBRE, DN 22 MM, SEM ANEL DE SOLDA, INSTALADO EM RAMAL E SUB-RAMAL DE GÁS MEDICINAL - FORNECIMENTO E INSTALAÇÃO. AF_04/2022</t>
  </si>
  <si>
    <t xml:space="preserve">103853U</t>
  </si>
  <si>
    <t xml:space="preserve">LUVA PASSANTE EM COBRE, DN 22 MM, SEM ANEL DE SOLDA, INSTALADO EM RAMAL E SUB-RAMAL DE GÁS MEDICINAL - FORNECIMENTO E INSTALAÇÃO. AF_04/2022</t>
  </si>
  <si>
    <t xml:space="preserve">103854U</t>
  </si>
  <si>
    <t xml:space="preserve">JUNTA DE EXPANSÃO EM COBRE, DN 22 MM, PONTA X PONTA, INSTALADO EM RAMAL E SUB-RAMAL DE GÁS MEDICINAL - FORNECIMENTO E INSTALAÇÃO. AF_04/2022</t>
  </si>
  <si>
    <t xml:space="preserve">103855U</t>
  </si>
  <si>
    <t xml:space="preserve">CURVA DE TRANSPOSIÇÃO EM BRONZE/LATÃO, DN 22 MM, SEM ANEL DE SOLDA, BOLSA X BOLSA, INSTALADO EM RAMAL E SUB-RAMAL DE GÁS MEDICINAL - FORNECIMENTO E INSTALAÇÃO. AF_04/2022</t>
  </si>
  <si>
    <t xml:space="preserve">103856U</t>
  </si>
  <si>
    <t xml:space="preserve">BUCHA DE REDUÇÃO EM COBRE, DN 22 MM X 15 MM, SEM ANEL DE SOLDA, PONTA X BOLSA, INSTALADO EM RAMAL E SUB-RAMAL DE GÁS MEDICINAL - FORNECIMENTO E INSTALAÇÃO. AF_04/2022</t>
  </si>
  <si>
    <t xml:space="preserve">103857U</t>
  </si>
  <si>
    <t xml:space="preserve">CONECTOR EM BRONZE/LATÃO, DN 22 MM X 1/2", SEM ANEL DE SOLDA, BOLSA X ROSCA F, INSTALADO EM RAMAL E SUB-RAMAL DE GÁS MEDICINAL - FORNECIMENTO E INSTALAÇÃO. AF_04/2022</t>
  </si>
  <si>
    <t xml:space="preserve">103858U</t>
  </si>
  <si>
    <t xml:space="preserve">CONECTOR EM BRONZE/LATÃO, DN 22 MM X 3/4", SEM ANEL DE SOLDA, BOLSA X ROSCA F, INSTALADO EM RAMAL E SUB-RAMAL DE GÁS MEDICINAL - FORNECIMENTO E INSTALAÇÃO. AF_04/2022</t>
  </si>
  <si>
    <t xml:space="preserve">103859U</t>
  </si>
  <si>
    <t xml:space="preserve">LUVA EM COBRE, DN 28 MM, SEM ANEL DE SOLDA, INSTALADO EM RAMAL E SUB-RAMAL DE GÁS MEDICINAL - FORNECIMENTO E INSTALAÇÃO. AF_04/2022</t>
  </si>
  <si>
    <t xml:space="preserve">103860U</t>
  </si>
  <si>
    <t xml:space="preserve">LUVA PASSANTE EM COBRE, DN 28 MM, SEM ANEL DE SOLDA, INSTALADO EM RAMAL E SUB-RAMAL DE GÁS MEDICINAL - FORNECIMENTO E INSTALAÇÃO. AF_04/2022</t>
  </si>
  <si>
    <t xml:space="preserve">103861U</t>
  </si>
  <si>
    <t xml:space="preserve">CURVA DE TRANSPOSIÇÃO EM BRONZE/LATÃO, DN 28 MM, SEM ANEL DE SOLDA, BOLSA X BOLSA, INSTALADO EM RAMAL E SUB-RAMAL DE GÁS MEDICINAL - FORNECIMENTO E INSTALAÇÃO. AF_04/2022</t>
  </si>
  <si>
    <t xml:space="preserve">103862U</t>
  </si>
  <si>
    <t xml:space="preserve">JUNTA DE EXPANSÃO EM COBRE, DN 28 MM, PONTA X PONTA, INSTALADO EM RAMAL E SUB-RAMAL DE GÁS MEDICINAL - FORNECIMENTO E INSTALAÇÃO. AF_04/2022</t>
  </si>
  <si>
    <t xml:space="preserve">103863U</t>
  </si>
  <si>
    <t xml:space="preserve">CONECTOR EM BRONZE/LATÃO, DN 28 MM X 1/2", SEM ANEL DE SOLDA, BOLSA X ROSCA F, INSTALADO EM RAMAL E SUB-RAMAL DE GÁS MEDICINAL - FORNECIMENTO E INSTALAÇÃO. AF_04/2022</t>
  </si>
  <si>
    <t xml:space="preserve">103864U</t>
  </si>
  <si>
    <t xml:space="preserve">BUCHA DE REDUÇÃO EM COBRE, DN 28 MM X 22 MM, SEM ANEL DE SOLDA, INSTALADO EM RAMAL E SUB-RAMAL DE GÁS MEDICINAL - FORNECIMENTO E INSTALAÇÃO. AF_04/2022</t>
  </si>
  <si>
    <t xml:space="preserve">103865U</t>
  </si>
  <si>
    <t xml:space="preserve">TÊ EM COBRE, DN 15 MM, SEM ANEL DE SOLDA, INSTALADO EM RAMAL E SUB-RAMAL DE GÁS MEDICINAL - FORNECIMENTO E INSTALAÇÃO. AF_04/2022</t>
  </si>
  <si>
    <t xml:space="preserve">103866U</t>
  </si>
  <si>
    <t xml:space="preserve">TÊ EM COBRE, DN 22 MM, SEM ANEL DE SOLDA, INSTALADO EM RAMAL E SUB-RAMAL DE GÁS MEDICINAL - FORNECIMENTO E INSTALAÇÃO. AF_04/2022</t>
  </si>
  <si>
    <t xml:space="preserve">103867U</t>
  </si>
  <si>
    <t xml:space="preserve">TÊ EM COBRE, DN 28 MM, SEM ANEL DE SOLDA, INSTALADO EM RAMAL E SUB-RAMAL DE GÁS MEDICINAL - FORNECIMENTO E INSTALAÇÃO. AF_04/2022</t>
  </si>
  <si>
    <t xml:space="preserve">103874U</t>
  </si>
  <si>
    <t xml:space="preserve">COTOVELO EM COBRE, DN 15 MM, 90 GRAUS, SEM ANEL DE SOLDA, INSTALADO EM RAMAL E SUB-RAMAL DE AQUECIMENTO SOLAR - FORNECIMENTO E INSTALAÇÃO. AF_04/2022</t>
  </si>
  <si>
    <t xml:space="preserve">103875U</t>
  </si>
  <si>
    <t xml:space="preserve">CURVA EM COBRE, DN 15 MM, 45 GRAUS, SEM ANEL DE SOLDA, BOLSA X BOLSA, INSTALADO EM RAMAL E SUB-RAMAL DE AQUECIMENTO SOLAR - FORNECIMENTO E INSTALAÇÃO. AF_04/2022</t>
  </si>
  <si>
    <t xml:space="preserve">103876U</t>
  </si>
  <si>
    <t xml:space="preserve">COTOVELO EM BRONZE/LATÃO, DN 15 MM X 1/2", 90 GRAUS, SEM ANEL DE SOLDA, BOLSA X ROSCA F, INSTALADO EM RAMAL E SUB-RAMAL DE AQUECIMENTO SOLAR - FORNECIMENTO E INSTALAÇÃO. AF_04/2022</t>
  </si>
  <si>
    <t xml:space="preserve">103877U</t>
  </si>
  <si>
    <t xml:space="preserve">COTOVELO EM COBRE, DN 22 MM, 90 GRAUS, SEM ANEL DE SOLDA, INSTALADO EM RAMAL E SUB-RAMAL DE AQUECIMENTO SOLAR - FORNECIMENTO E INSTALAÇÃO. AF_04/2022</t>
  </si>
  <si>
    <t xml:space="preserve">103878U</t>
  </si>
  <si>
    <t xml:space="preserve">CURVA EM COBRE, DN 22 MM, 45 GRAUS, SEM ANEL DE SOLDA, BOLSA X BOLSA, INSTALADO EM RAMAL E SUB-RAMAL DE AQUECIMENTO SOLAR - FORNECIMENTO E INSTALAÇÃO. AF_04/2022</t>
  </si>
  <si>
    <t xml:space="preserve">103879U</t>
  </si>
  <si>
    <t xml:space="preserve">COTOVELO EM BRONZE/LATÃO, DN 22 MM X 1/2", 90 GRAUS, SEM ANEL DE SOLDA, BOLSA X ROSCA F, INSTALADO EM RAMAL E SUB-RAMAL DE AQUECIMENTO SOLAR - FORNECIMENTO E INSTALAÇÃO. AF_04/2022</t>
  </si>
  <si>
    <t xml:space="preserve">103880U</t>
  </si>
  <si>
    <t xml:space="preserve">COTOVELO EM BRONZE/LATÃO, DN 22 MM X 3/4", 90 GRAUS, SEM ANEL DE SOLDA, BOLSA X ROSCA F, INSTALADO EM RAMAL E SUB-RAMAL DE AQUECIMENTO SOLAR - FORNECIMENTO E INSTALAÇÃO. AF_04/2022</t>
  </si>
  <si>
    <t xml:space="preserve">103881U</t>
  </si>
  <si>
    <t xml:space="preserve">COTOVELO EM COBRE, DN 28 MM, 90 GRAUS, SEM ANEL DE SOLDA, INSTALADO EM RAMAL E SUB-RAMAL DE AQUECIMENTO SOLAR - FORNECIMENTO E INSTALAÇÃO. AF_04/2022</t>
  </si>
  <si>
    <t xml:space="preserve">103882U</t>
  </si>
  <si>
    <t xml:space="preserve">CURVA EM COBRE, DN 28 MM, 45 GRAUS, SEM ANEL DE SOLDA, BOLSA X BOLSA, INSTALADO EM RAMAL E SUB-RAMAL DE AQUECIMENTO SOLAR - FORNECIMENTO E INSTALAÇÃO. AF_04/2022</t>
  </si>
  <si>
    <t xml:space="preserve">103883U</t>
  </si>
  <si>
    <t xml:space="preserve">LUVA EM COBRE, DN 15 MM, SEM ANEL DE SOLDA, INSTALADO EM RAMAL E SUB-RAMAL DE AQUECIMENTO SOLAR - FORNECIMENTO E INSTALAÇÃO. AF_04/2022</t>
  </si>
  <si>
    <t xml:space="preserve">103884U</t>
  </si>
  <si>
    <t xml:space="preserve">LUVA PASSANTE EM COBRE, DN 15 MM, SEM ANEL DE SOLDA, INSTALADO EM RAMAL E SUB-RAMAL DE AQUECIMENTO SOLAR - FORNECIMENTO E INSTALAÇÃO. AF_04/2022</t>
  </si>
  <si>
    <t xml:space="preserve">103885U</t>
  </si>
  <si>
    <t xml:space="preserve">CURVA DE TRANSPOSIÇÃO EM BRONZE/LATÃO, DN 15 MM, SEM ANEL DE SOLDA, BOLSA X BOLSA, INSTALADO EM RAMAL E SUB-RAMAL DE AQUECIMENTO SOLAR - FORNECIMENTO E INSTALAÇÃO. AF_04/2022</t>
  </si>
  <si>
    <t xml:space="preserve">103886U</t>
  </si>
  <si>
    <t xml:space="preserve">JUNTA DE EXPANSÃO EM COBRE, DN 15 MM, PONTA X PONTA, INSTALADO EM RAMAL E SUB-RAMAL DE AQUECIMENTO SOLAR - FORNECIMENTO E INSTALAÇÃO. AF_04/2022</t>
  </si>
  <si>
    <t xml:space="preserve">103887U</t>
  </si>
  <si>
    <t xml:space="preserve">CONECTOR EM BRONZE/LATÃO, DN 15 MM X 1/2", SEM ANEL DE SOLDA, BOLSA X ROSCA F, INSTALADO EM RAMAL E SUB-RAMAL DE AQUECIMENTO SOLAR - FORNECIMENTO E INSTALAÇÃO. AF_04/2022</t>
  </si>
  <si>
    <t xml:space="preserve">103888U</t>
  </si>
  <si>
    <t xml:space="preserve">LUVA EM COBRE, DN 22 MM, SEM ANEL DE SOLDA, INSTALADO EM RAMAL E SUB-RAMAL DE AQUECIMENTO SOLAR - FORNECIMENTO E INSTALAÇÃO. AF_04/2022</t>
  </si>
  <si>
    <t xml:space="preserve">103889U</t>
  </si>
  <si>
    <t xml:space="preserve">LUVA PASSANTE EM COBRE, DN 22 MM, SEM ANEL DE SOLDA, INSTALADO EM RAMAL E SUB-RAMAL DE AQUECIMENTO SOLAR - FORNECIMENTO E INSTALAÇÃO. AF_04/2022</t>
  </si>
  <si>
    <t xml:space="preserve">103890U</t>
  </si>
  <si>
    <t xml:space="preserve">JUNTA DE EXPANSÃO EM COBRE, DN 22 MM, PONTA X PONTA, INSTALADO EM RAMAL E SUB-RAMAL DE AQUECIMENTO SOLAR - FORNECIMENTO E INSTALAÇÃO. AF_04/2022</t>
  </si>
  <si>
    <t xml:space="preserve">103891U</t>
  </si>
  <si>
    <t xml:space="preserve">CURVA DE TRANSPOSIÇÃO EM BRONZE/LATÃO, DN 22 MM, SEM ANEL DE SOLDA, BOLSA X BOLSA, INSTALADO EM RAMAL E SUB-RAMAL DE AQUECIMENTO SOLAR - FORNECIMENTO E INSTALAÇÃO. AF_04/2022</t>
  </si>
  <si>
    <t xml:space="preserve">103892U</t>
  </si>
  <si>
    <t xml:space="preserve">BUCHA DE REDUÇÃO EM COBRE, DN 22 MM X 15 MM, SEM ANEL DE SOLDA, PONTA X BOLSA, INSTALADO EM RAMAL E SUB-RAMAL DE AQUECIMENTO SOLAR - FORNECIMENTO E INSTALAÇÃO. AF_04/2022</t>
  </si>
  <si>
    <t xml:space="preserve">103893U</t>
  </si>
  <si>
    <t xml:space="preserve">CONECTOR EM BRONZE/LATÃO, DN 22 MM X 1/2", SEM ANEL DE SOLDA, BOLSA X ROSCA F, INSTALADO EM RAMAL E SUB-RAMAL DE AQUECIMENTO SOLAR - FORNECIMENTO E INSTALAÇÃO. AF_04/2022</t>
  </si>
  <si>
    <t xml:space="preserve">103894U</t>
  </si>
  <si>
    <t xml:space="preserve">CONECTOR EM BRONZE/LATÃO, DN 22 MM X 3/4", SEM ANEL DE SOLDA, BOLSA X ROSCA F, INSTALADO EM RAMAL E SUB-RAMAL DE AQUECIMENTO SOLAR - FORNECIMENTO E INSTALAÇÃO. AF_04/2022</t>
  </si>
  <si>
    <t xml:space="preserve">103895U</t>
  </si>
  <si>
    <t xml:space="preserve">LUVA EM COBRE, DN 28 MM, SEM ANEL DE SOLDA, INSTALADO EM RAMAL E SUB-RAMAL DE AQUECIMENTO SOLAR - FORNECIMENTO E INSTALAÇÃO. AF_04/2022</t>
  </si>
  <si>
    <t xml:space="preserve">103896U</t>
  </si>
  <si>
    <t xml:space="preserve">LUVA PASSANTE EM COBRE, DN 28 MM, SEM ANEL DE SOLDA, INSTALADO EM RAMAL E SUB-RAMAL DE AQUECIMENTO SOLAR - FORNECIMENTO E INSTALAÇÃO. AF_04/2022</t>
  </si>
  <si>
    <t xml:space="preserve">103897U</t>
  </si>
  <si>
    <t xml:space="preserve">CURVA DE TRANSPOSIÇÃO EM BRONZE/LATÃO, DN 28 MM, SEM ANEL DE SOLDA, BOLSA X BOLSA, INSTALADO EM RAMAL E SUB-RAMAL DE AQUECIMENTO SOLAR - FORNECIMENTO E INSTALAÇÃO. AF_04/2022</t>
  </si>
  <si>
    <t xml:space="preserve">103898U</t>
  </si>
  <si>
    <t xml:space="preserve">JUNTA DE EXPANSÃO EM COBRE, DN 28 MM, PONTA X PONTA, INSTALADO EM RAMAL E SUB-RAMAL DE AQUECIMENTO SOLAR - FORNECIMENTO E INSTALAÇÃO. AF_04/2022</t>
  </si>
  <si>
    <t xml:space="preserve">103899U</t>
  </si>
  <si>
    <t xml:space="preserve">CONECTOR EM BRONZE/LATÃO, DN 28 MM X 1/2", SEM ANEL DE SOLDA, BOLSA X ROSCA F, INSTALADO EM RAMAL E SUB-RAMAL DE AQUECIMENTO SOLAR - FORNECIMENTO E INSTALAÇÃO. AF_04/2022</t>
  </si>
  <si>
    <t xml:space="preserve">103900U</t>
  </si>
  <si>
    <t xml:space="preserve">BUCHA DE REDUÇÃO EM COBRE, DN 28 MM X 22 MM, SEM ANEL DE SOLDA, INSTALADO EM RAMAL E SUB-RAMAL DE AQUECIMENTO SOLAR - FORNECIMENTO E INSTALAÇÃO. AF_04/2022</t>
  </si>
  <si>
    <t xml:space="preserve">103901U</t>
  </si>
  <si>
    <t xml:space="preserve">TÊ EM COBRE, DN 15 MM, SEM ANEL DE SOLDA, INSTALADO EM RAMAL E SUB-RAMAL DE AQUECIMENTO SOLAR - FORNECIMENTO E INSTALAÇÃO. AF_04/2022</t>
  </si>
  <si>
    <t xml:space="preserve">103902U</t>
  </si>
  <si>
    <t xml:space="preserve">TÊ EM COBRE, DN 22 MM, SEM ANEL DE SOLDA, INSTALADO EM RAMAL E SUB-RAMAL DE AQUECIMENTO SOLAR - FORNECIMENTO E INSTALAÇÃO. AF_04/2022</t>
  </si>
  <si>
    <t xml:space="preserve">103903U</t>
  </si>
  <si>
    <t xml:space="preserve">TÊ EM COBRE, DN 28 MM, SEM ANEL DE SOLDA, INSTALADO EM RAMAL E SUB-RAMAL DE AQUECIMENTO SOLAR - FORNECIMENTO E INSTALAÇÃO. AF_04/2022</t>
  </si>
  <si>
    <t xml:space="preserve">103947U</t>
  </si>
  <si>
    <t xml:space="preserve">BUCHA DE REDUÇÃO, CURTA, PVC, SOLDÁVEL, DN 25 X 20 MM, INSTALADO EM RAMAL OU SUB-RAMAL DE ÁGUA - FORNECIMENTO E INSTALAÇÃO. AF_06/2022</t>
  </si>
  <si>
    <t xml:space="preserve">103948U</t>
  </si>
  <si>
    <t xml:space="preserve">BUCHA DE REDUÇÃO, CURTA, PVC, SOLDÁVEL, DN 32 X 25 MM, INSTALADO EM RAMAL OU SUB-RAMAL DE ÁGUA - FORNECIMENTO E INSTALAÇÃO. AF_06/2022</t>
  </si>
  <si>
    <t xml:space="preserve">103949U</t>
  </si>
  <si>
    <t xml:space="preserve">BUCHA DE REDUÇÃO, LONGA, PVC, SOLDÁVEL, DN 32 X 20 MM, INSTALADO EM RAMAL OU SUB-RAMAL DE ÁGUA - FORNECIMENTO E INSTALAÇÃO. AF_06/2022</t>
  </si>
  <si>
    <t xml:space="preserve">103950U</t>
  </si>
  <si>
    <t xml:space="preserve">JOELHO DE REDUÇÃO, 90 GRAUS, PVC, SOLDÁVEL, DN 25 MM X 20 MM, INSTALADO EM RAMAL OU SUB-RAMAL DE ÁGUA - FORNECIMENTO E INSTALAÇÃO. AF_06/2022</t>
  </si>
  <si>
    <t xml:space="preserve">103951U</t>
  </si>
  <si>
    <t xml:space="preserve">JOELHO DE REDUÇÃO, 90 GRAUS, PVC, SOLDÁVEL, DN 32 MM X 25 MM, INSTALADO EM RAMAL OU SUB-RAMAL DE ÁGUA - FORNECIMENTO E INSTALAÇÃO. AF_06/2022</t>
  </si>
  <si>
    <t xml:space="preserve">103952U</t>
  </si>
  <si>
    <t xml:space="preserve">BUCHA DE REDUÇÃO, CURTA, PVC, SOLDÁVEL, DN 25 X 20 MM, INSTALADO EM RAMAL DE DISTRIBUIÇÃO DE ÁGUA - FORNECIMENTO E INSTALAÇÃO. AF_06/2022</t>
  </si>
  <si>
    <t xml:space="preserve">103953U</t>
  </si>
  <si>
    <t xml:space="preserve">BUCHA DE REDUÇÃO, CURTA, PVC, SOLDÁVEL, DN 32 X 25 MM, INSTALADO EM RAMAL DE DISTRIBUIÇÃO DE ÁGUA - FORNECIMENTO E INSTALAÇÃO. AF_06/2022</t>
  </si>
  <si>
    <t xml:space="preserve">103954U</t>
  </si>
  <si>
    <t xml:space="preserve">BUCHA DE REDUÇÃO, LONGA, PVC, SOLDÁVEL, DN 32 X 20 MM, INSTALADO EM RAMAL DE DISTRIBUIÇÃO DE ÁGUA - FORNECIMENTO E INSTALAÇÃO. AF_06/2022</t>
  </si>
  <si>
    <t xml:space="preserve">103955U</t>
  </si>
  <si>
    <t xml:space="preserve">JOELHO DE REDUÇÃO, 90 GRAUS, PVC, SOLDÁVEL, DN 25 MM X 20 MM, INSTALADO EM RAMAL DE DISTRIBUIÇÃO DE ÁGUA - FORNECIMENTO E INSTALAÇÃO. AF_06/2022</t>
  </si>
  <si>
    <t xml:space="preserve">103956U</t>
  </si>
  <si>
    <t xml:space="preserve">JOELHO DE REDUÇÃO, 90 GRAUS, PVC, SOLDÁVEL, DN 32 MM X 25 MM, INSTALADO EM RAMAL DE DISTRIBUIÇÃO DE ÁGUA - FORNECIMENTO E INSTALAÇÃO. AF_06/2022</t>
  </si>
  <si>
    <t xml:space="preserve">103957U</t>
  </si>
  <si>
    <t xml:space="preserve">BUCHA DE REDUÇÃO, CURTA, PVC, SOLDÁVEL, DN 32 X 25 MM, INSTALADO EM PRUMADA DE ÁGUA - FORNECIMENTO E INSTALAÇÃO. AF_06/2022</t>
  </si>
  <si>
    <t xml:space="preserve">103958U</t>
  </si>
  <si>
    <t xml:space="preserve">BUCHA DE REDUÇÃO, CURTA, PVC, SOLDÁVEL, DN 50 X 40 MM, INSTALADO EM PRUMADA DE ÁGUA - FORNECIMENTO E INSTALAÇÃO. AF_06/2022</t>
  </si>
  <si>
    <t xml:space="preserve">103959U</t>
  </si>
  <si>
    <t xml:space="preserve">BUCHA DE REDUÇÃO, CURTA, PVC, SOLDÁVEL, DN 60 X 50 MM, INSTALADO EM PRUMADA DE ÁGUA - FORNECIMENTO E INSTALAÇÃO. AF_06/2022</t>
  </si>
  <si>
    <t xml:space="preserve">103960U</t>
  </si>
  <si>
    <t xml:space="preserve">BUCHA DE REDUÇÃO, CURTA, PVC, SOLDÁVEL, DN 75 X 60 MM, INSTALADO EM PRUMADA DE ÁGUA - FORNECIMENTO E INSTALAÇÃO. AF_06/2022</t>
  </si>
  <si>
    <t xml:space="preserve">103961U</t>
  </si>
  <si>
    <t xml:space="preserve">BUCHA DE REDUÇÃO, CURTA, PVC, SOLDÁVEL, DN 85 X 75 MM, INSTALADO EM PRUMADA DE ÁGUA - FORNECIMENTO E INSTALAÇÃO. AF_06/2022</t>
  </si>
  <si>
    <t xml:space="preserve">103962U</t>
  </si>
  <si>
    <t xml:space="preserve">BUCHA DE REDUÇÃO, LONGA, PVC, SOLDÁVEL, DN 32 X 20 MM, INSTALADO EM PRUMADA DE ÁGUA - FORNECIMENTO E INSTALAÇÃO. AF_06/2022</t>
  </si>
  <si>
    <t xml:space="preserve">103963U</t>
  </si>
  <si>
    <t xml:space="preserve">BUCHA DE REDUÇÃO, LONGA, PVC, SOLDÁVEL, DN 40 X 20 MM, INSTALADO EM PRUMADA DE ÁGUA - FORNECIMENTO E INSTALAÇÃO. AF_06/2022</t>
  </si>
  <si>
    <t xml:space="preserve">103964U</t>
  </si>
  <si>
    <t xml:space="preserve">BUCHA DE REDUÇÃO, LONGA, PVC, SOLDÁVEL, DN 40 X 25 MM, INSTALADO EM PRUMADA DE ÁGUA - FORNECIMENTO E INSTALAÇÃO. AF_06/2022</t>
  </si>
  <si>
    <t xml:space="preserve">103965U</t>
  </si>
  <si>
    <t xml:space="preserve">BUCHA DE REDUÇÃO, LONGA, PVC, SOLDÁVEL, DN 50 X 20 MM, INSTALADO EM PRUMADA DE ÁGUA - FORNECIMENTO E INSTALAÇÃO. AF_06/2022</t>
  </si>
  <si>
    <t xml:space="preserve">103966U</t>
  </si>
  <si>
    <t xml:space="preserve">BUCHA DE REDUÇÃO, LONGA, PVC, SOLDÁVEL, DN 50 X 25 MM, INSTALADO EM PRUMADA DE ÁGUA - FORNECIMENTO E INSTALAÇÃO. AF_06/2022</t>
  </si>
  <si>
    <t xml:space="preserve">103967U</t>
  </si>
  <si>
    <t xml:space="preserve">BUCHA DE REDUÇÃO , LONGA, PVC, SOLDÁVEL, DN 50 X 32 MM, INSTALADO EM PRUMADA DE ÁGUA - FORNECIMENTO E INSTALAÇÃO. AF_06/2022</t>
  </si>
  <si>
    <t xml:space="preserve">103968U</t>
  </si>
  <si>
    <t xml:space="preserve">BUCHA DE REDUÇÃO, LONGA, PVC, SOLDÁVEL, DN 60 X 25 MM, INSTALADO EM PRUMADA DE ÁGUA - FORNECIMENTO E INSTALAÇÃO. AF_06/2022</t>
  </si>
  <si>
    <t xml:space="preserve">103969U</t>
  </si>
  <si>
    <t xml:space="preserve">BUCHA DE REDUÇÃO, LONGA, PVC, SOLDÁVEL, DN 60 X 32 MM, INSTALADO EM PRUMADA DE ÁGUA - FORNECIMENTO E INSTALAÇÃO. AF_06/2022</t>
  </si>
  <si>
    <t xml:space="preserve">103970U</t>
  </si>
  <si>
    <t xml:space="preserve">BUCHA DE REDUÇÃO, LONGA, PVC, SOLDÁVEL, DN 60 X 40 MM, INSTALADO EM PRUMADA DE ÁGUA - FORNECIMENTO E INSTALAÇÃO. AF_06/2022</t>
  </si>
  <si>
    <t xml:space="preserve">103971U</t>
  </si>
  <si>
    <t xml:space="preserve">BUCHA DE REDUÇÃO, LONGA, PVC, SOLDÁVEL, DN 60 X 50 MM, INSTALADO EM PRUMADA DE ÁGUA - FORNECIMENTO E INSTALAÇÃO. AF_06/2022</t>
  </si>
  <si>
    <t xml:space="preserve">103972U</t>
  </si>
  <si>
    <t xml:space="preserve">BUCHA DE REDUÇÃO, LONGA, PVC, SOLDÁVEL, DN 75 X 50 MM, INSTALADO EM PRUMADA DE ÁGUA - FORNECIMENTO E INSTALAÇÃO. AF_06/2022</t>
  </si>
  <si>
    <t xml:space="preserve">103973U</t>
  </si>
  <si>
    <t xml:space="preserve">BUCHA DE REDUÇÃO, LONGA, PVC, SOLDÁVEL, DN 85 X 60 MM, INSTALADO EM PRUMADA DE ÁGUA - FORNECIMENTO E INSTALAÇÃO. AF_06/2022</t>
  </si>
  <si>
    <t xml:space="preserve">103974U</t>
  </si>
  <si>
    <t xml:space="preserve">JOELHO DE REDUÇÃO, 90 GRAUS, PVC, SOLDÁVEL, DN 32 MM X 25 MM, INSTALADO EM PRUMADA DE ÁGUA - FORNECIMENTO E INSTALAÇÃO. AF_06/2022</t>
  </si>
  <si>
    <t xml:space="preserve">103975U</t>
  </si>
  <si>
    <t xml:space="preserve">TE DE REDUÇÃO, 90 GRAUS, PVC, SOLDÁVEL, DN 50 MM X 20 MM, INSTALADO EM PRUMADA DE ÁGUA - FORNECIMENTO E INSTALAÇÃO. AF_06/2022</t>
  </si>
  <si>
    <t xml:space="preserve">103976U</t>
  </si>
  <si>
    <t xml:space="preserve">TE DE REDUÇÃO, 90 GRAUS, PVC, SOLDÁVEL, DN 50 MM X 32 MM, INSTALADO EM PRUMADA DE ÁGUA - FORNECIMENTO E INSTALAÇÃO. AF_06/2022</t>
  </si>
  <si>
    <t xml:space="preserve">103977U</t>
  </si>
  <si>
    <t xml:space="preserve">BUCHA DE REDUÇÃO, PVC, SOLDÁVEL, DN 40MM X 32MM, INSTALADO EM PRUMADA DE ÁGUA - FORNECIMENTO E INSTALAÇÃO. AF_06/2022</t>
  </si>
  <si>
    <t xml:space="preserve">103980U</t>
  </si>
  <si>
    <t xml:space="preserve">JOELHO 90 GRAUS, PVC, SOLDÁVEL, DN 40MM, INSTALADO EM RAMAL DE DISTRIBUIÇÃO DE ÁGUA - FORNECIMENTO E INSTALAÇÃO. AF_06/2022</t>
  </si>
  <si>
    <t xml:space="preserve">103981U</t>
  </si>
  <si>
    <t xml:space="preserve">JOELHO 45 GRAUS, PVC, SOLDÁVEL, DN 40MM, INSTALADO EM RAMAL DE DISTRIBUIÇÃO DE ÁGUA - FORNECIMENTO E INSTALAÇÃO. AF_06/2022</t>
  </si>
  <si>
    <t xml:space="preserve">103982U</t>
  </si>
  <si>
    <t xml:space="preserve">CURVA 90 GRAUS, PVC, SOLDÁVEL, DN 40MM, INSTALADO EM RAMAL DE DISTRIBUIÇÃO DE ÁGUA - FORNECIMENTO E INSTALAÇÃO. AF_06/2022</t>
  </si>
  <si>
    <t xml:space="preserve">103983U</t>
  </si>
  <si>
    <t xml:space="preserve">CURVA 45 GRAUS, PVC, SOLDÁVEL, DN 40MM, INSTALADO EM RAMAL DE DISTRIBUIÇÃO DE ÁGUA - FORNECIMENTO E INSTALAÇÃO. AF_06/2022</t>
  </si>
  <si>
    <t xml:space="preserve">103984U</t>
  </si>
  <si>
    <t xml:space="preserve">JOELHO 90 GRAUS, PVC, SOLDÁVEL, DN 50MM, INSTALADO EM RAMAL DE DISTRIBUIÇÃO DE ÁGUA - FORNECIMENTO E INSTALAÇÃO. AF_06/2022</t>
  </si>
  <si>
    <t xml:space="preserve">103985U</t>
  </si>
  <si>
    <t xml:space="preserve">JOELHO 45 GRAUS, PVC, SOLDÁVEL, DN 50MM, INSTALADO EM RAMAL DE DISTRIBUIÇÃO DE ÁGUA - FORNECIMENTO E INSTALAÇÃO. AF_06/2022</t>
  </si>
  <si>
    <t xml:space="preserve">103986U</t>
  </si>
  <si>
    <t xml:space="preserve">CURVA 90 GRAUS, PVC, SOLDÁVEL, DN 50MM, INSTALADO EM RAMAL DE DISTRIBUIÇÃO DE ÁGUA - FORNECIMENTO E INSTALAÇÃO. AF_06/2022</t>
  </si>
  <si>
    <t xml:space="preserve">103987U</t>
  </si>
  <si>
    <t xml:space="preserve">CURVA 45 GRAUS, PVC, SOLDÁVEL, DN 50MM, INSTALADO EM RAMAL DE DISTRIBUIÇÃO DE ÁGUA - FORNECIMENTO E INSTALAÇÃO. AF_06/2022</t>
  </si>
  <si>
    <t xml:space="preserve">103988U</t>
  </si>
  <si>
    <t xml:space="preserve">LUVA, PVC, SOLDÁVEL, DN 40MM, INSTALADO EM RAMAL DE DISTRIBUIÇÃO DE ÁGUA - FORNECIMENTO E INSTALAÇÃO. AF_06/2022</t>
  </si>
  <si>
    <t xml:space="preserve">103990U</t>
  </si>
  <si>
    <t xml:space="preserve">UNIÃO, PVC, SOLDÁVEL, DN 40MM, INSTALADO EM RAMAL DE DISTRIBUIÇÃO DE ÁGUA - FORNECIMENTO E INSTALAÇÃO. AF_06/2022</t>
  </si>
  <si>
    <t xml:space="preserve">103991U</t>
  </si>
  <si>
    <t xml:space="preserve">LUVA COM ROSCA, PVC, SOLDÁVEL, DN 40MM X 1.1/4, INSTALADO EM RAMAL DE DISTRIBUIÇÃO DE ÁGUA - FORNECIMENTO E INSTALAÇÃO. AF_06/2022</t>
  </si>
  <si>
    <t xml:space="preserve">103992U</t>
  </si>
  <si>
    <t xml:space="preserve">ADAPTADOR CURTO COM BOLSA E ROSCA PARA REGISTRO, PVC, SOLDÁVEL, DN 40MM X 1.1/4, INSTALADO EM RAMAL DE DISTRIBUIÇÃO DE ÁGUA - FORNECIMENTO E INSTALAÇÃO. AF_06/2022</t>
  </si>
  <si>
    <t xml:space="preserve">103993U</t>
  </si>
  <si>
    <t xml:space="preserve">BUCHA DE REDUÇÃO, PVC, SOLDÁVEL, DN 40MM X 32MM, INSTALADO EM RAMAL DE DISTRIBUIÇÃO DE ÁGUA - FORNECIMENTO E INSTALAÇÃO. AF_06/2022</t>
  </si>
  <si>
    <t xml:space="preserve">103994U</t>
  </si>
  <si>
    <t xml:space="preserve">ADAPTADOR CURTO COM BOLSA E ROSCA PARA REGISTRO, PVC, SOLDÁVEL, DN 40MM X 1.1/2, INSTALADO EM RAMAL DE DISTRIBUIÇÃO DE ÁGUA - FORNECIMENTO E INSTALAÇÃO. AF_06/2022</t>
  </si>
  <si>
    <t xml:space="preserve">103995U</t>
  </si>
  <si>
    <t xml:space="preserve">LUVA, PVC, SOLDÁVEL, DN 50MM, INSTALADO EM RAMAL DE DISTRIBUIÇÃO DE ÁGUA - FORNECIMENTO E INSTALAÇÃO. AF_06/2022</t>
  </si>
  <si>
    <t xml:space="preserve">103996U</t>
  </si>
  <si>
    <t xml:space="preserve">LUVA DE CORRER, PVC, SOLDÁVEL, DN 50MM, INSTALADO EM RAMAL DE DISTRIBUIÇÃO DE ÁGUA - FORNECIMENTO E INSTALAÇÃO. AF_06/2022</t>
  </si>
  <si>
    <t xml:space="preserve">103997U</t>
  </si>
  <si>
    <t xml:space="preserve">UNIÃO, PVC, SOLDÁVEL, DN 50MM, INSTALADO EM RAMAL DE DISTRIBUIÇÃO DE ÁGUA - FORNECIMENTO E INSTALAÇÃO. AF_06/2022</t>
  </si>
  <si>
    <t xml:space="preserve">103998U</t>
  </si>
  <si>
    <t xml:space="preserve">LUVA DE REDUÇÃO, PVC, SOLDÁVEL, DN 50MM X 25MM, INSTALADO EM RAMAL DE DISTRIBUIÇÃO DE ÁGUA   FORNECIMENTO E INSTALAÇÃO. AF_06/2022</t>
  </si>
  <si>
    <t xml:space="preserve">103999U</t>
  </si>
  <si>
    <t xml:space="preserve">BUCHA DE REDUÇÃO, LONGA, PVC, SOLDÁVEL, DN 50 X 25 MM, INSTALADO EM RAMAL DE DISTRIBUIÇÃO DE ÁGUA - FORNECIMENTO E INSTALAÇÃO. AF_06/2022</t>
  </si>
  <si>
    <t xml:space="preserve">104000U</t>
  </si>
  <si>
    <t xml:space="preserve">LUVA COM ROSCA, PVC, SOLDÁVEL, DN 50MM X 1.1/2, INSTALADO EM RAMAL DE DISTRIBUIÇÃO DE ÁGUA - FORNECIMENTO E INSTALAÇÃO. AF_06/2022</t>
  </si>
  <si>
    <t xml:space="preserve">104001U</t>
  </si>
  <si>
    <t xml:space="preserve">ADAPTADOR CURTO COM BOLSA E ROSCA PARA REGISTRO, PVC, SOLDÁVEL, DN 50MM X 1.1/2, INSTALADO EM RAMAL DE DISTRIBUIÇÃO DE ÁGUA - FORNECIMENTO E INSTALAÇÃO. AF_06/2022</t>
  </si>
  <si>
    <t xml:space="preserve">104002U</t>
  </si>
  <si>
    <t xml:space="preserve">ADAPTADOR CURTO COM BOLSA E ROSCA PARA REGISTRO, PVC, SOLDÁVEL, DN 50MM X 1.1/4, INSTALADO EM RAMAL DE DISTRIBUIÇÃO DE ÁGUA - FORNECIMENTO E INSTALAÇÃO. AF_06/2022</t>
  </si>
  <si>
    <t xml:space="preserve">104003U</t>
  </si>
  <si>
    <t xml:space="preserve">BUCHA DE REDUÇÃO , LONGA, PVC, SOLDÁVEL, DN 50 X 32 MM, INSTALADO EM RAMAL DE DISTRIBUIÇÃO DE ÁGUA - FORNECIMENTO E INSTALAÇÃO. AF_06/2022</t>
  </si>
  <si>
    <t xml:space="preserve">104004U</t>
  </si>
  <si>
    <t xml:space="preserve">TE, PVC, SOLDÁVEL, DN 50MM, INSTALADO EM RAMAL DE DISTRIBUIÇÃO DE ÁGUA - FORNECIMENTO E INSTALAÇÃO. AF_06/2022</t>
  </si>
  <si>
    <t xml:space="preserve">104005U</t>
  </si>
  <si>
    <t xml:space="preserve">TÊ DE REDUÇÃO, PVC, SOLDÁVEL, DN 50MM X 40MM, INSTALADO EM RAMAL DE DISTRIBUIÇÃO DE ÁGUA - FORNECIMENTO E INSTALAÇÃO. AF_06/2022</t>
  </si>
  <si>
    <t xml:space="preserve">104006U</t>
  </si>
  <si>
    <t xml:space="preserve">TÊ DE REDUÇÃO, PVC, SOLDÁVEL, DN 50MM X 25MM, INSTALADO EM RAMAL DE DISTRIBUIÇÃO DE ÁGUA - FORNECIMENTO E INSTALAÇÃO. AF_06/2022</t>
  </si>
  <si>
    <t xml:space="preserve">104007U</t>
  </si>
  <si>
    <t xml:space="preserve">TE DE REDUÇÃO, 90 GRAUS, PVC, SOLDÁVEL, DN 50 MM X 20 MM, INSTALADO EM RAMAL DE DISTRIBUIÇÃO DE ÁGUA - FORNECIMENTO E INSTALAÇÃO. AF_06/2022</t>
  </si>
  <si>
    <t xml:space="preserve">104008U</t>
  </si>
  <si>
    <t xml:space="preserve">TE DE REDUÇÃO, 90 GRAUS, PVC, SOLDÁVEL, DN 50 MM X 32 MM, INSTALADO EM RAMAL DE DISTRIBUIÇÃO DE ÁGUA - FORNECIMENTO E INSTALAÇÃO. AF_06/2022</t>
  </si>
  <si>
    <t xml:space="preserve">104009U</t>
  </si>
  <si>
    <t xml:space="preserve">BUCHA DE REDUÇÃO, CURTA, PVC, SOLDÁVEL, DN 50 X 40 MM, INSTALADO EM RAMAL DE DISTRIBUIÇÃO DE ÁGUA - FORNECIMENTO E INSTALAÇÃO. AF_06/2022</t>
  </si>
  <si>
    <t xml:space="preserve">104010U</t>
  </si>
  <si>
    <t xml:space="preserve">BUCHA DE REDUÇÃO, LONGA, PVC, SOLDÁVEL, DN 50 X 20 MM, INSTALADO EM RAMAL DE DISTRIBUIÇÃO DE ÁGUA - FORNECIMENTO E INSTALAÇÃO. AF_06/2022</t>
  </si>
  <si>
    <t xml:space="preserve">104011U</t>
  </si>
  <si>
    <t xml:space="preserve">TE, PVC, SOLDÁVEL, DN 40MM, INSTALADO EM RAMAL DE DISTRIBUIÇÃO DE ÁGUA - FORNECIMENTO E INSTALAÇÃO. AF_06/2022</t>
  </si>
  <si>
    <t xml:space="preserve">104012U</t>
  </si>
  <si>
    <t xml:space="preserve">TÊ DE REDUÇÃO, PVC, SOLDÁVEL, DN 40MM X 32MM, INSTALADO EM RAMAL DE DISTRIBUIÇÃO DE ÁGUA - FORNECIMENTO E INSTALAÇÃO. AF_06/2022</t>
  </si>
  <si>
    <t xml:space="preserve">104013U</t>
  </si>
  <si>
    <t xml:space="preserve">BUCHA DE REDUÇÃO, LONGA, PVC, SOLDÁVEL, DN 40 X 20 MM, INSTALADO EM RAMAL DE DISTRIBUIÇÃO DE ÁGUA - FORNECIMENTO E INSTALAÇÃO. AF_06/2022</t>
  </si>
  <si>
    <t xml:space="preserve">104014U</t>
  </si>
  <si>
    <t xml:space="preserve">BUCHA DE REDUÇÃO, LONGA, PVC, SOLDÁVEL, DN 40 X 25 MM, INSTALADO EM RAMAL DE DISTRIBUIÇÃO DE ÁGUA - FORNECIMENTO E INSTALAÇÃO. AF_06/2022</t>
  </si>
  <si>
    <t xml:space="preserve">104015U</t>
  </si>
  <si>
    <t xml:space="preserve">TE DE REDUÇÃO, CPVC, SOLDÁVEL, DN 22 X 15 MM, INSTALADO EM RAMAL OU SUB-RAMAL DE ÁGUA - FORNECIMENTO E INSTALAÇÃO. AF_06/2022</t>
  </si>
  <si>
    <t xml:space="preserve">104016U</t>
  </si>
  <si>
    <t xml:space="preserve">TE DE REDUÇÃO, CPVC, SOLDÁVEL, DN 28 X 22 MM, INSTALADO EM RAMAL OU SUB-RAMAL DE ÁGUA - FORNECIMENTO E INSTALAÇÃO. AF_06/2022</t>
  </si>
  <si>
    <t xml:space="preserve">104017U</t>
  </si>
  <si>
    <t xml:space="preserve">TE DE REDUÇÃO, CPVC, SOLDÁVEL, DN 35 X 28 MM, INSTALADO EM RAMAL OU SUB-RAMAL DE ÁGUA - FORNECIMENTO E INSTALAÇÃO. AF_06/2022</t>
  </si>
  <si>
    <t xml:space="preserve">104018U</t>
  </si>
  <si>
    <t xml:space="preserve">104019U</t>
  </si>
  <si>
    <t xml:space="preserve">TE DE REDUÇÃO, CPVC, SOLDÁVEL, DN 35 X 28 MM, INSTALADO EM RAMAL DE DISTRIBUIÇÃO DE ÁGUA - FORNECIMENTO E INSTALAÇÃO. AF_06/2022</t>
  </si>
  <si>
    <t xml:space="preserve">104020U</t>
  </si>
  <si>
    <t xml:space="preserve">TE DE REDUÇÃO, CPVC, SOLDÁVEL, DN 42 X 35 MM, INSTALADO EM PRUMADA DE ÁGUA - FORNECIMENTO E INSTALAÇÃO. AF_06/2022</t>
  </si>
  <si>
    <t xml:space="preserve">104022U</t>
  </si>
  <si>
    <t xml:space="preserve">TE, CPVC, SOLDÁVEL, DN  42MM, INSTALADO EM RAMAL DE DISTRIBUIÇÃO DE ÁGUA  FORNECIMENTO E INSTALAÇÃO. AF_06/2022</t>
  </si>
  <si>
    <t xml:space="preserve">104023U</t>
  </si>
  <si>
    <t xml:space="preserve">JOELHO 90 GRAUS, CPVC, SOLDÁVEL, DN 42MM, INSTALADO EM RAMAL DE DISTRIBUIÇÃO DE ÁGUA  FORNECIMENTO E INSTALAÇÃO. AF_06/2022</t>
  </si>
  <si>
    <t xml:space="preserve">104024U</t>
  </si>
  <si>
    <t xml:space="preserve">JOELHO 45 GRAUS, CPVC, SOLDÁVEL, DN 42MM, INSTALADO EM RAMAL DE DISTRIBUIÇÃO DE ÁGUA  FORNECIMENTO E INSTALAÇÃO. AF_06/2022</t>
  </si>
  <si>
    <t xml:space="preserve">104025U</t>
  </si>
  <si>
    <t xml:space="preserve">LUVA, CPVC, SOLDÁVEL, DN 42MM, INSTALADO EM RAMAL DE DISTRIBUIÇÃO DE ÁGUA  FORNECIMENTO E INSTALAÇÃO. AF_06/2022</t>
  </si>
  <si>
    <t xml:space="preserve">104026U</t>
  </si>
  <si>
    <t xml:space="preserve">LUVA DE CORRER, CPVC, SOLDÁVEL, DN 42MM, INSTALADO EM RAMAL DE DISTRIBUIÇÃO DE ÁGUA  FORNECIMENTO E INSTALAÇÃO. AF_06/2022</t>
  </si>
  <si>
    <t xml:space="preserve">104027U</t>
  </si>
  <si>
    <t xml:space="preserve">UNIÃO, CPVC, SOLDÁVEL, DN 42MM, INSTALADO EM RAMAL DE DISTRIBUIÇÃO DE ÁGUA   FORNECIMENTO E INSTALAÇÃO. AF_06/2022</t>
  </si>
  <si>
    <t xml:space="preserve">104028U</t>
  </si>
  <si>
    <t xml:space="preserve">LUVA DE TRANSIÇÃO, CPVC, SOLDÁVEL, DN42MM X 1.1/2, INSTALADO EM RAMAL DE DISTRIBUIÇÃO DE ÁGUA  FORNECIMENTO E INSTALAÇÃO. AF_06/2022</t>
  </si>
  <si>
    <t xml:space="preserve">104029U</t>
  </si>
  <si>
    <t xml:space="preserve">CONECTOR, CPVC, SOLDÁVEL, DN 42MM X 1.1/2, INSTALADO EM RAMAL DE DISTRIBUIÇÃO DE ÁGUA  FORNECIMENTO E INSTALAÇÃO. AF_06/2022</t>
  </si>
  <si>
    <t xml:space="preserve">104030U</t>
  </si>
  <si>
    <t xml:space="preserve">TE DE REDUÇÃO, CPVC, SOLDÁVEL, DN 42 X 35 MM, INSTALADO EM RAMAL DE DISTRIBUIÇÃO DE ÁGUA - FORNECIMENTO E INSTALAÇÃO. AF_06/2022</t>
  </si>
  <si>
    <t xml:space="preserve">104163U</t>
  </si>
  <si>
    <t xml:space="preserve">CURVA 90 GRAUS, PVC, SERIE R, ÁGUA PLUVIAL, DN 50 MM, JUNTA ELÁSTICA, FORNECIDO E INSTALADO EM RAMAL DE ENCAMINHAMENTO. AF_06/2022</t>
  </si>
  <si>
    <t xml:space="preserve">104164U</t>
  </si>
  <si>
    <t xml:space="preserve">CURVA 90 GRAUS, PVC, SERIE R, ÁGUA PLUVIAL, DN 75 MM, JUNTA ELÁSTICA, FORNECIDO E INSTALADO EM RAMAL DE ENCAMINHAMENTO. AF_06/2022</t>
  </si>
  <si>
    <t xml:space="preserve">104165U</t>
  </si>
  <si>
    <t xml:space="preserve">JOELHO COM VISITA 90 GRAUS, PVC SERIE R, ÁGUA PLUVIAL, DN 100 X 75 MM, JUNTA ELÁSTICA, FORNECIDO E INSTALADO EM RAMAL DE ENCAMINHAMENTO. AF_06/2022</t>
  </si>
  <si>
    <t xml:space="preserve">104167U</t>
  </si>
  <si>
    <t xml:space="preserve">JOELHO 90 GRAUS, PVC, SERIE R, ÁGUA PLUVIAL, DN 150 MM, JUNTA ELÁSTICA, FORNECIDO E INSTALADO EM RAMAL DE ENCAMINHAMENTO. AF_06/2022</t>
  </si>
  <si>
    <t xml:space="preserve">104168U</t>
  </si>
  <si>
    <t xml:space="preserve">JOELHO 45 GRAUS, PVC, SERIE R, ÁGUA PLUVIAL, DN 150 MM, JUNTA ELÁSTICA, FORNECIDO E INSTALADO EM RAMAL DE ENCAMINHAMENTO. AF_06/2022</t>
  </si>
  <si>
    <t xml:space="preserve">104169U</t>
  </si>
  <si>
    <t xml:space="preserve">CURVA 87 GRAUS E 30 MINUTOS, PVC, SERIE R, ÁGUA PLUVIAL, DN 150 MM, JUNTA ELÁSTICA, FORNECIDO E INSTALADO EM RAMAL DE ENCAMINHAMENTO. AF_06/2022</t>
  </si>
  <si>
    <t xml:space="preserve">104170U</t>
  </si>
  <si>
    <t xml:space="preserve">LUVA SIMPLES, PVC, SERIE R, ÁGUA PLUVIAL, DN 150 MM, JUNTA ELÁSTICA, FORNECIDO E INSTALADO EM RAMAL DE ENCAMINHAMENTO. AF_06/2022</t>
  </si>
  <si>
    <t xml:space="preserve">104171U</t>
  </si>
  <si>
    <t xml:space="preserve">LUVA DE CORRER, PVC, SERIE R, ÁGUA PLUVIAL, DN 150 MM, JUNTA ELÁSTICA, FORNECIDO E INSTALADO EM RAMAL DE ENCAMINHAMENTO. AF_06/2022</t>
  </si>
  <si>
    <t xml:space="preserve">104172U</t>
  </si>
  <si>
    <t xml:space="preserve">TÊ DE INSPEÇÃO, PVC, SERIE R, ÁGUA PLUVIAL, DN 150 MM, JUNTA ELÁSTICA, FORNECIDO E INSTALADO EM RAMAL DE ENCAMINHAMENTO. AF_06/2022</t>
  </si>
  <si>
    <t xml:space="preserve">104173U</t>
  </si>
  <si>
    <t xml:space="preserve">REDUÇÃO EXCÊNTRICA, PVC, SERIE R, ÁGUA PLUVIAL, DN 150 X 100 MM, JUNTA ELÁSTICA, FORNECIDO E INSTALADO EM RAMAL DE ENCAMINHAMENTO. AF_06/2022</t>
  </si>
  <si>
    <t xml:space="preserve">104174U</t>
  </si>
  <si>
    <t xml:space="preserve">JUNÇÃO SIMPLES, PVC, SERIE R, ÁGUA PLUVIAL, DN 150 X 100 MM, JUNTA ELÁSTICA, FORNECIDO E INSTALADO EM RAMAL DE ENCAMINHAMENTO. AF_06/2022</t>
  </si>
  <si>
    <t xml:space="preserve">104175U</t>
  </si>
  <si>
    <t xml:space="preserve">TÊ, PVC, SERIE R, ÁGUA PLUVIAL, DN 150 X 100 MM, JUNTA ELÁSTICA, FORNECIDO E INSTALADO EM RAMAL DE ENCAMINHAMENTO. AF_06/2022</t>
  </si>
  <si>
    <t xml:space="preserve">104176U</t>
  </si>
  <si>
    <t xml:space="preserve">JUNÇÃO SIMPLES, PVC, SERIE R, ÁGUA PLUVIAL, DN 150 X 150 MM, JUNTA ELÁSTICA, FORNECIDO E INSTALADO EM RAMAL DE ENCAMINHAMENTO. AF_06/2022</t>
  </si>
  <si>
    <t xml:space="preserve">104177U</t>
  </si>
  <si>
    <t xml:space="preserve">TÊ, PVC, SERIE R, ÁGUA PLUVIAL, DN 150 X 150 MM, JUNTA ELÁSTICA, FORNECIDO E INSTALADO EM RAMAL DE ENCAMINHAMENTO. AF_06/2022</t>
  </si>
  <si>
    <t xml:space="preserve">104178U</t>
  </si>
  <si>
    <t xml:space="preserve">CAP, PVC, SERIE R, ÁGUA PLUVIAL, DN 100 MM, JUNTA ELÁSTICA, FORNECIDO E INSTALADO EM RAMAL DE ENCAMINHAMENTO. AF_06/2022</t>
  </si>
  <si>
    <t xml:space="preserve">104179U</t>
  </si>
  <si>
    <t xml:space="preserve">CAP, PVC, SERIE R, ÁGUA PLUVIAL, DN 150 MM, JUNTA ELÁSTICA, FORNECIDO E INSTALADO EM RAMAL DE ENCAMINHAMENTO. AF_06/2022</t>
  </si>
  <si>
    <t xml:space="preserve">97895U</t>
  </si>
  <si>
    <t xml:space="preserve">CAIXA ENTERRADA HIDRÁULICA RETANGULAR, EM CONCRETO PRÉ-MOLDADO, DIMENSÕES INTERNAS: 0,3X0,3X0,3 M. AF_12/2020</t>
  </si>
  <si>
    <t xml:space="preserve">97896U</t>
  </si>
  <si>
    <t xml:space="preserve">CAIXA ENTERRADA HIDRÁULICA RETANGULAR, EM CONCRETO PRÉ-MOLDADO, DIMENSÕES INTERNAS: 0,4X0,4X0,4 M. AF_12/2020</t>
  </si>
  <si>
    <t xml:space="preserve">97897U</t>
  </si>
  <si>
    <t xml:space="preserve">CAIXA ENTERRADA HIDRÁULICA RETANGULAR, EM CONCRETO PRÉ-MOLDADO, DIMENSÕES INTERNAS: 0,6X0,6X0,5 M. AF_12/2020</t>
  </si>
  <si>
    <t xml:space="preserve">97898U</t>
  </si>
  <si>
    <t xml:space="preserve">CAIXA ENTERRADA HIDRÁULICA RETANGULAR, EM CONCRETO PRÉ-MOLDADO, DIMENSÕES INTERNAS: 0,8X0,8X0,5 M. AF_12/2020</t>
  </si>
  <si>
    <t xml:space="preserve">97900U</t>
  </si>
  <si>
    <t xml:space="preserve">CAIXA ENTERRADA HIDRÁULICA RETANGULAR EM ALVENARIA COM TIJOLOS CERÂMICOS MACIÇOS, DIMENSÕES INTERNAS: 0,3X0,3X0,3 M PARA REDE DE ESGOTO. AF_12/2020</t>
  </si>
  <si>
    <t xml:space="preserve">97901U</t>
  </si>
  <si>
    <t xml:space="preserve">CAIXA ENTERRADA HIDRÁULICA RETANGULAR EM ALVENARIA COM TIJOLOS CERÂMICOS MACIÇOS, DIMENSÕES INTERNAS: 0,4X0,4X0,4 M PARA REDE DE ESGOTO. AF_12/2020</t>
  </si>
  <si>
    <t xml:space="preserve">97902U</t>
  </si>
  <si>
    <t xml:space="preserve">CAIXA ENTERRADA HIDRÁULICA RETANGULAR EM ALVENARIA COM TIJOLOS CERÂMICOS MACIÇOS, DIMENSÕES INTERNAS: 0,6X0,6X0,6 M PARA REDE DE ESGOTO. AF_12/2020</t>
  </si>
  <si>
    <t xml:space="preserve">97903U</t>
  </si>
  <si>
    <t xml:space="preserve">CAIXA ENTERRADA HIDRÁULICA RETANGULAR EM ALVENARIA COM TIJOLOS CERÂMICOS MACIÇOS, DIMENSÕES INTERNAS: 0,8X0,8X0,6 M PARA REDE DE ESGOTO. AF_12/2020</t>
  </si>
  <si>
    <t xml:space="preserve">97904U</t>
  </si>
  <si>
    <t xml:space="preserve">CAIXA ENTERRADA HIDRÁULICA RETANGULAR EM ALVENARIA COM TIJOLOS CERÂMICOS MACIÇOS, DIMENSÕES INTERNAS: 1X1X0,6 M PARA REDE DE ESGOTO. AF_12/2020</t>
  </si>
  <si>
    <t xml:space="preserve">97905U</t>
  </si>
  <si>
    <t xml:space="preserve">CAIXA ENTERRADA HIDRÁULICA RETANGULAR, EM ALVENARIA COM BLOCOS DE CONCRETO, DIMENSÕES INTERNAS: 0,4X0,4X0,4 M PARA REDE DE ESGOTO. AF_12/2020</t>
  </si>
  <si>
    <t xml:space="preserve">97906U</t>
  </si>
  <si>
    <t xml:space="preserve">CAIXA ENTERRADA HIDRÁULICA RETANGULAR, EM ALVENARIA COM BLOCOS DE CONCRETO, DIMENSÕES INTERNAS: 0,6X0,6X0,6 M PARA REDE DE ESGOTO. AF_12/2020</t>
  </si>
  <si>
    <t xml:space="preserve">97907U</t>
  </si>
  <si>
    <t xml:space="preserve">CAIXA ENTERRADA HIDRÁULICA RETANGULAR, EM ALVENARIA COM BLOCOS DE CONCRETO, DIMENSÕES INTERNAS: 0,8X0,8X0,6 M PARA REDE DE ESGOTO. AF_12/2020</t>
  </si>
  <si>
    <t xml:space="preserve">97908U</t>
  </si>
  <si>
    <t xml:space="preserve">CAIXA ENTERRADA HIDRÁULICA RETANGULAR, EM ALVENARIA COM BLOCOS DE CONCRETO, DIMENSÕES INTERNAS: 1X1X0,6 M PARA REDE DE ESGOTO. AF_12/2020</t>
  </si>
  <si>
    <t xml:space="preserve">98102U</t>
  </si>
  <si>
    <t xml:space="preserve">CAIXA DE GORDURA SIMPLES, CIRCULAR, EM CONCRETO PRÉ-MOLDADO, DIÂMETRO INTERNO = 0,4 M, ALTURA INTERNA = 0,4 M. AF_12/2020</t>
  </si>
  <si>
    <t xml:space="preserve">98104U</t>
  </si>
  <si>
    <t xml:space="preserve">CAIXA DE GORDURA SIMPLES (CAPACIDADE: 36L), RETANGULAR, EM ALVENARIA COM TIJOLOS CERÂMICOS MACIÇOS, DIMENSÕES INTERNAS = 0,2X0,4 M, ALTURA INTERNA = 0,8 M. AF_12/2020</t>
  </si>
  <si>
    <t xml:space="preserve">98105U</t>
  </si>
  <si>
    <t xml:space="preserve">CAIXA DE GORDURA DUPLA (CAPACIDADE: 126 L), RETANGULAR, EM ALVENARIA COM TIJOLOS CERÂMICOS MACIÇOS, DIMENSÕES INTERNAS = 0,4X0,7 M, ALTURA INTERNA = 0,8 M. AF_12/2020</t>
  </si>
  <si>
    <t xml:space="preserve">98106U</t>
  </si>
  <si>
    <t xml:space="preserve">CAIXA DE GORDURA ESPECIAL (CAPACIDADE: 312 L - PARA ATÉ 146 PESSOAS SERVIDAS NO PICO), RETANGULAR, EM ALVENARIA COM TIJOLOS CERÂMICOS MACIÇOS, DIMENSÕES INTERNAS = 0,4X1,2 M, ALTURA INTERNA = 1 M. AF_12/2020</t>
  </si>
  <si>
    <t xml:space="preserve">98107U</t>
  </si>
  <si>
    <t xml:space="preserve">CAIXA DE GORDURA SIMPLES (CAPACIDADE: 36 L), RETANGULAR, EM ALVENARIA COM BLOCOS DE CONCRETO, DIMENSÕES INTERNAS = 0,2X0,4 M, ALTURA INTERNA = 0,8 M. AF_12/2020</t>
  </si>
  <si>
    <t xml:space="preserve">98108U</t>
  </si>
  <si>
    <t xml:space="preserve">CAIXA DE GORDURA DUPLA (CAPACIDADE: 126 L), RETANGULAR, EM ALVENARIA COM BLOCOS DE CONCRETO, DIMENSÕES INTERNAS = 0,4X0,7 M, ALTURA INTERNA = 0,8 M. AF_12/2020</t>
  </si>
  <si>
    <t xml:space="preserve">99250U</t>
  </si>
  <si>
    <t xml:space="preserve">CAIXA ENTERRADA HIDRÁULICA RETANGULAR EM ALVENARIA COM TIJOLOS CERÂMICOS MACIÇOS, DIMENSÕES INTERNAS: 0,3X0,3X0,3 M PARA REDE DE DRENAGEM. AF_12/2020</t>
  </si>
  <si>
    <t xml:space="preserve">99251U</t>
  </si>
  <si>
    <t xml:space="preserve">CAIXA ENTERRADA HIDRÁULICA RETANGULAR EM ALVENARIA COM TIJOLOS CERÂMICOS MACIÇOS, DIMENSÕES INTERNAS: 0,4X0,4X0,4 M PARA REDE DE DRENAGEM. AF_12/2020</t>
  </si>
  <si>
    <t xml:space="preserve">99253U</t>
  </si>
  <si>
    <t xml:space="preserve">CAIXA ENTERRADA HIDRÁULICA RETANGULAR EM ALVENARIA COM TIJOLOS CERÂMICOS MACIÇOS, DIMENSÕES INTERNAS: 0,6X0,6X0,6 M PARA REDE DE DRENAGEM. AF_12/2020</t>
  </si>
  <si>
    <t xml:space="preserve">99255U</t>
  </si>
  <si>
    <t xml:space="preserve">CAIXA ENTERRADA HIDRÁULICA RETANGULAR EM ALVENARIA COM TIJOLOS CERÂMICOS MACIÇOS, DIMENSÕES INTERNAS: 0,8X0,8X0,6 M PARA REDE DE DRENAGEM. AF_12/2020</t>
  </si>
  <si>
    <t xml:space="preserve">99257U</t>
  </si>
  <si>
    <t xml:space="preserve">CAIXA ENTERRADA HIDRÁULICA RETANGULAR EM ALVENARIA COM TIJOLOS CERÂMICOS MACIÇOS, DIMENSÕES INTERNAS: 1X1X0,6 M PARA REDE DE DRENAGEM. AF_12/2020</t>
  </si>
  <si>
    <t xml:space="preserve">99258U</t>
  </si>
  <si>
    <t xml:space="preserve">CAIXA ENTERRADA HIDRÁULICA RETANGULAR, EM ALVENARIA COM BLOCOS DE CONCRETO, DIMENSÕES INTERNAS: 0,4X0,4X0,4 M PARA REDE DE DRENAGEM. AF_12/2020</t>
  </si>
  <si>
    <t xml:space="preserve">99260U</t>
  </si>
  <si>
    <t xml:space="preserve">CAIXA ENTERRADA HIDRÁULICA RETANGULAR, EM ALVENARIA COM BLOCOS DE CONCRETO, DIMENSÕES INTERNAS: 0,6X0,6X0,6 M PARA REDE DE DRENAGEM. AF_12/2020</t>
  </si>
  <si>
    <t xml:space="preserve">99262U</t>
  </si>
  <si>
    <t xml:space="preserve">CAIXA ENTERRADA HIDRÁULICA RETANGULAR, EM ALVENARIA COM BLOCOS DE CONCRETO, DIMENSÕES INTERNAS: 0,8X0,8X0,6 M PARA REDE DE DRENAGEM. AF_12/2020</t>
  </si>
  <si>
    <t xml:space="preserve">99264U</t>
  </si>
  <si>
    <t xml:space="preserve">CAIXA ENTERRADA HIDRÁULICA RETANGULAR, EM ALVENARIA COM BLOCOS DE CONCRETO, DIMENSÕES INTERNAS: 1X1X0,6 M PARA REDE DE DRENAGEM. AF_12/2020</t>
  </si>
  <si>
    <t xml:space="preserve">102587U</t>
  </si>
  <si>
    <t xml:space="preserve">FURO EM CAIXA D'ÁGUA COM ESPESSURA DE 2 ATÉ 5 MM E DIÂMETRO DE 15 MM. AF_06/2021</t>
  </si>
  <si>
    <t xml:space="preserve">102588U</t>
  </si>
  <si>
    <t xml:space="preserve">FURO EM CAIXA D'ÁGUA COM ESPESSURA DE 6 ATÉ 8 MM E DIÂMETRO DE 15 MM. AF_06/2021</t>
  </si>
  <si>
    <t xml:space="preserve">102589U</t>
  </si>
  <si>
    <t xml:space="preserve">FURO EM CAIXA D'ÁGUA COM ESPESSURA DE 2 ATÉ 5 MM E DIÂMETRO DE 20 MM. AF_06/2021</t>
  </si>
  <si>
    <t xml:space="preserve">102590U</t>
  </si>
  <si>
    <t xml:space="preserve">FURO EM CAIXA D'ÁGUA COM ESPESSURA DE 6 ATÉ 8 MM E DIÂMETRO DE 20 MM. AF_06/2021</t>
  </si>
  <si>
    <t xml:space="preserve">102591U</t>
  </si>
  <si>
    <t xml:space="preserve">FURO EM CAIXA D'ÁGUA COM ESPESSURA DE 2 ATÉ 5 MM E DIÂMETRO DE 25 MM. AF_06/2021</t>
  </si>
  <si>
    <t xml:space="preserve">102592U</t>
  </si>
  <si>
    <t xml:space="preserve">FURO EM CAIXA D'ÁGUA COM ESPESSURA DE 6 ATÉ 8 MM E DIÂMETRO DE 25 MM. AF_06/2021</t>
  </si>
  <si>
    <t xml:space="preserve">102593U</t>
  </si>
  <si>
    <t xml:space="preserve">FURO EM CAIXA D'ÁGUA COM ESPESSURA DE 2 ATÉ 5 MM E DIÂMETRO DE 32 MM. AF_06/2021</t>
  </si>
  <si>
    <t xml:space="preserve">102594U</t>
  </si>
  <si>
    <t xml:space="preserve">FURO EM CAIXA D'ÁGUA COM ESPESSURA DE 6 ATÉ 8 MM E DIÂMETRO DE 32 MM. AF_06/2021</t>
  </si>
  <si>
    <t xml:space="preserve">102595U</t>
  </si>
  <si>
    <t xml:space="preserve">FURO EM CAIXA D'ÁGUA COM ESPESSURA DE 2 ATÉ 5 MM E DIÂMETRO DE 40 MM. AF_06/2021</t>
  </si>
  <si>
    <t xml:space="preserve">102596U</t>
  </si>
  <si>
    <t xml:space="preserve">FURO EM CAIXA D'ÁGUA COM ESPESSURA DE 6 ATÉ 8 MM E DIÂMETRO DE 40 MM. AF_06/2021</t>
  </si>
  <si>
    <t xml:space="preserve">102597U</t>
  </si>
  <si>
    <t xml:space="preserve">FURO EM CAIXA D'ÁGUA COM ESPESSURA DE 2 ATÉ 5 MM E DIÂMETRO DE 50 MM. AF_06/2021</t>
  </si>
  <si>
    <t xml:space="preserve">102598U</t>
  </si>
  <si>
    <t xml:space="preserve">FURO EM CAIXA D'ÁGUA COM ESPESSURA DE 6 ATÉ 8 MM E DIÂMETRO DE 50 MM. AF_06/2021</t>
  </si>
  <si>
    <t xml:space="preserve">102599U</t>
  </si>
  <si>
    <t xml:space="preserve">FURO EM CAIXA D'ÁGUA COM ESPESSURA DE 2 ATÉ 5 MM E DIÂMETRO DE 60 MM. AF_06/2021</t>
  </si>
  <si>
    <t xml:space="preserve">102600U</t>
  </si>
  <si>
    <t xml:space="preserve">FURO EM CAIXA D'ÁGUA COM ESPESSURA DE 6 ATÉ 8 MM E DIÂMETRO DE 60 MM. AF_06/2021</t>
  </si>
  <si>
    <t xml:space="preserve">102601U</t>
  </si>
  <si>
    <t xml:space="preserve">FURO EM CAIXA D'ÁGUA COM ESPESSURA DE 2 ATÉ 5 MM E DIÂMETRO DE 75 MM. AF_06/2021</t>
  </si>
  <si>
    <t xml:space="preserve">102602U</t>
  </si>
  <si>
    <t xml:space="preserve">FURO EM CAIXA D'ÁGUA COM ESPESSURA DE 6 ATÉ 8 MM E DIÂMETRO DE 75 MM. AF_06/2021</t>
  </si>
  <si>
    <t xml:space="preserve">102603U</t>
  </si>
  <si>
    <t xml:space="preserve">FURO EM CAIXA D'ÁGUA COM ESPESSURA DE 2 ATÉ 5 MM E DIÂMETRO DE 100 MM. AF_06/2021</t>
  </si>
  <si>
    <t xml:space="preserve">102604U</t>
  </si>
  <si>
    <t xml:space="preserve">FURO EM CAIXA D'ÁGUA COM ESPESSURA DE 6 ATÉ 8 MM E DIÂMETRO DE 100 MM. AF_06/2021</t>
  </si>
  <si>
    <t xml:space="preserve">102605U</t>
  </si>
  <si>
    <t xml:space="preserve">CAIXA D´ÁGUA EM POLIETILENO, 500 LITROS - FORNECIMENTO E INSTALAÇÃO. AF_06/2021</t>
  </si>
  <si>
    <t xml:space="preserve">102606U</t>
  </si>
  <si>
    <t xml:space="preserve">CAIXA D´ÁGUA EM POLIETILENO, 750 LITROS - FORNECIMENTO E INSTALAÇÃO. AF_06/2021</t>
  </si>
  <si>
    <t xml:space="preserve">102607U</t>
  </si>
  <si>
    <t xml:space="preserve">CAIXA D´ÁGUA EM POLIETILENO, 1000 LITROS - FORNECIMENTO E INSTALAÇÃO. AF_06/2021</t>
  </si>
  <si>
    <t xml:space="preserve">102608U</t>
  </si>
  <si>
    <t xml:space="preserve">CAIXA D´ÁGUA EM POLIETILENO, 1500 LITROS - FORNECIMENTO E INSTALAÇÃO. AF_06/2021</t>
  </si>
  <si>
    <t xml:space="preserve">102609U</t>
  </si>
  <si>
    <t xml:space="preserve">CAIXA D´ÁGUA EM POLIETILENO, 2000 LITROS - FORNECIMENTO E INSTALAÇÃO. AF_06/2021</t>
  </si>
  <si>
    <t xml:space="preserve">102611U</t>
  </si>
  <si>
    <t xml:space="preserve">CAIXA D´ÁGUA EM POLIÉSTER REFORÇADO COM FIBRA DE VIDRO, 500 LITROS - FORNECIMENTO E INSTALAÇÃO. AF_06/2021</t>
  </si>
  <si>
    <t xml:space="preserve">102613U</t>
  </si>
  <si>
    <t xml:space="preserve">CAIXA D´ÁGUA EM POLIÉSTER REFORÇADO COM FIBRA DE VIDRO, 1000 LITROS - FORNECIMENTO E INSTALAÇÃO. AF_06/2021</t>
  </si>
  <si>
    <t xml:space="preserve">102614U</t>
  </si>
  <si>
    <t xml:space="preserve">CAIXA D´ÁGUA EM POLIÉSTER REFORÇADO COM FIBRA DE VIDRO, 1500 LITROS - FORNECIMENTO E INSTALAÇÃO. AF_06/2021</t>
  </si>
  <si>
    <t xml:space="preserve">102615U</t>
  </si>
  <si>
    <t xml:space="preserve">CAIXA D´ÁGUA EM POLIÉSTER REFORÇADO COM FIBRA DE VIDRO, 2000 LITROS - FORNECIMENTO E INSTALAÇÃO. AF_06/2021</t>
  </si>
  <si>
    <t xml:space="preserve">102617U</t>
  </si>
  <si>
    <t xml:space="preserve">CAIXA D´ÁGUA EM POLIÉSTER REFORÇADO COM FIBRA DE VIDRO, 5000 LITROS - FORNECIMENTO E INSTALAÇÃO. AF_06/2021</t>
  </si>
  <si>
    <t xml:space="preserve">102619U</t>
  </si>
  <si>
    <t xml:space="preserve">CAIXA D´ÁGUA EM POLIÉSTER REFORÇADO COM FIBRA DE VIDRO, 10000 LITROS - FORNECIMENTO E INSTALAÇÃO. AF_06/2021</t>
  </si>
  <si>
    <t xml:space="preserve">102622U</t>
  </si>
  <si>
    <t xml:space="preserve">CAIXA D´ÁGUA EM POLIETILENO, 500 LITROS (INCLUSOS TUBOS, CONEXÕES E TORNEIRA DE BÓIA) - FORNECIMENTO E INSTALAÇÃO. AF_06/2021</t>
  </si>
  <si>
    <t xml:space="preserve">102623U</t>
  </si>
  <si>
    <t xml:space="preserve">CAIXA D´ÁGUA EM POLIETILENO, 1000 LITROS (INCLUSOS TUBOS, CONEXÕES E TORNEIRA DE BÓIA) - FORNECIMENTO E INSTALAÇÃO. AF_06/2021</t>
  </si>
  <si>
    <t xml:space="preserve">89482U</t>
  </si>
  <si>
    <t xml:space="preserve">CAIXA SIFONADA, PVC, DN 100 X 100 X 50 MM, FORNECIDA E INSTALADA EM RAMAIS DE ENCAMINHAMENTO DE ÁGUA PLUVIAL. AF_06/2022</t>
  </si>
  <si>
    <t xml:space="preserve">89491U</t>
  </si>
  <si>
    <t xml:space="preserve">CAIXA SIFONADA, PVC, DN 150 X 185 X 75 MM, FORNECIDA E INSTALADA EM RAMAIS DE ENCAMINHAMENTO DE ÁGUA PLUVIAL. AF_06/2022</t>
  </si>
  <si>
    <t xml:space="preserve">89495U</t>
  </si>
  <si>
    <t xml:space="preserve">RALO SIFONADO, PVC, DN 100 X 40 MM, JUNTA SOLDÁVEL, FORNECIDO E INSTALADO EM RAMAIS DE ENCAMINHAMENTO DE ÁGUA PLUVIAL. AF_06/2022</t>
  </si>
  <si>
    <t xml:space="preserve">89707U</t>
  </si>
  <si>
    <t xml:space="preserve">CAIXA SIFONADA, PVC, DN 100 X 100 X 50 MM, JUNTA ELÁSTICA, FORNECIDA E INSTALADA EM RAMAL DE DESCARGA OU EM RAMAL DE ESGOTO SANITÁRIO. AF_12/2014</t>
  </si>
  <si>
    <t xml:space="preserve">89708U</t>
  </si>
  <si>
    <t xml:space="preserve">CAIXA SIFONADA, PVC, DN 150 X 185 X 75 MM, JUNTA ELÁSTICA, FORNECIDA E INSTALADA EM RAMAL DE DESCARGA OU EM RAMAL DE ESGOTO SANITÁRIO. AF_12/2014</t>
  </si>
  <si>
    <t xml:space="preserve">89709U</t>
  </si>
  <si>
    <t xml:space="preserve">RALO SIFONADO, PVC, DN 100 X 40 MM, JUNTA SOLDÁVEL, FORNECIDO E INSTALADO EM RAMAL DE DESCARGA OU EM RAMAL DE ESGOTO SANITÁRIO. AF_12/2014</t>
  </si>
  <si>
    <t xml:space="preserve">89710U</t>
  </si>
  <si>
    <t xml:space="preserve">RALO SECO, PVC, DN 100 X 40 MM, JUNTA SOLDÁVEL, FORNECIDO E INSTALADO EM RAMAL DE DESCARGA OU EM RAMAL DE ESGOTO SANITÁRIO. AF_12/2014</t>
  </si>
  <si>
    <t xml:space="preserve">86872U</t>
  </si>
  <si>
    <t xml:space="preserve">TANQUE DE LOUÇA BRANCA COM COLUNA, 30L OU EQUIVALENTE - FORNECIMENTO E INSTALAÇÃO. AF_01/2020</t>
  </si>
  <si>
    <t xml:space="preserve">86874U</t>
  </si>
  <si>
    <t xml:space="preserve">TANQUE DE LOUÇA BRANCA SUSPENSO, 18L OU EQUIVALENTE - FORNECIMENTO E INSTALAÇÃO. AF_01/2020</t>
  </si>
  <si>
    <t xml:space="preserve">86875U</t>
  </si>
  <si>
    <t xml:space="preserve">TANQUE DE MÁRMORE SINTÉTICO COM COLUNA, 22L OU EQUIVALENTE   FORNECIMENTO E INSTALAÇÃO. AF_01/2020</t>
  </si>
  <si>
    <t xml:space="preserve">86876U</t>
  </si>
  <si>
    <t xml:space="preserve">TANQUE DE MÁRMORE SINTÉTICO SUSPENSO, 22L OU EQUIVALENTE - FORNECIMENTO E INSTALAÇÃO. AF_01/2020</t>
  </si>
  <si>
    <t xml:space="preserve">86877U</t>
  </si>
  <si>
    <t xml:space="preserve">VÁLVULA EM METAL CROMADO 1.1/2 X 1.1/2 PARA TANQUE OU LAVATÓRIO, COM OU SEM LADRÃO - FORNECIMENTO E INSTALAÇÃO. AF_01/2020</t>
  </si>
  <si>
    <t xml:space="preserve">86878U</t>
  </si>
  <si>
    <t xml:space="preserve">VÁLVULA EM METAL CROMADO TIPO AMERICANA 3.1/2 X 1.1/2 PARA PIA - FORNECIMENTO E INSTALAÇÃO. AF_01/2020</t>
  </si>
  <si>
    <t xml:space="preserve">86879U</t>
  </si>
  <si>
    <t xml:space="preserve">VÁLVULA EM PLÁSTICO 1 PARA PIA, TANQUE OU LAVATÓRIO, COM OU SEM LADRÃO - FORNECIMENTO E INSTALAÇÃO. AF_01/2020</t>
  </si>
  <si>
    <t xml:space="preserve">86880U</t>
  </si>
  <si>
    <t xml:space="preserve">VÁLVULA EM PLÁSTICO CROMADO TIPO AMERICANA 3.1/2 X 1.1/2 SEM ADAPTADOR PARA PIA - FORNECIMENTO E INSTALAÇÃO. AF_01/2020</t>
  </si>
  <si>
    <t xml:space="preserve">86881U</t>
  </si>
  <si>
    <t xml:space="preserve">SIFÃO DO TIPO GARRAFA EM METAL CROMADO 1 X 1.1/2 - FORNECIMENTO E INSTALAÇÃO. AF_01/2020</t>
  </si>
  <si>
    <t xml:space="preserve">86882U</t>
  </si>
  <si>
    <t xml:space="preserve">SIFÃO DO TIPO GARRAFA/COPO EM PVC 1.1/4  X 1.1/2 - FORNECIMENTO E INSTALAÇÃO. AF_01/2020</t>
  </si>
  <si>
    <t xml:space="preserve">86883U</t>
  </si>
  <si>
    <t xml:space="preserve">SIFÃO DO TIPO FLEXÍVEL EM PVC 1  X 1.1/2  - FORNECIMENTO E INSTALAÇÃO. AF_01/2020</t>
  </si>
  <si>
    <t xml:space="preserve">86884U</t>
  </si>
  <si>
    <t xml:space="preserve">ENGATE FLEXÍVEL EM PLÁSTICO BRANCO, 1/2 X 30CM - FORNECIMENTO E INSTALAÇÃO. AF_01/2020</t>
  </si>
  <si>
    <t xml:space="preserve">86885U</t>
  </si>
  <si>
    <t xml:space="preserve">ENGATE FLEXÍVEL EM PLÁSTICO BRANCO, 1/2 X 40CM - FORNECIMENTO E INSTALAÇÃO. AF_01/2020</t>
  </si>
  <si>
    <t xml:space="preserve">86886U</t>
  </si>
  <si>
    <t xml:space="preserve">ENGATE FLEXÍVEL EM INOX, 1/2  X 30CM - FORNECIMENTO E INSTALAÇÃO. AF_01/2020</t>
  </si>
  <si>
    <t xml:space="preserve">86887U</t>
  </si>
  <si>
    <t xml:space="preserve">ENGATE FLEXÍVEL EM INOX, 1/2  X 40CM - FORNECIMENTO E INSTALAÇÃO. AF_01/2020</t>
  </si>
  <si>
    <t xml:space="preserve">86888U</t>
  </si>
  <si>
    <t xml:space="preserve">VASO SANITÁRIO SIFONADO COM CAIXA ACOPLADA LOUÇA BRANCA - FORNECIMENTO E INSTALAÇÃO. AF_01/2020</t>
  </si>
  <si>
    <t xml:space="preserve">86889U</t>
  </si>
  <si>
    <t xml:space="preserve">BANCADA DE GRANITO CINZA POLIDO, DE 1,50 X 0,60 M, PARA PIA DE COZINHA - FORNECIMENTO E INSTALAÇÃO. AF_01/2020</t>
  </si>
  <si>
    <t xml:space="preserve">86893U</t>
  </si>
  <si>
    <t xml:space="preserve">BANCADA DE MÁRMORE BRANCO POLIDO, DE 1,50 X 0,60 M, PARA PIA DE COZINHA - FORNECIMENTO E INSTALAÇÃO. AF_01/2020</t>
  </si>
  <si>
    <t xml:space="preserve">86894U</t>
  </si>
  <si>
    <t xml:space="preserve">BANCADA DE MÁRMORE SINTÉTICO, DE 120 X 60CM, COM CUBA INTEGRADA - FORNECIMENTO E INSTALAÇÃO. AF_01/2020</t>
  </si>
  <si>
    <t xml:space="preserve">86895U</t>
  </si>
  <si>
    <t xml:space="preserve">BANCADA DE GRANITO CINZA POLIDO, DE 0,50 X 0,60 M, PARA LAVATÓRIO - FORNECIMENTO E INSTALAÇÃO. AF_01/2020</t>
  </si>
  <si>
    <t xml:space="preserve">86899U</t>
  </si>
  <si>
    <t xml:space="preserve">BANCADA DE MÁRMORE BRANCO POLIDO, DE 0,50 X 0,60 M, PARA LAVATÓRIO - FORNECIMENTO E INSTALAÇÃO. AF_01/2020</t>
  </si>
  <si>
    <t xml:space="preserve">86900U</t>
  </si>
  <si>
    <t xml:space="preserve">CUBA DE EMBUTIR RETANGULAR DE AÇO INOXIDÁVEL, 46 X 30 X 12 CM - FORNECIMENTO E INSTALAÇÃO. AF_01/2020</t>
  </si>
  <si>
    <t xml:space="preserve">86901U</t>
  </si>
  <si>
    <t xml:space="preserve">CUBA DE EMBUTIR OVAL EM LOUÇA BRANCA, 35 X 50CM OU EQUIVALENTE - FORNECIMENTO E INSTALAÇÃO. AF_01/2020</t>
  </si>
  <si>
    <t xml:space="preserve">86902U</t>
  </si>
  <si>
    <t xml:space="preserve">LAVATÓRIO LOUÇA BRANCA COM COLUNA, *44 X 35,5* CM, PADRÃO POPULAR - FORNECIMENTO E INSTALAÇÃO. AF_01/2020</t>
  </si>
  <si>
    <t xml:space="preserve">86903U</t>
  </si>
  <si>
    <t xml:space="preserve">LAVATÓRIO LOUÇA BRANCA COM COLUNA, 45 X 55CM OU EQUIVALENTE, PADRÃO MÉDIO - FORNECIMENTO E INSTALAÇÃO. AF_01/2020</t>
  </si>
  <si>
    <t xml:space="preserve">86904U</t>
  </si>
  <si>
    <t xml:space="preserve">LAVATÓRIO LOUÇA BRANCA SUSPENSO, 29,5 X 39CM OU EQUIVALENTE, PADRÃO POPULAR - FORNECIMENTO E INSTALAÇÃO. AF_01/2020</t>
  </si>
  <si>
    <t xml:space="preserve">86905U</t>
  </si>
  <si>
    <t xml:space="preserve">APARELHO MISTURADOR DE MESA PARA LAVATÓRIO, PADRÃO MÉDIO - FORNECIMENTO E INSTALAÇÃO. AF_01/2020</t>
  </si>
  <si>
    <t xml:space="preserve">86906U</t>
  </si>
  <si>
    <t xml:space="preserve">TORNEIRA CROMADA DE MESA, 1/2 OU 3/4, PARA LAVATÓRIO, PADRÃO POPULAR - FORNECIMENTO E INSTALAÇÃO. AF_01/2020</t>
  </si>
  <si>
    <t xml:space="preserve">86908U</t>
  </si>
  <si>
    <t xml:space="preserve">APARELHO MISTURADOR DE MESA PARA PIA DE COZINHA, PADRÃO MÉDIO - FORNECIMENTO E INSTALAÇÃO. AF_01/2020</t>
  </si>
  <si>
    <t xml:space="preserve">86909U</t>
  </si>
  <si>
    <t xml:space="preserve">TORNEIRA CROMADA TUBO MÓVEL, DE MESA, 1/2 OU 3/4, PARA PIA DE COZINHA, PADRÃO ALTO - FORNECIMENTO E INSTALAÇÃO. AF_01/2020</t>
  </si>
  <si>
    <t xml:space="preserve">86910U</t>
  </si>
  <si>
    <t xml:space="preserve">TORNEIRA CROMADA TUBO MÓVEL, DE PAREDE, 1/2 OU 3/4, PARA PIA DE COZINHA, PADRÃO MÉDIO - FORNECIMENTO E INSTALAÇÃO. AF_01/2020</t>
  </si>
  <si>
    <t xml:space="preserve">86911U</t>
  </si>
  <si>
    <t xml:space="preserve">TORNEIRA CROMADA LONGA, DE PAREDE, 1/2 OU 3/4, PARA PIA DE COZINHA, PADRÃO POPULAR - FORNECIMENTO E INSTALAÇÃO. AF_01/2020</t>
  </si>
  <si>
    <t xml:space="preserve">86913U</t>
  </si>
  <si>
    <t xml:space="preserve">TORNEIRA CROMADA 1/2 OU 3/4 PARA TANQUE, PADRÃO POPULAR - FORNECIMENTO E INSTALAÇÃO. AF_01/2020</t>
  </si>
  <si>
    <t xml:space="preserve">86914U</t>
  </si>
  <si>
    <t xml:space="preserve">TORNEIRA CROMADA 1/2 OU 3/4 PARA TANQUE, PADRÃO MÉDIO - FORNECIMENTO E INSTALAÇÃO. AF_01/2020</t>
  </si>
  <si>
    <t xml:space="preserve">86915U</t>
  </si>
  <si>
    <t xml:space="preserve">TORNEIRA CROMADA DE MESA, 1/2 OU 3/4, PARA LAVATÓRIO, PADRÃO MÉDIO - FORNECIMENTO E INSTALAÇÃO. AF_01/2020</t>
  </si>
  <si>
    <t xml:space="preserve">86916U</t>
  </si>
  <si>
    <t xml:space="preserve">TORNEIRA PLÁSTICA 3/4 PARA TANQUE - FORNECIMENTO E INSTALAÇÃO. AF_01/2020</t>
  </si>
  <si>
    <t xml:space="preserve">86919U</t>
  </si>
  <si>
    <t xml:space="preserve">TANQUE DE LOUÇA BRANCA COM COLUNA, 30L OU EQUIVALENTE, INCLUSO SIFÃO FLEXÍVEL EM PVC, VÁLVULA METÁLICA E TORNEIRA DE METAL CROMADO PADRÃO MÉDIO - FORNECIMENTO E INSTALAÇÃO. AF_01/2020</t>
  </si>
  <si>
    <t xml:space="preserve">86920U</t>
  </si>
  <si>
    <t xml:space="preserve">TANQUE DE LOUÇA BRANCA COM COLUNA, 30L OU EQUIVALENTE, INCLUSO SIFÃO FLEXÍVEL EM PVC, VÁLVULA PLÁSTICA E TORNEIRA DE METAL CROMADO PADRÃO POPULAR - FORNECIMENTO E INSTALAÇÃO. AF_01/2020</t>
  </si>
  <si>
    <t xml:space="preserve">86921U</t>
  </si>
  <si>
    <t xml:space="preserve">TANQUE DE LOUÇA BRANCA COM COLUNA, 30L OU EQUIVALENTE, INCLUSO SIFÃO FLEXÍVEL EM PVC, VÁLVULA PLÁSTICA E TORNEIRA DE PLÁSTICO - FORNECIMENTO E INSTALAÇÃO. AF_01/2020</t>
  </si>
  <si>
    <t xml:space="preserve">86922U</t>
  </si>
  <si>
    <t xml:space="preserve">TANQUE DE LOUÇA BRANCA SUSPENSO, 18L OU EQUIVALENTE, INCLUSO SIFÃO TIPO GARRAFA EM METAL CROMADO, VÁLVULA METÁLICA E TORNEIRA DE METAL CROMADO PADRÃO MÉDIO - FORNECIMENTO E INSTALAÇÃO. AF_01/2020</t>
  </si>
  <si>
    <t xml:space="preserve">86923U</t>
  </si>
  <si>
    <t xml:space="preserve">TANQUE DE LOUÇA BRANCA SUSPENSO, 18L OU EQUIVALENTE, INCLUSO SIFÃO TIPO GARRAFA EM PVC, VÁLVULA PLÁSTICA E TORNEIRA DE METAL CROMADO PADRÃO POPULAR - FORNECIMENTO E INSTALAÇÃO. AF_01/2020</t>
  </si>
  <si>
    <t xml:space="preserve">86924U</t>
  </si>
  <si>
    <t xml:space="preserve">TANQUE DE LOUÇA BRANCA SUSPENSO, 18L OU EQUIVALENTE, INCLUSO SIFÃO TIPO GARRAFA EM PVC, VÁLVULA PLÁSTICA E TORNEIRA DE PLÁSTICO - FORNECIMENTO E INSTALAÇÃO. AF_01/2020</t>
  </si>
  <si>
    <t xml:space="preserve">86925U</t>
  </si>
  <si>
    <t xml:space="preserve">TANQUE DE MÁRMORE SINTÉTICO COM COLUNA, 22L OU EQUIVALENTE, INCLUSO SIFÃO FLEXÍVEL EM PVC, VÁLVULA PLÁSTICA E TORNEIRA DE METAL CROMADO PADRÃO POPULAR - FORNECIMENTO E INSTALAÇÃO. AF_01/2020</t>
  </si>
  <si>
    <t xml:space="preserve">86926U</t>
  </si>
  <si>
    <t xml:space="preserve">TANQUE DE MÁRMORE SINTÉTICO COM COLUNA, 22L OU EQUIVALENTE, INCLUSO SIFÃO FLEXÍVEL EM PVC, VÁLVULA PLÁSTICA E TORNEIRA DE PLÁSTICO - FORNECIMENTO E INSTALAÇÃO. AF_01/2020</t>
  </si>
  <si>
    <t xml:space="preserve">86927U</t>
  </si>
  <si>
    <t xml:space="preserve">TANQUE DE MÁRMORE SINTÉTICO SUSPENSO, 22L OU EQUIVALENTE, INCLUSO SIFÃO TIPO GARRAFA EM PVC, VÁLVULA PLÁSTICA E TORNEIRA DE METAL CROMADO PADRÃO POPULAR - FORNEC. E INSTALAÇÃO. AF_01/2020</t>
  </si>
  <si>
    <t xml:space="preserve">86928U</t>
  </si>
  <si>
    <t xml:space="preserve">TANQUE DE MÁRMORE SINTÉTICO SUSPENSO, 22L OU EQUIVALENTE, INCLUSO SIFÃO TIPO GARRAFA EM PVC, VÁLVULA PLÁSTICA E TORNEIRA DE PLÁSTICO - FORNECIMENTO E INSTALAÇÃO. AF_01/2020</t>
  </si>
  <si>
    <t xml:space="preserve">86929U</t>
  </si>
  <si>
    <t xml:space="preserve">TANQUE DE MÁRMORE SINTÉTICO SUSPENSO, 22L OU EQUIVALENTE, INCLUSO SIFÃO FLEXÍVEL EM PVC, VÁLVULA PLÁSTICA E TORNEIRA DE METAL CROMADO PADRÃO POPULAR - FORNECIMENTO E INSTALAÇÃO. AF_01/2020</t>
  </si>
  <si>
    <t xml:space="preserve">86930U</t>
  </si>
  <si>
    <t xml:space="preserve">TANQUE DE MÁRMORE SINTÉTICO SUSPENSO, 22L OU EQUIVALENTE, INCLUSO SIFÃO FLEXÍVEL EM PVC, VÁLVULA PLÁSTICA E TORNEIRA DE PLÁSTICO - FORNECIMENTO E INSTALAÇÃO. AF_01/2020</t>
  </si>
  <si>
    <t xml:space="preserve">86931U</t>
  </si>
  <si>
    <t xml:space="preserve">VASO SANITÁRIO SIFONADO COM CAIXA ACOPLADA LOUÇA BRANCA, INCLUSO ENGATE FLEXÍVEL EM PLÁSTICO BRANCO, 1/2  X 40CM - FORNECIMENTO E INSTALAÇÃO. AF_01/2020</t>
  </si>
  <si>
    <t xml:space="preserve">86932U</t>
  </si>
  <si>
    <t xml:space="preserve">VASO SANITÁRIO SIFONADO COM CAIXA ACOPLADA LOUÇA BRANCA - PADRÃO MÉDIO, INCLUSO ENGATE FLEXÍVEL EM METAL CROMADO, 1/2  X 40CM - FORNECIMENTO E INSTALAÇÃO. AF_01/2020</t>
  </si>
  <si>
    <t xml:space="preserve">86933U</t>
  </si>
  <si>
    <t xml:space="preserve">BANCADA DE MÁRMORE SINTÉTICO 120 X 60CM, COM CUBA INTEGRADA, INCLUSO SIFÃO TIPO GARRAFA EM PVC, VÁLVULA EM PLÁSTICO CROMADO TIPO AMERICANA E TORNEIRA CROMADA LONGA, DE PAREDE, PADRÃO POPULAR - FORNECIMENTO E INSTALAÇÃO. AF_01/2020</t>
  </si>
  <si>
    <t xml:space="preserve">86934U</t>
  </si>
  <si>
    <t xml:space="preserve">BANCADA DE MÁRMORE SINTÉTICO 120 X 60CM, COM CUBA INTEGRADA, INCLUSO SIFÃO TIPO FLEXÍVEL EM PVC, VÁLVULA EM PLÁSTICO CROMADO TIPO AMERICANA E TORNEIRA CROMADA LONGA, DE PAREDE, PADRÃO POPULAR - FORNECIMENTO E INSTALAÇÃO. AF_01/2020</t>
  </si>
  <si>
    <t xml:space="preserve">86935U</t>
  </si>
  <si>
    <t xml:space="preserve">CUBA DE EMBUTIR DE AÇO INOXIDÁVEL MÉDIA, INCLUSO VÁLVULA TIPO AMERICANA EM METAL CROMADO E SIFÃO FLEXÍVEL EM PVC - FORNECIMENTO E INSTALAÇÃO. AF_01/2020</t>
  </si>
  <si>
    <t xml:space="preserve">86936U</t>
  </si>
  <si>
    <t xml:space="preserve">CUBA DE EMBUTIR DE AÇO INOXIDÁVEL MÉDIA, INCLUSO VÁLVULA TIPO AMERICANA E SIFÃO TIPO GARRAFA EM METAL CROMADO - FORNECIMENTO E INSTALAÇÃO. AF_01/2020</t>
  </si>
  <si>
    <t xml:space="preserve">86937U</t>
  </si>
  <si>
    <t xml:space="preserve">CUBA DE EMBUTIR OVAL EM LOUÇA BRANCA, 35 X 50CM OU EQUIVALENTE, INCLUSO VÁLVULA EM METAL CROMADO E SIFÃO FLEXÍVEL EM PVC - FORNECIMENTO E INSTALAÇÃO. AF_01/2020</t>
  </si>
  <si>
    <t xml:space="preserve">86938U</t>
  </si>
  <si>
    <t xml:space="preserve">CUBA DE EMBUTIR OVAL EM LOUÇA BRANCA, 35 X 50CM OU EQUIVALENTE, INCLUSO VÁLVULA E SIFÃO TIPO GARRAFA EM METAL CROMADO - FORNECIMENTO E INSTALAÇÃO. AF_01/2020</t>
  </si>
  <si>
    <t xml:space="preserve">86939U</t>
  </si>
  <si>
    <t xml:space="preserve">LAVATÓRIO LOUÇA BRANCA COM COLUNA, *44 X 35,5* CM, PADRÃO POPULAR, INCLUSO SIFÃO FLEXÍVEL EM PVC, VÁLVULA E ENGATE FLEXÍVEL 30CM EM PLÁSTICO E COM TORNEIRA CROMADA PADRÃO POPULAR - FORNECIMENTO E INSTALAÇÃO. AF_01/2020</t>
  </si>
  <si>
    <t xml:space="preserve">86940U</t>
  </si>
  <si>
    <t xml:space="preserve">LAVATÓRIO LOUÇA BRANCA COM COLUNA, 45 X 55CM OU EQUIVALENTE, PADRÃO MÉDIO, INCLUSO SIFÃO TIPO GARRAFA, VÁLVULA E ENGATE FLEXÍVEL DE 40CM EM METAL CROMADO, COM APARELHO MISTURADOR PADRÃO MÉDIO - FORNECIMENTO E INSTALAÇÃO. AF_01/2020</t>
  </si>
  <si>
    <t xml:space="preserve">86941U</t>
  </si>
  <si>
    <t xml:space="preserve">LAVATÓRIO LOUÇA BRANCA COM COLUNA, 45 X 55CM OU EQUIVALENTE, PADRÃO MÉDIO, INCLUSO SIFÃO TIPO GARRAFA, VÁLVULA E ENGATE FLEXÍVEL DE 40CM EM METAL CROMADO, COM TORNEIRA CROMADA DE MESA, PADRÃO MÉDIO - FORNECIMENTO E INSTALAÇÃO. AF_01/2020</t>
  </si>
  <si>
    <t xml:space="preserve">86942U</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</si>
  <si>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</si>
  <si>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86943U</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</si>
  <si>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</si>
  <si>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86947U</t>
  </si>
  <si>
    <t xml:space="preserve">BANCADA MÁRMORE BRANCO, 50 X 60 CM, INCLUSO CUBA DE EMBUTIR OVAL EM LOUÇA BRANCA 35 X 50 CM, VÁLVULA, SIFÃO TIPO GARRAFA E ENGATE FLEXÍVEL 40 CM EM METAL CROMADO E APARELHO MISTURADOR DE MESA, PADRÃO MÉDIO - FORNEC. E INSTALAÇÃO. AF_01/2020</t>
  </si>
  <si>
    <t xml:space="preserve">93396U</t>
  </si>
  <si>
    <t xml:space="preserve">BANCADA GRANITO CINZA,  50 X 60 CM, INCL. CUBA DE EMBUTIR OVAL LOUÇA BRANCA 35 X 50 CM, VÁLVULA METAL CROMADO, SIFÃO FLEXÍVEL PVC, ENGATE 30 CM FLEXÍVEL PLÁSTICO E TORNEIRA CROMADA DE MESA, PADRÃO POPULAR - FORNEC. E INSTALAÇÃO. AF_01/2020</t>
  </si>
  <si>
    <t xml:space="preserve">93441U</t>
  </si>
  <si>
    <t xml:space="preserve">BANCADA GRANITO CINZA  150 X 60 CM, COM CUBA DE EMBUTIR DE AÇO, VÁLVULA AMERICANA EM METAL, SIFÃO FLEXÍVEL EM PVC, ENGATE FLEXÍVEL 30 CM, TORNEIRA CROMADA LONGA, DE PAREDE, 1/2 OU 3/4, P/ COZINHA, PADRÃO POPULAR - FORNEC. E INSTALAÇÃO. AF_01/2020</t>
  </si>
  <si>
    <t xml:space="preserve">93442U</t>
  </si>
  <si>
    <t xml:space="preserve">BANCADA MÁRMORE BRANCO 150 X 60 CM, COM CUBA DE EMBUTIR DE AÇO, VÁLVULA AMERICANA E SIFÃO TIPO GARRAFA EM METAL , ENGATE FLEXÍVEL 30 CM, TORNEIRA CROMADA, DE MESA, 1/2 OU 3/4, PARA PIA COZINHA, PADRÃO ALTO - FORNEC. E INSTALAÇÃO. AF_01/2020</t>
  </si>
  <si>
    <t xml:space="preserve">95469U</t>
  </si>
  <si>
    <t xml:space="preserve">VASO SANITARIO SIFONADO CONVENCIONAL COM  LOUÇA BRANCA - FORNECIMENTO E INSTALAÇÃO. AF_01/2020</t>
  </si>
  <si>
    <t xml:space="preserve">95470U</t>
  </si>
  <si>
    <t xml:space="preserve">VASO SANITARIO SIFONADO CONVENCIONAL COM LOUÇA BRANCA, INCLUSO CONJUNTO DE LIGAÇÃO PARA BACIA SANITÁRIA AJUSTÁVEL - FORNECIMENTO E INSTALAÇÃO. AF_10/2016</t>
  </si>
  <si>
    <t xml:space="preserve">95471U</t>
  </si>
  <si>
    <t xml:space="preserve">VASO SANITARIO SIFONADO CONVENCIONAL PARA PCD SEM FURO FRONTAL COM  LOUÇA BRANCA SEM ASSENTO -  FORNECIMENTO E INSTALAÇÃO. AF_01/2020</t>
  </si>
  <si>
    <t xml:space="preserve">95472U</t>
  </si>
  <si>
    <t xml:space="preserve">VASO SANITARIO SIFONADO CONVENCIONAL PARA PCD SEM FURO FRONTAL COM LOUÇA BRANCA SEM ASSENTO, INCLUSO CONJUNTO DE LIGAÇÃO PARA BACIA SANITÁRIA AJUSTÁVEL - FORNECIMENTO E INSTALAÇÃO. AF_01/2020</t>
  </si>
  <si>
    <t xml:space="preserve">95542U</t>
  </si>
  <si>
    <t xml:space="preserve">PORTA TOALHA ROSTO EM METAL CROMADO, TIPO ARGOLA, INCLUSO FIXAÇÃO. AF_01/2020</t>
  </si>
  <si>
    <t xml:space="preserve">95543U</t>
  </si>
  <si>
    <t xml:space="preserve">PORTA TOALHA BANHO EM METAL CROMADO, TIPO BARRA, INCLUSO FIXAÇÃO. AF_01/2020</t>
  </si>
  <si>
    <t xml:space="preserve">95544U</t>
  </si>
  <si>
    <t xml:space="preserve">PAPELEIRA DE PAREDE EM METAL CROMADO SEM TAMPA, INCLUSO FIXAÇÃO. AF_01/2020</t>
  </si>
  <si>
    <t xml:space="preserve">95545U</t>
  </si>
  <si>
    <t xml:space="preserve">SABONETEIRA DE PAREDE EM METAL CROMADO, INCLUSO FIXAÇÃO. AF_01/2020</t>
  </si>
  <si>
    <t xml:space="preserve">95546U</t>
  </si>
  <si>
    <t xml:space="preserve">KIT DE ACESSORIOS PARA BANHEIRO EM METAL CROMADO, 5 PECAS, INCLUSO FIXAÇÃO. AF_01/2020</t>
  </si>
  <si>
    <t xml:space="preserve">95547U</t>
  </si>
  <si>
    <t xml:space="preserve">SABONETEIRA PLASTICA TIPO DISPENSER PARA SABONETE LIQUIDO COM RESERVATORIO 800 A 1500 ML, INCLUSO FIXAÇÃO. AF_01/2020</t>
  </si>
  <si>
    <t xml:space="preserve">100848U</t>
  </si>
  <si>
    <t xml:space="preserve">VASO SANITÁRIO INFANTIL LOUÇA BRANCA - FORNECIMENTO E INSTALACAO. AF_01/2020</t>
  </si>
  <si>
    <t xml:space="preserve">100849U</t>
  </si>
  <si>
    <t xml:space="preserve">ASSENTO SANITÁRIO CONVENCIONAL - FORNECIMENTO E INSTALACAO. AF_01/2020</t>
  </si>
  <si>
    <t xml:space="preserve">100851U</t>
  </si>
  <si>
    <t xml:space="preserve">ASSENTO SANITÁRIO INFANTIL - FORNECIMENTO E INSTALACAO. AF_01/2020</t>
  </si>
  <si>
    <t xml:space="preserve">100852U</t>
  </si>
  <si>
    <t xml:space="preserve">CUBA DE EMBUTIR RETANGULAR DE AÇO INOXIDÁVEL, 56 X 33 X 12 CM - FORNECIMENTO E INSTALAÇÃO. AF_01/2020</t>
  </si>
  <si>
    <t xml:space="preserve">100853U</t>
  </si>
  <si>
    <t xml:space="preserve">TORNEIRA CROMADA DE MESA PARA LAVATORIO, TIPO MONOCOMANDO. AF_01/2020</t>
  </si>
  <si>
    <t xml:space="preserve">100854U</t>
  </si>
  <si>
    <t xml:space="preserve">TORNEIRA CROMADA DE MESA PARA LAVATÓRIO COM SENSOR DE PRESENCA. AF_01/2020</t>
  </si>
  <si>
    <t xml:space="preserve">100855U</t>
  </si>
  <si>
    <t xml:space="preserve">SABONETEIRA DE PAREDE EM PLASTICO ABS COM ACABAMENTO CROMADO E ACRILICO, INCLUSO FIXAÇÃO. AF_01/2020</t>
  </si>
  <si>
    <t xml:space="preserve">100856U</t>
  </si>
  <si>
    <t xml:space="preserve">MANOPLA E CANOPLA CROMADA  FORNECIMENTO E INSTALAÇÃO. AF_01/2020</t>
  </si>
  <si>
    <t xml:space="preserve">100857U</t>
  </si>
  <si>
    <t xml:space="preserve">ACABAMENTO MONOCOMANDO PARA CHUVEIRO  FORNECIMENTO E INSTALAÇÃO. AF_01/2020</t>
  </si>
  <si>
    <t xml:space="preserve">100858U</t>
  </si>
  <si>
    <t xml:space="preserve">MICTÓRIO SIFONADO LOUÇA BRANCA  PADRÃO MÉDIO  FORNECIMENTO E INSTALAÇÃO. AF_01/2020</t>
  </si>
  <si>
    <t xml:space="preserve">100859U</t>
  </si>
  <si>
    <t xml:space="preserve">MICTÓRIO SIFONADO LOUÇA BRANCA PARA ENTRADA DE ÁGUA EMBUTIDA  PADRÃO ALTO  FORNECIMENTO E INSTALAÇÃO. AF_01/2020</t>
  </si>
  <si>
    <t xml:space="preserve">100860U</t>
  </si>
  <si>
    <t xml:space="preserve">CHUVEIRO ELÉTRICO COMUM CORPO PLÁSTICO, TIPO DUCHA  FORNECIMENTO E INSTALAÇÃO. AF_01/2020</t>
  </si>
  <si>
    <t xml:space="preserve">100861U</t>
  </si>
  <si>
    <t xml:space="preserve">SUPORTE MÃO FRANCESA EM AÇO, ABAS IGUAIS 30 CM, CAPACIDADE MINIMA 60 KG, BRANCO - FORNECIMENTO E INSTALAÇÃO. AF_01/2020</t>
  </si>
  <si>
    <t xml:space="preserve">100862U</t>
  </si>
  <si>
    <t xml:space="preserve">SUPORTE MÃO FRANCESA EM ACO, ABAS IGUAIS 40 CM, CAPACIDADE MINIMA 70 KG, BRANCO - FORNECIMENTO E INSTALAÇÃO. AF_01/2020</t>
  </si>
  <si>
    <t xml:space="preserve">100863U</t>
  </si>
  <si>
    <t xml:space="preserve">BARRA DE APOIO EM "L", EM ACO INOX POLIDO 70 X 70 CM, FIXADA NA PAREDE - FORNECIMENTO E INSTALACAO. AF_01/2020</t>
  </si>
  <si>
    <t xml:space="preserve">100864U</t>
  </si>
  <si>
    <t xml:space="preserve">BARRA DE APOIO EM "L", EM ACO INOX POLIDO 80 X 80 CM, FIXADA NA PAREDE - FORNECIMENTO E INSTALACAO. AF_01/2020</t>
  </si>
  <si>
    <t xml:space="preserve">100865U</t>
  </si>
  <si>
    <t xml:space="preserve">BARRA DE APOIO LATERAL ARTICULADA, COM TRAVA, EM ACO INOX POLIDO, FIXADA NA PAREDE - FORNECIMENTO E INSTALAÇÃO. AF_01/2020</t>
  </si>
  <si>
    <t xml:space="preserve">100866U</t>
  </si>
  <si>
    <t xml:space="preserve">BARRA DE APOIO RETA, EM ACO INOX POLIDO, COMPRIMENTO 60CM, FIXADA NA PAREDE - FORNECIMENTO E INSTALAÇÃO. AF_01/2020</t>
  </si>
  <si>
    <t xml:space="preserve">100867U</t>
  </si>
  <si>
    <t xml:space="preserve">BARRA DE APOIO RETA, EM ACO INOX POLIDO, COMPRIMENTO 70 CM,  FIXADA NA PAREDE - FORNECIMENTO E INSTALAÇÃO. AF_01/2020</t>
  </si>
  <si>
    <t xml:space="preserve">100868U</t>
  </si>
  <si>
    <t xml:space="preserve">BARRA DE APOIO RETA, EM ACO INOX POLIDO, COMPRIMENTO 80 CM,  FIXADA NA PAREDE - FORNECIMENTO E INSTALAÇÃO. AF_01/2020</t>
  </si>
  <si>
    <t xml:space="preserve">100869U</t>
  </si>
  <si>
    <t xml:space="preserve">BARRA DE APOIO RETA, EM ACO INOX POLIDO, COMPRIMENTO 90 CM,  FIXADA NA PAREDE - FORNECIMENTO E INSTALAÇÃO. AF_01/2020</t>
  </si>
  <si>
    <t xml:space="preserve">100870U</t>
  </si>
  <si>
    <t xml:space="preserve">BARRA DE APOIO RETA, EM ALUMINIO, COMPRIMENTO 60 CM,  FIXADA NA PAREDE - FORNECIMENTO E INSTALAÇÃO. AF_01/2020</t>
  </si>
  <si>
    <t xml:space="preserve">100871U</t>
  </si>
  <si>
    <t xml:space="preserve">BARRA DE APOIO RETA, EM ALUMINIO, COMPRIMENTO 70 CM,  FIXADA NA PAREDE - FORNECIMENTO E INSTALAÇÃO. AF_01/2020</t>
  </si>
  <si>
    <t xml:space="preserve">100872U</t>
  </si>
  <si>
    <t xml:space="preserve">BARRA DE APOIO RETA, EM ALUMINIO, COMPRIMENTO 80 CM,  FIXADA NA PAREDE - FORNECIMENTO E INSTALAÇÃO. AF_01/2020</t>
  </si>
  <si>
    <t xml:space="preserve">100873U</t>
  </si>
  <si>
    <t xml:space="preserve">BARRA DE APOIO RETA, EM ALUMINIO, COMPRIMENTO 90 CM,  FIXADA NA PAREDE - FORNECIMENTO E INSTALAÇÃO. AF_01/2020</t>
  </si>
  <si>
    <t xml:space="preserve">100874U</t>
  </si>
  <si>
    <t xml:space="preserve">PUXADOR PARA PCD, FIXADO NA PORTA - FORNECIMENTO E INSTALAÇÃO. AF_01/2020</t>
  </si>
  <si>
    <t xml:space="preserve">100875U</t>
  </si>
  <si>
    <t xml:space="preserve">BANCO ARTICULADO, EM ACO INOX, PARA PCD, FIXADO NA PAREDE - FORNECIMENTO E INSTALAÇÃO. AF_01/2020</t>
  </si>
  <si>
    <t xml:space="preserve">100878U</t>
  </si>
  <si>
    <t xml:space="preserve">VASO SANITÁRIO SIFONADO COM CAIXA ACOPLADA, LOUÇA BRANCA - PADRÃO ALTO - FORNECIMENTO E INSTALAÇÃO. AF_01/2020</t>
  </si>
  <si>
    <t xml:space="preserve">98052U</t>
  </si>
  <si>
    <t xml:space="preserve">TANQUE SÉPTICO CIRCULAR, EM CONCRETO PRÉ-MOLDADO, DIÂMETRO INTERNO = 1,10 M, ALTURA INTERNA = 2,50 M, VOLUME ÚTIL: 2138,2 L (PARA 5 CONTRIBUINTES). AF_12/2020</t>
  </si>
  <si>
    <t xml:space="preserve">98053U</t>
  </si>
  <si>
    <t xml:space="preserve">TANQUE SÉPTICO CIRCULAR, EM CONCRETO PRÉ-MOLDADO, DIÂMETRO INTERNO = 1,40 M, ALTURA INTERNA = 2,50 M, VOLUME ÚTIL: 3463,6 L (PARA 13 CONTRIBUINTES). AF_12/2020</t>
  </si>
  <si>
    <t xml:space="preserve">98054U</t>
  </si>
  <si>
    <t xml:space="preserve">TANQUE SÉPTICO CIRCULAR, EM CONCRETO PRÉ-MOLDADO, DIÂMETRO INTERNO = 1,88 M, ALTURA INTERNA = 2,50 M, VOLUME ÚTIL: 6245,8 L (PARA 32 CONTRIBUINTES). AF_12/2020</t>
  </si>
  <si>
    <t xml:space="preserve">98055U</t>
  </si>
  <si>
    <t xml:space="preserve">TANQUE SÉPTICO CIRCULAR, EM CONCRETO PRÉ-MOLDADO, DIÂMETRO INTERNO = 2,38 M, ALTURA INTERNA = 2,50 M, VOLUME ÚTIL: 10009,8 L (PARA 69 CONTRIBUINTES). AF_12/2020</t>
  </si>
  <si>
    <t xml:space="preserve">98056U</t>
  </si>
  <si>
    <t xml:space="preserve">TANQUE SÉPTICO CIRCULAR, EM CONCRETO PRÉ-MOLDADO, DIÂMETRO INTERNO = 2,38 M, ALTURA INTERNA = 3,0 M, VOLUME ÚTIL: 12234,2 L (PARA 86 CONTRIBUINTES). AF_12/2020</t>
  </si>
  <si>
    <t xml:space="preserve">98057U</t>
  </si>
  <si>
    <t xml:space="preserve">TANQUE SÉPTICO CIRCULAR, EM CONCRETO PRÉ-MOLDADO, DIÂMETRO INTERNO = 2,88 M, ALTURA INTERNA = 2,50 M, VOLUME ÚTIL: 14657,4 L (PARA 105 CONTRIBUINTES). AF_12/2020</t>
  </si>
  <si>
    <t xml:space="preserve">98058U</t>
  </si>
  <si>
    <t xml:space="preserve">FILTRO ANAERÓBIO CIRCULAR, EM CONCRETO PRÉ-MOLDADO, DIÂMETRO INTERNO = 1,10 M, ALTURA INTERNA = 1,50 M, VOLUME ÚTIL: 1140,4 L (PARA 5 CONTRIBUINTES). AF_12/2020</t>
  </si>
  <si>
    <t xml:space="preserve">98059U</t>
  </si>
  <si>
    <t xml:space="preserve">FILTRO ANAERÓBIO CIRCULAR, EM CONCRETO PRÉ-MOLDADO, DIÂMETRO INTERNO = 1,88 M, ALTURA INTERNA = 1,50 M, VOLUME ÚTIL: 3331,1 L (PARA 19 CONTRIBUINTES). AF_12/2020</t>
  </si>
  <si>
    <t xml:space="preserve">98060U</t>
  </si>
  <si>
    <t xml:space="preserve">FILTRO ANAERÓBIO CIRCULAR, EM CONCRETO PRÉ-MOLDADO, DIÂMETRO INTERNO = 2,38 M, ALTURA INTERNA = 1,50 M, VOLUME ÚTIL: 5338,6 L (PARA 34 CONTRIBUINTES). AF_12/2020</t>
  </si>
  <si>
    <t xml:space="preserve">98061U</t>
  </si>
  <si>
    <t xml:space="preserve">FILTRO ANAERÓBIO CIRCULAR, EM CONCRETO PRÉ-MOLDADO, DIÂMETRO INTERNO = 2,88 M, ALTURA INTERNA = 1,50 M, VOLUME ÚTIL: 7817,3 L (PARA 75 CONTRIBUINTES). AF_12/2020</t>
  </si>
  <si>
    <t xml:space="preserve">98062U</t>
  </si>
  <si>
    <t xml:space="preserve">SUMIDOURO CIRCULAR, EM CONCRETO PRÉ-MOLDADO, DIÂMETRO INTERNO = 1,88 M, ALTURA INTERNA = 2,00 M, ÁREA DE INFILTRAÇÃO: 13,1 M² (PARA 5 CONTRIBUINTES). AF_12/2020</t>
  </si>
  <si>
    <t xml:space="preserve">98063U</t>
  </si>
  <si>
    <t xml:space="preserve">SUMIDOURO CIRCULAR, EM CONCRETO PRÉ-MOLDADO, DIÂMETRO INTERNO = 2,38 M, ALTURA INTERNA = 2,50 M, ÁREA DE INFILTRAÇÃO: 21,3 M² (PARA 8 CONTRIBUINTES). AF_12/2020</t>
  </si>
  <si>
    <t xml:space="preserve">98064U</t>
  </si>
  <si>
    <t xml:space="preserve">SUMIDOURO CIRCULAR, EM CONCRETO PRÉ-MOLDADO, DIÂMETRO INTERNO = 2,38 M, ALTURA INTERNA = 3,0 M, ÁREA DE INFILTRAÇÃO: 25 M² (PARA 10 CONTRIBUINTES). AF_12/2020</t>
  </si>
  <si>
    <t xml:space="preserve">98065U</t>
  </si>
  <si>
    <t xml:space="preserve">SUMIDOURO CIRCULAR, EM CONCRETO PRÉ-MOLDADO, DIÂMETRO INTERNO = 2,88 M, ALTURA INTERNA = 3,0 M, ÁREA DE INFILTRAÇÃO: 31,4 M² (PARA 12 CONTRIBUINTES). AF_12/2020</t>
  </si>
  <si>
    <t xml:space="preserve">98066U</t>
  </si>
  <si>
    <t xml:space="preserve">TANQUE SÉPTICO RETANGULAR, EM ALVENARIA COM TIJOLOS CERÂMICOS MACIÇOS, DIMENSÕES INTERNAS: 1,0 X 2,0 X H=1,4 M, VOLUME ÚTIL: 2000 L (PARA 5 CONTRIBUINTES). AF_12/2020</t>
  </si>
  <si>
    <t xml:space="preserve">98067U</t>
  </si>
  <si>
    <t xml:space="preserve">TANQUE SÉPTICO RETANGULAR, EM ALVENARIA COM TIJOLOS CERÂMICOS MACIÇOS, DIMENSÕES INTERNAS: 1,2 X 2,4 X H=1,6 M, VOLUME ÚTIL: 3456 L (PARA 13 CONTRIBUINTES). AF_12/2020</t>
  </si>
  <si>
    <t xml:space="preserve">98068U</t>
  </si>
  <si>
    <t xml:space="preserve">TANQUE SÉPTICO RETANGULAR, EM ALVENARIA COM TIJOLOS CERÂMICOS MACIÇOS, DIMENSÕES INTERNAS: 1,4 X 3,2 X H=1,8 M, VOLUME ÚTIL: 6272 L (PARA 32 CONTRIBUINTES). AF_12/2020</t>
  </si>
  <si>
    <t xml:space="preserve">98069U</t>
  </si>
  <si>
    <t xml:space="preserve">TANQUE SÉPTICO RETANGULAR, EM ALVENARIA COM TIJOLOS CERÂMICOS MACIÇOS, DIMENSÕES INTERNAS: 1,6 X 4,4 X H=1,8 M, VOLUME ÚTIL: 9856 L (PARA 68 CONTRIBUINTES). AF_12/2020</t>
  </si>
  <si>
    <t xml:space="preserve">98070U</t>
  </si>
  <si>
    <t xml:space="preserve">TANQUE SÉPTICO RETANGULAR, EM ALVENARIA COM TIJOLOS CERÂMICOS MACIÇOS, DIMENSÕES INTERNAS: 1,6 X 4,8 X H=2,0 M, VOLUME ÚTIL: 12288 L (PARA 86 CONTRIBUINTES). AF_12/2020</t>
  </si>
  <si>
    <t xml:space="preserve">98071U</t>
  </si>
  <si>
    <t xml:space="preserve">TANQUE SÉPTICO RETANGULAR, EM ALVENARIA COM TIJOLOS CERÂMICOS MACIÇOS, DIMENSÕES INTERNAS: 1,6 X 4,6 X H=2,4 M, VOLUME ÚTIL: 14720 L (PARA 105 CONTRIBUINTES). AF_12/2020</t>
  </si>
  <si>
    <t xml:space="preserve">98072U</t>
  </si>
  <si>
    <t xml:space="preserve">FILTRO ANAERÓBIO RETANGULAR, EM ALVENARIA COM TIJOLOS CERÂMICOS MACIÇOS, DIMENSÕES INTERNAS: 0,8 X 1,2 X H=1,67 M, VOLUME ÚTIL: 1152 L (PARA 5 CONTRIBUINTES). AF_12/2020</t>
  </si>
  <si>
    <t xml:space="preserve">98073U</t>
  </si>
  <si>
    <t xml:space="preserve">FILTRO ANAERÓBIO RETANGULAR, EM ALVENARIA COM TIJOLOS CERÂMICOS MACIÇOS, DIMENSÕES INTERNAS: 1,2 X 1,8 X H=1,67 M, VOLUME ÚTIL: 2592 L (PARA 13 CONTRIBUINTES). AF_12/2020</t>
  </si>
  <si>
    <t xml:space="preserve">98074U</t>
  </si>
  <si>
    <t xml:space="preserve">FILTRO ANAERÓBIO RETANGULAR, EM ALVENARIA COM TIJOLOS CERÂMICOS MACIÇOS, DIMENSÕES INTERNAS: 1,4 X 3,0 X H=1,67 M, VOLUME ÚTIL: 5040 L (PARA 32 CONTRIBUINTES). AF_12/2020</t>
  </si>
  <si>
    <t xml:space="preserve">98075U</t>
  </si>
  <si>
    <t xml:space="preserve">FILTRO ANAERÓBIO RETANGULAR, EM ALVENARIA COM TIJOLOS CERÂMICOS MACIÇOS, DIMENSÕES INTERNAS: 1,4 X 4,2 X H=1,67 M, VOLUME ÚTIL: 7056 L (PARA 67 CONTRIBUINTES). AF_12/2020</t>
  </si>
  <si>
    <t xml:space="preserve">98076U</t>
  </si>
  <si>
    <t xml:space="preserve">FILTRO ANAERÓBIO RETANGULAR, EM ALVENARIA COM TIJOLOS CERÂMICOS MACIÇOS, DIMENSÕES INTERNAS: 1,6 X 4,6 X H=1,67 M, VOLUME ÚTIL: 8832 L (PARA 84 CONTRIBUINTES). AF_12/2020</t>
  </si>
  <si>
    <t xml:space="preserve">98077U</t>
  </si>
  <si>
    <t xml:space="preserve">FILTRO ANAERÓBIO RETANGULAR, EM ALVENARIA COM TIJOLOS CERÂMICOS MACIÇOS, DIMENSÕES INTERNAS: 1,6 X 5,6 X H=1,67 M, VOLUME ÚTIL: 10752 L (PARA 103 CONTRIBUINTES). AF_12/2020</t>
  </si>
  <si>
    <t xml:space="preserve">98078U</t>
  </si>
  <si>
    <t xml:space="preserve">SUMIDOURO RETANGULAR, EM ALVENARIA COM TIJOLOS CERÂMICOS MACIÇOS, DIMENSÕES INTERNAS: 0,8 X 1,4 X H=3,0 M, ÁREA DE INFILTRAÇÃO: 13,2 M² (PARA 5 CONTRIBUINTES). AF_12/2020</t>
  </si>
  <si>
    <t xml:space="preserve">98079U</t>
  </si>
  <si>
    <t xml:space="preserve">SUMIDOURO RETANGULAR, EM ALVENARIA COM TIJOLOS CERÂMICOS MACIÇOS, DIMENSÕES INTERNAS: 1,0 X 3,0 X H=3,0 M, ÁREA DE INFILTRAÇÃO: 25 M² (PARA 10 CONTRIBUINTES). AF_12/2020</t>
  </si>
  <si>
    <t xml:space="preserve">98080U</t>
  </si>
  <si>
    <t xml:space="preserve">SUMIDOURO RETANGULAR, EM ALVENARIA COM TIJOLOS CERÂMICOS MACIÇOS, DIMENSÕES INTERNAS: 1,6 X 3,4 X H=3,0 M, ÁREA DE INFILTRAÇÃO: 32,9 M² (PARA 13 CONTRIBUINTES). AF_12/2020</t>
  </si>
  <si>
    <t xml:space="preserve">98081U</t>
  </si>
  <si>
    <t xml:space="preserve">SUMIDOURO RETANGULAR, EM ALVENARIA COM TIJOLOS CERÂMICOS MACIÇOS, DIMENSÕES INTERNAS: 1,6 X 5,8 X H=3,0 M, ÁREA DE INFILTRAÇÃO: 50 M² (PARA 20 CONTRIBUINTES). AF_12/2020</t>
  </si>
  <si>
    <t xml:space="preserve">98082U</t>
  </si>
  <si>
    <t xml:space="preserve">TANQUE SÉPTICO RETANGULAR, EM ALVENARIA COM BLOCOS DE CONCRETO, DIMENSÕES INTERNAS: 1,0 X 2,0 X H=1,4 M, VOLUME ÚTIL: 2000 L (PARA 5 CONTRIBUINTES). AF_12/2020</t>
  </si>
  <si>
    <t xml:space="preserve">98083U</t>
  </si>
  <si>
    <t xml:space="preserve">TANQUE SÉPTICO RETANGULAR, EM ALVENARIA COM BLOCOS DE CONCRETO, DIMENSÕES INTERNAS: 1,2 X 2,4 X H=1,6 M, VOLUME ÚTIL: 3456 L (PARA 13 CONTRIBUINTES). AF_12/2020</t>
  </si>
  <si>
    <t xml:space="preserve">98084U</t>
  </si>
  <si>
    <t xml:space="preserve">TANQUE SÉPTICO RETANGULAR, EM ALVENARIA COM BLOCOS DE CONCRETO, DIMENSÕES INTERNAS: 1,4 X 3,2 X H=1,8 M, VOLUME ÚTIL: 6272 L (PARA 32 CONTRIBUINTES). AF_12/2020</t>
  </si>
  <si>
    <t xml:space="preserve">98085U</t>
  </si>
  <si>
    <t xml:space="preserve">TANQUE SÉPTICO RETANGULAR, EM ALVENARIA COM BLOCOS DE CONCRETO, DIMENSÕES INTERNAS: 1,6 X 4,4 X H=1,8 M, VOLUME ÚTIL: 9856 L (PARA 68 CONTRIBUINTES). AF_12/2020</t>
  </si>
  <si>
    <t xml:space="preserve">98086U</t>
  </si>
  <si>
    <t xml:space="preserve">TANQUE SÉPTICO RETANGULAR, EM ALVENARIA COM BLOCOS DE CONCRETO, DIMENSÕES INTERNAS: 1,6 X 4,8 X H=2,0 M, VOLUME ÚTIL: 12288 L (PARA 86 CONTRIBUINTES). AF_12/2020</t>
  </si>
  <si>
    <t xml:space="preserve">98087U</t>
  </si>
  <si>
    <t xml:space="preserve">TANQUE SÉPTICO RETANGULAR, EM ALVENARIA COM BLOCOS DE CONCRETO, DIMENSÕES INTERNAS: 1,6 X 4,6 X H=2,4 M, VOLUME ÚTIL: 14720 L (PARA 105 CONTRIBUINTES). AF_12/2020</t>
  </si>
  <si>
    <t xml:space="preserve">98088U</t>
  </si>
  <si>
    <t xml:space="preserve">FILTRO ANAERÓBIO RETANGULAR, EM ALVENARIA COM BLOCOS DE CONCRETO, DIMENSÕES INTERNAS: 0,8 X 1,2 X H=1,67 M, VOLUME ÚTIL: 1152 L (PARA 5 CONTRIBUINTES). AF_12/2020</t>
  </si>
  <si>
    <t xml:space="preserve">98089U</t>
  </si>
  <si>
    <t xml:space="preserve">FILTRO ANAERÓBIO RETANGULAR, EM ALVENARIA COM BLOCOS DE CONCRETO, DIMENSÕES INTERNAS: 1,2 X 1,8 X H=1,67 M, VOLUME ÚTIL: 2592 L (PARA 13 CONTRIBUINTES). AF_12/2020</t>
  </si>
  <si>
    <t xml:space="preserve">98090U</t>
  </si>
  <si>
    <t xml:space="preserve">FILTRO ANAERÓBIO RETANGULAR, EM ALVENARIA COM BLOCOS DE CONCRETO, DIMENSÕES INTERNAS: 1,4 X 3,0 X H=1,67 M, VOLUME ÚTIL: 5040 L (PARA 32 CONTRIBUINTES). AF_12/2020</t>
  </si>
  <si>
    <t xml:space="preserve">98091U</t>
  </si>
  <si>
    <t xml:space="preserve">FILTRO ANAERÓBIO RETANGULAR, EM ALVENARIA COM BLOCOS DE CONCRETO, DIMENSÕES INTERNAS: 1,4 X 4,2 X H=1,67 M, VOLUME ÚTIL: 7056 L (PARA 67 CONTRIBUINTES). AF_12/2020</t>
  </si>
  <si>
    <t xml:space="preserve">98092U</t>
  </si>
  <si>
    <t xml:space="preserve">FILTRO ANAERÓBIO RETANGULAR, EM ALVENARIA COM BLOCOS DE CONCRETO, DIMENSÕES INTERNAS: 1,6 X 4,6 X H=1,67 M, VOLUME ÚTIL: 8832 L (PARA 84 CONTRIBUINTES). AF_12/2020</t>
  </si>
  <si>
    <t xml:space="preserve">98093U</t>
  </si>
  <si>
    <t xml:space="preserve">FILTRO ANAERÓBIO RETANGULAR, EM ALVENARIA COM BLOCOS DE CONCRETO, DIMENSÕES INTERNAS: 1,6 X 5,6 X H=1,67 M, VOLUME ÚTIL: 10752 L (PARA 103 CONTRIBUINTES). AF_12/2020</t>
  </si>
  <si>
    <t xml:space="preserve">98094U</t>
  </si>
  <si>
    <t xml:space="preserve">SUMIDOURO RETANGULAR, EM ALVENARIA COM BLOCOS DE CONCRETO, DIMENSÕES INTERNAS: 0,8 X 1,4 X H=3,0 M, ÁREA DE INFILTRAÇÃO: 13,2 M² (PARA 5 CONTRIBUINTES). AF_12/2020</t>
  </si>
  <si>
    <t xml:space="preserve">98099U</t>
  </si>
  <si>
    <t xml:space="preserve">SUMIDOURO RETANGULAR, EM ALVENARIA COM BLOCOS DE CONCRETO, DIMENSÕES INTERNAS: 1,0 X 3,0 X H=3,0 M, ÁREA DE INFILTRAÇÃO: 25 M² (PARA 10 CONTRIBUINTES). AF_12/2020</t>
  </si>
  <si>
    <t xml:space="preserve">98100U</t>
  </si>
  <si>
    <t xml:space="preserve">SUMIDOURO RETANGULAR, EM ALVENARIA COM BLOCOS DE CONCRETO, DIMENSÕES INTERNAS: 1,6 X 3,4 X H=3,0 M, ÁREA DE INFILTRAÇÃO: 32,9 M² (PARA 13 CONTRIBUINTES). . AF_12/2020</t>
  </si>
  <si>
    <t xml:space="preserve">98101U</t>
  </si>
  <si>
    <t xml:space="preserve">SUMIDOURO RETANGULAR, EM ALVENARIA COM BLOCOS DE CONCRETO, DIMENSÕES INTERNAS: 1,6 X 5,8 X H=3,0 M, ÁREA DE INFILTRAÇÃO: 50 M² (PARA 20 CONTRIBUINTES). . AF_12/2020</t>
  </si>
  <si>
    <t xml:space="preserve">98109U</t>
  </si>
  <si>
    <t xml:space="preserve">CAIXA DE GORDURA ESPECIAL (CAPACIDADE: 312 L - PARA ATÉ 146 PESSOAS SERVIDAS NO PICO), RETANGULAR, EM ALVENARIA COM BLOCOS DE CONCRETO, DIMENSÕES INTERNAS = 0,4X1,2 M, ALTURA INTERNA = 1 M. AF_12/2020</t>
  </si>
  <si>
    <t xml:space="preserve">98110U</t>
  </si>
  <si>
    <t xml:space="preserve">CAIXA DE GORDURA PEQUENA (CAPACIDADE: 19 L), CIRCULAR, EM PVC, DIÂMETRO INTERNO= 0,3 M. AF_12/2020</t>
  </si>
  <si>
    <t xml:space="preserve">98111U</t>
  </si>
  <si>
    <t xml:space="preserve">CAIXA DE INSPEÇÃO PARA ATERRAMENTO, CIRCULAR, EM POLIETILENO, DIÂMETRO INTERNO = 0,3 M. AF_12/2020</t>
  </si>
  <si>
    <t xml:space="preserve">98112U</t>
  </si>
  <si>
    <t xml:space="preserve">TIL (TUBO DE INSPEÇÃO E LIMPEZA) CONDOMINIAL PARA ESGOTO, EM PVC, DN 100 X 100 MM. AF_12/2020</t>
  </si>
  <si>
    <t xml:space="preserve">98114U</t>
  </si>
  <si>
    <t xml:space="preserve">TAMPA CIRCULAR PARA ESGOTO E DRENAGEM, EM FERRO FUNDIDO, DIÂMETRO INTERNO = 0,6 M. AF_12/2020</t>
  </si>
  <si>
    <t xml:space="preserve">98115U</t>
  </si>
  <si>
    <t xml:space="preserve">TAMPA CIRCULAR PARA ESGOTO E DRENAGEM, EM CONCRETO PRÉ-MOLDADO, DIÂMETRO INTERNO = 0,60 M E ALTURA = 0,10 M. AF_12/2020</t>
  </si>
  <si>
    <t xml:space="preserve">89957U</t>
  </si>
  <si>
    <t xml:space="preserve">PONTO DE CONSUMO TERMINAL DE ÁGUA FRIA (SUBRAMAL) COM TUBULAÇÃO DE PVC, DN 25 MM, INSTALADO EM RAMAL DE ÁGUA, INCLUSOS RASGO E CHUMBAMENTO EM ALVENARIA. AF_12/2014</t>
  </si>
  <si>
    <t xml:space="preserve">89959U</t>
  </si>
  <si>
    <t xml:space="preserve">PONTO DE CONSUMO TERMINAL DE ÁGUA QUENTE (SUBRAMAL) COM TUBULAÇÃO DE CPVC, DN 22 MM, INSTALADO EM RAMAL DE ÁGUA, INCLUSOS RASGO E CHUMBAMENTO EM ALVENARIA. AF_12/2014</t>
  </si>
  <si>
    <t xml:space="preserve">89349U</t>
  </si>
  <si>
    <t xml:space="preserve">REGISTRO DE PRESSÃO BRUTO, LATÃO, ROSCÁVEL, 1/2" - FORNECIMENTO E INSTALAÇÃO. AF_08/2021</t>
  </si>
  <si>
    <t xml:space="preserve">89351U</t>
  </si>
  <si>
    <t xml:space="preserve">REGISTRO DE PRESSÃO BRUTO, LATÃO,  ROSCÁVEL, 3/4'' - FORNECIMENTO E INSTALAÇÃO. AF_08/2021</t>
  </si>
  <si>
    <t xml:space="preserve">89352U</t>
  </si>
  <si>
    <t xml:space="preserve">REGISTRO DE GAVETA BRUTO, LATÃO, ROSCÁVEL, 1/2" - FORNECIMENTO E INSTALAÇÃO. AF_08/2021</t>
  </si>
  <si>
    <t xml:space="preserve">89353U</t>
  </si>
  <si>
    <t xml:space="preserve">REGISTRO DE GAVETA BRUTO, LATÃO, ROSCÁVEL, 3/4" - FORNECIMENTO E INSTALAÇÃO. AF_08/2021</t>
  </si>
  <si>
    <t xml:space="preserve">89354U</t>
  </si>
  <si>
    <t xml:space="preserve">MISTURADOR MONOCOMANDO PARA CHUVEIRO, BASE BRUTA E ACABAMENTO CROMADO - FORNECIMENTO E INSTALAÇÃO. AF_08/2021</t>
  </si>
  <si>
    <t xml:space="preserve">89969U</t>
  </si>
  <si>
    <t xml:space="preserve">KIT DE REGISTRO DE PRESSÃO BRUTO DE LATÃO ½", INCLUSIVE CONEXÕES,  ROSCÁVEL, INSTALADO EM RAMAL DE ÁGUA FRIA - FORNECIMENTO E INSTALAÇÃO. AF_12/2014</t>
  </si>
  <si>
    <t xml:space="preserve">89970U</t>
  </si>
  <si>
    <t xml:space="preserve">KIT DE REGISTRO DE PRESSÃO BRUTO DE LATÃO ¾", INCLUSIVE CONEXÕES, ROSCÁVEL, INSTALADO EM RAMAL DE ÁGUA FRIA - FORNECIMENTO E INSTALAÇÃO. AF_12/2014</t>
  </si>
  <si>
    <t xml:space="preserve">89971U</t>
  </si>
  <si>
    <t xml:space="preserve">KIT DE REGISTRO DE GAVETA BRUTO DE LATÃO ½", INCLUSIVE CONEXÕES, ROSCÁVEL, INSTALADO EM RAMAL DE ÁGUA FRIA - FORNECIMENTO E INSTALAÇÃO. AF_12/2014</t>
  </si>
  <si>
    <t xml:space="preserve">89972U</t>
  </si>
  <si>
    <t xml:space="preserve">KIT DE REGISTRO DE GAVETA BRUTO DE LATÃO ¾", INCLUSIVE CONEXÕES, ROSCÁVEL, INSTALADO EM RAMAL DE ÁGUA FRIA - FORNECIMENTO E INSTALAÇÃO. AF_12/2014</t>
  </si>
  <si>
    <t xml:space="preserve">89973U</t>
  </si>
  <si>
    <t xml:space="preserve">KIT DE MISTURADOR BASE BRUTA DE LATÃO ¾" MONOCOMANDO PARA CHUVEIRO, INCLUSIVE CONEXÕES, INSTALADO EM RAMAL DE ÁGUA - FORNECIMENTO E INSTALAÇÃO. AF_12/2014</t>
  </si>
  <si>
    <t xml:space="preserve">89974U</t>
  </si>
  <si>
    <t xml:space="preserve">KIT DE TÊ MISTURADOR EM CPVC ¾" COM DUPLO COMANDO PARA CHUVEIRO, INCLUSIVE CONEXÕES, INSTALADO EM RAMAL DE ÁGUA - FORNECIMENTO E INSTALAÇÃO. AF_12/2014</t>
  </si>
  <si>
    <t xml:space="preserve">89984U</t>
  </si>
  <si>
    <t xml:space="preserve">REGISTRO DE PRESSÃO BRUTO, LATÃO, ROSCÁVEL, 1/2", COM ACABAMENTO E CANOPLA CROMADOS - FORNECIMENTO E INSTALAÇÃO. AF_08/2021</t>
  </si>
  <si>
    <t xml:space="preserve">89985U</t>
  </si>
  <si>
    <t xml:space="preserve">REGISTRO DE PRESSÃO BRUTO, LATÃO, ROSCÁVEL, 3/4", COM ACABAMENTO E CANOPLA CROMADOS - FORNECIMENTO E INSTALAÇÃO. AF_08/2021</t>
  </si>
  <si>
    <t xml:space="preserve">89986U</t>
  </si>
  <si>
    <t xml:space="preserve">REGISTRO DE GAVETA BRUTO, LATÃO, ROSCÁVEL, 1/2", COM ACABAMENTO E CANOPLA CROMADOS - FORNECIMENTO E INSTALAÇÃO. AF_08/2021</t>
  </si>
  <si>
    <t xml:space="preserve">89987U</t>
  </si>
  <si>
    <t xml:space="preserve">REGISTRO DE GAVETA BRUTO, LATÃO, ROSCÁVEL, 3/4", COM ACABAMENTO E CANOPLA CROMADOS - FORNECIMENTO E INSTALAÇÃO. AF_08/2021</t>
  </si>
  <si>
    <t xml:space="preserve">90371U</t>
  </si>
  <si>
    <t xml:space="preserve">REGISTRO DE ESFERA, PVC, ROSCÁVEL, COM VOLANTE, 3/4" - FORNECIMENTO E INSTALAÇÃO. AF_08/2021</t>
  </si>
  <si>
    <t xml:space="preserve">94489U</t>
  </si>
  <si>
    <t xml:space="preserve">REGISTRO DE ESFERA, PVC, SOLDÁVEL, COM VOLANTE, DN  25 MM - FORNECIMENTO E INSTALAÇÃO. AF_08/2021</t>
  </si>
  <si>
    <t xml:space="preserve">94490U</t>
  </si>
  <si>
    <t xml:space="preserve">REGISTRO DE ESFERA, PVC, SOLDÁVEL, COM VOLANTE, DN  32 MM - FORNECIMENTO E INSTALAÇÃO. AF_08/2021</t>
  </si>
  <si>
    <t xml:space="preserve">94491U</t>
  </si>
  <si>
    <t xml:space="preserve">REGISTRO DE ESFERA, PVC, SOLDÁVEL, COM VOLANTE, DN  40 MM - FORNECIMENTO E INSTALAÇÃO. AF_08/2021</t>
  </si>
  <si>
    <t xml:space="preserve">94492U</t>
  </si>
  <si>
    <t xml:space="preserve">REGISTRO DE ESFERA, PVC, SOLDÁVEL, COM VOLANTE, DN  50 MM - FORNECIMENTO E INSTALAÇÃO. AF_08/2021</t>
  </si>
  <si>
    <t xml:space="preserve">94493U</t>
  </si>
  <si>
    <t xml:space="preserve">REGISTRO DE ESFERA, PVC, SOLDÁVEL, COM VOLANTE, DN  60 MM - FORNECIMENTO E INSTALAÇÃO. AF_08/2021</t>
  </si>
  <si>
    <t xml:space="preserve">94495U</t>
  </si>
  <si>
    <t xml:space="preserve">REGISTRO DE GAVETA BRUTO, LATÃO, ROSCÁVEL, 1" - FORNECIMENTO E INSTALAÇÃO. AF_08/2021</t>
  </si>
  <si>
    <t xml:space="preserve">94496U</t>
  </si>
  <si>
    <t xml:space="preserve">REGISTRO DE GAVETA BRUTO, LATÃO, ROSCÁVEL, 1 1/4" - FORNECIMENTO E INSTALAÇÃO. AF_08/2021</t>
  </si>
  <si>
    <t xml:space="preserve">94497U</t>
  </si>
  <si>
    <t xml:space="preserve">REGISTRO DE GAVETA BRUTO, LATÃO, ROSCÁVEL, 1 1/2" - FORNECIMENTO E INSTALAÇÃO. AF_08/2021</t>
  </si>
  <si>
    <t xml:space="preserve">94498U</t>
  </si>
  <si>
    <t xml:space="preserve">REGISTRO DE GAVETA BRUTO, LATÃO, ROSCÁVEL, 2" - FORNECIMENTO E INSTALAÇÃO. AF_08/2021</t>
  </si>
  <si>
    <t xml:space="preserve">94499U</t>
  </si>
  <si>
    <t xml:space="preserve">REGISTRO DE GAVETA BRUTO, LATÃO, ROSCÁVEL, 2 1/2" - FORNECIMENTO E INSTALAÇÃO. AF_08/2021</t>
  </si>
  <si>
    <t xml:space="preserve">94500U</t>
  </si>
  <si>
    <t xml:space="preserve">REGISTRO DE GAVETA BRUTO, LATÃO, ROSCÁVEL, 3" - FORNECIMENTO E INSTALAÇÃO. AF_08/2021</t>
  </si>
  <si>
    <t xml:space="preserve">94501U</t>
  </si>
  <si>
    <t xml:space="preserve">REGISTRO DE GAVETA BRUTO, LATÃO, ROSCÁVEL, 4" - FORNECIMENTO E INSTALAÇÃO. AF_08/2021</t>
  </si>
  <si>
    <t xml:space="preserve">94792U</t>
  </si>
  <si>
    <t xml:space="preserve">REGISTRO DE GAVETA BRUTO, LATÃO, ROSCÁVEL, 1", COM ACABAMENTO E CANOPLA CROMADOS - FORNECIMENTO E INSTALAÇÃO. AF_08/2021</t>
  </si>
  <si>
    <t xml:space="preserve">94793U</t>
  </si>
  <si>
    <t xml:space="preserve">REGISTRO DE GAVETA BRUTO, LATÃO, ROSCÁVEL, 1 1/4", COM ACABAMENTO E CANOPLA CROMADOS - FORNECIMENTO E INSTALAÇÃO. AF_08/2021</t>
  </si>
  <si>
    <t xml:space="preserve">94794U</t>
  </si>
  <si>
    <t xml:space="preserve">REGISTRO DE GAVETA BRUTO, LATÃO, ROSCÁVEL, 1 1/2", COM ACABAMENTO E CANOPLA CROMADOS - FORNECIMENTO E INSTALAÇÃO. AF_08/2021</t>
  </si>
  <si>
    <t xml:space="preserve">94795U</t>
  </si>
  <si>
    <t xml:space="preserve">TORNEIRA DE BOIA PARA CAIXA D'ÁGUA, ROSCÁVEL, 1/2" - FORNECIMENTO E INSTALAÇÃO. AF_08/2021</t>
  </si>
  <si>
    <t xml:space="preserve">94796U</t>
  </si>
  <si>
    <t xml:space="preserve">TORNEIRA DE BOIA PARA CAIXA D'ÁGUA, ROSCÁVEL, 3/4" - FORNECIMENTO E INSTALAÇÃO. AF_08/2021</t>
  </si>
  <si>
    <t xml:space="preserve">94797U</t>
  </si>
  <si>
    <t xml:space="preserve">TORNEIRA DE BOIA PARA CAIXA D'ÁGUA, ROSCÁVEL, 1" - FORNECIMENTO E INSTALAÇÃO. AF_08/2021</t>
  </si>
  <si>
    <t xml:space="preserve">94798U</t>
  </si>
  <si>
    <t xml:space="preserve">TORNEIRA DE BOIA PARA CAIXA D'ÁGUA, ROSCÁVEL, 1 1/4" - FORNECIMENTO E INSTALAÇÃO. AF_08/2021</t>
  </si>
  <si>
    <t xml:space="preserve">94799U</t>
  </si>
  <si>
    <t xml:space="preserve">TORNEIRA DE BOIA PARA CAIXA D'ÁGUA, ROSCÁVEL, 1 1/2" - FORNECIMENTO E INSTALAÇÃO. AF_08/2021</t>
  </si>
  <si>
    <t xml:space="preserve">94800U</t>
  </si>
  <si>
    <t xml:space="preserve">TORNEIRA DE BOIA PARA CAIXA D'ÁGUA, ROSCÁVEL, 2" - FORNECIMENTO E INSTALAÇÃO. AF_08/2021</t>
  </si>
  <si>
    <t xml:space="preserve">95248U</t>
  </si>
  <si>
    <t xml:space="preserve">VÁLVULA DE ESFERA BRUTA, BRONZE, ROSCÁVEL, 1/2" - FORNECIMENTO E INSTALAÇÃO. AF_08/2021</t>
  </si>
  <si>
    <t xml:space="preserve">95249U</t>
  </si>
  <si>
    <t xml:space="preserve">VÁLVULA DE ESFERA BRUTA, BRONZE, ROSCÁVEL, 3/4'' - FORNECIMENTO E INSTALAÇÃO. AF_08/2021</t>
  </si>
  <si>
    <t xml:space="preserve">95250U</t>
  </si>
  <si>
    <t xml:space="preserve">VÁLVULA DE ESFERA BRUTA, BRONZE, ROSCÁVEL, 1'' - FORNECIMENTO E INSTALAÇÃO. AF_08/2021</t>
  </si>
  <si>
    <t xml:space="preserve">95251U</t>
  </si>
  <si>
    <t xml:space="preserve">VÁLVULA DE ESFERA BRUTA, BRONZE, ROSCÁVEL, 1 1/4'' - FORNECIMENTO E INSTALAÇÃO. AF_08/2021</t>
  </si>
  <si>
    <t xml:space="preserve">95252U</t>
  </si>
  <si>
    <t xml:space="preserve">VÁLVULA DE ESFERA BRUTA, BRONZE, ROSCÁVEL, 1 1/2'' - FORNECIMENTO E INSTALAÇÃO. AF_08/2021</t>
  </si>
  <si>
    <t xml:space="preserve">95253U</t>
  </si>
  <si>
    <t xml:space="preserve">VÁLVULA DE ESFERA BRUTA, BRONZE, ROSCÁVEL, 2'' - FORNECIMENTO E INSTALAÇÃO. AF_08/2021</t>
  </si>
  <si>
    <t xml:space="preserve">99619U</t>
  </si>
  <si>
    <t xml:space="preserve">VÁLVULA DE RETENÇÃO HORIZONTAL, DE BRONZE, ROSCÁVEL, 3/4" - FORNECIMENTO E INSTALAÇÃO. AF_08/2021</t>
  </si>
  <si>
    <t xml:space="preserve">99620U</t>
  </si>
  <si>
    <t xml:space="preserve">VÁLVULA DE RETENÇÃO HORIZONTAL, DE BRONZE, ROSCÁVEL, 1" - FORNECIMENTO E INSTALAÇÃO. AF_08/2021</t>
  </si>
  <si>
    <t xml:space="preserve">99621U</t>
  </si>
  <si>
    <t xml:space="preserve">VÁLVULA DE RETENÇÃO HORIZONTAL, DE BRONZE, ROSCÁVEL, 1 1/4" - FORNECIMENTO E INSTALAÇÃO. AF_08/2021</t>
  </si>
  <si>
    <t xml:space="preserve">99622U</t>
  </si>
  <si>
    <t xml:space="preserve">VÁLVULA DE RETENÇÃO HORIZONTAL, DE BRONZE, ROSCÁVEL, 1 1/2"  - FORNECIMENTO E INSTALAÇÃO. AF_08/2021</t>
  </si>
  <si>
    <t xml:space="preserve">99623U</t>
  </si>
  <si>
    <t xml:space="preserve">VÁLVULA DE RETENÇÃO HORIZONTAL, DE BRONZE, ROSCÁVEL, 2"  - FORNECIMENTO E INSTALAÇÃO. AF_08/2021</t>
  </si>
  <si>
    <t xml:space="preserve">99624U</t>
  </si>
  <si>
    <t xml:space="preserve">VÁLVULA DE RETENÇÃO HORIZONTAL, DE BRONZE, ROSCÁVEL, 2 1/2" - FORNECIMENTO E INSTALAÇÃO. AF_08/2021</t>
  </si>
  <si>
    <t xml:space="preserve">99625U</t>
  </si>
  <si>
    <t xml:space="preserve">VÁLVULA DE RETENÇÃO HORIZONTAL, DE BRONZE, ROSCÁVEL, 3" - FORNECIMENTO E INSTALAÇÃO. AF_08/2021</t>
  </si>
  <si>
    <t xml:space="preserve">99626U</t>
  </si>
  <si>
    <t xml:space="preserve">VÁLVULA DE RETENÇÃO HORIZONTAL, DE BRONZE, ROSCÁVEL, 4" - FORNECIMENTO E INSTALAÇÃO. AF_08/2021</t>
  </si>
  <si>
    <t xml:space="preserve">99627U</t>
  </si>
  <si>
    <t xml:space="preserve">VÁLVULA DE RETENÇÃO VERTICAL, DE BRONZE, ROSCÁVEL, 1/2" - FORNECIMENTO E INSTALAÇÃO. AF_08/2021</t>
  </si>
  <si>
    <t xml:space="preserve">99628U</t>
  </si>
  <si>
    <t xml:space="preserve">VÁLVULA DE RETENÇÃO VERTICAL, DE BRONZE, ROSCÁVEL, 3/4" - FORNECIMENTO E INSTALAÇÃO. AF_08/2021</t>
  </si>
  <si>
    <t xml:space="preserve">99629U</t>
  </si>
  <si>
    <t xml:space="preserve">VÁLVULA DE RETENÇÃO VERTICAL, DE BRONZE, ROSCÁVEL, 1" - FORNECIMENTO E INSTALAÇÃO. AF_08/2021</t>
  </si>
  <si>
    <t xml:space="preserve">99630U</t>
  </si>
  <si>
    <t xml:space="preserve">VÁLVULA DE RETENÇÃO VERTICAL, DE BRONZE, ROSCÁVEL, 1 1/4" - FORNECIMENTO E INSTALAÇÃO. AF_08/2021</t>
  </si>
  <si>
    <t xml:space="preserve">99631U</t>
  </si>
  <si>
    <t xml:space="preserve">VÁLVULA DE RETENÇÃO VERTICAL, DE BRONZE, ROSCÁVEL, 1 1/2" - FORNECIMENTO E INSTALAÇÃO. AF_08/2021</t>
  </si>
  <si>
    <t xml:space="preserve">99632U</t>
  </si>
  <si>
    <t xml:space="preserve">VÁLVULA DE RETENÇÃO VERTICAL, DE BRONZE, ROSCÁVEL, 2" - FORNECIMENTO E INSTALAÇÃO. AF_08/2021</t>
  </si>
  <si>
    <t xml:space="preserve">99633U</t>
  </si>
  <si>
    <t xml:space="preserve">VÁLVULA DE RETENÇÃO VERTICAL, DE BRONZE, ROSCÁVEL, 3" - FORNECIMENTO E INSTALAÇÃO. AF_08/2021</t>
  </si>
  <si>
    <t xml:space="preserve">99634U</t>
  </si>
  <si>
    <t xml:space="preserve">VÁLVULA DE RETENÇÃO VERTICAL, DE BRONZE, ROSCÁVEL, 4" - FORNECIMENTO E INSTALAÇÃO. AF_08/2021</t>
  </si>
  <si>
    <t xml:space="preserve">99635U</t>
  </si>
  <si>
    <t xml:space="preserve">VÁLVULA DE DESCARGA METÁLICA, BASE 1 1/2", ACABAMENTO METALICO CROMADO - FORNECIMENTO E INSTALAÇÃO. AF_08/2021</t>
  </si>
  <si>
    <t xml:space="preserve">103008U</t>
  </si>
  <si>
    <t xml:space="preserve">VÁLVULA DE RETENÇÃO HORIZONTAL, DE BRONZE, ROSCÁVEL, 1/2" - FORNECIMENTO E INSTALAÇÃO. AF_08/2021</t>
  </si>
  <si>
    <t xml:space="preserve">103009U</t>
  </si>
  <si>
    <t xml:space="preserve">VÁLVULA DE RETENÇÃO VERTICAL, DE BRONZE, ROSCÁVEL, 2 1/2" - FORNECIMENTO E INSTALAÇÃO. AF_08/2021</t>
  </si>
  <si>
    <t xml:space="preserve">103010U</t>
  </si>
  <si>
    <t xml:space="preserve">VÁLVULA DE RETENÇÃO, DE BRONZE, PÉ COM CRIVOS, ROSCÁVEL, 3/4" - FORNECIMENTO E INSTALAÇÃO. AF_08/2021</t>
  </si>
  <si>
    <t xml:space="preserve">103011U</t>
  </si>
  <si>
    <t xml:space="preserve">VÁLVULA DE RETENÇÃO, DE BRONZE, PÉ COM CRIVOS, ROSCÁVEL, 1" - FORNECIMENTO E INSTALAÇÃO. AF_08/2021</t>
  </si>
  <si>
    <t xml:space="preserve">103012U</t>
  </si>
  <si>
    <t xml:space="preserve">VÁLVULA DE RETENÇÃO, DE BRONZE, PÉ COM CRIVOS, ROSCÁVEL, 1 1/4" - FORNECIMENTO E INSTALAÇÃO. AF_08/2021</t>
  </si>
  <si>
    <t xml:space="preserve">103013U</t>
  </si>
  <si>
    <t xml:space="preserve">VÁLVULA DE RETENÇÃO, DE BRONZE, PÉ COM CRIVOS, ROSCÁVEL, 1 1/2" - FORNECIMENTO E INSTALAÇÃO. AF_08/2021</t>
  </si>
  <si>
    <t xml:space="preserve">103014U</t>
  </si>
  <si>
    <t xml:space="preserve">VÁLVULA DE RETENÇÃO, DE BRONZE, PÉ COM CRIVOS, ROSCÁVEL, 2" - FORNECIMENTO E INSTALAÇÃO. AF_08/2021</t>
  </si>
  <si>
    <t xml:space="preserve">103015U</t>
  </si>
  <si>
    <t xml:space="preserve">VÁLVULA DE RETENÇÃO, DE BRONZE, PÉ COM CRIVOS, ROSCÁVEL, 2 1/2" - FORNECIMENTO E INSTALAÇÃO. AF_08/2021</t>
  </si>
  <si>
    <t xml:space="preserve">103016U</t>
  </si>
  <si>
    <t xml:space="preserve">VÁLVULA DE RETENÇÃO, DE BRONZE, PÉ COM CRIVOS, ROSCÁVEL, 3" - FORNECIMENTO E INSTALAÇÃO. AF_08/2021</t>
  </si>
  <si>
    <t xml:space="preserve">103017U</t>
  </si>
  <si>
    <t xml:space="preserve">VÁLVULA DE RETENÇÃO, DE BRONZE, PÉ COM CRIVOS, ROSCÁVEL, 4" - FORNECIMENTO E INSTALAÇÃO. AF_08/2021</t>
  </si>
  <si>
    <t xml:space="preserve">103018U</t>
  </si>
  <si>
    <t xml:space="preserve">VÁLVULA DE DESCARGA METÁLICA, BASE 1 1/4", ACABAMENTO METALICO CROMADO - FORNECIMENTO E INSTALAÇÃO. AF_08/2021</t>
  </si>
  <si>
    <t xml:space="preserve">103019U</t>
  </si>
  <si>
    <t xml:space="preserve">REGISTRO OU VÁLVULA GLOBO ANGULAR EM LATÃO, PARA HIDRANTES EM INSTALAÇÃO PREDIAL DE INCÊNDIO, 45 GRAUS, 2 1/2" - FORNECIMENTO E INSTALAÇÃO. AF_08/2021</t>
  </si>
  <si>
    <t xml:space="preserve">103029U</t>
  </si>
  <si>
    <t xml:space="preserve">REGISTRO OU REGULADOR DE GÁS DE COZINHA - FORNECIMENTO E INSTALAÇÃO. AF_08/2021</t>
  </si>
  <si>
    <t xml:space="preserve">103036U</t>
  </si>
  <si>
    <t xml:space="preserve">REGISTRO DE ESFERA, PVC, ROSCÁVEL, COM VOLANTE, 1/2" - FORNECIMENTO E INSTALAÇÃO. AF_08/2021</t>
  </si>
  <si>
    <t xml:space="preserve">103037U</t>
  </si>
  <si>
    <t xml:space="preserve">REGISTRO DE ESFERA, PVC, ROSCÁVEL, COM VOLANTE, 1" - FORNECIMENTO E INSTALAÇÃO. AF_08/2021</t>
  </si>
  <si>
    <t xml:space="preserve">103038U</t>
  </si>
  <si>
    <t xml:space="preserve">REGISTRO DE ESFERA, PVC, ROSCÁVEL, COM VOLANTE, 1 1/4" - FORNECIMENTO E INSTALAÇÃO. AF_08/2021</t>
  </si>
  <si>
    <t xml:space="preserve">103039U</t>
  </si>
  <si>
    <t xml:space="preserve">REGISTRO DE ESFERA, PVC, ROSCÁVEL, COM VOLANTE, 1 1/2" - FORNECIMENTO E INSTALAÇÃO. AF_08/2021</t>
  </si>
  <si>
    <t xml:space="preserve">103040U</t>
  </si>
  <si>
    <t xml:space="preserve">REGISTRO DE ESFERA, PVC, ROSCÁVEL, COM VOLANTE, 2" - FORNECIMENTO E INSTALAÇÃO. AF_08/2021</t>
  </si>
  <si>
    <t xml:space="preserve">103041U</t>
  </si>
  <si>
    <t xml:space="preserve">REGISTRO DE ESFERA, PVC, ROSCÁVEL, COM BORBOLETA, 1/2" - FORNECIMENTO E INSTALAÇÃO. AF_08/2021</t>
  </si>
  <si>
    <t xml:space="preserve">103042U</t>
  </si>
  <si>
    <t xml:space="preserve">REGISTRO DE ESFERA, PVC, ROSCÁVEL, COM BORBOLETA, 3/4" - FORNECIMENTO E INSTALAÇÃO. AF_08/2021</t>
  </si>
  <si>
    <t xml:space="preserve">103043U</t>
  </si>
  <si>
    <t xml:space="preserve">REGISTRO DE ESFERA, PVC, ROSCÁVEL, COM CABEÇA QUADRADA, 1/2" - FORNECIMENTO E INSTALAÇÃO. AF_08/2021</t>
  </si>
  <si>
    <t xml:space="preserve">103044U</t>
  </si>
  <si>
    <t xml:space="preserve">REGISTRO DE ESFERA, PVC, ROSCÁVEL, COM CABEÇA QUADRADA, 3/4" - FORNECIMENTO E INSTALAÇÃO. AF_08/2021</t>
  </si>
  <si>
    <t xml:space="preserve">103045U</t>
  </si>
  <si>
    <t xml:space="preserve">REGISTRO DE PRESSÃO, PVC, ROSCÁVEL, VOLANTE SIMPLES, 1/2" - FORNECIMENTO E INSTALAÇÃO. AF_08/2021</t>
  </si>
  <si>
    <t xml:space="preserve">103046U</t>
  </si>
  <si>
    <t xml:space="preserve">REGISTRO DE PRESSÃO, PVC, ROSCÁVEL, VOLANTE SIMPLES, 3/4" - FORNECIMENTO E INSTALAÇÃO. AF_08/2021</t>
  </si>
  <si>
    <t xml:space="preserve">103047U</t>
  </si>
  <si>
    <t xml:space="preserve">REGISTRO DE ESFERA, PVC, SOLDÁVEL, COM VOLANTE, DN  20 MM - FORNECIMENTO E INSTALAÇÃO. AF_08/2021</t>
  </si>
  <si>
    <t xml:space="preserve">103048U</t>
  </si>
  <si>
    <t xml:space="preserve">REGISTRO DE PRESSÃO, PVC, SOLDÁVEL, VOLANTE SIMPLES, DN  20 MM - FORNECIMENTO E INSTALAÇÃO. AF_08/2021</t>
  </si>
  <si>
    <t xml:space="preserve">103049U</t>
  </si>
  <si>
    <t xml:space="preserve">REGISTRO DE PRESSÃO, PVC, SOLDÁVEL, VOLANTE SIMPLES, DN  25 MM - FORNECIMENTO E INSTALAÇÃO. AF_08/2021</t>
  </si>
  <si>
    <t xml:space="preserve">103050U</t>
  </si>
  <si>
    <t xml:space="preserve">SUBSTITUIÇÃO DE REGISTRO OU VÁLVULA, ROSCÁVEL, DN  20 MM. AF_08/2021</t>
  </si>
  <si>
    <t xml:space="preserve">103051U</t>
  </si>
  <si>
    <t xml:space="preserve">SUBSTITUIÇÃO DE REGISTRO OU VÁLVULA, ROSCÁVEL, DN  25 MM. AF_08/2021</t>
  </si>
  <si>
    <t xml:space="preserve">103052U</t>
  </si>
  <si>
    <t xml:space="preserve">SUBSTITUIÇÃO DE REGISTRO OU VÁLVULA, ROSCÁVEL, DN  32 MM. AF_08/2021</t>
  </si>
  <si>
    <t xml:space="preserve">95634U</t>
  </si>
  <si>
    <t xml:space="preserve">KIT CAVALETE PARA MEDIÇÃO DE ÁGUA - ENTRADA PRINCIPAL, EM PVC SOLDÁVEL DN 20 (½")   FORNECIMENTO E INSTALAÇÃO (EXCLUSIVE HIDRÔMETRO). AF_11/2016</t>
  </si>
  <si>
    <t xml:space="preserve">95635U</t>
  </si>
  <si>
    <t xml:space="preserve">KIT CAVALETE PARA MEDIÇÃO DE ÁGUA - ENTRADA PRINCIPAL, EM PVC SOLDÁVEL DN 25 (¾")   FORNECIMENTO E INSTALAÇÃO (EXCLUSIVE HIDRÔMETRO). AF_11/2016</t>
  </si>
  <si>
    <t xml:space="preserve">95636U</t>
  </si>
  <si>
    <t xml:space="preserve">KIT CAVALETE PARA MEDIÇÃO DE ÁGUA - ENTRADA PRINCIPAL, EM AÇO GALVANIZADO DN 25 (1 )   FORNECIMENTO E INSTALAÇÃO (EXCLUSIVE HIDRÔMETRO). AF_11/2016</t>
  </si>
  <si>
    <t xml:space="preserve">95637U</t>
  </si>
  <si>
    <t xml:space="preserve">KIT CAVALETE PARA MEDIÇÃO DE ÁGUA - ENTRADA PRINCIPAL, EM AÇO GALVANIZADO DN 32 (1 ¼)  FORNECIMENTO E INSTALAÇÃO (EXCLUSIVE HIDRÔMETRO). AF_11/2016</t>
  </si>
  <si>
    <t xml:space="preserve">95638U</t>
  </si>
  <si>
    <t xml:space="preserve">KIT CAVALETE PARA MEDIÇÃO DE ÁGUA - ENTRADA PRINCIPAL, EM AÇO GALVANIZADO DN 40 (1 ½)  FORNECIMENTO E INSTALAÇÃO (EXCLUSIVE HIDRÔMETRO). AF_11/2016</t>
  </si>
  <si>
    <t xml:space="preserve">95639U</t>
  </si>
  <si>
    <t xml:space="preserve">KIT CAVALETE PARA MEDIÇÃO DE ÁGUA - ENTRADA PRINCIPAL, EM AÇO GALVANIZADO DN 50 (2)  FORNECIMENTO E INSTALAÇÃO (EXCLUSIVE HIDRÔMETRO). AF_11/2016</t>
  </si>
  <si>
    <t xml:space="preserve">95641U</t>
  </si>
  <si>
    <t xml:space="preserve">KIT CAVALETE PARA MEDIÇÃO DE ÁGUA - ENTRADA INDIVIDUALIZADA, EM PVC DN 25 (¾), PARA 2 MEDIDORES  FORNECIMENTO E INSTALAÇÃO (EXCLUSIVE HIDRÔMETRO). AF_11/2016</t>
  </si>
  <si>
    <t xml:space="preserve">95642U</t>
  </si>
  <si>
    <t xml:space="preserve">KIT CAVALETE PARA MEDIÇÃO DE ÁGUA - ENTRADA INDIVIDUALIZADA, EM PVC DN 25 (¾), PARA 3 MEDIDORES  FORNECIMENTO E INSTALAÇÃO (EXCLUSIVE HIDRÔMETRO). AF_11/2016</t>
  </si>
  <si>
    <t xml:space="preserve">95643U</t>
  </si>
  <si>
    <t xml:space="preserve">KIT CAVALETE PARA MEDIÇÃO DE ÁGUA - ENTRADA INDIVIDUALIZADA, EM PVC DN 25 (¾), PARA 4 MEDIDORES  FORNECIMENTO E INSTALAÇÃO (EXCLUSIVE HIDRÔMETRO). AF_11/2016</t>
  </si>
  <si>
    <t xml:space="preserve">95644U</t>
  </si>
  <si>
    <t xml:space="preserve">KIT CAVALETE PARA MEDIÇÃO DE ÁGUA - ENTRADA INDIVIDUALIZADA, EM PVC DN 32 (1), PARA 1 MEDIDOR  FORNECIMENTO E INSTALAÇÃO (EXCLUSIVE HIDRÔMETRO). AF_11/2016</t>
  </si>
  <si>
    <t xml:space="preserve">95645U</t>
  </si>
  <si>
    <t xml:space="preserve">KIT CAVALETE PARA MEDIÇÃO DE ÁGUA - ENTRADA INDIVIDUALIZADA, EM PVC DN 32 (1), PARA 2 MEDIDORES  FORNECIMENTO E INSTALAÇÃO (EXCLUSIVE HIDRÔMETRO). AF_11/2016</t>
  </si>
  <si>
    <t xml:space="preserve">95646U</t>
  </si>
  <si>
    <t xml:space="preserve">KIT CAVALETE PARA MEDIÇÃO DE ÁGUA - ENTRADA INDIVIDUALIZADA, EM PVC DN 32 (1), PARA 3 MEDIDORES  FORNECIMENTO E INSTALAÇÃO (EXCLUSIVE HIDRÔMETRO). AF_11/2016</t>
  </si>
  <si>
    <t xml:space="preserve">95647U</t>
  </si>
  <si>
    <t xml:space="preserve">KIT CAVALETE PARA MEDIÇÃO DE ÁGUA - ENTRADA INDIVIDUALIZADA, EM PVC DN 32 (1), PARA 4 MEDIDORES  FORNECIMENTO E INSTALAÇÃO (EXCLUSIVE HIDRÔMETRO). AF_11/2016</t>
  </si>
  <si>
    <t xml:space="preserve">95673U</t>
  </si>
  <si>
    <t xml:space="preserve">HIDRÔMETRO DN 20 (½), 1,5 M³/H  FORNECIMENTO E INSTALAÇÃO. AF_11/2016</t>
  </si>
  <si>
    <t xml:space="preserve">95674U</t>
  </si>
  <si>
    <t xml:space="preserve">HIDRÔMETRO DN 20 (½), 3,0 M³/H  FORNECIMENTO E INSTALAÇÃO. AF_11/2016</t>
  </si>
  <si>
    <t xml:space="preserve">95675U</t>
  </si>
  <si>
    <t xml:space="preserve">HIDRÔMETRO DN 25 (¾ ), 5,0 M³/H FORNECIMENTO E INSTALAÇÃO. AF_11/2016</t>
  </si>
  <si>
    <t xml:space="preserve">95676U</t>
  </si>
  <si>
    <t xml:space="preserve">CAIXA EM CONCRETO PRÉ-MOLDADO PARA ABRIGO DE HIDRÔMETRO COM DN 20 (½)  FORNECIMENTO E INSTALAÇÃO. AF_11/2016</t>
  </si>
  <si>
    <t xml:space="preserve">97741U</t>
  </si>
  <si>
    <t xml:space="preserve">KIT CAVALETE PARA MEDIÇÃO DE ÁGUA - ENTRADA INDIVIDUALIZADA, EM PVC DN 25 (¾), PARA 1 MEDIDOR  FORNECIMENTO E INSTALAÇÃO (EXCLUSIVE HIDRÔMETRO). AF_11/2016</t>
  </si>
  <si>
    <t xml:space="preserve">90436U</t>
  </si>
  <si>
    <t xml:space="preserve">FURO EM ALVENARIA PARA DIÂMETROS MENORES OU IGUAIS A 40 MM. AF_05/2015</t>
  </si>
  <si>
    <t xml:space="preserve">90437U</t>
  </si>
  <si>
    <t xml:space="preserve">FURO EM ALVENARIA PARA DIÂMETROS MAIORES QUE 40 MM E MENORES OU IGUAIS A 75 MM. AF_05/2015</t>
  </si>
  <si>
    <t xml:space="preserve">90438U</t>
  </si>
  <si>
    <t xml:space="preserve">FURO EM ALVENARIA PARA DIÂMETROS MAIORES QUE 75 MM. AF_05/2015</t>
  </si>
  <si>
    <t xml:space="preserve">90439U</t>
  </si>
  <si>
    <t xml:space="preserve">FURO EM CONCRETO PARA DIÂMETROS MENORES OU IGUAIS A 40 MM. AF_05/2015</t>
  </si>
  <si>
    <t xml:space="preserve">90440U</t>
  </si>
  <si>
    <t xml:space="preserve">FURO EM CONCRETO PARA DIÂMETROS MAIORES QUE 40 MM E MENORES OU IGUAIS A 75 MM. AF_05/2015</t>
  </si>
  <si>
    <t xml:space="preserve">90441U</t>
  </si>
  <si>
    <t xml:space="preserve">FURO EM CONCRETO PARA DIÂMETROS MAIORES QUE 75 MM. AF_05/2015</t>
  </si>
  <si>
    <t xml:space="preserve">90443U</t>
  </si>
  <si>
    <t xml:space="preserve">RASGO EM ALVENARIA PARA RAMAIS/ DISTRIBUIÇÃO COM DIAMETROS MENORES OU IGUAIS A 40 MM. AF_05/2015</t>
  </si>
  <si>
    <t xml:space="preserve">90444U</t>
  </si>
  <si>
    <t xml:space="preserve">RASGO EM CONTRAPISO PARA RAMAIS/ DISTRIBUIÇÃO COM DIÂMETROS MENORES OU IGUAIS A 40 MM. AF_05/2015</t>
  </si>
  <si>
    <t xml:space="preserve">90445U</t>
  </si>
  <si>
    <t xml:space="preserve">RASGO EM CONTRAPISO PARA RAMAIS/ DISTRIBUIÇÃO COM DIÂMETROS MAIORES QUE 40 MM E MENORES OU IGUAIS A 75 MM. AF_05/2015</t>
  </si>
  <si>
    <t xml:space="preserve">90446U</t>
  </si>
  <si>
    <t xml:space="preserve">RASGO EM CONTRAPISO PARA RAMAIS/ DISTRIBUIÇÃO COM DIÂMETROS MAIORES QUE 75 MM. AF_05/2015</t>
  </si>
  <si>
    <t xml:space="preserve">90447U</t>
  </si>
  <si>
    <t xml:space="preserve">RASGO EM ALVENARIA PARA ELETRODUTOS COM DIAMETROS MENORES OU IGUAIS A 40 MM. AF_05/2015</t>
  </si>
  <si>
    <t xml:space="preserve">90451U</t>
  </si>
  <si>
    <t xml:space="preserve">PASSANTE TIPO PEÇA EM POLIESTIRENO PARA ABERTURA PARA PASSAGEM DE 1 TUBO, FIXADO EM LAJE. AF_05/2015</t>
  </si>
  <si>
    <t xml:space="preserve">90452U</t>
  </si>
  <si>
    <t xml:space="preserve">PASSANTE TIPO PEÇA EM POLIESTIRENO PARA ABERTURA PARA PASSAGEM DE MAIS DE 1 TUBO, FIXADO EM LAJE. AF_05/2015</t>
  </si>
  <si>
    <t xml:space="preserve">90453U</t>
  </si>
  <si>
    <t xml:space="preserve">PASSANTE TIPO TUBO DE DIÂMETRO MENOR OU IGUAL A 40 MM, FIXADO EM LAJE. AF_05/2015</t>
  </si>
  <si>
    <t xml:space="preserve">90454U</t>
  </si>
  <si>
    <t xml:space="preserve">PASSANTE TIPO TUBO DE DIÂMETRO MAIORES QUE 40 MM E MENORES OU IGUAIS A 75 MM, FIXADO EM LAJE. AF_05/2015</t>
  </si>
  <si>
    <t xml:space="preserve">90455U</t>
  </si>
  <si>
    <t xml:space="preserve">PASSANTE TIPO TUBO DE DIÂMETRO MAIOR QUE 75 MM, FIXADO EM LAJE. AF_05/2015</t>
  </si>
  <si>
    <t xml:space="preserve">90456U</t>
  </si>
  <si>
    <t xml:space="preserve">QUEBRA EM ALVENARIA PARA INSTALAÇÃO DE CAIXA DE TOMADA (4X4 OU 4X2). AF_05/2015</t>
  </si>
  <si>
    <t xml:space="preserve">90457U</t>
  </si>
  <si>
    <t xml:space="preserve">QUEBRA EM ALVENARIA PARA INSTALAÇÃO DE QUADRO DISTRIBUIÇÃO PEQUENO (19X25 CM). AF_05/2015</t>
  </si>
  <si>
    <t xml:space="preserve">90458U</t>
  </si>
  <si>
    <t xml:space="preserve">QUEBRA EM ALVENARIA PARA INSTALAÇÃO DE QUADRO DISTRIBUIÇÃO GRANDE (76X40 CM). AF_05/2015</t>
  </si>
  <si>
    <t xml:space="preserve">90459U</t>
  </si>
  <si>
    <t xml:space="preserve">QUEBRA EM ALVENARIA PARA INSTALAÇÃO DE ABRIGO PARA MANGUEIRAS (90X60 CM). AF_05/2015</t>
  </si>
  <si>
    <t xml:space="preserve">90460U</t>
  </si>
  <si>
    <t xml:space="preserve">SUPORTE PARA ATÉ 3 TUBOS HORIZONTAIS, ESPAÇADO A CADA 1 M, EM PERFILADO DE SEÇÃO 38X76 MM, POR METRO DE TUBULAÇÃO FIXADA. AF_05/2015</t>
  </si>
  <si>
    <t xml:space="preserve">90461U</t>
  </si>
  <si>
    <t xml:space="preserve">SUPORTE PARA MAIS DE 3 TUBOS HORIZONTAIS, ESPAÇADO A CADA 1 M, EM PERFILADO DE SEÇÃO 38X76 MM, POR METRO DE TUBULAÇÃO FIXADA. AF_05/2015</t>
  </si>
  <si>
    <t xml:space="preserve">90462U</t>
  </si>
  <si>
    <t xml:space="preserve">SUPORTE PARA ATÉ 3 TUBOS VERTICAIS, ESPAÇADO A CADA 3 M, EM PERFILADO DE SEÇÃO 38X38 MM, POR METRO DE TUBULAÇÃO FIXADA. AF_05/2015</t>
  </si>
  <si>
    <t xml:space="preserve">90463U</t>
  </si>
  <si>
    <t xml:space="preserve">SUPORTE PARA MAIS DE 3 TUBOS VERTICAIS, ESPAÇADO A CADA 3 M, EM PERFILADO DE SEÇÃO 38X38 MM, POR METRO DE TUBULAÇÃO FIXADA. AF_05/2015</t>
  </si>
  <si>
    <t xml:space="preserve">90466U</t>
  </si>
  <si>
    <t xml:space="preserve">CHUMBAMENTO LINEAR EM ALVENARIA PARA RAMAIS/DISTRIBUIÇÃO COM DIÂMETROS MENORES OU IGUAIS A 40 MM. AF_05/2015</t>
  </si>
  <si>
    <t xml:space="preserve">90467U</t>
  </si>
  <si>
    <t xml:space="preserve">CHUMBAMENTO LINEAR EM ALVENARIA PARA RAMAIS/DISTRIBUIÇÃO COM DIÂMETROS MAIORES QUE 40 MM E MENORES OU IGUAIS A 75 MM. AF_05/2015</t>
  </si>
  <si>
    <t xml:space="preserve">90468U</t>
  </si>
  <si>
    <t xml:space="preserve">CHUMBAMENTO LINEAR EM CONTRAPISO PARA RAMAIS/DISTRIBUIÇÃO COM DIÂMETROS MENORES OU IGUAIS A 40 MM. AF_05/2015</t>
  </si>
  <si>
    <t xml:space="preserve">90469U</t>
  </si>
  <si>
    <t xml:space="preserve">CHUMBAMENTO LINEAR EM CONTRAPISO PARA RAMAIS/DISTRIBUIÇÃO COM DIÂMETROS MAIORES QUE 40 MM E MENORES OU IGUAIS A 75 MM. AF_05/2015</t>
  </si>
  <si>
    <t xml:space="preserve">90470U</t>
  </si>
  <si>
    <t xml:space="preserve">CHUMBAMENTO LINEAR EM CONTRAPISO PARA RAMAIS/DISTRIBUIÇÃO COM DIÂMETROS MAIORES QUE 75 MM. AF_05/2015</t>
  </si>
  <si>
    <t xml:space="preserve">91166U</t>
  </si>
  <si>
    <t xml:space="preserve">FIXAÇÃO DE TUBOS HORIZONTAIS DE PEX DIAMETROS IGUAIS OU INFERIORES A 40 MM COM ABRAÇADEIRA PLÁSTICA 390 MM, FIXADA EM LAJE. AF_05/2015</t>
  </si>
  <si>
    <t xml:space="preserve">91167U</t>
  </si>
  <si>
    <t xml:space="preserve">FIXAÇÃO DE TUBOS HORIZONTAIS DE PPR DIÂMETROS MENORES OU IGUAIS A 40 MM COM ABRAÇADEIRA METÁLICA RÍGIDA TIPO D 1/2", FIXADA EM PERFILADO EM LAJE. AF_05/2015</t>
  </si>
  <si>
    <t xml:space="preserve">91168U</t>
  </si>
  <si>
    <t xml:space="preserve">FIXAÇÃO DE TUBOS HORIZONTAIS DE PPR DIÂMETROS MAIORES QUE 40 MM E MENORES OU IGUAIS A 75 MM COM ABRAÇADEIRA METÁLICA RÍGIDA TIPO D 1 1/2", FIXADA EM PERFILADO EM LAJE. AF_05/2015</t>
  </si>
  <si>
    <t xml:space="preserve">91169U</t>
  </si>
  <si>
    <t xml:space="preserve">FIXAÇÃO DE TUBOS HORIZONTAIS DE PPR DIÂMETROS MAIORES QUE 75 MM COM ABRAÇADEIRA METÁLICA RÍGIDA TIPO D 3", FIXADA EM PERFILADO EM LAJE. AF_05/2015</t>
  </si>
  <si>
    <t xml:space="preserve">91170U</t>
  </si>
  <si>
    <t xml:space="preserve">FIXAÇÃO DE TUBOS HORIZONTAIS DE PVC, CPVC OU COBRE DIÂMETROS MENORES OU IGUAIS A 40 MM OU ELETROCALHAS ATÉ 150MM DE LARGURA, COM ABRAÇADEIRA METÁLICA RÍGIDA TIPO D 1/2, FIXADA EM PERFILADO EM LAJE. AF_05/2015</t>
  </si>
  <si>
    <t xml:space="preserve">91171U</t>
  </si>
  <si>
    <t xml:space="preserve">FIXAÇÃO DE TUBOS HORIZONTAIS DE PVC, CPVC OU COBRE DIÂMETROS MAIORES QUE 40 MM E MENORES OU IGUAIS A 75 MM COM ABRAÇADEIRA METÁLICA RÍGIDA TIPO D 1 1/2", FIXADA EM PERFILADO EM LAJE. AF_05/2015</t>
  </si>
  <si>
    <t xml:space="preserve">91172U</t>
  </si>
  <si>
    <t xml:space="preserve">FIXAÇÃO DE TUBOS HORIZONTAIS DE PVC, CPVC OU COBRE DIÂMETROS MAIORES QUE 75 MM COM ABRAÇADEIRA METÁLICA RÍGIDA TIPO D 3", FIXADA EM PERFILADO EM LAJE. AF_05/2015</t>
  </si>
  <si>
    <t xml:space="preserve">91173U</t>
  </si>
  <si>
    <t xml:space="preserve">FIXAÇÃO DE TUBOS VERTICAIS DE PPR DIÂMETROS MENORES OU IGUAIS A 40 MM COM ABRAÇADEIRA METÁLICA RÍGIDA TIPO D 1/2", FIXADA EM PERFILADO EM ALVENARIA. AF_05/2015</t>
  </si>
  <si>
    <t xml:space="preserve">91174U</t>
  </si>
  <si>
    <t xml:space="preserve">FIXAÇÃO DE TUBOS VERTICAIS DE PPR DIÂMETROS MAIORES QUE 40 MM E MENORES OU IGUAIS A 75 MM COM ABRAÇADEIRA METÁLICA RÍGIDA TIPO D 1 1/2", FIXADA EM PERFILADO EM ALVENARIA. AF_05/2015</t>
  </si>
  <si>
    <t xml:space="preserve">91175U</t>
  </si>
  <si>
    <t xml:space="preserve">FIXAÇÃO DE TUBOS VERTICAIS DE PPR DIÂMETROS MAIORES QUE 75 MM COM ABRAÇADEIRA METÁLICA RÍGIDA TIPO D 3", FIXADA EM PERFILADO EM ALVENARIA. AF_05/2015</t>
  </si>
  <si>
    <t xml:space="preserve">91176U</t>
  </si>
  <si>
    <t xml:space="preserve">FIXAÇÃO DE TUBOS HORIZONTAIS DE PPR DIÂMETROS MENORES OU IGUAIS A 40 MM COM ABRAÇADEIRA METÁLICA RÍGIDA TIPO  D  1/2" , FIXADA DIRETAMENTE NA LAJE. AF_05/2015</t>
  </si>
  <si>
    <t xml:space="preserve">91177U</t>
  </si>
  <si>
    <t xml:space="preserve">FIXAÇÃO DE TUBOS HORIZONTAIS DE PPR DIÂMETROS MAIORES QUE 40 MM E MENORES OU IGUAIS A 75 MM COM ABRAÇADEIRA METÁLICA RÍGIDA TIPO  D  1 1/2" , FIXADA DIRETAMENTE NA LAJE. AF_05/2015</t>
  </si>
  <si>
    <t xml:space="preserve">91178U</t>
  </si>
  <si>
    <t xml:space="preserve">FIXAÇÃO DE TUBOS HORIZONTAIS DE PPR DIÂMETROS MAIORES QUE 75 MM COM ABRAÇADEIRA METÁLICA RÍGIDA TIPO  D  3" , FIXADA DIRETAMENTE NA LAJE. AF_05/2015</t>
  </si>
  <si>
    <t xml:space="preserve">91179U</t>
  </si>
  <si>
    <t xml:space="preserve">FIXAÇÃO DE TUBOS HORIZONTAIS DE PVC, CPVC OU COBRE DIÂMETROS MENORES OU IGUAIS A 40 MM COM ABRAÇADEIRA METÁLICA RÍGIDA TIPO  D  1/2" , FIXADA DIRETAMENTE NA LAJE. AF_05/2015</t>
  </si>
  <si>
    <t xml:space="preserve">91180U</t>
  </si>
  <si>
    <t xml:space="preserve">FIXAÇÃO DE TUBOS HORIZONTAIS DE PVC, CPVC OU COBRE DIÂMETROS MAIORES QUE 40 MM E MENORES OU IGUAIS A 75 MM COM ABRAÇADEIRA METÁLICA RÍGIDA TIPO D 1 1/2, FIXADA DIRETAMENTE NA LAJE. AF_05/2015</t>
  </si>
  <si>
    <t xml:space="preserve">91181U</t>
  </si>
  <si>
    <t xml:space="preserve">FIXAÇÃO DE TUBOS HORIZONTAIS DE PVC, CPVC OU COBRE DIÂMETROS MAIORES QUE 75 MM COM ABRAÇADEIRA METÁLICA RÍGIDA TIPO  D  3" , FIXADA DIRETAMENTE NA LAJE. AF_05/2015</t>
  </si>
  <si>
    <t xml:space="preserve">91182U</t>
  </si>
  <si>
    <t xml:space="preserve">FIXAÇÃO DE TUBOS HORIZONTAIS DE PPR DIÂMETROS MENORES OU IGUAIS A 40 MM COM ABRAÇADEIRA METÁLICA FLEXÍVEL 18 MM, FIXADA DIRETAMENTE NA LAJE. AF_05/2015</t>
  </si>
  <si>
    <t xml:space="preserve">91183U</t>
  </si>
  <si>
    <t xml:space="preserve">FIXAÇÃO DE TUBOS HORIZONTAIS DE PPR DIÂMETROS MAIORES QUE 40 MM E MENORES OU IGUAIS A 75 MM COM ABRAÇADEIRA METÁLICA FLEXÍVEL 18 MM, FIXADA DIRETAMENTE NA LAJE. AF_05/2015</t>
  </si>
  <si>
    <t xml:space="preserve">91184U</t>
  </si>
  <si>
    <t xml:space="preserve">FIXAÇÃO DE TUBOS HORIZONTAIS DE PPR DIÂMETROS MAIORES QUE 75 MM COM ABRAÇADEIRA METÁLICA FLEXÍVEL 18 MM, FIXADA DIRETAMENTE NA LAJE. AF_05/2015</t>
  </si>
  <si>
    <t xml:space="preserve">91185U</t>
  </si>
  <si>
    <t xml:space="preserve">FIXAÇÃO DE TUBOS HORIZONTAIS DE PVC, CPVC OU COBRE DIÂMETROS MENORES OU IGUAIS A 40 MM COM ABRAÇADEIRA METÁLICA FLEXÍVEL 18 MM, FIXADA DIRETAMENTE NA LAJE. AF_05/2015</t>
  </si>
  <si>
    <t xml:space="preserve">91186U</t>
  </si>
  <si>
    <t xml:space="preserve">FIXAÇÃO DE TUBOS HORIZONTAIS DE PVC, CPVC OU COBRE DIÂMETROS MAIORES QUE 40 MM E MENORES OU IGUAIS A 75 MM COM ABRAÇADEIRA METÁLICA FLEXÍVEL 18 MM, FIXADA DIRETAMENTE NA LAJE. AF_05/2015</t>
  </si>
  <si>
    <t xml:space="preserve">91187U</t>
  </si>
  <si>
    <t xml:space="preserve">FIXAÇÃO DE TUBOS HORIZONTAIS DE PVC, CPVC OU COBRE DIÂMETROS MAIORES QUE 75 MM COM ABRAÇADEIRA METÁLICA FLEXÍVEL 18 MM, FIXADA DIRETAMENTE NA LAJE. AF_05/2015</t>
  </si>
  <si>
    <t xml:space="preserve">91188U</t>
  </si>
  <si>
    <t xml:space="preserve">CHUMBAMENTO PONTUAL DE ABERTURA EM LAJE COM PASSAGEM DE 1 TUBO DE DIAMETRO EQUIVALENTE IGUAL À  50 MM. AF_05/2015</t>
  </si>
  <si>
    <t xml:space="preserve">91189U</t>
  </si>
  <si>
    <t xml:space="preserve">CHUMBAMENTO PONTUAL DE ABERTURA EM LAJE COM PASSAGEM DE MAIS DE 1 TUBO DE  DIAMETRO EQUIVALENTE IGUAL À  50 MM. AF_05/2015</t>
  </si>
  <si>
    <t xml:space="preserve">91190U</t>
  </si>
  <si>
    <t xml:space="preserve">CHUMBAMENTO PONTUAL EM PASSAGEM DE TUBO COM DIÂMETRO MENOR OU IGUAL A 40 MM. AF_05/2015</t>
  </si>
  <si>
    <t xml:space="preserve">91191U</t>
  </si>
  <si>
    <t xml:space="preserve">CHUMBAMENTO PONTUAL EM PASSAGEM DE TUBO COM DIÂMETROS ENTRE 40 MM E 75 MM. AF_05/2015</t>
  </si>
  <si>
    <t xml:space="preserve">91192U</t>
  </si>
  <si>
    <t xml:space="preserve">CHUMBAMENTO PONTUAL EM PASSAGEM DE TUBO COM DIÂMETRO MAIOR QUE 75 MM. AF_05/2015</t>
  </si>
  <si>
    <t xml:space="preserve">91222U</t>
  </si>
  <si>
    <t xml:space="preserve">RASGO EM ALVENARIA PARA RAMAIS/ DISTRIBUIÇÃO COM DIÂMETROS MAIORES QUE 40 MM E MENORES OU IGUAIS A 75 MM. AF_05/2015</t>
  </si>
  <si>
    <t xml:space="preserve">94480U</t>
  </si>
  <si>
    <t xml:space="preserve">CONJUNTO HIDRÁULICO PARA INSTALAÇÃO DE BOMBA EM AÇO ROSCÁVEL, DN SUCÇÃO 65 (2½) E DN RECALQUE 50 (2), PARA EDIFICAÇÃO ENTRE 12 E 18 PAVIMENTOS  FORNECIMENTO E INSTALAÇÃO. AF_06/2016</t>
  </si>
  <si>
    <t xml:space="preserve">94481U</t>
  </si>
  <si>
    <t xml:space="preserve">CONJUNTO HIDRÁULICO PARA INSTALAÇÃO DE BOMBA EM AÇO ROSCÁVEL, DN SUCÇÃO 50 (2) E DN RECALQUE 40 (1 1/2), PARA EDIFICAÇÃO ENTRE 8 E 12 PAVIMENTOS  FORNECIMENTO E INSTALAÇÃO. AF_06/2016</t>
  </si>
  <si>
    <t xml:space="preserve">94482U</t>
  </si>
  <si>
    <t xml:space="preserve">CONJUNTO HIDRÁULICO PARA INSTALAÇÃO DE BOMBA EM AÇO ROSCÁVEL, DN SUCÇÃO 40 (1 1/2) E DN RECALQUE 32 (1 1/4), PARA EDIFICAÇÃO ENTRE 4 E 8 PAVIMENTOS  FORNECIMENTO E INSTALAÇÃO. AF_06/2016</t>
  </si>
  <si>
    <t xml:space="preserve">94483U</t>
  </si>
  <si>
    <t xml:space="preserve">CONJUNTO HIDRÁULICO PARA INSTALAÇÃO DE BOMBA EM AÇO ROSCÁVEL, DN SUCÇÃO 32 (1 1/4) E DN RECALQUE 25 (1), PARA EDIFICAÇÃO ATÉ 4 PAVIMENTOS  FORNECIMENTO E INSTALAÇÃO. AF_06/2016</t>
  </si>
  <si>
    <t xml:space="preserve">95541U</t>
  </si>
  <si>
    <t xml:space="preserve">FIXAÇÃO UTILIZANDO PARAFUSO E BUCHA DE NYLON, SOMENTE MÃO DE OBRA. AF_10/2016</t>
  </si>
  <si>
    <t xml:space="preserve">96559U</t>
  </si>
  <si>
    <t xml:space="preserve">SUPORTE PARA DUTO EM CHAPA GALVANIZADA BITOLA 26, ESPAÇADO A CADA 1 M, EM PERFILADO DE SEÇÃO 38X76 MM, POR ÁREA DE DUTO FIXADO. AF_07/2017</t>
  </si>
  <si>
    <t xml:space="preserve">96560U</t>
  </si>
  <si>
    <t xml:space="preserve">SUPORTE PARA DUTO EM CHAPA GALVANIZADA BITOLA 24, ESPAÇADO A CADA 1 M, EM PERFILADO DE SEÇÃO 38X76 MM, POR ÁREA DE DUTO FIXADO. AF_07/2017</t>
  </si>
  <si>
    <t xml:space="preserve">96561U</t>
  </si>
  <si>
    <t xml:space="preserve">SUPORTE PARA DUTO EM CHAPA GALVANIZADA BITOLA 22, ESPAÇADO A CADA 1 M, EM PERFILADO DE SEÇÃO 38X76 MM, POR ÁREA DE DUTO FIXADO. AF_07/2017</t>
  </si>
  <si>
    <t xml:space="preserve">96562U</t>
  </si>
  <si>
    <t xml:space="preserve">SUPORTE PARA ELETROCALHA LISA OU PERFURADA EM AÇO GALVANIZADO, LARGURA 200 OU 400 MM E ALTURA 50 MM, ESPAÇADO A CADA 1,5 M, EM PERFILADO DE SEÇÃO 38X76 MM, POR METRO DE ELETRECOLHA FIXADA. AF_07/2017</t>
  </si>
  <si>
    <t xml:space="preserve">96563U</t>
  </si>
  <si>
    <t xml:space="preserve">SUPORTE PARA ELETROCALHA LISA OU PERFURADA EM AÇO GALVANIZADO, LARGURA 500 OU 800 MM E ALTURA 50 MM, ESPAÇADO A CADA 1,5 M, EM PERFILADO DE SEÇÃO 38X76 MM, POR METRO DE ELETROCALHA FIXADA. AF_07/2017</t>
  </si>
  <si>
    <t xml:space="preserve">101802U</t>
  </si>
  <si>
    <t xml:space="preserve">CAIXA ENTERRADA RETENTORA DE AREIA RETANGULAR, EM ALVENARIA COM BLOCOS DE CONCRETO, DIMENSÕES INTERNAS: 1,00 X 1,00 X 1,20 M, EXCLUINDO TAMPÃO. AF_12/2020</t>
  </si>
  <si>
    <t xml:space="preserve">101803U</t>
  </si>
  <si>
    <t xml:space="preserve">CAIXA ENTERRADA SEPARADORA DE ÓLEO RETANGULAR, EM ALVENARIA COM BLOCOS DE CONCRETO, DIMENSÕES INTERNAS: 0,6 X 0,6 X 1,00 M, EXCLUINDO TAMPÃO. AF_12/2020</t>
  </si>
  <si>
    <t xml:space="preserve">101804U</t>
  </si>
  <si>
    <t xml:space="preserve">CAIXA ENTERRADA SEPARADORA DE ÓLEO RETANGULAR, EM ALVENARIA COM BLOCOS DE CONCRETO, DIMENSÕES INTERNAS: 0,8 X 0,8 X 1,00 M, EXCLUINDO TAMPÃO. AF_12/2020</t>
  </si>
  <si>
    <t xml:space="preserve">101805U</t>
  </si>
  <si>
    <t xml:space="preserve">CAIXA ENTERRADA SEPARADORA DE ÓLEO RETANGULAR, EM ALVENARIA COM BLOCOS DE CONCRETO, DIMENSÕES INTERNAS: 1,00 X 1,00 X 1,00 M, EXCLUINDO TAMPÃO. AF_12/2020</t>
  </si>
  <si>
    <t xml:space="preserve">102111U</t>
  </si>
  <si>
    <t xml:space="preserve">BOMBA CENTRÍFUGA, MONOFÁSICA, 0,5 CV OU 0,49 HP, HM 6 A 20 M, Q 1,2 A 8,3 M3/H - FORNECIMENTO E INSTALAÇÃO. AF_12/2020</t>
  </si>
  <si>
    <t xml:space="preserve">102112U</t>
  </si>
  <si>
    <t xml:space="preserve">BOMBA CENTRÍFUGA, MONOFÁSICA, 0,5 CV OU 0,49 HP, HM 6 A 20 M, Q 1,2 A 8,3 M3/H (NÃO INCLUI O FORNECIMENTO DA BOMBA). AF_12/2020</t>
  </si>
  <si>
    <t xml:space="preserve">102113U</t>
  </si>
  <si>
    <t xml:space="preserve">BOMBA CENTRÍFUGA, TRIFÁSICA, 1 CV OU 0,99 HP, HM 14 A 40 M, Q 0,6 A 8,4 M3/H - FORNECIMENTO E INSTALAÇÃO. AF_12/2020</t>
  </si>
  <si>
    <t xml:space="preserve">102114U</t>
  </si>
  <si>
    <t xml:space="preserve">BOMBA CENTRÍFUGA, TRIFÁSICA, 1 CV OU 0,99 HP, HM 14 A 40 M, Q 0,6 A 8,4 M3/H (NÃO INCLUI O FORNECIMENTO DA BOMBA). AF_12/2020</t>
  </si>
  <si>
    <t xml:space="preserve">102115U</t>
  </si>
  <si>
    <t xml:space="preserve">BOMBA CENTRÍFUGA, TRIFÁSICA, 1,5 CV OU 1,48 HP, HM 10 A 70 M, Q 1,8 A 5,3 M3/H - FORNECIMENTO E INSTALAÇÃO. AF_12/2020</t>
  </si>
  <si>
    <t xml:space="preserve">102116U</t>
  </si>
  <si>
    <t xml:space="preserve">BOMBA CENTRÍFUGA, TRIFÁSICA, 1,5 CV OU 1,48 HP, HM 10 A 24 M, Q 6,1 A 21,9 M3/H - FORNECIMENTO E INSTALAÇÃO. AF_12/2020</t>
  </si>
  <si>
    <t xml:space="preserve">102117U</t>
  </si>
  <si>
    <t xml:space="preserve">BOMBA CENTRÍFUGA, TRIFÁSICA, 1,5 CV OU 1,48 HP (NÃO INCLUI O FORNECIMENTO DA BOMBA). AF_12/2020</t>
  </si>
  <si>
    <t xml:space="preserve">102118U</t>
  </si>
  <si>
    <t xml:space="preserve">BOMBA CENTRÍFUGA, TRIFÁSICA, 3 CV OU 2,96 HP, HM 34 A 40 M, Q 8,6 A 14,8 M3/H - FORNECIMENTO E INSTALAÇÃO. AF_12/2020</t>
  </si>
  <si>
    <t xml:space="preserve">102119U</t>
  </si>
  <si>
    <t xml:space="preserve">BOMBA CENTRÍFUGA, TRIFÁSICA, 3 CV OU 2,96 HP, HM 34 A 40 M, Q 8,6 A 14,8 M3/H (NÃO INCLUI O FORNECIMENTO DA BOMBA). AF_12/2020</t>
  </si>
  <si>
    <t xml:space="preserve">102121U</t>
  </si>
  <si>
    <t xml:space="preserve">MOTO BOMBA HORIZONTAL ATÉ 10 CV, HM 75 A 80 M, Q 25,4 A 48 (NÃO INCLUI O FORNECIMENTO DA BOMBA). AF_12/2020</t>
  </si>
  <si>
    <t xml:space="preserve">102122U</t>
  </si>
  <si>
    <t xml:space="preserve">BOMBA CENTRÍFUGA, TRIFÁSICA, 10 CV OU 9,86 HP, HM 85 A 140 M, Q 4,2 A 14,9 M3/H - FORNECIMENTO E INSTALAÇÃO. AF_12/2020</t>
  </si>
  <si>
    <t xml:space="preserve">102123U</t>
  </si>
  <si>
    <t xml:space="preserve">BOMBA CENTRÍFUGA, TRIFÁSICA, 10 CV OU 9,86 HP, HM 85 A 140 M, Q 4,2 A 14,9 M3/H (NÃO INCLUI O FORNECIMENTO DA BOMBA). AF_12/2020</t>
  </si>
  <si>
    <t xml:space="preserve">102136U</t>
  </si>
  <si>
    <t xml:space="preserve">INSTALAÇÃO DE QUADRO ELÉTRICO PARA BOMBAS TRIFÁSICAS ATÉ 25 CV (NÃO INCLUI O FORNECIMENTO DO QUADRO). AF_12/2020</t>
  </si>
  <si>
    <t xml:space="preserve">102137U</t>
  </si>
  <si>
    <t xml:space="preserve">CHAVE DE BOIA AUTOMÁTICA SUPERIOR/INFERIOR 15A/250V - FORNECIMENTO E INSTALAÇÃO. AF_12/2020</t>
  </si>
  <si>
    <t xml:space="preserve">102138U</t>
  </si>
  <si>
    <t xml:space="preserve">MOTO BOMBA HORIZONTAL DE 12,5 A 25 CV, HM 140 M (NÃO INCLUI O FORNECIMENTO DA BOMBA). AF_12/2020</t>
  </si>
  <si>
    <t xml:space="preserve">103517U</t>
  </si>
  <si>
    <t xml:space="preserve">AQUECEDOR SOLAR COMPACTO, KIT PARA 1 COLETOR SOLAR EM VIDRO TEMPERADO E SERPENTINA EM TUBO DE COBRE COM SUPORTE, RESERVATÓRIO, FIXAÇÕES E TUBOS - FORNECIMENTO E INSTALAÇÃO. AF_12/2021</t>
  </si>
  <si>
    <t xml:space="preserve">103519U</t>
  </si>
  <si>
    <t xml:space="preserve">BLOCO CONCRETADO NO LOCAL, 20X20X15CM, PARA BASE DE FIXAÇÃO DA ESTRUTURA SOLAR PARA LAJE DE CONCRETO - FORNECIMENTO E INSTALAÇÃO. AF_12/2021</t>
  </si>
  <si>
    <t xml:space="preserve">103520U</t>
  </si>
  <si>
    <t xml:space="preserve">RESERVATÓRIO TÉRMICO/BOILER SOLAR EM AÇO INOX 400 L COM 2 PLACAS COLETORAS EM VIDRO TEMPERADO COM SERPENTINA EM TUBO DE COBRE 2 X 1 M - FORNECIMENTO E INSTALAÇÃO. AF_12/2021</t>
  </si>
  <si>
    <t xml:space="preserve">103521U</t>
  </si>
  <si>
    <t xml:space="preserve">RESERVATÓRIO TÉRMICO/BOILER SOLAR EM AÇO INOX 600 L COM 3 PLACAS COLETORAS EM VIDRO TEMPERADO COM SERPENTINA EM TUBO DE COBRE 2 X 1 M - FORNECIMENTO E INSTALAÇÃO. AF_12/2021</t>
  </si>
  <si>
    <t xml:space="preserve">103522U</t>
  </si>
  <si>
    <t xml:space="preserve">RESERVATÓRIO TÉRMICO/BOILER SOLAR EM AÇO INOX 800 L COM 4 PLACAS COLETORAS EM VIDRO TEMPERADO COM SERPENTINA EM TUBO DE COBRE 2 X 1 M - FORNECIMENTO E INSTALAÇÃO. AF_12/2021</t>
  </si>
  <si>
    <t xml:space="preserve">103523U</t>
  </si>
  <si>
    <t xml:space="preserve">RESERVATÓRIO TÉRMICO/BOILER SOLAR EM AÇO INOX 1000 L COM 5 PLACAS COLETORAS EM VIDRO TEMPERADO COM SERPENTINA EM TUBO DE COBRE 2 X 1 M - FORNECIMENTO E INSTALAÇÃO. AF_12/2021</t>
  </si>
  <si>
    <t xml:space="preserve">104031U</t>
  </si>
  <si>
    <t xml:space="preserve">COLAR DE TOMADA, PVC, COM TRAVAS, DE 60 MM X 1/2" OU 60 MM X 3/4", PARA LIGAÇÃO PREDIAL DE ÁGUA. AF_06/2022</t>
  </si>
  <si>
    <t xml:space="preserve">104032U</t>
  </si>
  <si>
    <t xml:space="preserve">COLAR DE TOMADA, PVC, COM TRAVAS, DE 75 MM X 1/2" OU 75 MM X 3/4", PARA LIGAÇÃO PREDIAL DE ÁGUA. AF_06/2022</t>
  </si>
  <si>
    <t xml:space="preserve">104033U</t>
  </si>
  <si>
    <t xml:space="preserve">COLAR DE TOMADA, PVC, COM TRAVAS, DE 85 MM X 1/2" OU 85 MM X 3/4", PARA LIGAÇÃO PREDIAL DE ÁGUA. AF_06/2022</t>
  </si>
  <si>
    <t xml:space="preserve">104034U</t>
  </si>
  <si>
    <t xml:space="preserve">COLAR DE TOMADA, PVC, COM TRAVAS, DE 110 MM X 1/2" OU 110 MM X 3/4", PARA LIGAÇÃO PREDIAL DE ÁGUA. AF_06/2022</t>
  </si>
  <si>
    <t xml:space="preserve">104035U</t>
  </si>
  <si>
    <t xml:space="preserve">COLAR DE TOMADA, POLIPROPILENO, COM PARAFUSOS, 63 MM X 1/2", PARA LIGAÇÃO PREDIAL DE ÁGUA. AF_06/2022</t>
  </si>
  <si>
    <t xml:space="preserve">104036U</t>
  </si>
  <si>
    <t xml:space="preserve">COLAR DE TOMADA, POLIPROPILENO, COM PARAFUSOS, 63 MM X 3/4", PARA LIGAÇÃO PREDIAL DE ÁGUA. AF_06/2022</t>
  </si>
  <si>
    <t xml:space="preserve">104039U</t>
  </si>
  <si>
    <t xml:space="preserve">TÊ DE SERVIÇO INTEGRADO, POLIPROPILENO, PARA TUBOS EM PEAD, 63 MM X 20 MM, PARA LIGAÇÃO PREDIAL DE ÁGUA. AF_06/2022</t>
  </si>
  <si>
    <t xml:space="preserve">104043U</t>
  </si>
  <si>
    <t xml:space="preserve">ADAPTADOR, POLIPROPILENO, PARA TUBOS EM PEAD, 20 MM X 1/2", PARA LIGAÇÃO PREDIAL DE ÁGUA. AF_06/2022</t>
  </si>
  <si>
    <t xml:space="preserve">104044U</t>
  </si>
  <si>
    <t xml:space="preserve">ADAPTADOR, POLIPROPILENO, PARA TUBOS EM PEAD, 20 MM X 3/4", PARA LIGAÇÃO PREDIAL DE ÁGUA. AF_06/2022</t>
  </si>
  <si>
    <t xml:space="preserve">104045U</t>
  </si>
  <si>
    <t xml:space="preserve">ADAPTADOR, POLIPROPILENO, PARA TUBOS EM PEAD, 32 MM X 1", PARA LIGAÇÃO PREDIAL DE ÁGUA. AF_06/2022</t>
  </si>
  <si>
    <t xml:space="preserve">104046U</t>
  </si>
  <si>
    <t xml:space="preserve">COTOVELO/JOELHO COM ADAPTADOR, POLIPROPILENO, PARA TUBOS EM PEAD, 20 MM X 1/2", PARA LIGAÇÃO PREDIAL DE ÁGUA. AF_06/2022</t>
  </si>
  <si>
    <t xml:space="preserve">104047U</t>
  </si>
  <si>
    <t xml:space="preserve">COTOVELO/JOELHO COM ADAPTADOR, POLIPROPILENO, PARA TUBOS EM PEAD, 20 MM X 3/4", PARA LIGAÇÃO PREDIAL DE ÁGUA. AF_06/2022</t>
  </si>
  <si>
    <t xml:space="preserve">104048U</t>
  </si>
  <si>
    <t xml:space="preserve">COTOVELO/JOELHO COM ADAPTADOR, POLIPROPILENO, PARA TUBOS EM PEAD, 32 MM X 1", PARA LIGAÇÃO PREDIAL DE ÁGUA. AF_06/2022</t>
  </si>
  <si>
    <t xml:space="preserve">104049U</t>
  </si>
  <si>
    <t xml:space="preserve">ADAPTADOR, PVC, CURTO COM BOLSA E ROSCA, 20 MM X 1/2", PARA LIGAÇÃO PREDIAL DE ÁGUA. AF_06/2022</t>
  </si>
  <si>
    <t xml:space="preserve">104050U</t>
  </si>
  <si>
    <t xml:space="preserve">ADAPTADOR, PVC, CURTO COM BOLSA E ROSCA, 32 MM X 1", PARA LIGAÇÃO PREDIAL DE ÁGUA. AF_06/2022</t>
  </si>
  <si>
    <t xml:space="preserve">104051U</t>
  </si>
  <si>
    <t xml:space="preserve">COTOVELO/JOELHO 90°, POLIPROPILENO, PARA TUBOS EM PEAD, 20 X 20 MM, PARA LIGAÇÃO PREDIAL DE ÁGUA. AF_06/2022</t>
  </si>
  <si>
    <t xml:space="preserve">104052U</t>
  </si>
  <si>
    <t xml:space="preserve">COTOVELO/JOELHO 90°, POLIPROPILENO, PARA TUBOS EM PEAD, 32 X 32 MM, PARA LIGAÇÃO PREDIAL DE ÁGUA. AF_06/2022</t>
  </si>
  <si>
    <t xml:space="preserve">104053U</t>
  </si>
  <si>
    <t xml:space="preserve">UNIÃO, POLIPROPILENO, PARA TUBOS EM PEAD, 20 MM, PARA LIGAÇÃO PREDIAL DE ÁGUA. AF_06/2022</t>
  </si>
  <si>
    <t xml:space="preserve">104054U</t>
  </si>
  <si>
    <t xml:space="preserve">UNIÃO, POLIPROPILENO, PARA TUBOS EM PEAD, 32 MM, PARA LIGAÇÃO PREDIAL DE ÁGUA. AF_06/2022</t>
  </si>
  <si>
    <t xml:space="preserve">104055U</t>
  </si>
  <si>
    <t xml:space="preserve">REGISTRO ESFERA, PVC, DE PASSEIO, PARA POLIETILENO, 20 MM, PARA LIGAÇÃO PREDIAL DE ÁGUA. AF_06/2022</t>
  </si>
  <si>
    <t xml:space="preserve">104056U</t>
  </si>
  <si>
    <t xml:space="preserve">REGISTRO ESFERA, PVC, COM ROSCA, 1/2", PARA LIGAÇÃO PREDIAL DE ÁGUA. AF_06/2022</t>
  </si>
  <si>
    <t xml:space="preserve">104058U</t>
  </si>
  <si>
    <t xml:space="preserve">LUVA, PVC, ROSCÁVEL, 1/2", PARA LIGAÇÃO PREDIAL DE ÁGUA. AF_06/2022</t>
  </si>
  <si>
    <t xml:space="preserve">104059U</t>
  </si>
  <si>
    <t xml:space="preserve">LUVA, PVC, ROSCÁVEL, 1", PARA LIGAÇÃO PREDIAL DE ÁGUA. AF_06/2022</t>
  </si>
  <si>
    <t xml:space="preserve">104060U</t>
  </si>
  <si>
    <t xml:space="preserve">TUBO, PEAD, PE-80, DE = 20 MM X 2,3 MM, PARA LIGAÇÃO PREDIAL DE ÁGUA. AF_06/2022</t>
  </si>
  <si>
    <t xml:space="preserve">104061U</t>
  </si>
  <si>
    <t xml:space="preserve">TUBO, PEAD, PE-80, DE = 32 MM X 3,0 MM, PARA LIGAÇÃO PREDIAL DE ÁGUA. AF_06/2022</t>
  </si>
  <si>
    <t xml:space="preserve">104112U</t>
  </si>
  <si>
    <t xml:space="preserve">(COMPOSIÇÃO REPRESENTATIVA) LIGAÇÃO PREDIAL DE ÁGUA, REDE DN 50 MM, RAMAL PREDIAL DE 20 MM, L = 2,0 M, LARGURA DA VALA = 0,65 M; COM COLAR DE TOMADA DE PVC; ESCAVAÇÃO MECANIZADA, PREPARO DE FUNDO DE VALA E REATERRO COMPACTADO. AF_06/2022</t>
  </si>
  <si>
    <t xml:space="preserve">104114U</t>
  </si>
  <si>
    <t xml:space="preserve">(COMPOSIÇÃO REPRESENTATIVA) LIGAÇÃO PREDIAL DE ÁGUA, REDE DN 50 MM, RAMAL PREDIAL DE 20 MM, L = 4,0 M, LARGURA DA VALA = 0,65 M; COM COLAR DE TOMADA DE PVC; ESCAVAÇÃO MECANIZADA, PREPARO DE FUNDO DE VALA E REATERRO COMPACTADO. AF_06/2022</t>
  </si>
  <si>
    <t xml:space="preserve">104116U</t>
  </si>
  <si>
    <t xml:space="preserve">(COMPOSIÇÃO REPRESENTATIVA) LIGAÇÃO PREDIAL DE ÁGUA, REDE DN 50 MM, RAMAL PREDIAL DE 20 MM, L = 6,0 M, LARGURA DA VALA = 0,65 M; COM COLAR DE TOMADA DE PVC; ESCAVAÇÃO MECANIZADA, PREPARO DE FUNDO DE VALA E REATERRO COMPACTADO. AF_06/2022</t>
  </si>
  <si>
    <t xml:space="preserve">104118U</t>
  </si>
  <si>
    <t xml:space="preserve">(COMPOSIÇÃO REPRESENTATIVA) LIGAÇÃO PREDIAL DE ÁGUA, REDE DN 50 MM, RAMAL PREDIAL DE 20 MM, L = 2,0 M, LARGURA DA VALA = 0,65 M; COM COLAR DE TOMADA DE PVC; ESCAVAÇÃO MANUAL, PREPARO DE FUNDO DE VALA E REATERRO COMPACTADO. AF_06/2022</t>
  </si>
  <si>
    <t xml:space="preserve">104120U</t>
  </si>
  <si>
    <t xml:space="preserve">(COMPOSIÇÃO REPRESENTATIVA) LIGAÇÃO PREDIAL DE ÁGUA, REDE DN 50 MM, RAMAL PREDIAL DE 20 MM, L = 4,0 M, LARGURA DA VALA = 0,65 M; COM COLAR DE TOMADA DE PVC; ESCAVAÇÃO MANUAL, PREPARO DE FUNDO DE VALA E REATERRO COMPACTADO. AF_06/2022</t>
  </si>
  <si>
    <t xml:space="preserve">104122U</t>
  </si>
  <si>
    <t xml:space="preserve">(COMPOSIÇÃO REPRESENTATIVA) LIGAÇÃO PREDIAL DE ÁGUA, REDE DN 50 MM, RAMAL PREDIAL DE 20 MM, L = 6,0 M, LARGURA DA VALA = 0,65 M; COM COLAR DE TOMADA DE PVC; ESCAVAÇÃO MANUAL, PREPARO DE FUNDO DE VALA E REATERRO COMPACTADO. AF_06/2022</t>
  </si>
  <si>
    <t xml:space="preserve">104062U</t>
  </si>
  <si>
    <t xml:space="preserve">CURVA LONGA, 90 GRAUS, PVC OCRE, JUNTA ELÁSTICA, DN 100 MM, PARA COLETOR PREDIAL DE ESGOTO. AF_06/2022</t>
  </si>
  <si>
    <t xml:space="preserve">104063U</t>
  </si>
  <si>
    <t xml:space="preserve">CURVA LONGA, 45 GRAUS, PVC OCRE, JUNTA ELÁSTICA, DN 100 MM, PARA COLETOR PREDIAL DE ESGOTO. AF_06/2022</t>
  </si>
  <si>
    <t xml:space="preserve">104064U</t>
  </si>
  <si>
    <t xml:space="preserve">CURVA LONGA, 90 GRAUS, PVC OCRE, JUNTA ELÁSTICA, DN 150 MM, PARA COLETOR PREDIAL DE ESGOTO. AF_06/2022</t>
  </si>
  <si>
    <t xml:space="preserve">104065U</t>
  </si>
  <si>
    <t xml:space="preserve">CURVA LONGA, 45 GRAUS, PVC OCRE, JUNTA ELÁSTICA, DN 150 MM, PARA COLETOR PREDIAL DE ESGOTO. AF_06/2022</t>
  </si>
  <si>
    <t xml:space="preserve">104066U</t>
  </si>
  <si>
    <t xml:space="preserve">LUVA DE CORRER, PVC OCRE, JUNTA ELÁSTICA, DN 100 MM, PARA COLETOR PREDIAL DE ESGOTO. AF_06/2022</t>
  </si>
  <si>
    <t xml:space="preserve">104067U</t>
  </si>
  <si>
    <t xml:space="preserve">LUVA DE CORRER, PVC OCRE, JUNTA ELÁSTICA, DN 150 MM, PARA COLETOR PREDIAL DE ESGOTO. AF_06/2022</t>
  </si>
  <si>
    <t xml:space="preserve">104068U</t>
  </si>
  <si>
    <t xml:space="preserve">REDUÇÃO EXCÊNTRICA, PVC OCRE, JUNTA ELÁSTICA, 150 X 100 MM, PARA COLETOR PREDIAL DE ESGOTO. AF_06/2022</t>
  </si>
  <si>
    <t xml:space="preserve">104069U</t>
  </si>
  <si>
    <t xml:space="preserve">REDUÇÃO EXCÊNTRICA, PVC OCRE, JUNTA ELÁSTICA, 200 X 150 MM, PARA COLETOR PREDIAL DE ESGOTO. AF_06/2022</t>
  </si>
  <si>
    <t xml:space="preserve">104070U</t>
  </si>
  <si>
    <t xml:space="preserve">TÊ, PVC OCRE, JUNTA ELÁSTICA, DN 100 MM, PARA COLETOR PREDIAL DE ESGOTO. AF_06/2022</t>
  </si>
  <si>
    <t xml:space="preserve">104071U</t>
  </si>
  <si>
    <t xml:space="preserve">TÊ, PVC OCRE, JUNTA ELÁSTICA, DN 150 MM, PARA COLETOR PREDIAL DE ESGOTO. AF_06/2022</t>
  </si>
  <si>
    <t xml:space="preserve">104072U</t>
  </si>
  <si>
    <t xml:space="preserve">TÊ, PVC OCRE, JUNTA ELÁSTICA, DN 200 MM, PARA COLETOR PREDIAL DE ESGOTO. AF_06/2022</t>
  </si>
  <si>
    <t xml:space="preserve">104076U</t>
  </si>
  <si>
    <t xml:space="preserve">SELIM, PVC OCRE, COM TRAVA, DN 125 X 100 MM OU 150 X 100 MM, PARA COLETOR PREDIAL DE ESGOTO. AF_06/2022</t>
  </si>
  <si>
    <t xml:space="preserve">104077U</t>
  </si>
  <si>
    <t xml:space="preserve">SELIM, PVC OCRE, COMPACTO, DN 150 X 100 MM, PARA COLETOR PREDIAL DE ESGOTO.AF_06/2022</t>
  </si>
  <si>
    <t xml:space="preserve">104078U</t>
  </si>
  <si>
    <t xml:space="preserve">SELIM, PVC OCRE, COMPACTO, DN 200 X 100 MM, PARA COLETOR PREDIAL DE ESGOTO. AF_06/2022</t>
  </si>
  <si>
    <t xml:space="preserve">104079U</t>
  </si>
  <si>
    <t xml:space="preserve">SELIM, PVC OCRE, COMPACTO, DN 300 X 100 MM, PARA COLETOR PREDIAL DE ESGOTO. AF_06/2022</t>
  </si>
  <si>
    <t xml:space="preserve">104080U</t>
  </si>
  <si>
    <t xml:space="preserve">JUNÇÃO 45 GRAUS, PVC OCRE, JUNTA ELÁSTICA, DN 100 MM, PARA COLETOR PREDIAL DE ESGOTO. AF_06/2022</t>
  </si>
  <si>
    <t xml:space="preserve">104081U</t>
  </si>
  <si>
    <t xml:space="preserve">JUNÇÃO 45 GRAUS, PVC OCRE, JUNTA ELÁSTICA, DN 150 MM, PARA COLETOR PREDIAL DE ESGOTO. AF_06/2022</t>
  </si>
  <si>
    <t xml:space="preserve">104082U</t>
  </si>
  <si>
    <t xml:space="preserve">PLUG, PVC OCRE, JUNTA ELÁSTICA, DN 100 MM, PARA COLETOR PREDIAL DE ESGOTO. AF_06/2022</t>
  </si>
  <si>
    <t xml:space="preserve">104083U</t>
  </si>
  <si>
    <t xml:space="preserve">PLUG, PVC OCRE, JUNTA ELÁSTICA, DN 150 MM, PARA COLETOR PREDIAL DE ESGOTO. AF_06/2022</t>
  </si>
  <si>
    <t xml:space="preserve">104084U</t>
  </si>
  <si>
    <t xml:space="preserve">CAP, PVC OCRE, JUNTA ELÁSTICA, DN 150 MM, PARA COLETOR PREDIAL DE ESGOTO. AF_06/2022</t>
  </si>
  <si>
    <t xml:space="preserve">104085U</t>
  </si>
  <si>
    <t xml:space="preserve">TUBO, PVC OCRE, JUNTA ELÁSTICA, DN 100 MM, PARA COLETOR PREDIAL DE ESGOTO. AF_06/2022</t>
  </si>
  <si>
    <t xml:space="preserve">104086U</t>
  </si>
  <si>
    <t xml:space="preserve">TUBO, PVC OCRE, JUNTA ELÁSTICA, DN 150 MM, PARA COLETOR PREDIAL DE ESGOTO. AF_06/2022</t>
  </si>
  <si>
    <t xml:space="preserve">104124U</t>
  </si>
  <si>
    <t xml:space="preserve">(COMPOSIÇÃO REPRESENTATIVA) LIGAÇÃO PREDIAL DE ESGOTO, REDE DN 150 MM, COLETOR PREDIAL DN 100 MM, L = 2,0 M, LARGURA DA VALA = 0,65 M; COM SELIM E CURVA 90 GRAUS; ESCAVAÇÃO MECANIZADA, PREPARO DE FUNDO DE VALA E REATERRO COMPACTADO. AF_06/2022</t>
  </si>
  <si>
    <t xml:space="preserve">104125U</t>
  </si>
  <si>
    <t xml:space="preserve">(COMPOSIÇÃO REPRESENTATIVA) LIGAÇÃO PREDIAL DE ESGOTO, REDE DN 300 MM, COLETOR PREDIAL DN 100 MM, L = 2,0 M, LARGURA DA VALA = 0,65 M;COM SELIM E CURVA 90 GRAUS; ESCAVAÇÃO MECANIZADA, PREPARO DE FUNDO DE VALA E REATERRO COMPACTADO. AF_06/2022</t>
  </si>
  <si>
    <t xml:space="preserve">104127U</t>
  </si>
  <si>
    <t xml:space="preserve">(COMPOSIÇÃO REPRESENTATIVA) LIGAÇÃO PREDIAL DE ESGOTO, REDE DN 150 MM, COLETOR PREDIAL DN 150 MM, L = 2,0 M, LARGURA DA VALA = 0,65 M; COM TÊ E CURVA 90 GRAUS; ESCAVAÇÃO MECANIZADA, PREPARO DE FUNDO DE VALA E REATERRO COMPACTADO. AF_06/2022</t>
  </si>
  <si>
    <t xml:space="preserve">104130U</t>
  </si>
  <si>
    <t xml:space="preserve">(COMPOSIÇÃO REPRESENTATIVA) LIGAÇÃO PREDIAL DE ESGOTO, REDE DN 150 MM, COLETOR PREDIAL DN 100 MM, L = 4,0 M, LARGURA DA VALA = 0,65 M; COM SELIM E CURVA 90 GRAUS; ESCAVAÇÃO MECANIZADA, PREPARO DE FUNDO DE VALA E REATERRO COMPACTADO. AF_06/2022</t>
  </si>
  <si>
    <t xml:space="preserve">104131U</t>
  </si>
  <si>
    <t xml:space="preserve">(COMPOSIÇÃO REPRESENTATIVA) LIGAÇÃO PREDIAL DE ESGOTO, REDE DN 300 MM, COLETOR PREDIAL DN 100 MM, L = 4,0 M, LARGURA DA VALA = 0,65 M; COM SELIM E CURVA 90 GRAUS; ESCAVAÇÃO MECANIZADA, PREPARO DE FUNDO DE VALA E REATERRO COMPACTADO. AF_06/2022</t>
  </si>
  <si>
    <t xml:space="preserve">104133U</t>
  </si>
  <si>
    <t xml:space="preserve">(COMPOSIÇÃO REPRESENTATIVA) LIGAÇÃO PREDIAL DE ESGOTO, REDE DN 150 MM, COLETOR PREDIAL DN 150 MM, L = 4,0 M, LARGURA DA VALA = 0,65 M; COM TÊ E CURVA 90 GRAUS; ESCAVAÇÃO MECANIZADA, PREPARO DE FUNDO DE VALA E REATERRO COMPACTADO. AF_06/2022</t>
  </si>
  <si>
    <t xml:space="preserve">104136U</t>
  </si>
  <si>
    <t xml:space="preserve">(COMPOSIÇÃO REPRESENTATIVA) LIGAÇÃO PREDIAL DE ESGOTO, REDE DN 150 MM, COLETOR PREDIAL DN 100 MM, L = 6,0 M, LARGURA DA VALA = 0,65 M; COM SELIM E CURVA 90 GRAUS; ESCAVAÇÃO MECANIZADA, PREPARO DE FUNDO DE VALA E REATERRO COMPACTADO. AF_06/2022</t>
  </si>
  <si>
    <t xml:space="preserve">104137U</t>
  </si>
  <si>
    <t xml:space="preserve">(COMPOSIÇÃO REPRESENTATIVA) LIGAÇÃO PREDIAL DE ESGOTO, REDE DN 300 MM, COLETOR PREDIAL DN 100 MM, L = 6,0 M, LARGURA DA VALA = 0,65 M; COM SELIM E CURVA 90 GRAUS; ESCAVAÇÃO MECANIZADA, PREPARO DE FUNDO DE VALA E REATERRO COMPACTADO. AF_06/2022</t>
  </si>
  <si>
    <t xml:space="preserve">104139U</t>
  </si>
  <si>
    <t xml:space="preserve">(COMPOSIÇÃO REPRESENTATIVA) LIGAÇÃO PREDIAL DE ESGOTO, REDE DN 150 MM, COLETOR PREDIAL DN 150 MM, L = 6,0 M, LARGURA DA VALA = 0,65 M; COM TÊ E CURVA 90 GRAUS; ESCAVAÇÃO MECANIZADA, PREPARO DE FUNDO DE VALA E REATERRO COMPACTADO. AF_06/2022</t>
  </si>
  <si>
    <t xml:space="preserve">104142U</t>
  </si>
  <si>
    <t xml:space="preserve">(COMPOSIÇÃO REPRESENTATIVA) LIGAÇÃO PREDIAL DE ESGOTO, REDE DN 150 MM, COLETOR PREDIAL DN 100 MM, L = 2,0 M, LARGURA DA VALA = 0,65 M; COM SELIM E CURVA 90 GRAUS; ESCAVAÇÃO MANUAL, PREPARO DE FUNDO DE VALA E REATERRO COMPACTADO. AF_06/2022</t>
  </si>
  <si>
    <t xml:space="preserve">104143U</t>
  </si>
  <si>
    <t xml:space="preserve">(COMPOSIÇÃO REPRESENTATIVA) LIGAÇÃO PREDIAL DE ESGOTO, REDE DN 300 MM, COLETOR PREDIAL DN 100 MM, L = 2,0 M, LARGURA DA VALA = 0,65 M; COM SELIM E CURVA 90 GRAUS; ESCAVAÇÃO MANUAL, PREPARO DE FUNDO DE VALA E REATERRO COMPACTADO. AF_06/2022</t>
  </si>
  <si>
    <t xml:space="preserve">104145U</t>
  </si>
  <si>
    <t xml:space="preserve">(COMPOSIÇÃO REPRESENTATIVA) LIGAÇÃO PREDIAL DE ESGOTO, REDE DN 150 MM, COLETOR PREDIAL DN 150 MM, L = 2,0 M, LARGURA DA VALA = 0,65 M; COM TÊ E CURVA 90 GRAUS; ESCAVAÇÃO MANUAL, PREPARO DE FUNDO DE VALA E REATERRO COMPACTADO. AF_06/2022</t>
  </si>
  <si>
    <t xml:space="preserve">104148U</t>
  </si>
  <si>
    <t xml:space="preserve">(COMPOSIÇÃO REPRESENTATIVA) LIGAÇÃO PREDIAL DE ESGOTO, REDE DN 150 MM, COLETOR PREDIAL DN 100 MM, L = 4,0 M, LARGURA DA VALA = 0,65 M; COM SELIM E CURVA 90 GRAUS; ESCAVAÇÃO MANUAL, PREPARO DE FUNDO DE VALA E REATERRO COMPACTADO. AF_06/2022</t>
  </si>
  <si>
    <t xml:space="preserve">104149U</t>
  </si>
  <si>
    <t xml:space="preserve">(COMPOSIÇÃO REPRESENTATIVA) LIGAÇÃO PREDIAL DE ESGOTO, REDE DN 300 MM, COLETOR PREDIAL DN 100 MM, L = 4,0 M, LARGURA DA VALA = 0,65 M; COM SELIM E CURVA 90 GRAUS; ESCAVAÇÃO MANUAL, PREPARO DE FUNDO DE VALA E REATERRO COMPACTADO. AF_06/2022</t>
  </si>
  <si>
    <t xml:space="preserve">104151U</t>
  </si>
  <si>
    <t xml:space="preserve">(COMPOSIÇÃO REPRESENTATIVA) LIGAÇÃO PREDIAL DE ESGOTO, REDE DN 150 MM, COLETOR PREDIAL DN 150 MM, L = 4,0 M, LARGURA DA VALA = 0,65 M; COM TÊ E CURVA 90 GRAUS; ESCAVAÇÃO MANUAL, PREPARO DE FUNDO DE VALA E REATERRO COMPACTADO. AF_06/2022</t>
  </si>
  <si>
    <t xml:space="preserve">104154U</t>
  </si>
  <si>
    <t xml:space="preserve">(COMPOSIÇÃO REPRESENTATIVA) LIGAÇÃO PREDIAL DE ESGOTO, REDE DN 150 MM, COLETOR PREDIAL DN 100 MM, L = 6,0 M, LARGURA DA VALA = 0,65 M; COM SELIM E CURVA 90 GRAUS; ESCAVAÇÃO MANUAL, PREPARO DE FUNDO DE VALA E REATERRO COMPACTADO. AF_06/2022</t>
  </si>
  <si>
    <t xml:space="preserve">104155U</t>
  </si>
  <si>
    <t xml:space="preserve">(COMPOSIÇÃO REPRESENTATIVA) LIGAÇÃO PREDIAL DE ESGOTO, REDE DN 300 MM, COLETOR PREDIAL DN 100 MM, L = 6,0 M, LARGURA DA VALA = 0,65 M; COM SELIM E CURVA 90 GRAUS; ESCAVAÇÃO MANUAL, PREPARO DE FUNDO DE VALA E REATERRO COMPACTADO. AF_06/2022</t>
  </si>
  <si>
    <t xml:space="preserve">104157U</t>
  </si>
  <si>
    <t xml:space="preserve">(COMPOSIÇÃO REPRESENTATIVA) LIGAÇÃO PREDIAL DE ESGOTO, REDE DN 150 MM, COLETOR PREDIAL DN 150 MM, L = 6,0 M, LARGURA DA VALA = 0,65 M; COM TÊ E CURVA 90 GRAUS; ESCAVAÇÃO MANUAL, PREPARO DE FUNDO DE VALA E REATERRO COMPACTADO. AF_06/2022</t>
  </si>
  <si>
    <t xml:space="preserve">96520U</t>
  </si>
  <si>
    <t xml:space="preserve">ESCAVAÇÃO MECANIZADA PARA BLOCO DE COROAMENTO OU SAPATA COM RETROESCAVADEIRA (SEM ESCAVAÇÃO PARA COLOCAÇÃO DE FÔRMAS). AF_06/2017</t>
  </si>
  <si>
    <t xml:space="preserve">96521U</t>
  </si>
  <si>
    <t xml:space="preserve">ESCAVAÇÃO MECANIZADA PARA BLOCO DE COROAMENTO OU SAPATA COM RETROESCAVADEIRA (INCLUINDO ESCAVAÇÃO PARA COLOCAÇÃO DE FÔRMAS). AF_06/2017</t>
  </si>
  <si>
    <t xml:space="preserve">96522U</t>
  </si>
  <si>
    <t xml:space="preserve">ESCAVAÇÃO MANUAL PARA BLOCO DE COROAMENTO OU SAPATA (SEM ESCAVAÇÃO PARA COLOCAÇÃO DE FÔRMAS). AF_06/2017</t>
  </si>
  <si>
    <t xml:space="preserve">96523U</t>
  </si>
  <si>
    <t xml:space="preserve">ESCAVAÇÃO MANUAL PARA BLOCO DE COROAMENTO OU SAPATA (INCLUINDO ESCAVAÇÃO PARA COLOCAÇÃO DE FÔRMAS). AF_06/2017</t>
  </si>
  <si>
    <t xml:space="preserve">96524U</t>
  </si>
  <si>
    <t xml:space="preserve">ESCAVAÇÃO MECANIZADA PARA VIGA BALDRAME COM MINI-ESCAVADEIRA (SEM ESCAVAÇÃO PARA COLOCAÇÃO DE FÔRMAS). AF_06/2017</t>
  </si>
  <si>
    <t xml:space="preserve">96525U</t>
  </si>
  <si>
    <t xml:space="preserve">ESCAVAÇÃO MECANIZADA PARA VIGA BALDRAME COM MINI-ESCAVADEIRA (INCLUINDO ESCAVAÇÃO PARA COLOCAÇÃO DE FÔRMAS). AF_06/2017</t>
  </si>
  <si>
    <t xml:space="preserve">96526U</t>
  </si>
  <si>
    <t xml:space="preserve">ESCAVAÇÃO MANUAL DE VALA PARA VIGA BALDRAME (SEM ESCAVAÇÃO PARA COLOCAÇÃO DE FÔRMAS). AF_06/2017</t>
  </si>
  <si>
    <t xml:space="preserve">96527U</t>
  </si>
  <si>
    <t xml:space="preserve">ESCAVAÇÃO MANUAL DE VALA PARA VIGA BALDRAME (INCLUINDO ESCAVAÇÃO PARA COLOCAÇÃO DE FÔRMAS). AF_06/2017</t>
  </si>
  <si>
    <t xml:space="preserve">96528U</t>
  </si>
  <si>
    <t xml:space="preserve">FABRICAÇÃO, MONTAGEM E DESMONTAGEM DE FÔRMA PARA BLOCO DE COROAMENTO, EM MADEIRA SERRADA, E=25 MM, 1 UTILIZAÇÃO. AF_06/2017</t>
  </si>
  <si>
    <t xml:space="preserve">101114U</t>
  </si>
  <si>
    <t xml:space="preserve">ESCAVAÇÃO HORIZONTAL EM SOLO DE 1A CATEGORIA COM TRATOR DE ESTEIRAS (100HP/LÂMINA: 2,19M3). AF_07/2020</t>
  </si>
  <si>
    <t xml:space="preserve">101115U</t>
  </si>
  <si>
    <t xml:space="preserve">ESCAVAÇÃO HORIZONTAL EM SOLO DE 1A CATEGORIA COM TRATOR DE ESTEIRAS (150HP/LÂMINA: 3,18M3). AF_07/2020</t>
  </si>
  <si>
    <t xml:space="preserve">101116U</t>
  </si>
  <si>
    <t xml:space="preserve">ESCAVAÇÃO HORIZONTAL EM SOLO DE 1A CATEGORIA COM TRATOR DE ESTEIRAS (170HP/LÂMINA: 5,20M3). AF_07/2020</t>
  </si>
  <si>
    <t xml:space="preserve">101117U</t>
  </si>
  <si>
    <t xml:space="preserve">ESCAVAÇÃO HORIZONTAL EM SOLO DE 1A CATEGORIA COM TRATOR DE ESTEIRAS (347HP/LÂMINA: 8,70M3). AF_07/2020</t>
  </si>
  <si>
    <t xml:space="preserve">101118U</t>
  </si>
  <si>
    <t xml:space="preserve">ESCAVAÇÃO HORIZONTAL EM SOLO DE 1A CATEGORIA COM TRATOR DE ESTEIRAS (125HP/LÂMINA: 2,70M3). AF_07/2020</t>
  </si>
  <si>
    <t xml:space="preserve">101119U</t>
  </si>
  <si>
    <t xml:space="preserve">ESCAVAÇÃO HORIZONTAL, INCLUINDO ESCARIFICAÇÃO EM SOLO DE 2A CATEGORIA COM TRATOR DE ESTEIRAS (100HP/LÂMINA: 2,19M3). AF_07/2020</t>
  </si>
  <si>
    <t xml:space="preserve">101120U</t>
  </si>
  <si>
    <t xml:space="preserve">ESCAVAÇÃO HORIZONTAL, INCLUINDO ESCARIFICAÇÃO EM SOLO DE 2A CATEGORIA COM TRATOR DE ESTEIRAS (150HP/LÂMINA: 3,18M3). AF_07/2020</t>
  </si>
  <si>
    <t xml:space="preserve">101121U</t>
  </si>
  <si>
    <t xml:space="preserve">ESCAVAÇÃO HORIZONTAL, INCLUINDO ESCARIFICAÇÃO EM SOLO DE 2A CATEGORIA COM TRATOR DE ESTEIRAS (170HP/LÂMINA: 5,20M3). AF_07/2020</t>
  </si>
  <si>
    <t xml:space="preserve">101122U</t>
  </si>
  <si>
    <t xml:space="preserve">ESCAVAÇÃO HORIZONTAL, INCLUINDO ESCARIFICAÇÃO EM SOLO DE 2A CATEGORIA COM TRATOR DE ESTEIRAS (347HP/LÂMINA: 8,70M3). AF_07/2020</t>
  </si>
  <si>
    <t xml:space="preserve">101123U</t>
  </si>
  <si>
    <t xml:space="preserve">ESCAVAÇÃO HORIZONTAL, INCLUINDO ESCARIFICAÇÃO EM SOLO DE 2A CATEGORIA COM TRATOR DE ESTEIRAS (125HP/LÂMINA: 2,70M3). AF_07/2020</t>
  </si>
  <si>
    <t xml:space="preserve">101124U</t>
  </si>
  <si>
    <t xml:space="preserve">ESCAVAÇÃO HORIZONTAL, INCLUINDO CARGA E DESCARGA EM SOLO DE 1A CATEGORIA COM TRATOR DE ESTEIRAS (100HP/LÂMINA: 2,19M3). AF_07/2020</t>
  </si>
  <si>
    <t xml:space="preserve">101125U</t>
  </si>
  <si>
    <t xml:space="preserve">ESCAVAÇÃO HORIZONTAL, INCLUINDO CARGA E DESCARGA EM SOLO DE 1A CATEGORIA COM TRATOR DE ESTEIRAS (150HP/LÂMINA: 3,18M3). AF_07/2020</t>
  </si>
  <si>
    <t xml:space="preserve">101126U</t>
  </si>
  <si>
    <t xml:space="preserve">ESCAVAÇÃO HORIZONTAL, INCLUINDO CARGA E DESCARGA EM SOLO DE 1A CATEGORIA COM TRATOR DE ESTEIRAS (170HP/LÂMINA: 5,20M3). AF_07/2020</t>
  </si>
  <si>
    <t xml:space="preserve">101127U</t>
  </si>
  <si>
    <t xml:space="preserve">ESCAVAÇÃO HORIZONTAL, INCLUINDO CARGA E DESCARGA EM SOLO DE 1A CATEGORIA COM TRATOR DE ESTEIRAS (347HP/LÂMINA: 8,70M3). AF_07/2020</t>
  </si>
  <si>
    <t xml:space="preserve">101128U</t>
  </si>
  <si>
    <t xml:space="preserve">ESCAVAÇÃO HORIZONTAL, INCLUINDO CARGA E DESCARGA EM SOLO DE 1A CATEGORIA COM TRATOR DE ESTEIRAS (125HP/LÂMINA: 2,70M3). AF_07/2020</t>
  </si>
  <si>
    <t xml:space="preserve">101129U</t>
  </si>
  <si>
    <t xml:space="preserve">ESCAVAÇÃO HORIZONTAL, INCLUINDO ESCARIFICAÇÃO, CARGA E DESCARGA EM SOLO DE 2A CATEGORIA COM TRATOR DE ESTEIRAS (100HP/LÂMINA: 2,19M3). AF_07/2020</t>
  </si>
  <si>
    <t xml:space="preserve">101130U</t>
  </si>
  <si>
    <t xml:space="preserve">ESCAVAÇÃO HORIZONTAL, INCLUINDO ESCARIFICAÇÃO, CARGA E DESCARGA EM SOLO DE 2A CATEGORIA COM TRATOR DE ESTEIRAS (150HP/LÂMINA: 3,18M3). AF_07/2020</t>
  </si>
  <si>
    <t xml:space="preserve">101131U</t>
  </si>
  <si>
    <t xml:space="preserve">ESCAVAÇÃO HORIZONTAL, INCLUINDO ESCARIFICAÇÃO, CARGA E DESCARGA EM SOLO DE 2A CATEGORIA COM TRATOR DE ESTEIRAS (170HP/LÂMINA: 5,20M3). AF_07/2020</t>
  </si>
  <si>
    <t xml:space="preserve">101132U</t>
  </si>
  <si>
    <t xml:space="preserve">ESCAVAÇÃO HORIZONTAL, INCLUINDO ESCARIFICAÇÃO, CARGA E DESCARGA EM SOLO DE 2A CATEGORIA COM TRATOR DE ESTEIRAS (347HP/LÂMINA: 8,70M3). AF_07/2020</t>
  </si>
  <si>
    <t xml:space="preserve">101133U</t>
  </si>
  <si>
    <t xml:space="preserve">ESCAVAÇÃO HORIZONTAL, INCLUINDO ESCARIFICAÇÃO, CARGA E DESCARGA EM SOLO DE 2A CATEGORIA COM TRATOR DE ESTEIRAS (125HP/LÂMINA: 2,70M3). AF_07/2020</t>
  </si>
  <si>
    <t xml:space="preserve">101134U</t>
  </si>
  <si>
    <t xml:space="preserve">ESCAVAÇÃO HORIZONTAL, INCLUINDO CARGA, DESCARGA E TRANSPORTE EM SOLO DE 1A CATEGORIA COM TRATOR DE ESTEIRAS (100HP/LÂMINA: 2,19M3) E CAMINHÃO BASCULANTE DE 10M3, DMT ATÉ 200M. AF_07/2020</t>
  </si>
  <si>
    <t xml:space="preserve">101135U</t>
  </si>
  <si>
    <t xml:space="preserve">ESCAVAÇÃO HORIZONTAL, INCLUINDO CARGA, DESCARGA E TRANSPORTE EM SOLO DE 1A CATEGORIA COM TRATOR DE ESTEIRAS (150HP/LÂMINA: 3,18M3) E CAMINHÃO BASCULANTE DE 10M3, DMT ATÉ 200M AF_07/2020</t>
  </si>
  <si>
    <t xml:space="preserve">101136U</t>
  </si>
  <si>
    <t xml:space="preserve">ESCAVAÇÃO HORIZONTAL, INCLUINDO CARGA, DESCARGA E TRANSPORTE EM SOLO DE 1A CATEGORIA COM TRATOR DE ESTEIRAS (170HP/LÂMINA: 5,20M3) E CAMINHÃO BASCULANTE DE 10M3, DMT ATÉ 200M. AF_07/2020</t>
  </si>
  <si>
    <t xml:space="preserve">101137U</t>
  </si>
  <si>
    <t xml:space="preserve">ESCAVAÇÃO HORIZONTAL, INCLUINDO CARGA, DESCARGA E TRANSPORTE EM SOLO DE 1A CATEGORIA COM TRATOR DE ESTEIRAS (347HP/LÂMINA: 8,70M3) E CAMINHÃO BASCULANTE DE 10M3, DMT ATÉ 200M. AF_07/2020</t>
  </si>
  <si>
    <t xml:space="preserve">101138U</t>
  </si>
  <si>
    <t xml:space="preserve">ESCAVAÇÃO HORIZONTAL, INCLUINDO CARGA, DESCARGA E TRANSPORTE EM SOLO DE 1A CATEGORIA COM TRATOR DE ESTEIRAS (125HP/LÂMINA: 2,70M3) E CAMINHÃO BASCULANTE DE 10M3, DMT ATÉ 200M. AF_07/2020</t>
  </si>
  <si>
    <t xml:space="preserve">101139U</t>
  </si>
  <si>
    <t xml:space="preserve">ESCAVAÇÃO HORIZONTAL, INCLUINDO  ESCARIFICAÇÃO, CARGA, DESCARGA E TRANSPORTE EM SOLO DE 2A CATEGORIA COM TRATOR DE ESTEIRAS (100HP/LÂMINA: 2,19M3) E CAMINHÃO BASCULANTE DE 10M3, DMT ATÉ 200M. AF_07/2020</t>
  </si>
  <si>
    <t xml:space="preserve">101140U</t>
  </si>
  <si>
    <t xml:space="preserve">ESCAVAÇÃO HORIZONTAL, INCLUINDO ESCARIFICAÇÃO, CARGA, DESCARGA E TRANSPORTE EM SOLO DE 2A CATEGORIA COM TRATOR DE ESTEIRAS (150HP/LÂMINA: 3,18M3) E CAMINHÃO BASCULANTE DE 10M3, DMT ATÉ 200M. AF_07/2020</t>
  </si>
  <si>
    <t xml:space="preserve">101141U</t>
  </si>
  <si>
    <t xml:space="preserve">ESCAVAÇÃO HORIZONTAL, INCLUINDO ESCARIFICAÇÃO, CARGA, DESCARGA E TRANSPORTE EM SOLO DE 2A CATEGORIA COM TRATOR DE ESTEIRAS (170HP/LÂMINA: 5,20M3) E CAMINHÃO BASCULANTE DE 10M3, DMT ATÉ 200M. AF_07/2020</t>
  </si>
  <si>
    <t xml:space="preserve">101142U</t>
  </si>
  <si>
    <t xml:space="preserve">ESCAVAÇÃO HORIZONTAL, INCLUINDO ESCARIFICAÇÃO, CARGA, DESCARGA E TRANSPORTE EM SOLO DE 2A CATEGORIA COM TRATOR DE ESTEIRAS (347HP/LÂMINA: 8,70M3) E CAMINHÃO BASCULANTE DE 10M3, DMT ATÉ 200M. AF_07/2020</t>
  </si>
  <si>
    <t xml:space="preserve">101143U</t>
  </si>
  <si>
    <t xml:space="preserve">ESCAVAÇÃO HORIZONTAL, INCLUINDO ESCARIFICAÇÃO, CARGA, DESCARGA E TRANSPORTE EM SOLO DE 2A CATEGORIA COM TRATOR DE ESTEIRAS (125HP/LÂMINA: 2,70M3) E CAMINHÃO BASCULANTE DE 10M3, DMT ATÉ 200M. AF_07/2020</t>
  </si>
  <si>
    <t xml:space="preserve">101144U</t>
  </si>
  <si>
    <t xml:space="preserve">ESCAVAÇÃO HORIZONTAL, INCLUINDO CARGA, DESCARGA E TRANSPORTE EM SOLO DE 1A CATEGORIA COM TRATOR DE ESTEIRAS (100HP/LÂMINA: 2,19M3) E CAMINHÃO BASCULANTE DE 14M3, DMT ATÉ 200M. AF_07/2020</t>
  </si>
  <si>
    <t xml:space="preserve">101145U</t>
  </si>
  <si>
    <t xml:space="preserve">ESCAVAÇÃO HORIZONTAL, INCLUINDO CARGA, DESCARGA E TRANSPORTE EM SOLO DE 1A CATEGORIA COM TRATOR DE ESTEIRAS (150HP/LÂMINA: 3,18M3) E CAMINHÃO BASCULANTE DE 14M3, DMT ATÉ 200M. AF_07/2020</t>
  </si>
  <si>
    <t xml:space="preserve">101146U</t>
  </si>
  <si>
    <t xml:space="preserve">ESCAVAÇÃO HORIZONTAL, INCLUINDO CARGA, DESCARGA E TRANSPORTE EM SOLO DE 1A CATEGORIA COM TRATOR DE ESTEIRAS (170HP/LÂMINA: 5,20M3) E CAMINHÃO BASCULANTE DE 14M3, DMT ATÉ 200M. AF_07/2020</t>
  </si>
  <si>
    <t xml:space="preserve">101147U</t>
  </si>
  <si>
    <t xml:space="preserve">ESCAVAÇÃO HORIZONTAL, INCLUINDO CARGA, DESCARGA E TRANSPORTE EM SOLO DE 1A CATEGORIA COM TRATOR DE ESTEIRAS (347HP/LÂMINA: 8,70M3) E CAMINHÃO BASCULANTE DE 14M3, DMT ATÉ 200M. AF_07/2020</t>
  </si>
  <si>
    <t xml:space="preserve">101148U</t>
  </si>
  <si>
    <t xml:space="preserve">ESCAVAÇÃO HORIZONTAL, INCLUINDO CARGA, DESCARGA E TRANSPORTE EM SOLO DE 1A CATEGORIA COM TRATOR DE ESTEIRAS (125HP/LÂMINA: 2,70M3) E CAMINHÃO BASCULANTE DE 14M3, DMT ATÉ 200M. AF_07/2020</t>
  </si>
  <si>
    <t xml:space="preserve">101149U</t>
  </si>
  <si>
    <t xml:space="preserve">ESCAVAÇÃO HORIZONTAL, INCLUINDO ESCARIFICAÇÃO, CARGA, DESCARGA E TRANSPORTE EM SOLO DE 2A CATEGORIA COM TRATOR DE ESTEIRAS (100HP/LÂMINA: 2,19M3) E CAMINHÃO BASCULANTE DE 14M3, DMT ATÉ 200M. AF_07/2020</t>
  </si>
  <si>
    <t xml:space="preserve">101150U</t>
  </si>
  <si>
    <t xml:space="preserve">ESCAVAÇÃO HORIZONTAL, INCLUINDO ESCARIFICAÇÃO, CARGA, DESCARGA E TRANSPORTE EM SOLO DE 2A CATEGORIA COM TRATOR DE ESTEIRAS (150HP/LÂMINA: 3,18M3) E CAMINHÃO BASCULANTE DE 14M3, DMT ATÉ 200M. AF_07/2020</t>
  </si>
  <si>
    <t xml:space="preserve">101151U</t>
  </si>
  <si>
    <t xml:space="preserve">ESCAVAÇÃO HORIZONTAL, INCLUINDO ESCARIFICAÇÃO, CARGA, DESCARGA E TRANSPORTE EM SOLO DE 2A CATEGORIA COM TRATOR DE ESTEIRAS (170HP/LÂMINA: 5,20M3) E CAMINHÃO BASCULANTE DE 14M3, DMT ATÉ 200M. AF_07/2020</t>
  </si>
  <si>
    <t xml:space="preserve">101152U</t>
  </si>
  <si>
    <t xml:space="preserve">ESCAVAÇÃO HORIZONTAL, INCLUINDO ESCARIFICAÇÃO, CARGA, DESCARGA E TRANSPORTE EM SOLO DE 2A CATEGORIA COM TRATOR DE ESTEIRAS (347HP/LÂMINA: 8,70M3) E CAMINHÃO BASCULANTE DE 14M3, DMT ATÉ 200M. AF_07/2020</t>
  </si>
  <si>
    <t xml:space="preserve">101153U</t>
  </si>
  <si>
    <t xml:space="preserve">ESCAVAÇÃO HORIZONTAL, INCLUINDO ESCARIFICAÇÃO, CARGA, DESCARGA E TRANSPORTE EM SOLO DE 2A CATEGORIA COM TRATOR DE ESTEIRAS (125HP/LÂMINA: 2,70M3) E CAMINHÃO BASCULANTE DE 14M3, DMT ATÉ 200M. AF_07/2020</t>
  </si>
  <si>
    <t xml:space="preserve">101206U</t>
  </si>
  <si>
    <t xml:space="preserve">ESCAVAÇÃO VERTICAL A CÉU ABERTO, EM OBRAS DE EDIFICAÇÃO, INCLUINDO CARGA, DESCARGA E TRANSPORTE, EM SOLO DE 1ª CATEGORIA COM ESCAVADEIRA HIDRÁULICA (CAÇAMBA: 0,8 M³ / 111 HP), FROTA DE 3 CAMINHÕES BASCULANTES DE 14 M³, DMT ATÉ 1 KM E VELOCIDADE MÉDIA 14KM/H. AF_05/2020</t>
  </si>
  <si>
    <t xml:space="preserve">101207U</t>
  </si>
  <si>
    <t xml:space="preserve">ESCAVAÇÃO VERTICAL A CÉU ABERTO, EMOBRAS DE EDIFICAÇÃO  INCLUINDO CARGA, DESCARGA E TRANSPORTE, EM SOLO DE 1ª CATEGORIA COM ESCAVADEIRA HIDRÁULICA (CAÇAMBA: 0,8 M³ / 111 HP), FROTA DE 2 CAMINHÕES BASCULANTES DE 18 M³, DMT ATÉ 1 KM E VELOCIDADE MÉDIA 14 KM/H. AF_05/2020</t>
  </si>
  <si>
    <t xml:space="preserve">101208U</t>
  </si>
  <si>
    <t xml:space="preserve">ESCAVAÇÃO VERTICAL A CÉU ABERTO, EM OBRAS DE EDIFICAÇÃO, INCLUINDO CARGA, DESCARGA E TRANSPORTE, EM SOLO DE 1ª CATEGORIA COM ESCAVADEIRA HIDRÁULICA (CAÇAMBA: 1,2 M³ / 155 HP), FROTA DE 3 CAMINHÕES BASCULANTES DE 14 M³, DMT ATÉ 1 KM E VELOCIDADE MÉDIA 14KM/H. AF_05/2020</t>
  </si>
  <si>
    <t xml:space="preserve">101209U</t>
  </si>
  <si>
    <t xml:space="preserve">ESCAVAÇÃO VERTICAL A CÉU ABERTO, EM OBRAS DE EDIFICAÇÃO, INCLUINDO CARGA, DESCARGA E TRANSPORTE, EM SOLO DE 1ª CATEGORIA COM ESCAVADEIRA HIDRÁULICA (CAÇAMBA: 1,2 M³ / 155 HP), FROTA DE 3 CAMINHÕES BASCULANTES DE 18 M³, DMT ATÉ 1 KM E VELOCIDADE MÉDIA 14KM/H. AF_05/2020</t>
  </si>
  <si>
    <t xml:space="preserve">101210U</t>
  </si>
  <si>
    <t xml:space="preserve">ESCAVAÇÃO VERTICAL A CÉU ABERTO, EM OBRAS DE EDIFICAÇÃO, INCLUINDO CARGA, DESCARGA E TRANSPORTE, EM SOLO DE 1ª CATEGORIA COM ESCAVADEIRA HIDRÁULICA (CAÇAMBA: 0,8 M³ / 111 HP), FROTA DE 4 CAMINHÕES BASCULANTES DE 14 M³, DMT DE 1,5 KM E VELOCIDADE MÉDIA 18KM/H. AF_05/2020</t>
  </si>
  <si>
    <t xml:space="preserve">101211U</t>
  </si>
  <si>
    <t xml:space="preserve">ESCAVAÇÃO VERTICAL A CÉU ABERTO, EM OBRAS DE EDIFICAÇÃO, INCLUINDO CARGA, DESCARGA E TRANSPORTE, EM SOLO DE 1ª CATEGORIA COM ESCAVADEIRA HIDRÁULICA (CAÇAMBA: 0,8 M³ / 111 HP), FROTA DE 4 CAMINHÕES BASCULANTES DE 14 M³, DMT DE 2 KM E VELOCIDADE MÉDIA 19KM/H. AF_05/2020</t>
  </si>
  <si>
    <t xml:space="preserve">101212U</t>
  </si>
  <si>
    <t xml:space="preserve">ESCAVAÇÃO VERTICAL A CÉU ABERTO, EM OBRAS DE EDIFICAÇÃO, INCLUINDO CARGA, DESCARGA E TRANSPORTE, EM SOLO DE 1ª CATEGORIA COM ESCAVADEIRA HIDRÁULICA (CAÇAMBA: 0,8 M³ / 111 HP), FROTA DE 5 CAMINHÕES BASCULANTES DE 14 M³, DMT DE 3 KM E VELOCIDADE MÉDIA 20KM/H. AF_05/2020</t>
  </si>
  <si>
    <t xml:space="preserve">101213U</t>
  </si>
  <si>
    <t xml:space="preserve">ESCAVAÇÃO VERTICAL A CÉU ABERTO, EM OBRAS DE EDIFICAÇÃO, INCLUINDO CARGA, DESCARGA E TRANSPORTE, EM SOLO DE 1ª CATEGORIA COM ESCAVADEIRA HIDRÁULICA (CAÇAMBA: 0,8 M³ / 111 HP), FROTA DE 6 CAMINHÕES BASCULANTES DE 14 M³, DMT DE 4 KM E VELOCIDADE MÉDIA 22KM/H. AF_05/2020</t>
  </si>
  <si>
    <t xml:space="preserve">101214U</t>
  </si>
  <si>
    <t xml:space="preserve">ESCAVAÇÃO VERTICAL A CÉU ABERTO, EM OBRAS DE EDIFICAÇÃO, INCLUINDO CARGA, DESCARGA E TRANSPORTE, EM SOLO DE 1ª CATEGORIA COM ESCAVADEIRA HIDRÁULICA (CAÇAMBA: 0,8 M³ / 111 HP), FROTA DE 7 CAMINHÕES BASCULANTES DE 14 M³, DMT DE 6 KM E VELOCIDADE MÉDIA 22KM/H. AF_05/2020</t>
  </si>
  <si>
    <t xml:space="preserve">101215U</t>
  </si>
  <si>
    <t xml:space="preserve">ESCAVAÇÃO VERTICAL A CÉU ABERTO, EM OBRAS DE EDIFICAÇÃO, INCLUINDO CARGA, DESCARGA E TRANSPORTE, EM SOLO DE 1ª CATEGORIA COM ESCAVADEIRA HIDRÁULICA (CAÇAMBA: 0,8 M³ / 111 HP), FROTA DE 4 CAMINHÕES BASCULANTES DE 18 M³, DMT DE 1,5 KM E VELOCIDADE MÉDIA 18KM/H. AF_05/2020</t>
  </si>
  <si>
    <t xml:space="preserve">101216U</t>
  </si>
  <si>
    <t xml:space="preserve">ESCAVAÇÃO VERTICAL A CÉU ABERTO, EM OBRAS DE EDIFICAÇÃO, INCLUINDO CARGA, DESCARGA E TRANSPORTE, EM SOLO DE 1ª CATEGORIA COM ESCAVADEIRA HIDRÁULICA (CAÇAMBA: 0,8 M³ / 111 HP), FROTA DE 4 CAMINHÕES BASCULANTES DE 18 M³, DMT DE 2 KM E VELOCIDADE MÉDIA 19KM/H. AF_05/2020</t>
  </si>
  <si>
    <t xml:space="preserve">101217U</t>
  </si>
  <si>
    <t xml:space="preserve">ESCAVAÇÃO VERTICAL A CÉU ABERTO, EM OBRAS DE EDIFICAÇÃO, INCLUINDO CARGA, DESCARGA E TRANSPORTE, EM SOLO DE 1ª CATEGORIA COM ESCAVADEIRA HIDRÁULICA (CAÇAMBA: 0,8 M³ / 111 HP), FROTA DE 5 CAMINHÕES BASCULANTES DE 18 M³, DMT DE 3 KM E VELOCIDADE MÉDIA 20KM/H. AF_05/2020</t>
  </si>
  <si>
    <t xml:space="preserve">101218U</t>
  </si>
  <si>
    <t xml:space="preserve">ESCAVAÇÃO VERTICAL A CÉU ABERTO, EM OBRAS DE EDIFICAÇÃO, INCLUINDO CARGA, DESCARGA E TRANSPORTE, EM SOLO DE 1ª CATEGORIA COM ESCAVADEIRA HIDRÁULICA (CAÇAMBA: 0,8 M³ / 111 HP), FROTA DE 5 CAMINHÕES BASCULANTES DE 18 M³, DMT DE 4 KM E VELOCIDADE MÉDIA 22KM/H. AF_05/2020</t>
  </si>
  <si>
    <t xml:space="preserve">101219U</t>
  </si>
  <si>
    <t xml:space="preserve">ESCAVAÇÃO VERTICAL A CÉU ABERTO, EM OBRAS DE EDIFICAÇÃO, INCLUINDO CARGA, DESCARGA E TRANSPORTE, EM SOLO DE 1ª CATEGORIA COM ESCAVADEIRA HIDRÁULICA (CAÇAMBA: 0,8 M³ / 111 HP), FROTA DE 6 CAMINHÕES BASCULANTES DE 18 M³, DMT DE 6 KM E VELOCIDADE MÉDIA 22KM/H. AF_05/2020</t>
  </si>
  <si>
    <t xml:space="preserve">101220U</t>
  </si>
  <si>
    <t xml:space="preserve">ESCAVAÇÃO VERTICAL A CÉU ABERTO, EM OBRAS DE EDIFICAÇÃO, INCLUINDO CARGA, DESCARGA E TRANSPORTE, EM SOLO DE 1ª CATEGORIA COM ESCAVADEIRA HIDRÁULICA (CAÇAMBA: 1,2 M³ / 155 HP), FROTA DE 5 CAMINHÕES BASCULANTES DE 14 M³, DMT DE 1,5 KM E VELOCIDADE MÉDIA 18KM/H. AF_05/2020</t>
  </si>
  <si>
    <t xml:space="preserve">101221U</t>
  </si>
  <si>
    <t xml:space="preserve">ESCAVAÇÃO VERTICAL A CÉU ABERTO, EM OBRAS DE EDIFICAÇÃO, INCLUINDO CARGA, DESCARGA E TRANSPORTE, EM SOLO DE 1ª CATEGORIA COM ESCAVADEIRA HIDRÁULICA (CAÇAMBA: 1,2 M³ / 155 HP), FROTA DE 5 CAMINHÕES BASCULANTES DE 14 M³, DMT DE 2 KM E VELOCIDADE MÉDIA 19KM/H. AF_05/2020</t>
  </si>
  <si>
    <t xml:space="preserve">101222U</t>
  </si>
  <si>
    <t xml:space="preserve">ESCAVAÇÃO VERTICAL A CÉU ABERTO, EM OBRAS DE EDIFICAÇÃO, INCLUINDO CARGA, DESCARGA E TRANSPORTE, EM SOLO DE 1ª CATEGORIA COM ESCAVADEIRA HIDRÁULICA (CAÇAMBA: 1,2 M³ / 155 HP), FROTA DE 6 CAMINHÕES BASCULANTES DE 14 M³, DMT DE 3 KM E VELOCIDADE MÉDIA 20KM/H. AF_05/2020</t>
  </si>
  <si>
    <t xml:space="preserve">101223U</t>
  </si>
  <si>
    <t xml:space="preserve">ESCAVAÇÃO VERTICAL A CÉU ABERTO, EM OBRAS DE EDIFICAÇÃO, INCLUINDO CARGA, DESCARGA E TRANSPORTE, EM SOLO DE 1ª CATEGORIA COM ESCAVADEIRA HIDRÁULICA (CAÇAMBA: 1,2 M³ / 155 HP), FROTA DE 7 CAMINHÕES BASCULANTES DE 14 M³, DMT DE 4 KM E VELOCIDADE MÉDIA 22KM/H. AF_05/2020</t>
  </si>
  <si>
    <t xml:space="preserve">101224U</t>
  </si>
  <si>
    <t xml:space="preserve">ESCAVAÇÃO VERTICAL A CÉU ABERTO, EM OBRAS DE EDIFICAÇÃO, INCLUINDO CARGA, DESCARGA E TRANSPORTE, EM SOLO DE 1ª CATEGORIA COM ESCAVADEIRA HIDRÁULICA (CAÇAMBA: 1,2 M³ / 155 HP), FROTA DE 9 CAMINHÕES BASCULANTES DE 14 M³, DMT DE 6 KM E VELOCIDADE MÉDIA 22KM/H. AF_05/2020</t>
  </si>
  <si>
    <t xml:space="preserve">101225U</t>
  </si>
  <si>
    <t xml:space="preserve">ESCAVAÇÃO VERTICAL A CÉU ABERTO, EM OBRAS DE EDIFICAÇÃO, INCLUINDO CARGA, DESCARGA E TRANSPORTE, EM SOLO DE 1ª CATEGORIA COM ESCAVADEIRA HIDRÁULICA (CAÇAMBA: 1,2 M³ / 155 HP), FROTA DE 5 CAMINHÕES BASCULANTES DE 18 M³, DMT DE 1,5 KM E VELOCIDADE MÉDIA 18KM/H. AF_05/2020</t>
  </si>
  <si>
    <t xml:space="preserve">101226U</t>
  </si>
  <si>
    <t xml:space="preserve">ESCAVAÇÃO VERTICAL A CÉU ABERTO, EM OBRAS DE EDIFICAÇÃO, INCLUINDO CARGA, DESCARGA E TRANSPORTE, EM SOLO DE 1ª CATEGORIA COM ESCAVADEIRA HIDRÁULICA (CAÇAMBA: 1,2 M³ / 155 HP), FROTA DE 5 CAMINHÕES BASCULANTES DE 18 M³, DMT DE 2 KM E VELOCIDADE MÉDIA 19KM/H. AF_05/2020</t>
  </si>
  <si>
    <t xml:space="preserve">101227U</t>
  </si>
  <si>
    <t xml:space="preserve">ESCAVAÇÃO VERTICAL A CÉU ABERTO, EM OBRAS DE EDIFICAÇÃO, INCLUINDO CARGA, DESCARGA E TRANSPORTE, EM SOLO DE 1ª CATEGORIA COM ESCAVADEIRA HIDRÁULICA (CAÇAMBA: 1,2 M³ / 155 HP), FROTA DE 6 CAMINHÕES BASCULANTES DE 18 M³, DMT DE 3 KM E VELOCIDADE MÉDIA 20KM/H. AF_05/2020</t>
  </si>
  <si>
    <t xml:space="preserve">101228U</t>
  </si>
  <si>
    <t xml:space="preserve">ESCAVAÇÃO VERTICAL A CÉU ABERTO, EM OBRAS DE EDIFICAÇÃO, INCLUINDO CARGA, DESCARGA E TRANSPORTE, EM SOLO DE 1ª CATEGORIA COM ESCAVADEIRA HIDRÁULICA (CAÇAMBA: 1,2 M³ / 155 HP), FROTA DE 6 CAMINHÕES BASCULANTES DE 18 M³, DMT DE 4 KM E VELOCIDADE MÉDIA 22KM/H. AF_05/2020</t>
  </si>
  <si>
    <t xml:space="preserve">101229U</t>
  </si>
  <si>
    <t xml:space="preserve">ESCAVAÇÃO VERTICAL A CÉU ABERTO, EM OBRAS DE EDIFICAÇÃO, INCLUINDO CARGA, DESCARGA E TRANSPORTE, EM SOLO DE 1ª CATEGORIA COM ESCAVADEIRA HIDRÁULICA (CAÇAMBA: 1,2 M³ / 155 HP), FROTA DE 8 CAMINHÕES BASCULANTES DE 18 M³, DMT DE 6 KM E VELOCIDADE MÉDIA 22KM/H. AF_05/2020</t>
  </si>
  <si>
    <t xml:space="preserve">101230U</t>
  </si>
  <si>
    <t xml:space="preserve">ESCAVAÇÃO VERTICAL A CÉU ABERTO, EM OBRAS DE INFRAESTRUTURA, INCLUINDO CARGA, DESCARGA E TRANSPORTE, EM SOLO DE 1ª CATEGORIA COM ESCAVADEIRA HIDRÁULICA (CAÇAMBA: 0,8 M³ / 111 HP), FROTA DE 3 CAMINHÕES BASCULANTES DE 14 M³, DMT ATÉ 1 KM E VELOCIDADE MÉDIA14KM/H. AF_05/2020</t>
  </si>
  <si>
    <t xml:space="preserve">101231U</t>
  </si>
  <si>
    <t xml:space="preserve">ESCAVAÇÃO VERTICAL A CÉU ABERTO, EM OBRAS DE INFRAESTRUTURA, INCLUINDO CARGA, DESCARGA E TRANSPORTE, EM SOLO DE 1ª CATEGORIA COM ESCAVADEIRA HIDRÁULICA (CAÇAMBA: 0,8 M³ / 111 HP), FROTA DE 3 CAMINHÕES BASCULANTES DE 18 M³, DMT ATÉ 1 KM E VELOCIDADE MÉDIA14KM/H. AF_05/2020</t>
  </si>
  <si>
    <t xml:space="preserve">101232U</t>
  </si>
  <si>
    <t xml:space="preserve">ESCAVAÇÃO VERTICAL A CÉU ABERTO, EM OBRAS DE INFRAESTRUTURA, INCLUINDO CARGA, DESCARGA E TRANSPORTE, EM SOLO DE 1ª CATEGORIA COM ESCAVADEIRA HIDRÁULICA (CAÇAMBA: 1,2 M³ / 155 HP), FROTA DE 3 CAMINHÕES BASCULANTES DE 14 M³, DMT ATÉ 1 KM E VELOCIDADE MÉDIA14KM/H. AF_05/2020</t>
  </si>
  <si>
    <t xml:space="preserve">101233U</t>
  </si>
  <si>
    <t xml:space="preserve">ESCAVAÇÃO VERTICAL A CÉU ABERTO, EM OBRAS DE INFRAESTRUTURA, INCLUINDO CARGA, DESCARGA E TRANSPORTE, EM SOLO DE 1ª CATEGORIA COM ESCAVADEIRA HIDRÁULICA (CAÇAMBA: 1,2 M³ / 155 HP), FROTA DE 3 CAMINHÕES BASCULANTES DE 18 M³, DMT ATÉ 1 KM E VELOCIDADE MÉDIA14KM/H. AF_05/2020</t>
  </si>
  <si>
    <t xml:space="preserve">101234U</t>
  </si>
  <si>
    <t xml:space="preserve">ESCAVAÇÃO VERTICAL A CÉU ABERTO, EM OBRAS DE INFRAESTRUTURA, INCLUINDO CARGA, DESCARGA E TRANSPORTE, EM SOLO DE 1ª CATEGORIA COM ESCAVADEIRA HIDRÁULICA (CAÇAMBA: 0,8 M³ / 111HP), FROTA DE 5 CAMINHÕES BASCULANTES DE 14 M³, DMT DE 1,5 KM E VELOCIDADE MÉDIA18KM/H. AF_05/2020</t>
  </si>
  <si>
    <t xml:space="preserve">101235U</t>
  </si>
  <si>
    <t xml:space="preserve">ESCAVAÇÃO VERTICAL A CÉU ABERTO, EM OBRAS DE INFRAESTRUTURA, INCLUINDO CARGA, DESCARGA E TRANSPORTE, EM SOLO DE 1ª CATEGORIA COM ESCAVADEIRA HIDRÁULICA (CAÇAMBA: 0,8 M³ / 111HP), FROTA DE 5 CAMINHÕES BASCULANTES DE 14 M³, DMT DE 2 KM E VELOCIDADE MÉDIA 19KM/H. AF_05/2020</t>
  </si>
  <si>
    <t xml:space="preserve">101236U</t>
  </si>
  <si>
    <t xml:space="preserve">ESCAVAÇÃO VERTICAL A CÉU ABERTO, EM OBRAS DE INFRAESTRUTURA, INCLUINDO CARGA, DESCARGA E TRANSPORTE, EM SOLO DE 1ª CATEGORIA COM ESCAVADEIRA HIDRÁULICA (CAÇAMBA: 0,8 M³ / 111HP), FROTA DE 6 CAMINHÕES BASCULANTES DE 14 M³, DMT DE 3 KM E VELOCIDADE MÉDIA 20KM/H. AF_05/2020</t>
  </si>
  <si>
    <t xml:space="preserve">101237U</t>
  </si>
  <si>
    <t xml:space="preserve">ESCAVAÇÃO VERTICAL A CÉU ABERTO, EM OBRAS DE INFRAESTRUTURA, INCLUINDO CARGA, DESCARGA E TRANSPORTE, EM SOLO DE 1ª CATEGORIA COM ESCAVADEIRA HIDRÁULICA (CAÇAMBA: 0,8 M³ / 111HP), FROTA DE 6 CAMINHÕES BASCULANTES DE 14 M³, DMT DE 4 KM E VELOCIDADE MÉDIA 22KM/H. AF_05/2020</t>
  </si>
  <si>
    <t xml:space="preserve">101238U</t>
  </si>
  <si>
    <t xml:space="preserve">ESCAVAÇÃO VERTICAL A CÉU ABERTO, EM OBRAS DE INFRAESTRUTURA, INCLUINDO CARGA, DESCARGA E TRANSPORTE, EM SOLO DE 1ª CATEGORIA COM ESCAVADEIRA HIDRÁULICA (CAÇAMBA: 0,8 M³ / 111HP), FROTA DE 8 CAMINHÕES BASCULANTES DE 14 M³, DMT DE 6 KM E VELOCIDADE MÉDIA 22KM/H. AF_05/2020</t>
  </si>
  <si>
    <t xml:space="preserve">101239U</t>
  </si>
  <si>
    <t xml:space="preserve">ESCAVAÇÃO VERTICAL A CÉU ABERTO, EM OBRAS DE INFRAESTRUTURA, INCLUINDO CARGA, DESCARGA E TRANSPORTE, EM SOLO DE 1ª CATEGORIA COM ESCAVADEIRA HIDRÁULICA (CAÇAMBA: 0,8 M³ / 111HP), FROTA DE 4 CAMINHÕES BASCULANTES DE 18 M³, DMT DE 1,5 KM E VELOCIDADE MÉDIA18KM/H. AF_05/2020</t>
  </si>
  <si>
    <t xml:space="preserve">101240U</t>
  </si>
  <si>
    <t xml:space="preserve">ESCAVAÇÃO VERTICAL A CÉU ABERTO, EM OBRAS DE INFRAESTRUTURA, INCLUINDO CARGA, DESCARGA E TRANSPORTE, EM SOLO DE 1ª CATEGORIA COM ESCAVADEIRA HIDRÁULICA (CAÇAMBA: 0,8 M³ / 111HP), FROTA DE 4 CAMINHÕES BASCULANTES DE 18 M³, DMT DE 2 KM E VELOCIDADE MÉDIA 19KM/H. AF_05/2020</t>
  </si>
  <si>
    <t xml:space="preserve">101241U</t>
  </si>
  <si>
    <t xml:space="preserve">ESCAVAÇÃO VERTICAL A CÉU ABERTO, EM OBRAS DE INFRAESTRUTURA, INCLUINDO CARGA, DESCARGA E TRANSPORTE, EM SOLO DE 1ª CATEGORIA COM ESCAVADEIRA HIDRÁULICA (CAÇAMBA: 0,8 M³ / 111HP), FROTA DE 5 CAMINHÕES BASCULANTES DE 18 M³, DMT DE 3 KM E VELOCIDADE MÉDIA 20KM/H. AF_05/2020</t>
  </si>
  <si>
    <t xml:space="preserve">101242U</t>
  </si>
  <si>
    <t xml:space="preserve">ESCAVAÇÃO VERTICAL A CÉU ABERTO, EM OBRAS DE INFRAESTRUTURA, INCLUINDO CARGA, DESCARGA E TRANSPORTE, EM SOLO DE 1ª CATEGORIA COM ESCAVADEIRA HIDRÁULICA (CAÇAMBA: 0,8 M³ / 111HP), FROTA DE 6 CAMINHÕES BASCULANTES DE 18 M³, DMT DE 4 KM E VELOCIDADE MÉDIA 22KM/H. AF_05/2020</t>
  </si>
  <si>
    <t xml:space="preserve">101243U</t>
  </si>
  <si>
    <t xml:space="preserve">ESCAVAÇÃO VERTICAL A CÉU ABERTO, EM OBRAS DE INFRAESTRUTURA, INCLUINDO CARGA, DESCARGA E TRANSPORTE, EM SOLO DE 1ª CATEGORIA COM ESCAVADEIRA HIDRÁULICA (CAÇAMBA: 0,8 M³ / 111HP), FROTA DE 7 CAMINHÕES BASCULANTES DE 18 M³, DMT DE 6 KM E VELOCIDADE MÉDIA 22KM/H. AF_05/2020</t>
  </si>
  <si>
    <t xml:space="preserve">101244U</t>
  </si>
  <si>
    <t xml:space="preserve">ESCAVAÇÃO VERTICAL A CÉU ABERTO, EM OBRAS DE INFRAESTRUTURA, INCLUINDO CARGA, DESCARGA E TRANSPORTE, EM SOLO DE 1ª CATEGORIA COM ESCAVADEIRA HIDRÁULICA (CAÇAMBA: 1,2M³ / 155HP), FROTA DE 6 CAMINHÕES BASCULANTES DE 14 M³, DMT DE 1,5 KM E VELOCIDADE MÉDIA18KM/H. AF_05/2020</t>
  </si>
  <si>
    <t xml:space="preserve">101245U</t>
  </si>
  <si>
    <t xml:space="preserve">ESCAVAÇÃO VERTICAL A CÉU ABERTO, EM OBRAS DE INFRAESTRUTURA, INCLUINDO CARGA, DESCARGA E TRANSPORTE, EM SOLO DE 1ª CATEGORIA COM ESCAVADEIRA HIDRÁULICA (CAÇAMBA: 1,2 M³ / 155HP), FROTA DE 6 CAMINHÕES BASCULANTES DE 14 M³, DMT DE 2 KM E VELOCIDADE MÉDIA 19KM/H. AF_05/2020</t>
  </si>
  <si>
    <t xml:space="preserve">101246U</t>
  </si>
  <si>
    <t xml:space="preserve">ESCAVAÇÃO VERTICAL A CÉU ABERTO, EM OBRAS DE INFRAESTRUTURA, INCLUINDO CARGA, DESCARGA E TRANSPORTE, EM SOLO DE 1ª CATEGORIA COM ESCAVADEIRA HIDRÁULICA (CAÇAMBA: 1,2 M³ / 155HP), FROTA DE 7 CAMINHÕES BASCULANTES DE 14 M³, DMT DE 3 KM E VELOCIDADE MÉDIA 20KM/H. AF_05/2020</t>
  </si>
  <si>
    <t xml:space="preserve">101247U</t>
  </si>
  <si>
    <t xml:space="preserve">ESCAVAÇÃO VERTICAL A CÉU ABERTO, EM OBRAS DE INFRAESTRUTURA, INCLUINDO CARGA, DESCARGA E TRANSPORTE, EM SOLO DE 1ª CATEGORIA COM ESCAVADEIRA HIDRÁULICA (CAÇAMBA: 1,2 M³ / 155HP), FROTA DE 8 CAMINHÕES BASCULANTES DE 14 M³, DMT DE 4 KM E VELOCIDADE MÉDIA 22KM/H. AF_05/2020</t>
  </si>
  <si>
    <t xml:space="preserve">101248U</t>
  </si>
  <si>
    <t xml:space="preserve">ESCAVAÇÃO VERTICAL A CÉU ABERTO, EM OBRAS DE INFRAESTRUTURA, INCLUINDO CARGA, DESCARGA E TRANSPORTE, EM SOLO DE 1ª CATEGORIA COM ESCAVADEIRA HIDRÁULICA (CAÇAMBA: 1,2 M³ / 155HP), FROTA DE 10 CAMINHÕES BASCULANTES DE 14 M³, DMT DE 6 KM E VELOCIDADE MÉDIA22KM/H. AF_05/2020</t>
  </si>
  <si>
    <t xml:space="preserve">101249U</t>
  </si>
  <si>
    <t xml:space="preserve">ESCAVAÇÃO VERTICAL A CÉU ABERTO, EM OBRAS DE INFRAESTRUTURA, INCLUINDO CARGA, DESCARGA E TRANSPORTE, EM SOLO DE 1ª CATEGORIA COM ESCAVADEIRA HIDRÁULICA (CAÇAMBA: 1,2 M³ / 155HP), FROTA DE 5 CAMINHÕES BASCULANTES DE 18 M³, DMT DE 1,5 KM E VELOCIDADE MÉDIA18KM/H. AF_05/2020</t>
  </si>
  <si>
    <t xml:space="preserve">101250U</t>
  </si>
  <si>
    <t xml:space="preserve">ESCAVAÇÃO VERTICAL A CÉU ABERTO, EM OBRAS DE INFRAESTRUTURA, INCLUINDO CARGA, DESCARGA E TRANSPORTE, EM SOLO DE 1ª CATEGORIA COM ESCAVADEIRA HIDRÁULICA (CAÇAMBA: 1,2 M³ / 155HP), FROTA DE 6 CAMINHÕES BASCULANTES DE 18 M³, DMT DE 2 KM E VELOCIDADE MÉDIA 19KM/H. AF_05/2020</t>
  </si>
  <si>
    <t xml:space="preserve">101251U</t>
  </si>
  <si>
    <t xml:space="preserve">ESCAVAÇÃO VERTICAL A CÉU ABERTO, EM OBRAS DE INFRAESTRUTURA, INCLUINDO CARGA, DESCARGA E TRANSPORTE, EM SOLO DE 1ª CATEGORIA COM ESCAVADEIRA HIDRÁULICA (CAÇAMBA: 1,2 M³ / 155HP), FROTA DE 6 CAMINHÕES BASCULANTES DE 18 M³, DMT DE 3 KM E VELOCIDADE MÉDIA 20KM/H. AF_05/2020</t>
  </si>
  <si>
    <t xml:space="preserve">101252U</t>
  </si>
  <si>
    <t xml:space="preserve">ESCAVAÇÃO VERTICAL A CÉU ABERTO, EM OBRAS DE INFRAESTRUTURA, INCLUINDO CARGA, DESCARGA E TRANSPORTE, EM SOLO DE 1ª CATEGORIA COM ESCAVADEIRA HIDRÁULICA (CAÇAMBA: 1,2 M³ / 155HP), FROTA DE 7 CAMINHÕES BASCULANTES DE 18 M³, DMT DE 4 KM E VELOCIDADE MÉDIA 22KM/H. AF_05/2020</t>
  </si>
  <si>
    <t xml:space="preserve">101253U</t>
  </si>
  <si>
    <t xml:space="preserve">ESCAVAÇÃO VERTICAL A CÉU ABERTO, EM OBRAS DE INFRAESTRUTURA, INCLUINDO CARGA, DESCARGA E TRANSPORTE, EM SOLO DE 1ª CATEGORIA COM ESCAVADEIRA HIDRÁULICA (CAÇAMBA: 1,2 M³ / 155HP), FROTA DE 9 CAMINHÕES BASCULANTES DE 18 M³, DMT DE 6 KM E VELOCIDADE MÉDIA 22KM/H. AF_05/2020</t>
  </si>
  <si>
    <t xml:space="preserve">101254U</t>
  </si>
  <si>
    <t xml:space="preserve">ESCAVAÇÃO VERTICAL A CÉU ABERTO, EM OBRAS DE EDIFICAÇÃO, INCLUINDO CARGA, DESCARGA E TRANSPORTE, EM SOLO DE 1ª CATEGORIA COM ESCAVADEIRA HIDRÁULICA (CAÇAMBA: 0,8 M³ / 111HP), FROTA DE 3 CAMINHÕES BASCULANTES DE 10 M³, DMT ATÉ 1 KM E VELOCIDADE MÉDIA 14KM/H. AF_05/2020</t>
  </si>
  <si>
    <t xml:space="preserve">101255U</t>
  </si>
  <si>
    <t xml:space="preserve">ESCAVAÇÃO VERTICAL A CÉU ABERTO, EM OBRAS DE EDIFICAÇÃO, INCLUINDO CARGA, DESCARGA E TRANSPORTE, EM SOLO DE 1ª CATEGORIA COM ESCAVADEIRA HIDRÁULICA (CAÇAMBA: 1,2 M³ / 155HP), FROTA DE 3 CAMINHÕES BASCULANTES DE 10 M³, DMT ATÉ 1 KM E VELOCIDADE MÉDIA 14KM/H. AF_05/2020</t>
  </si>
  <si>
    <t xml:space="preserve">101256U</t>
  </si>
  <si>
    <t xml:space="preserve">ESCAVAÇÃO VERTICAL A CÉU ABERTO, EM OBRAS DE EDIFICAÇÃO, INCLUINDO CARGA, DESCARGA E TRANSPORTE, EM SOLO DE 1ª CATEGORIA COM ESCAVADEIRA HIDRÁULICA (CAÇAMBA: 0,8 M³ / 111HP), FROTA DE 5 CAMINHÕES BASCULANTES DE 10 M³, DMT DE 1,5 KM E VELOCIDADE MÉDIA 18KM/H. AF_05/2020</t>
  </si>
  <si>
    <t xml:space="preserve">101257U</t>
  </si>
  <si>
    <t xml:space="preserve">ESCAVAÇÃO VERTICAL A CÉU ABERTO, EM OBRAS DE EDIFICAÇÃO, INCLUINDO CARGA, DESCARGA E TRANSPORTE, EM SOLO DE 1ª CATEGORIA COM ESCAVADEIRA HIDRÁULICA (CAÇAMBA: 0,8 M³ / 111HP), FROTA DE 5 CAMINHÕES BASCULANTES DE 10 M³, DMT DE 2 KM E VELOCIDADE MÉDIA 19KM/H. AF_05/2020</t>
  </si>
  <si>
    <t xml:space="preserve">101258U</t>
  </si>
  <si>
    <t xml:space="preserve">ESCAVAÇÃO VERTICAL A CÉU ABERTO, EM OBRAS DE EDIFICAÇÃO, INCLUINDO CARGA, DESCARGA E TRANSPORTE, EM SOLO DE 1ª CATEGORIA COM ESCAVADEIRA HIDRÁULICA (CAÇAMBA: 0,8 M³ / 111HP), FROTA DE 6 CAMINHÕES BASCULANTES DE 10 M³, DMT DE 3 KM E VELOCIDADE MÉDIA 20KM/H. AF_05/2020</t>
  </si>
  <si>
    <t xml:space="preserve">101259U</t>
  </si>
  <si>
    <t xml:space="preserve">ESCAVAÇÃO VERTICAL A CÉU ABERTO, EM OBRAS DE EDIFICAÇÃO, INCLUINDO CARGA, DESCARGA E TRANSPORTE, EM SOLO DE 1ª CATEGORIA COM ESCAVADEIRA HIDRÁULICA (CAÇAMBA: 0,8 M³ / 111HP), FROTA DE 7 CAMINHÕES BASCULANTES DE 10 M³, DMT DE 4 KM E VELOCIDADE MÉDIA 22KM/H. AF_05/2020</t>
  </si>
  <si>
    <t xml:space="preserve">101260U</t>
  </si>
  <si>
    <t xml:space="preserve">ESCAVAÇÃO VERTICAL A CÉU ABERTO, EM OBRAS DE EDIFICAÇÃO, INCLUINDO CARGA, DESCARGA E TRANSPORTE, EM SOLO DE 1ª CATEGORIA COM ESCAVADEIRA HIDRÁULICA (CAÇAMBA: 0,8 M³ / 111HP), FROTA DE 9 CAMINHÕES BASCULANTES DE 10 M³, DMT DE 6 KM E VELOCIDADE MÉDIA 22KM/H. AF_05/2020</t>
  </si>
  <si>
    <t xml:space="preserve">101261U</t>
  </si>
  <si>
    <t xml:space="preserve">ESCAVAÇÃO VERTICAL A CÉU ABERTO, EM OBRAS DE EDIFICAÇÃO, INCLUINDO CARGA, DESCARGA E TRANSPORTE, EM SOLO DE 1ª CATEGORIA COM ESCAVADEIRA HIDRÁULICA (CAÇAMBA: 1,2 M³ / 155HP), FROTA DE 6 CAMINHÕES BASCULANTES DE 10 M³, DMT DE 1,5 KM E VELOCIDADE MÉDIA 18KM/H. AF_05/2020</t>
  </si>
  <si>
    <t xml:space="preserve">101262U</t>
  </si>
  <si>
    <t xml:space="preserve">ESCAVAÇÃO VERTICAL A CÉU ABERTO, EM OBRAS DE EDIFICAÇÃO, INCLUINDO CARGA, DESCARGA E TRANSPORTE, EM SOLO DE 1ª CATEGORIA COM ESCAVADEIRA HIDRÁULICA (CAÇAMBA: 1,2 M³ / 155HP), FROTA DE 6 CAMINHÕES BASCULANTES DE 10 M³, DMT DE 2 KM E VELOCIDADE MÉDIA 19KM/H. AF_05/2020</t>
  </si>
  <si>
    <t xml:space="preserve">101263U</t>
  </si>
  <si>
    <t xml:space="preserve">ESCAVAÇÃO VERTICAL A CÉU ABERTO, EM OBRAS DE EDIFICAÇÃO, INCLUINDO CARGA, DESCARGA E TRANSPORTE, EM SOLO DE 1ª CATEGORIA COM ESCAVADEIRA HIDRÁULICA (CAÇAMBA: 1,2 M³ / 155HP), FROTA DE 7 CAMINHÕES BASCULANTES DE 10 M³, DMT DE 3 KM E VELOCIDADE MÉDIA 20KM/H. AF_05/2020</t>
  </si>
  <si>
    <t xml:space="preserve">101264U</t>
  </si>
  <si>
    <t xml:space="preserve">ESCAVAÇÃO VERTICAL A CÉU ABERTO, EM OBRAS DE EDIFICAÇÃO, INCLUINDO CARGA, DESCARGA E TRANSPORTE, EM SOLO DE 1ª CATEGORIA COM ESCAVADEIRA HIDRÁULICA (CAÇAMBA: 1,2 M³ / 155HP), FROTA DE 8 CAMINHÕES BASCULANTES DE 10 M³, DMT DE 4 KM E VELOCIDADE MÉDIA 22KM/H. AF_05/2020</t>
  </si>
  <si>
    <t xml:space="preserve">101265U</t>
  </si>
  <si>
    <t xml:space="preserve">ESCAVAÇÃO VERTICAL A CÉU ABERTO, EM OBRAS DE EDIFICAÇÃO, INCLUINDO CARGA, DESCARGA E TRANSPORTE, EM SOLO DE 1ª CATEGORIA COM ESCAVADEIRA HIDRÁULICA (CAÇAMBA: 1,2 M³ / 155HP), FROTA DE 10 CAMINHÕES BASCULANTES DE 10 M³, DMT DE 6 KM E VELOCIDADE MÉDIA 22KM/H. AF_05/2020</t>
  </si>
  <si>
    <t xml:space="preserve">101266U</t>
  </si>
  <si>
    <t xml:space="preserve">ESCAVAÇÃO VERTICAL A CÉU ABERTO, EM OBRAS DE INFRAESTRUTURA, INCLUINDO CARGA, DESCARGA E TRANSPORTE, EM SOLO DE 1ª CATEGORIA COM ESCAVADEIRA HIDRÁULICA (CAÇAMBA: 0,8 M³ / 111HP), FROTA DE 3 CAMINHÕES BASCULANTES DE 10 M³, DMT ATÉ 1 KM E VELOCIDADE MÉDIA14KM/H. AF_05/2020</t>
  </si>
  <si>
    <t xml:space="preserve">101267U</t>
  </si>
  <si>
    <t xml:space="preserve">ESCAVAÇÃO VERTICAL A CÉU ABERTO, EM OBRAS DE INFRAESTRUTURA, INCLUINDO CARGA, DESCARGA E TRANSPORTE, EM SOLO DE 1ª CATEGORIA COM ESCAVADEIRA HIDRÁULICA (CAÇAMBA: 1,2 M³ / 155HP), FROTA DE 4 CAMINHÕES BASCULANTES DE 10 M³, DMT ATÉ 1 KM E VELOCIDADE MÉDIA14KM/H. AF_05/2020</t>
  </si>
  <si>
    <t xml:space="preserve">101268U</t>
  </si>
  <si>
    <t xml:space="preserve">ESCAVAÇÃO VERTICAL A CÉU ABERTO, EM OBRAS DE INFRAESTRUTURA, INCLUINDO CARGA, DESCARGA E TRANSPORTE, EM SOLO DE 1ª CATEGORIA COM ESCAVADEIRA HIDRÁULICA (CAÇAMBA: 0,8 M³ / 111HP), FROTA DE 5 CAMINHÕES BASCULANTES DE 10 M³, DMT DE 1,5 KM E VELOCIDADE MÉDIA18KM/H. AF_05/2020</t>
  </si>
  <si>
    <t xml:space="preserve">101269U</t>
  </si>
  <si>
    <t xml:space="preserve">ESCAVAÇÃO VERTICAL A CÉU ABERTO, EM OBRAS DE INFRAESTRUTURA, INCLUINDO CARGA, DESCARGA E TRANSPORTE, EM SOLO DE 1ª CATEGORIA COM ESCAVADEIRA HIDRÁULICA (CAÇAMBA: 0,8 M³ / 111HP), FROTA DE 6 CAMINHÕES BASCULANTES DE 10 M³, DMT DE 2 KM E VELOCIDADE MÉDIA 19KM/H. AF_05/2020</t>
  </si>
  <si>
    <t xml:space="preserve">101270U</t>
  </si>
  <si>
    <t xml:space="preserve">ESCAVAÇÃO VERTICAL A CÉU ABERTO, EM OBRAS DE INFRAESTRUTURA, INCLUINDO CARGA, DESCARGA E TRANSPORTE, EM SOLO DE 1ª CATEGORIA COM ESCAVADEIRA HIDRÁULICA (CAÇAMBA: 0,8 M³ / 111HP), FROTA DE 7 CAMINHÕES BASCULANTES DE 10 M³, DMT DE 3 KM E VELOCIDADE MÉDIA 20KM/H. AF_05/2020</t>
  </si>
  <si>
    <t xml:space="preserve">101271U</t>
  </si>
  <si>
    <t xml:space="preserve">ESCAVAÇÃO VERTICAL A CÉU ABERTO, EM OBRAS DE INFRAESTRUTURA, INCLUINDO CARGA, DESCARGA E TRANSPORTE, EM SOLO DE 1ª CATEGORIA COM ESCAVADEIRA HIDRÁULICA (CAÇAMBA: 0,8 M³ / 111HP), FROTA DE 8 CAMINHÕES BASCULANTES DE 10 M³, DMT DE 4 KM E VELOCIDADE MÉDIA 22KM/H. AF_05/2020</t>
  </si>
  <si>
    <t xml:space="preserve">101272U</t>
  </si>
  <si>
    <t xml:space="preserve">ESCAVAÇÃO VERTICAL A CÉU ABERTO, EM OBRAS DE INFRAESTRUTURA, INCLUINDO CARGA, DESCARGA E TRANSPORTE, EM SOLO DE 1ª CATEGORIA COM ESCAVADEIRA HIDRÁULICA (CAÇAMBA: 0,8 M³ / 111HP), FROTA DE 10 CAMINHÕES BASCULANTES DE 10 M³, DMT DE 6 KM E VELOCIDADE MÉDIA22KM/H. AF_05/2020</t>
  </si>
  <si>
    <t xml:space="preserve">101273U</t>
  </si>
  <si>
    <t xml:space="preserve">ESCAVAÇÃO VERTICAL A CÉU ABERTO, EM OBRAS DE INFRAESTRUTURA, INCLUINDO CARGA, DESCARGA E TRANSPORTE, EM SOLO DE 1ª CATEGORIA COM ESCAVADEIRA HIDRÁULICA (CAÇAMBA: 1,2 M³ / 155HP), FROTA DE 6 CAMINHÕES BASCULANTES DE 10 M³, DMT DE 1,5 KM E VELOCIDADE MÉDIA18KM/H. AF_05/2020</t>
  </si>
  <si>
    <t xml:space="preserve">101274U</t>
  </si>
  <si>
    <t xml:space="preserve">ESCAVAÇÃO VERTICAL A CÉU ABERTO, EM OBRAS DE INFRAESTRUTURA, INCLUINDO CARGA, DESCARGA E TRANSPORTE, EM SOLO DE 1ª CATEGORIA COM ESCAVADEIRA HIDRÁULICA (CAÇAMBA: 1,2 M³ / 155HP), FROTA DE 7 CAMINHÕES BASCULANTES DE 10 M³, DMT DE 2 KM E VELOCIDADE MÉDIA 19KM/H. AF_05/2020</t>
  </si>
  <si>
    <t xml:space="preserve">101275U</t>
  </si>
  <si>
    <t xml:space="preserve">ESCAVAÇÃO VERTICAL A CÉU ABERTO, EM OBRAS DE INFRAESTRUTURA, INCLUINDO CARGA, DESCARGA E TRANSPORTE, EM SOLO DE 1ª CATEGORIA COM ESCAVADEIRA HIDRÁULICA (CAÇAMBA: 1,2 M³ / 155HP), FROTA DE 8 CAMINHÕES BASCULANTES DE 10 M³, DMT DE 3 KM E VELOCIDADE MÉDIA 20KM/H. AF_05/2020</t>
  </si>
  <si>
    <t xml:space="preserve">101276U</t>
  </si>
  <si>
    <t xml:space="preserve">ESCAVAÇÃO VERTICAL A CÉU ABERTO, EM OBRAS DE INFRAESTRUTURA, INCLUINDO CARGA, DESCARGA E TRANSPORTE, EM SOLO DE 1ª CATEGORIA COM ESCAVADEIRA HIDRÁULICA (CAÇAMBA: 1,2 M³ / 155HP), FROTA DE 9 CAMINHÕES BASCULANTES DE 10 M³, DMT DE 4 KM E VELOCIDADE MÉDIA 22KM/H. AF_05/2020</t>
  </si>
  <si>
    <t xml:space="preserve">101277U</t>
  </si>
  <si>
    <t xml:space="preserve">ESCAVAÇÃO VERTICAL A CÉU ABERTO, EM OBRAS DE INFRAESTRUTURA, INCLUINDO CARGA, DESCARGA E TRANSPORTE, EM SOLO DE 1ª CATEGORIA COM ESCAVADEIRA HIDRÁULICA (CAÇAMBA: 1,2 M³ / 155HP), FROTA DE 12 CAMINHÕES BASCULANTES DE 10 M³, DMT DE 6 KM E VELOCIDADE MÉDIA22KM/H. AF_05/2020</t>
  </si>
  <si>
    <t xml:space="preserve">102354U</t>
  </si>
  <si>
    <t xml:space="preserve">DESMONTE DE MATERIAL DE 3ª CATEGORIA (BLOCOS DE ROCHAS OU MATACOS), COM MARTELETE PNEUMÁTICO MANUAL  EXCLUSIVE CARGA E TRANSPORTE. AF_03/2021</t>
  </si>
  <si>
    <t xml:space="preserve">102355U</t>
  </si>
  <si>
    <t xml:space="preserve">DESMONTE DE MATERIAL DE 3ª CATEGORIA (BLOCOS DE ROCHAS OU MATACOS), EM VALA, COM MARTELETE PNEUMÁTICO MANUAL   EXCLUSIVE RETIRADA, CARGA E TRANSPORTE. AF_03/2021</t>
  </si>
  <si>
    <t xml:space="preserve">102360U</t>
  </si>
  <si>
    <t xml:space="preserve">RETIRADA DE MATERIAL DE 3ª CATEGORIA (APÓS ESCAVAÇÃO/DESMONTE) EM VALAS, COM ESCAVADEIRA HIDRÁULICA - EXCLUSIVE CARGA E TRANSPORTE. AF_03/2021</t>
  </si>
  <si>
    <t xml:space="preserve">102361U</t>
  </si>
  <si>
    <t xml:space="preserve">RETIRADA DE MATERIAL DE 3ª CATEGORIA (APÓS ESCAVAÇÃO/DESMONTE) EM VALAS, COM RETROESCAVADEIRA - EXCLUSIVE CARGA E TRANSPORTE. AF_03/2021</t>
  </si>
  <si>
    <t xml:space="preserve">90082U</t>
  </si>
  <si>
    <t xml:space="preserve">ESCAVAÇÃO MECANIZADA DE VALA COM PROF. ATÉ 1,5 M (MÉDIA MONTANTE E JUSANTE/UMA COMPOSIÇÃO POR TRECHO), ESCAVADEIRA (0,8 M3), LARG. DE 1,5 M A 2,5 M, EM SOLO DE 1A CATEGORIA, EM LOCAIS COM ALTO NÍVEL DE INTERFERÊNCIA. AF_02/2021</t>
  </si>
  <si>
    <t xml:space="preserve">90084U</t>
  </si>
  <si>
    <t xml:space="preserve">ESCAVAÇÃO MECANIZADA DE VALA COM PROF. MAIOR QUE 1,5 M ATÉ 3,0 M (MÉDIA MONTANTE E JUSANTE/UMA COMPOSIÇÃO POR TRECHO), ESCAVADEIRA (0,8 M3), LARGURA ATÉ 1,5 M, EM SOLO DE 1A CATEGORIA, EM LOCAIS COM ALTO NÍVEL DE INTERFERÊNCIA. AF_02/2021</t>
  </si>
  <si>
    <t xml:space="preserve">90086U</t>
  </si>
  <si>
    <t xml:space="preserve">ESCAVAÇÃO MECANIZADA DE VALA COM PROF. MAIOR QUE 3,0 M ATÉ 4,5 M(MÉDIA MONTANTE E JUSANTE/UMA COMPOSIÇÃO POR TRECHO), ESCAVADEIRA (0,8 M3), LARG. MENOR QUE 1,5 M, EM SOLO DE 1A CATEGORIA, EM LOCAIS COM ALTO NÍVEL DE INTERFERÊNCIA. AF_02/2021</t>
  </si>
  <si>
    <t xml:space="preserve">90087U</t>
  </si>
  <si>
    <t xml:space="preserve">ESCAVAÇÃO MECANIZADA DE VALA COM PROF. DE 3,0 M ATÉ 4,5 M(MÉDIA MONTANTE E JUSANTE/UMA COMPOSIÇÃO POR TRECHO), ESCAVADEIRA (1,2 M3), LARG. DE 1,5 M A 2,5 M, EM SOLO DE 1A CATEGORIA, EM LOCAIS COM ALTO NÍVEL DE INTERFERÊNCIA. AF_02/2021</t>
  </si>
  <si>
    <t xml:space="preserve">90090U</t>
  </si>
  <si>
    <t xml:space="preserve">ESCAVAÇÃO MECANIZADA DE VALA COM PROF. MAIOR QUE 4,5 M ATÉ 6,0 M(MÉDIA MONTANTE E JUSANTE/UMA COMPOSIÇÃO POR TRECHO), ESCAVADEIRA (1,2 M3), LARG. DE 1,5 M A 2,5 M, EM SOLO DE 1A CATEGORIA, EM LOCAIS COM ALTO NÍVEL DE INTERFERÊNCIA. AF_02/2021</t>
  </si>
  <si>
    <t xml:space="preserve">90091U</t>
  </si>
  <si>
    <t xml:space="preserve">ESCAVAÇÃO MECANIZADA DE VALA COM PROF. ATÉ 1,5 M (MÉDIA MONTANTE E JUSANTE/UMA COMPOSIÇÃO POR TRECHO), ESCAVADEIRA (0,8 M3), LARG. DE 1,5 M A 2,5 M, EM SOLO DE 1A CATEGORIA, LOCAIS COM BAIXO NÍVEL DE INTERFERÊNCIA. AF_02/2021</t>
  </si>
  <si>
    <t xml:space="preserve">90092U</t>
  </si>
  <si>
    <t xml:space="preserve">ESCAVAÇÃO MECANIZADA DE VALA COM PROF. MAIOR QUE 1,5 M E ATÉ 3,0 M(MÉDIA MONTANTE E JUSANTE/UMA COMPOSIÇÃO POR TRECHO), ESCAVADEIRA (0,8 M3), LARG. MENOR QUE 1,5 M, EM SOLO DE 1A CATEGORIA, LOCAIS COM BAIXO NÍVEL DE INTERFERÊNCIA. AF_02/2021</t>
  </si>
  <si>
    <t xml:space="preserve">90094U</t>
  </si>
  <si>
    <t xml:space="preserve">ESCAVAÇÃO MECANIZADA DE VALA COM PROF. MAIOR QUE 3,0 M ATÉ 4,5 M (MÉDIA MONTANTE E JUSANTE/UMA COMPOSIÇÃO POR TRECHO), ESCAVADEIRA (0,8 M3), LARG. MENOR QUE 1,5 M, EM SOLO DE 1A CATEGORIA, LOCAIS COM BAIXO NÍVEL DE INTERFERÊNCIA. AF_02/2021</t>
  </si>
  <si>
    <t xml:space="preserve">90095U</t>
  </si>
  <si>
    <t xml:space="preserve">ESCAVAÇÃO MECANIZADA DE VALA COM PROF. MAIOR QUE 3,0 M ATÉ 4,5 M (MÉDIA MONTANTE E JUSANTE/UMA COMPOSIÇÃO POR TRECHO), ESCAVADEIRA (1,2 M3), LARG. DE 1,5 M A 2,5 M, EM SOLO DE 1A CATEGORIA, LOCAIS COM BAIXO NÍVEL DE INTERFERÊNCIA. AF_02/2021</t>
  </si>
  <si>
    <t xml:space="preserve">90098U</t>
  </si>
  <si>
    <t xml:space="preserve">ESCAVAÇÃO MECANIZADA DE VALA COM PROF. MAIOR QUE 4,5 M ATÉ 6,0 M (MÉDIA MONTANTE E JUSANTE/UMA COMPOSIÇÃO POR TRECHO), ESCAVADEIRA (1,2 M3), LARG. DE 1,5 M A 2,5 M, EM SOLO DE 1A CATEGORIA, LOCAIS COM BAIXO NÍVEL DE INTERFERÊNCIA. AF_02/2021</t>
  </si>
  <si>
    <t xml:space="preserve">90099U</t>
  </si>
  <si>
    <t xml:space="preserve">ESCAVAÇÃO MECANIZADA DE VALA COM PROF. ATÉ 1,5 M (MÉDIA MONTANTE E JUSANTE/UMA COMPOSIÇÃO POR TRECHO), RETROESCAV. (0,26 M3), LARG. MENOR QUE 0,8 M, EM SOLO DE 1A CATEGORIA, EM LOCAIS COM ALTO NÍVEL DE INTERFERÊNCIA. AF_02/2021</t>
  </si>
  <si>
    <t xml:space="preserve">90100U</t>
  </si>
  <si>
    <t xml:space="preserve">ESCAVAÇÃO MECANIZADA DE VALA COM PROF. ATÉ 1,5 M (MÉDIA MONTANTE E JUSANTE/UMA COMPOSIÇÃO POR TRECHO), RETROESCAV. (0,26 M3), LARG. DE 0,8 M A 1,5 M, EM SOLO DE 1A CATEGORIA, EM LOCAIS COM ALTO NÍVEL DE INTERFERÊNCIA. AF_02/2021</t>
  </si>
  <si>
    <t xml:space="preserve">90101U</t>
  </si>
  <si>
    <t xml:space="preserve">ESCAVAÇÃO MECANIZADA DE VALA COM PROF. MAIOR QUE 1,5 M ATÉ 3,0 M (MÉDIA MONTANTE E JUSANTE/UMA COMPOSIÇÃO POR TRECHO), RETROESCAV. (0,26 M3), LARG. MENOR QUE 0,8 M, EM SOLO DE 1A CATEGORIA, EM LOCAIS COM ALTO NÍVEL DE INTERFERÊNCIA. AF_02/2021</t>
  </si>
  <si>
    <t xml:space="preserve">90102U</t>
  </si>
  <si>
    <t xml:space="preserve">ESCAVAÇÃO MECANIZADA DE VALA COM PROF. MAIOR QUE 1,5 M ATÉ 3,0 M (MÉDIA MONTANTE E JUSANTE/UMA COMPOSIÇÃO POR TRECHO), RETROESCAV. (0,26 M3), LARGURA DE 0,8 M A 1,5 M, EM SOLO DE 1A CATEGORIA, EM LOCAIS COM ALTO NÍVEL DE INTERFERÊNCIA. AF_02/2021</t>
  </si>
  <si>
    <t xml:space="preserve">90105U</t>
  </si>
  <si>
    <t xml:space="preserve">ESCAVAÇÃO MECANIZADA DE VALA COM PROFUNDIDADE ATÉ 1,5 M (MÉDIA MONTANTE E JUSANTE/UMA COMPOSIÇÃO POR TRECHO), RETROESCAV. (0,26 M3), LARGURA MENOR QUE 0,8 M, EM SOLO DE 1A CATEGORIA, LOCAIS COM BAIXO NÍVEL DE INTERFERÊNCIA. AF_02/2021</t>
  </si>
  <si>
    <t xml:space="preserve">90106U</t>
  </si>
  <si>
    <t xml:space="preserve">ESCAVAÇÃO MECANIZADA DE VALA COM PROFUNDIDADE ATÉ 1,5 M (MÉDIA MONTANTE E JUSANTE/UMA COMPOSIÇÃO POR TRECHO), RETROESCAV. (0,26 M3), LARGURA DE 0,8 M A 1,5 M, EM SOLO DE 1A CATEGORIA, LOCAIS COM BAIXO NÍVEL DE INTERFERÊNCIA. AF_02/2021</t>
  </si>
  <si>
    <t xml:space="preserve">90107U</t>
  </si>
  <si>
    <t xml:space="preserve">ESCAVAÇÃO MECANIZADA DE VALA COM PROFUNDIDADE MAIOR QUE 1,5 M ATÉ 3,0 M (MÉDIA MONTANTE E JUSANTE/UMA COMPOSIÇÃO POR TRECHO), RETROESCAV. (0,26 M3), LARGURA MENOR QUE 0,8 M, EM SOLO DE 1A CATEGORIA, LOCAIS COM BAIXO NÍVEL DE INTERFERÊNCIA. AF_02/2021</t>
  </si>
  <si>
    <t xml:space="preserve">90108U</t>
  </si>
  <si>
    <t xml:space="preserve">ESCAVAÇÃO MECANIZADA DE VALA COM PROFUNDIDADE MAIOR QUE 1,5 M ATÉ 3,0 M (MÉDIA MONTANTE E JUSANTE/UMA COMPOSIÇÃO POR TRECHO), RETROESCAV (0,26 M3), LARGURA DE 0,8 M A 1,5 M, EM SOLO DE 1A CATEGORIA, LOCAIS COM BAIXO NÍVEL DE INTERFERÊNCIA. AF_02/2021</t>
  </si>
  <si>
    <t xml:space="preserve">93358U</t>
  </si>
  <si>
    <t xml:space="preserve">ESCAVAÇÃO MANUAL DE VALA COM PROFUNDIDADE MENOR OU IGUAL A 1,30 M. AF_02/2021</t>
  </si>
  <si>
    <t xml:space="preserve">102276U</t>
  </si>
  <si>
    <t xml:space="preserve">ESCAVAÇÃO MECANIZADA DE VALA COM PROF. ATÉ 1,5 M (MÉDIA MONTANTE E JUSANTE/UMA COMPOSIÇÃO POR TRECHO), ESCAVADEIRA (0,8 M3), LARG. MENOR QUE 1,5 M, EM SOLO DE 1A CATEGORIA, EM LOCAIS COM ALTO NÍVEL DE INTERFERÊNCIA. AF_02/2021</t>
  </si>
  <si>
    <t xml:space="preserve">102277U</t>
  </si>
  <si>
    <t xml:space="preserve">ESCAVAÇÃO MECANIZADA DE VALA COM PROF. MAIOR QUE  4,5 M ATÉ 6,0 M (MÉDIA MONTANTE E JUSANTE/UMA COMPOSIÇÃO POR TRECHO), ESCAVADEIRA (0,8 M3), LARG. MENOR QUE 1,5 M, EM SOLO DE 1A CATEGORIA, EM LOCAIS COM ALTO NÍVEL DE INTERFERÊNCIA. AF_02/2021</t>
  </si>
  <si>
    <t xml:space="preserve">102278U</t>
  </si>
  <si>
    <t xml:space="preserve">ESCAVAÇÃO MECANIZADA DE VALA COM PROF. MAIOR QUE 1,50 M ATÉ 3,0 M (MÉDIA MONTANTE E JUSANTE/UMA COMPOSIÇÃO POR TRECHO), ESCAVADEIRA (1,2 M3), LARG. DE 1,5 M A 2,5 M, EM SOLO DE 1A CATEGORIA, EM LOCAIS COM ALTO NÍVEL DE INTERFERÊNCIA. AF_02/2021</t>
  </si>
  <si>
    <t xml:space="preserve">102279U</t>
  </si>
  <si>
    <t xml:space="preserve">ESCAVAÇÃO MECANIZADA DE VALA COM PROF. ATÉ 1,5 M (MÉDIA MONTANTE E JUSANTE/UMA COMPOSIÇÃO POR TRECHO), ESCAVADEIRA (0,8 M3),LARG. MENOR QUE 1,5 M, EM SOLO DE 1A CATEGORIA, LOCAIS COM BAIXO NÍVEL DE INTERFERÊNCIA. AF_02/2021</t>
  </si>
  <si>
    <t xml:space="preserve">102280U</t>
  </si>
  <si>
    <t xml:space="preserve">ESCAVAÇÃO MECANIZADA DE VALA COM PROF. MAIOR QUE 4,5 M ATÉ 6,0 M (MÉDIA MONTANTE E JUSANTE/UMA COMPOSIÇÃO POR TRECHO),COM ESCAVADEIRA (0,8 M3), LARG. MENOR QUE 1,5 M, EM SOLO DE 1A CATEGORIA, LOCAIS COM BAIXO NÍVEL DE INTERFERÊNCIA. AF_02/2021</t>
  </si>
  <si>
    <t xml:space="preserve">102281U</t>
  </si>
  <si>
    <t xml:space="preserve">ESCAVAÇÃO MECANIZADA DE VALA COM PROF. MAIOR QUE 1,5 M ATÉ 3,0 M (MÉDIA MONTANTE E JUSANTE/UMA COMPOSIÇÃO POR TRECHO),COM ESCAVADEIRA (1,2 M3),LARG. DE 1,5 M A 2,5 M, EM SOLO DE 1A CATEGORIA, LOCAIS COM BAIXO NÍVEL DE INTERFERÊNCIA. AF_02/2021</t>
  </si>
  <si>
    <t xml:space="preserve">102282U</t>
  </si>
  <si>
    <t xml:space="preserve">ESCAVAÇÃO MECANIZADA DE VALA COM PROF. ATÉ 1,5 M (MÉDIA MONTANTE E JUSANTE/UMA COMPOSIÇÃO POR TRECHO), ESCAVADEIRA (0,8 M3),LARG. MENOR QUE 1,5 M, EM SOLO DE MOLE, EM LOCAIS COM ALTO NÍVEL DE INTERFERÊNCIA. AF_02/2021</t>
  </si>
  <si>
    <t xml:space="preserve">102283U</t>
  </si>
  <si>
    <t xml:space="preserve">ESCAVAÇÃO MECANIZADA DE VALA COM PROF. ATÉ 1,5 M (MÉDIA MONTANTE E JUSANTE/UMA COMPOSIÇÃO POR TRECHO), ESCAVADEIRA (0,8 M3), LARG. DE 1,5 M A 2,5 M, EM SOLO MOLE, EM LOCAIS COM ALTO NÍVEL DE INTERFERÊNCIA. AF_02/2021</t>
  </si>
  <si>
    <t xml:space="preserve">102284U</t>
  </si>
  <si>
    <t xml:space="preserve">ESCAVAÇÃO MECANIZADA DE VALA COM PROF. MAIOR QUE 1,5 M ATÉ 3,0 M (MÉDIA MONTANTE E JUSANTE/UMA COMPOSIÇÃO POR TRECHO), ESCAVADEIRA (0,8 M3), LARGURA ATÉ 1,5 M, EM SOLO MOLE, EM LOCAIS COM ALTO NÍVEL DE INTERFERÊNCIA. AF_02/2021</t>
  </si>
  <si>
    <t xml:space="preserve">102285U</t>
  </si>
  <si>
    <t xml:space="preserve">ESCAVAÇÃO MECANIZADA DE VALA COM PROF. MAIOR QUE 3,0 M ATÉ 4,5 M (MÉDIA MONTANTE E JUSANTE/UMA COMPOSIÇÃO POR TRECHO), ESCAVADEIRA (0,8 M3), LARG. MENOR QUE 1,5 M, EM SOLO  MOLE, EM LOCAIS COM ALTO NÍVEL DE INTERFERÊNCIA. AF_02/2021</t>
  </si>
  <si>
    <t xml:space="preserve">102286U</t>
  </si>
  <si>
    <t xml:space="preserve">ESCAVAÇÃO MECANIZADA DE VALA COM PROF. MAIOR QUE 4,5 M ATÉ 6,0 M (MÉDIA MONTANTE E JUSANTE/UMA COMPOSIÇÃO POR TRECHO), ESCAVADEIRA (0,8 M3),LARG. MENOR QUE 1,5 M, EM SOLO DE MOLE, EM LOCAIS COM ALTO NÍVEL DE INTERFERÊNCIA. AF_02/2021</t>
  </si>
  <si>
    <t xml:space="preserve">102287U</t>
  </si>
  <si>
    <t xml:space="preserve">ESCAVAÇÃO MECANIZADA DE VALA COM PROF. MAIOR QUE 1,5 M ATÉ 3,0 M (MÉDIA MONTANTE E JUSANTE/UMA COMPOSIÇÃO POR TRECHO),COM ESCAVADEIRA (1,2 M3),LARG. DE 1,5 M A 2,5 M, EM SOLO MOLE, EM LOCAIS COM ALTO NÍVEL DE INTERFERÊNCIA. AF_02/2021</t>
  </si>
  <si>
    <t xml:space="preserve">102288U</t>
  </si>
  <si>
    <t xml:space="preserve">ESCAVAÇÃO MECANIZADA DE VALA COM PROF. DE 3,0 M ATÉ 4,5 M (MÉDIA MONTANTE E JUSANTE/UMA COMPOSIÇÃO POR TRECHO), ESCAVADEIRA (1,2 M3), LARG. DE 1,5 M A 2,5 M, EM SOLO MOLE, EM LOCAIS COM ALTO NÍVEL DE INTERFERÊNCIA. AF_02/2021</t>
  </si>
  <si>
    <t xml:space="preserve">102289U</t>
  </si>
  <si>
    <t xml:space="preserve">ESCAVAÇÃO MECANIZADA DE VALA COM PROF. MAIOR QUE 4,5 M ATÉ 6,0 M (MÉDIA MONTANTE E JUSANTE/UMA COMPOSIÇÃO POR TRECHO), ESCAVADEIRA (1,2 M3), LARG. DE 1,5 M A 2,5 M, EM SOLO MOLE, EM LOCAIS COM ALTO NÍVEL DE INTERFERÊNCIA. AF_02/2021</t>
  </si>
  <si>
    <t xml:space="preserve">102290U</t>
  </si>
  <si>
    <t xml:space="preserve">ESCAVAÇÃO MECANIZADA DE VALA COM PROF. ATÉ 1,5 M (MÉDIA MONTANTE E JUSANTE/UMA COMPOSIÇÃO POR TRECHO), ESCAVADEIRA (0,8 M3),LARG. MENOR QUE 1,5 M, EM SOLO MOLE, LOCAIS COM BAIXO NÍVEL DE INTERFERÊNCIA. AF_02/2021</t>
  </si>
  <si>
    <t xml:space="preserve">102291U</t>
  </si>
  <si>
    <t xml:space="preserve">ESCAVAÇÃO MECANIZADA DE VALA COM PROF. ATÉ 1,5 M (MÉDIA MONTANTE E JUSANTE/UMA COMPOSIÇÃO POR TRECHO), ESCAVADEIRA (0,8 M3), LARG. DE 1,5 M A 2,5 M, EM SOLO MOLE, LOCAIS COM BAIXO NÍVEL DE INTERFERÊNCIA. AF_02/2021</t>
  </si>
  <si>
    <t xml:space="preserve">102292U</t>
  </si>
  <si>
    <t xml:space="preserve">ESCAVAÇÃO MECANIZADA DE VALA COM PROF. MAIOR QUE 1,5 M E ATÉ 3,0 M (MÉDIA MONTANTE E JUSANTE/UMA COMPOSIÇÃO POR TRECHO), ESCAVADEIRA (0,8 M3), LARG. MENOR QUE 1,5 M, EM SOLO MOLE, LOCAIS COM BAIXO NÍVEL DE INTERFERÊNCIA. AF_02/2021</t>
  </si>
  <si>
    <t xml:space="preserve">102293U</t>
  </si>
  <si>
    <t xml:space="preserve">ESCAVAÇÃO MECANIZADA DE VALA COM PROF.MAIOR QUE 3,0 M ATÉ 4,5 M (MÉDIA MONTANTE E JUSANTE/UMA COMPOSIÇÃO POR TRECHO), ESCAVADEIRA (0,8 M3), LARG. MENOR QUE 1,5 M, EM SOLO MOLE, LOCAIS COM BAIXO NÍVEL DE INTERFERÊNCIA. AF_02/2021</t>
  </si>
  <si>
    <t xml:space="preserve">102294U</t>
  </si>
  <si>
    <t xml:space="preserve">ESCAVAÇÃO MECANIZADA DE VALA COM PROF. MAIOR QUE 4,5 M ATÉ 6,0 M (MÉDIA MONTANTE E JUSANTE/UMA COMPOSIÇÃO POR TRECHO),COM ESCAVADEIRA (0,8 M3), LARG. MENOR QUE 1,5 M, EM SOLO MOLE, LOCAIS COM BAIXO NÍVEL DE INTERFERÊNCIA. AF_02/2021</t>
  </si>
  <si>
    <t xml:space="preserve">102295U</t>
  </si>
  <si>
    <t xml:space="preserve">ESCAVAÇÃO MECANIZADA DE VALA COM PROF. MAIOR QUE 1,5 M ATÉ 3,0 M (MÉDIA MONTANTE E JUSANTE/UMA COMPOSIÇÃO POR TRECHO),COM ESCAVADEIRA (1,2 M3), LARG. DE 1,5 M A 2,5 M, EM SOLO MOLE, LOCAIS COM BAIXO NÍVEL DE INTERFERÊNCIA. AF_02/2021</t>
  </si>
  <si>
    <t xml:space="preserve">102296U</t>
  </si>
  <si>
    <t xml:space="preserve">ESCAVAÇÃO MECANIZADA DE VALA COM PROF. MAIOR QUE 3,0 M ATÉ 4,5 M (MÉDIA MONTANTE E JUSANTE/UMA COMPOSIÇÃO POR TRECHO), ESCAVADEIRA (1,2 M3), LARG. DE 1,5 M A 2,5 M, EM SOLO MOLE, LOCAIS COM BAIXO NÍVEL DE INTERFERÊNCIA. AF_02/2021</t>
  </si>
  <si>
    <t xml:space="preserve">102297U</t>
  </si>
  <si>
    <t xml:space="preserve">ESCAVAÇÃO MECANIZADA DE VALA COM PROF. MAIOR QUE 4,5 M ATÉ 6,0 M (MÉDIA MONTANTE E JUSANTE/UMA COMPOSIÇÃO POR TRECHO), ESCAVADEIRA (1,2 M3), LARG. DE 1,5 M A 2,5 M, EM SOLO MOLE, LOCAIS COM BAIXO NÍVEL DE INTERFERÊNCIA. AF_02/2021</t>
  </si>
  <si>
    <t xml:space="preserve">102298U</t>
  </si>
  <si>
    <t xml:space="preserve">ESCAVAÇÃO MECANIZADA DE VALA COM PROF. ATÉ 1,5 M (MÉDIA MONTANTE E JUSANTE/UMA COMPOSIÇÃO POR TRECHO), RETROESCAV. (0,26 M3), LARG. MENOR QUE 0,8 M, EM SOLO MOLE, EM LOCAIS COM ALTO NÍVEL DE INTERFERÊNCIA. AF_02/2021</t>
  </si>
  <si>
    <t xml:space="preserve">102299U</t>
  </si>
  <si>
    <t xml:space="preserve">ESCAVAÇÃO MECANIZADA DE VALA COM PROF. ATÉ 1,5 M (MÉDIA MONTANTE E JUSANTE/UMA COMPOSIÇÃO POR TRECHO), RETROESCAV. (0,26 M3), LARG. DE 0,8 M A 1,5 M, EM SOLO MOLE, EM LOCAIS COM ALTO NÍVEL DE INTERFERÊNCIA. AF_02/2021</t>
  </si>
  <si>
    <t xml:space="preserve">102300U</t>
  </si>
  <si>
    <t xml:space="preserve">ESCAVAÇÃO MECANIZADA DE VALA COM PROF. MAIOR QUE 1,5 M ATÉ 3,0 M (MÉDIA MONTANTE E JUSANTE/UMA COMPOSIÇÃO POR TRECHO), RETROESCAV. (0,26 M3), LARG. MENOR QUE 0,8 M, EM SOLO MOLE, EM LOCAIS COM ALTO NÍVEL DE INTERFERÊNCIA. AF_02/2021</t>
  </si>
  <si>
    <t xml:space="preserve">102301U</t>
  </si>
  <si>
    <t xml:space="preserve">ESCAVAÇÃO MECANIZADA DE VALA COM PROF. MAIOR QUE 1,5 M ATÉ 3,0 M (MÉDIA MONTANTE E JUSANTE/UMA COMPOSIÇÃO POR TRECHO), RETROESCAV. (0,26 M3), LARG. DE 0,8 M A 1,5 M, EM SOLO MOLE, EM LOCAIS COM ALTO NÍVEL DE INTERFERÊNCIA. AF_02/2021</t>
  </si>
  <si>
    <t xml:space="preserve">102302U</t>
  </si>
  <si>
    <t xml:space="preserve">ESCAVAÇÃO MECANIZADA DE VALA COM PROF. ATÉ 1,5 M (MÉDIA MONTANTE E JUSANTE/UMA COMPOSIÇÃO POR TRECHO), RETROESCAV. (0,26 M3), LARG. MENOR  QUE 0,8 M, EM SOLO MOLE, LOCAIS COM BAIXO NÍVEL DE NTERFERÊNCIA.  AF_02/2021</t>
  </si>
  <si>
    <t xml:space="preserve">102303U</t>
  </si>
  <si>
    <t xml:space="preserve">ESCAVAÇÃO MECANIZADA DE VALA COM PROF. ATÉ 1,5 M (MÉDIA MONTANTE E JUSANTE/UMA COMPOSIÇÃO POR TRECHO), RETROESCAV. (0,26 M3), LARG. DE 0,8 M A 1,5 M, EM SOLO MOLE, LOCAIS COM BAIXO NÍVEL DE INTERFERÊNCIA. AF_02/2021</t>
  </si>
  <si>
    <t xml:space="preserve">102304U</t>
  </si>
  <si>
    <t xml:space="preserve">ESCAVAÇÃO MECANIZADA DE VALA COM PROF. MAIOR QUE 1,5 M ATÉ 3,0 M (MÉDIA MONTANTE E JUSANTE/UMA COMPOSIÇÃO POR TRECHO), RETROESCAV. (0,26 M3 ),LARG. MENOR QUE 0,8 M, EM SOLO MOLE, LOCAIS COM BAIXO NÍVEL DE INTERFERÊNCIA. AF_02/2021</t>
  </si>
  <si>
    <t xml:space="preserve">102305U</t>
  </si>
  <si>
    <t xml:space="preserve">ESCAVAÇÃO MECANIZADA DE VALA COM PROF. MAIOR QUE 1,5 M ATÉ 3,0 M (MÉDIA MONTANTE E JUSANTE/UMA COMPOSIÇÃO POR TRECHO), RETROESCAV. (0,26 M3), LARG. DE 0,8 M A 1,5 M, EM SOLO MOLE, LOCAIS COM BAIXO NÍVEL DE INTERFERÊNCIA. AF_02/2021</t>
  </si>
  <si>
    <t xml:space="preserve">102306U</t>
  </si>
  <si>
    <t xml:space="preserve">ESCAVAÇÃO MECANIZADA DE VALA COM PROF. ATÉ 1,5 M (MÉDIA MONTANTE E JUSANTE/UMA COMPOSIÇÃO POR TRECHO), ESCAVADEIRA (0,8 M3),LARG. ATÉ 1,5 M, EM SOLO DE 2A CATEGORIA, EM LOCAIS COM ALTO NÍVEL DE INTERFERÊNCIA.  AF_02/2021</t>
  </si>
  <si>
    <t xml:space="preserve">102307U</t>
  </si>
  <si>
    <t xml:space="preserve">ESCAVAÇÃO MECANIZADA DE VALA COM PROF. ATÉ 1,5 M (MÉDIA MONTANTE E JUSANTE/UMA COMPOSIÇÃO POR TRECHO), ESCAVADEIRA (0,8 M3), LARG. DE 1,5 M A 2,5 M, EM SOLO DE 2A CATEGORIA, EM LOCAIS COM ALTO NÍVEL DE INTERFERÊNCIA. AF_02/2021</t>
  </si>
  <si>
    <t xml:space="preserve">102308U</t>
  </si>
  <si>
    <t xml:space="preserve">ESCAVAÇÃO MECANIZADA DE VALA COM PROF. MAIOR QUE 1,5 M ATÉ 3,0 M (MÉDIA MONTANTE E JUSANTE/UMA COMPOSIÇÃO POR TRECHO), ESCAVADEIRA (0,8 M3), LARG. ATÉ 1,5 M, EM SOLO DE 2A CATEGORIA, EM LOCAIS COM ALTO NÍVEL DE INTERFERÊNCIA. AF_02/2021</t>
  </si>
  <si>
    <t xml:space="preserve">102309U</t>
  </si>
  <si>
    <t xml:space="preserve">ESCAVAÇÃO MECANIZADA DE VALA COM PROF. MAIOR QUE 3,0 M ATÉ 4,5 M (MÉDIA MONTANTE E JUSANTE/UMA COMPOSIÇÃO POR TRECHO), ESCAVADEIRA (0,8 M3), LARG. MENOR QUE 1,5 M, EM SOLO DE 2A CATEGORIA, EM LOCAIS COM ALTO NÍVEL DE INTERFERÊNCIA. AF_02/2021</t>
  </si>
  <si>
    <t xml:space="preserve">102310U</t>
  </si>
  <si>
    <t xml:space="preserve">ESCAVAÇÃO MECANIZADA DE VALA COM PROF.MAIOR QUE 4,5 M ATÉ 6,0 M (MÉDIA MONTANTE E JUSANTE/UMA COMPOSIÇÃO POR TRECHO),COM ESCAVADEIRA (0,8 M3), LARG. MENOR QUE 1,5 M, EM SOLO DE 2A CATEGORIA, EM LOCAIS COM ALTO NÍVEL DE INTERFERÊNCIA. AF_02/2021</t>
  </si>
  <si>
    <t xml:space="preserve">102311U</t>
  </si>
  <si>
    <t xml:space="preserve">ESCAVAÇÃO MECANIZADA DE VALA COM PROF. MAIOR QUE 1,5 M ATÉ 3,0 M (MÉDIA MONTANTE E JUSANTE/UMA COMPOSIÇÃO POR TRECHO),COM ESCAVADEIRA (1,2 M3),LARG. DE 1,5 M A 2,5 M, EM SOLO DE 2A CATEGORIA, EM LOCAIS COM ALTO NÍVEL DE INTERFERÊNCIA. AF_02/2021</t>
  </si>
  <si>
    <t xml:space="preserve">102312U</t>
  </si>
  <si>
    <t xml:space="preserve">ESCAVAÇÃO MECANIZADA DE VALA COM PROF. DE 3,0 M ATÉ 4,5 M (MÉDIA MONTANTE E JUSANTE/UMA COMPOSIÇÃO POR TRECHO), ESCAVADEIRA (1,2 M3), LARG. DE 1,5 M A 2,5 M, EM SOLO DE 2A CATEGORIA, EM LOCAIS COM ALTO NÍVEL DE INTERFERÊNCIA. AF_02/2021</t>
  </si>
  <si>
    <t xml:space="preserve">102313U</t>
  </si>
  <si>
    <t xml:space="preserve">ESCAVAÇÃO MECANIZADA DE VALA COM PROF. MAIOR QUE 4,5 M ATÉ 6,0 M (MÉDIA MONTANTE E JUSANTE/UMA COMPOSIÇÃO POR TRECHO), ESCAVADEIRA (1,2 M3), LARG. DE 1,5 M A 2,5 M, EM SOLO DE 2A CATEGORIA, EM LOCAIS COM ALTO NÍVEL DE INTERFERÊNCIA. AF_02/2021</t>
  </si>
  <si>
    <t xml:space="preserve">102314U</t>
  </si>
  <si>
    <t xml:space="preserve">ESCAVAÇÃO MECANIZADA DE VALA COM PROF. ATÉ 1,5 M (MÉDIA MONTANTE E JUSANTE/UMA COMPOSIÇÃO POR TRECHO),COM ESCAVADEIRA (0,8 M3), LARG. MENOR QUE 1,5 M, EM SOLO DE 2A CATEGORIA, LOCAIS COM BAIXO NÍVEL DE INTERFERÊNCIA. AF_02/2021</t>
  </si>
  <si>
    <t xml:space="preserve">102315U</t>
  </si>
  <si>
    <t xml:space="preserve">ESCAVAÇÃO MECANIZADA DE VALA COM PROF. ATÉ 1,5 M (MÉDIA MONTANTE E JUSANTE/UMA COMPOSIÇÃO POR TRECHO), ESCAVADEIRA (0,8 M3), LARG. DE 1,5 M A 2,5 M, EM SOLO DE 2A CATEGORIA, LOCAIS COM BAIXO NÍVEL DE INTERFERÊNCIA. AF_02/2021</t>
  </si>
  <si>
    <t xml:space="preserve">102316U</t>
  </si>
  <si>
    <t xml:space="preserve">ESCAVAÇÃO MECANIZADA DE VALA COM PROF. MAIOR QUE 1,5 M E ATÉ 3,0 M (MÉDIA MONTANTE E JUSANTE/UMA COMPOSIÇÃO POR TRECHO), ESCAVADEIRA (0,8 M3), LARG. MENOR QUE 1,5 M, EM SOLO DE 2A CATEGORIA, LOCAIS COM BAIXO NÍVEL DE INTERFERÊNCIA. AF_02/2021</t>
  </si>
  <si>
    <t xml:space="preserve">102317U</t>
  </si>
  <si>
    <t xml:space="preserve">ESCAVAÇÃO MECANIZADA DE VALA COM PROF.MAIOR QUE 3,0 M ATÉ 4,5 M (MÉDIA MONTANTE E JUSANTE/UMA COMPOSIÇÃO POR TRECHO), ESCAVADEIRA (0,8 M3), LARG. MENOR QUE 1,5 M, EM SOLO DE 2A CATEGORIA, LOCAIS COM BAIXO NÍVEL DE INTERFERÊNCIA. AF_02/2021</t>
  </si>
  <si>
    <t xml:space="preserve">102318U</t>
  </si>
  <si>
    <t xml:space="preserve">ESCAVAÇÃO MECANIZADA DE VALA COM PROF.MAIOR QUE 4,5 M ATÉ 6,0 M (MÉDIA MONTANTE E JUSANTE/UMA COMPOSIÇÃO POR TRECHO),COM ESCAVADEIRA (0,8 M3), LARG. MENOR QUE 1,5 M, EM SOLO DE 2A CATEGORIA, EM LOCAIS COM BAIXO NÍVEL DE INTERFERÊNCIA. AF_02/2021</t>
  </si>
  <si>
    <t xml:space="preserve">102319U</t>
  </si>
  <si>
    <t xml:space="preserve">ESCAVAÇÃO MECANIZADA DE VALA COM PROF. MAIOR QUE 1,5 M ATÉ 3,0 M (MÉDIA MONTANTE E JUSANTE/UMA COMPOSIÇÃO POR TRECHO),COM ESCAVADEIRA (1,2 M3),LARG. DE 1,5 M A 2,5 M, EM SOLO DE 2A CATEGORIA, LOCAIS COM BAIXO NÍVEL DE INTERFERÊNCIA. AF_02/2021</t>
  </si>
  <si>
    <t xml:space="preserve">102320U</t>
  </si>
  <si>
    <t xml:space="preserve">ESCAVAÇÃO MECANIZADA DE VALA COM PROF. MAIOR QUE 3,0 M ATÉ 4,5 M (MÉDIA MONTANTE E JUSANTE/UMA COMPOSIÇÃO POR TRECHO), ESCAVADEIRA (1,2 M3), LARG. DE 1,5 M A 2,5 M, EM SOLO DE 2A CATEGORIA, LOCAIS COM BAIXO NÍVEL DE INTERFERÊNCIA. AF_02/2021</t>
  </si>
  <si>
    <t xml:space="preserve">102321U</t>
  </si>
  <si>
    <t xml:space="preserve">ESCAVAÇÃO MECANIZADA DE VALA COM PROF. MAIOR QUE 4,5 M ATÉ 6,0 M (MÉDIA MONTANTE E JUSANTE/UMA COMPOSIÇÃO POR TRECHO), ESCAVADEIRA (1,2 M3), LARG. DE 1,5 M A 2,5 M, EM SOLO DE 2A CATEGORIA, LOCAIS COM BAIXO NÍVEL DE INTERFERÊNCIA. AF_02/2021</t>
  </si>
  <si>
    <t xml:space="preserve">102322U</t>
  </si>
  <si>
    <t xml:space="preserve">ESCAVAÇÃO MECANIZADA DE VALA COM PROF. ATÉ 1,5 M (MÉDIA MONTANTE E JUSANTE/UMA COMPOSIÇÃO POR TRECHO), RETROESCAV. (0,26 M3), LARG. MENOR QUE 0,8 M, EM SOLO DE 2A CATEGORIA, EM LOCAIS COM ALTO NÍVEL DE INTERFERÊNCIA. AF_02/2021</t>
  </si>
  <si>
    <t xml:space="preserve">102323U</t>
  </si>
  <si>
    <t xml:space="preserve">ESCAVAÇÃO MECANIZADA DE VALA COM PROF. ATÉ 1,5 M (MÉDIA MONTANTE E JUSANTE/UMA COMPOSIÇÃO POR TRECHO), RETROESCAV. (0,26 M3), LARG. DE 0,8 M A 1,5 M, EM SOLO DE 2A CATEGORIA, EM LOCAIS COM ALTO NÍVEL DE INTERFERÊNCIA. AF_02/2021</t>
  </si>
  <si>
    <t xml:space="preserve">102324U</t>
  </si>
  <si>
    <t xml:space="preserve">ESCAVAÇÃO MECANIZADA DE VALA COM PROF. MAIOR QUE 1,5 M ATÉ 3,0 M (MÉDIA MONTANTE E JUSANTE/UMA COMPOSIÇÃO POR TRECHO), RETROESCAV. (0,26 M3), LARG. MENOR QUE 0,8 M, EM SOLO DE 2A CATEGORIA, EM LOCAIS COM ALTO NÍVEL DE INTERFERÊNCIA. AF_02/2021</t>
  </si>
  <si>
    <t xml:space="preserve">102325U</t>
  </si>
  <si>
    <t xml:space="preserve">ESCAVAÇÃO MECANIZADA DE VALA COM PROF. MAIOR QUE 1,5 M ATÉ 3,0 M (MÉDIA MONTANTE E JUSANTE/UMA COMPOSIÇÃO POR TRECHO), RETROESCAV. (0,26 M3), LARG. DE 0,8 M A 1,5 M, EM SOLO DE 2A CATEGORIA, EM LOCAIS COM ALTO NÍVEL DE INTERFERÊNCIA. AF_02/2021</t>
  </si>
  <si>
    <t xml:space="preserve">102326U</t>
  </si>
  <si>
    <t xml:space="preserve">ESCAVAÇÃO MECANIZADA DE VALA COM PROF. ATÉ 1,5 M (MÉDIA MONTANTE E JUSANTE/UMA COMPOSIÇÃO POR TRECHO), RETROESCAV. (0,26 M3), LARGURA MENOR  QUE 0,8 M, EM SOLO DE 2A CATEGORIA, EM LOCAIS COM BAIXO NÍVEL DE NTERFERÊNCIA. AF_02/2021</t>
  </si>
  <si>
    <t xml:space="preserve">102327U</t>
  </si>
  <si>
    <t xml:space="preserve">ESCAVAÇÃO MECANIZADA DE VALA COM PROF. ATÉ 1,5 M (MÉDIA MONTANTE E JUSANTE/UMA COMPOSIÇÃO POR TRECHO), RETROESCAV. (0,26 M3 ), LARG. DE 0,8 M A 1,5 M, EM SOLO DE 2A CATEGORIA, EM LOCAIS COM BAIXO NÍVEL DE INTERFERÊNCIA. AF_02/2021</t>
  </si>
  <si>
    <t xml:space="preserve">102328U</t>
  </si>
  <si>
    <t xml:space="preserve">ESCAVAÇÃO MECANIZADA DE VALA COM PROF. MAIOR QUE 1,5 M ATÉ 3,0 M (MÉDIA MONTANTE E JUSANTE/UMA COMPOSIÇÃO POR TRECHO), RETROESCAV. (0,26 M3),LARG. MENOR QUE 0,8 M, EM SOLO DE 2A CATEGORIA, EM LOCAIS COM BAIXO NÍVEL DE INTERFERÊNCIA. AF_02/2021</t>
  </si>
  <si>
    <t xml:space="preserve">102329U</t>
  </si>
  <si>
    <t xml:space="preserve">ESCAVAÇÃO MECANIZADA DE VALA COM PROF. MAIOR QUE 1,5 M ATÉ 3,0 M (MÉDIA MONTANTE E JUSANTE/UMA COMPOSIÇÃO POR TRECHO), RETROESCAV. (0,26 M3), LARG. DE 0,8 M A 1,5 M, EM SOLO DE 2A CATEGORIA, EM LOCAIS COM BAIXO NÍVEL DE INTERFERÊNCIA. AF_02/2021</t>
  </si>
  <si>
    <t xml:space="preserve">94304U</t>
  </si>
  <si>
    <t xml:space="preserve">ATERRO MECANIZADO DE VALA COM ESCAVADEIRA HIDRÁULICA (CAPACIDADE DA CAÇAMBA: 0,8 M³ / POTÊNCIA: 111 HP), LARGURA DE 1,5 A 2,5 M, PROFUNDIDADE ATÉ 1,5 M, COM SOLO ARGILO-ARENOSO. AF_05/2016</t>
  </si>
  <si>
    <t xml:space="preserve">94305U</t>
  </si>
  <si>
    <t xml:space="preserve">ATERRO MECANIZADO DE VALA COM ESCAVADEIRA HIDRÁULICA (CAPACIDADE DA CAÇAMBA: 0,8 M³ / POTÊNCIA: 111 HP), LARGURA ATÉ 1,5 M, PROFUNDIDADE DE 1,5 A 3,0 M, COM SOLO ARGILO-ARENOSO. AF_05/2016</t>
  </si>
  <si>
    <t xml:space="preserve">94306U</t>
  </si>
  <si>
    <t xml:space="preserve">ATERRO MECANIZADO DE VALA COM ESCAVADEIRA HIDRÁULICA (CAPACIDADE DA CAÇAMBA: 0,8 M³ / POTÊNCIA: 111 HP), LARGURA DE 1,5 A 2,5 M, PROFUNDIDADE DE 1,5 A 3,0 M, COM SOLO ARGILO-ARENOSO. AF_05/2016</t>
  </si>
  <si>
    <t xml:space="preserve">94307U</t>
  </si>
  <si>
    <t xml:space="preserve">ATERRO MECANIZADO DE VALA COM ESCAVADEIRA HIDRÁULICA (CAPACIDADE DA CAÇAMBA: 0,8 M³ / POTÊNCIA: 111 HP), LARGURA ATÉ 1,5 M, PROFUNDIDADE DE 3,0 A 4,5 M, COM SOLO ARGILO-ARENOSO. AF_05/2016</t>
  </si>
  <si>
    <t xml:space="preserve">94308U</t>
  </si>
  <si>
    <t xml:space="preserve">ATERRO MECANIZADO DE VALA COM ESCAVADEIRA HIDRÁULICA (CAPACIDADE DA CAÇAMBA: 0,8 M³ / POTÊNCIA: 111 HP), LARGURA DE 1,5 A 2,5 M, PROFUNDIDADE DE 3,0 A 4,5 M, COM SOLO ARGILO-ARENOSO. AF_05/2016</t>
  </si>
  <si>
    <t xml:space="preserve">94309U</t>
  </si>
  <si>
    <t xml:space="preserve">ATERRO MECANIZADO DE VALA COM ESCAVADEIRA HIDRÁULICA (CAPACIDADE DA CAÇAMBA: 0,8 M³ / POTÊNCIA: 111 HP), LARGURA ATÉ 1,5 M, PROFUNDIDADE DE 4,5 A 6,0 M, COM SOLO ARGILO-ARENOSO. AF_05/2016</t>
  </si>
  <si>
    <t xml:space="preserve">94310U</t>
  </si>
  <si>
    <t xml:space="preserve">ATERRO MECANIZADO DE VALA COM ESCAVADEIRA HIDRÁULICA (CAPACIDADE DA CAÇAMBA: 0,8 M³ / POTÊNCIA: 111 HP), LARGURA DE 1,5 A 2,5 M, PROFUNDIDADE DE 4,5 A 6,0 M, COM SOLO ARGILO-ARENOSO. AF_05/2016</t>
  </si>
  <si>
    <t xml:space="preserve">94315U</t>
  </si>
  <si>
    <t xml:space="preserve">ATERRO MECANIZADO DE VALA COM RETROESCAVADEIRA (CAPACIDADE DA CAÇAMBA DA RETRO: 0,26 M³ / POTÊNCIA: 88 HP), LARGURA ATÉ 0,8 M, PROFUNDIDADE ATÉ 1,5 M, COM SOLO ARGILO-ARENOSO. AF_05/2016</t>
  </si>
  <si>
    <t xml:space="preserve">94316U</t>
  </si>
  <si>
    <t xml:space="preserve">ATERRO MECANIZADO DE VALA COM RETROESCAVADEIRA (CAPACIDADE DA CAÇAMBA DA RETRO: 0,26 M³ / POTÊNCIA: 88 HP), LARGURA DE 0,8 A 1,5 M, PROFUNDIDADE ATÉ 1,5 M, COM SOLO ARGILO-ARENOSO. AF_05/2016</t>
  </si>
  <si>
    <t xml:space="preserve">94317U</t>
  </si>
  <si>
    <t xml:space="preserve">ATERRO MECANIZADO DE VALA COM RETROESCAVADEIRA (CAPACIDADE DA CAÇAMBA DA RETRO: 0,26 M³ / POTÊNCIA: 88 HP), LARGURA ATÉ 0,8 M, PROFUNDIDADE DE 1,5 A 3,0 M, COM SOLO ARGILO-ARENOSO. AF_05/2016</t>
  </si>
  <si>
    <t xml:space="preserve">94318U</t>
  </si>
  <si>
    <t xml:space="preserve">ATERRO MECANIZADO DE VALA COM RETROESCAVADEIRA (CAPACIDADE DA CAÇAMBA DA RETRO: 0,26 M³ / POTÊNCIA: 88 HP), LARGURA DE 0,8 A 1,5 M, PROFUNDIDADE DE 1,5 A 3,0 M, COM SOLO ARGILO-ARENOSO. AF_05/2016</t>
  </si>
  <si>
    <t xml:space="preserve">94319U</t>
  </si>
  <si>
    <t xml:space="preserve">ATERRO MANUAL DE VALAS COM SOLO ARGILO-ARENOSO E COMPACTAÇÃO MECANIZADA. AF_05/2016</t>
  </si>
  <si>
    <t xml:space="preserve">94327U</t>
  </si>
  <si>
    <t xml:space="preserve">ATERRO MECANIZADO DE VALA COM ESCAVADEIRA HIDRÁULICA (CAPACIDADE DA CAÇAMBA: 0,8 M³ / POTÊNCIA: 111 HP), LARGURA DE 1,5 A 2,5 M, PROFUNDIDADE ATÉ 1,5 M, COM AREIA PARA ATERRO. AF_05/2016</t>
  </si>
  <si>
    <t xml:space="preserve">94328U</t>
  </si>
  <si>
    <t xml:space="preserve">ATERRO MECANIZADO DE VALA COM ESCAVADEIRA HIDRÁULICA (CAPACIDADE DA CAÇAMBA: 0,8 M³ / POTÊNCIA: 111 HP), LARGURA ATÉ 1,5 M, PROFUNDIDADE DE 1,5 A 3,0 M, COM AREIA PARA ATERRO. AF_05/2016</t>
  </si>
  <si>
    <t xml:space="preserve">94329U</t>
  </si>
  <si>
    <t xml:space="preserve">ATERRO MECANIZADO DE VALA COM ESCAVADEIRA HIDRÁULICA (CAPACIDADE DA CAÇAMBA: 0,8 M³ / POTÊNCIA: 111 HP), LARGURA DE 1,5 A 2,5 M, PROFUNDIDADE DE 1,5 A 3,0 M, COM AREIA PARA ATERRO. AF_05/2016</t>
  </si>
  <si>
    <t xml:space="preserve">94330U</t>
  </si>
  <si>
    <t xml:space="preserve">ATERRO MECANIZADO DE VALA COM ESCAVADEIRA HIDRÁULICA (CAPACIDADE DA CAÇAMBA: 0,8 M³ / POTÊNCIA: 111 HP), LARGURA ATÉ 1,5 M, PROFUNDIDADE DE 3,0 A 4,5 M, COM AREIA PARA ATERRO. AF_05/2016</t>
  </si>
  <si>
    <t xml:space="preserve">94331U</t>
  </si>
  <si>
    <t xml:space="preserve">ATERRO MECANIZADO DE VALA COM ESCAVADEIRA HIDRÁULICA (CAPACIDADE DA CAÇAMBA: 0,8 M³ / POTÊNCIA: 111 HP), LARGURA DE 1,5 A 2,5 M, PROFUNDIDADE DE 3,0 A 4,5 M, COM AREIA PARA ATERRO. AF_05/2016</t>
  </si>
  <si>
    <t xml:space="preserve">94332U</t>
  </si>
  <si>
    <t xml:space="preserve">ATERRO MECANIZADO DE VALA COM ESCAVADEIRA HIDRÁULICA (CAPACIDADE DA CAÇAMBA: 0,8 M³ / POTÊNCIA: 111 HP), LARGURA ATÉ 1,5 M, PROFUNDIDADE DE 4,5 A 6,0 M, COM AREIA PARA ATERRO. AF_05/2016</t>
  </si>
  <si>
    <t xml:space="preserve">94333U</t>
  </si>
  <si>
    <t xml:space="preserve">ATERRO MECANIZADO DE VALA COM ESCAVADEIRA HIDRÁULICA (CAPACIDADE DA CAÇAMBA: 0,8 M³ / POTÊNCIA: 111 HP), LARGURA DE 1,5 A 2,5 M, PROFUNDIDADE DE 4,5 A 6,0 M, COM AREIA PARA ATERRO. AF_05/2016</t>
  </si>
  <si>
    <t xml:space="preserve">94338U</t>
  </si>
  <si>
    <t xml:space="preserve">ATERRO MECANIZADO DE VALA COM RETROESCAVADEIRA (CAPACIDADE DA CAÇAMBA DA RETRO: 0,26 M³ / POTÊNCIA: 88 HP), LARGURA ATÉ 0,8 M, PROFUNDIDADE ATÉ 1,5 M, COM AREIA PARA ATERRO. AF_05/2016</t>
  </si>
  <si>
    <t xml:space="preserve">94339U</t>
  </si>
  <si>
    <t xml:space="preserve">ATERRO MECANIZADO DE VALA COM RETROESCAVADEIRA (CAPACIDADE DA CAÇAMBA DA RETRO: 0,26 M³ / POTÊNCIA: 88 HP), LARGURA DE 0,8 A 1,5 M, PROFUNDIDADE ATÉ 1,5 M, COM AREIA PARA ATERRO. AF_05/2016</t>
  </si>
  <si>
    <t xml:space="preserve">94340U</t>
  </si>
  <si>
    <t xml:space="preserve">ATERRO MECANIZADO DE VALA COM RETROESCAVADEIRA (CAPACIDADE DA CAÇAMBA DA RETRO: 0,26 M³ / POTÊNCIA: 88 HP), LARGURA ATÉ 0,8 M, PROFUNDIDADE DE 1,5 A 3,0 M, COM AREIA PARA ATERRO. AF_05/2016</t>
  </si>
  <si>
    <t xml:space="preserve">94341U</t>
  </si>
  <si>
    <t xml:space="preserve">ATERRO MECANIZADO DE VALA COM RETROESCAVADEIRA (CAPACIDADE DA CAÇAMBA DA RETRO: 0,26 M³ / POTÊNCIA: 88 HP), LARGURA DE 0,8 A 1,5 M, PROFUNDIDADE DE 1,5 A 3,0 M, COM AREIA PARA ATERRO. AF_05/2016</t>
  </si>
  <si>
    <t xml:space="preserve">94342U</t>
  </si>
  <si>
    <t xml:space="preserve">ATERRO MANUAL DE VALAS COM AREIA PARA ATERRO E COMPACTAÇÃO MECANIZADA. AF_05/2016</t>
  </si>
  <si>
    <t xml:space="preserve">96385U</t>
  </si>
  <si>
    <t xml:space="preserve">EXECUÇÃO E COMPACTAÇÃO DE ATERRO COM SOLO PREDOMINANTEMENTE ARGILOSO - EXCLUSIVE SOLO, ESCAVAÇÃO, CARGA E TRANSPORTE. AF_11/2019</t>
  </si>
  <si>
    <t xml:space="preserve">96386U</t>
  </si>
  <si>
    <t xml:space="preserve">EXECUÇÃO E COMPACTAÇÃO DE ATERRO COM SOLO PREDOMINANTEMENTE ARENOSO - EXCLUSIVE SOLO, ESCAVAÇÃO, CARGA E TRANSPORTE. AF_11/2019</t>
  </si>
  <si>
    <t xml:space="preserve">93360U</t>
  </si>
  <si>
    <t xml:space="preserve">REATERRO MECANIZADO DE VALA COM ESCAVADEIRA HIDRÁULICA (CAPACIDADE DA CAÇAMBA: 0,8 M³ / POTÊNCIA: 111 HP), LARGURA DE 1,5 A 2,5 M, PROFUNDIDADE ATÉ 1,5 M, COM SOLO DE 1ª CATEGORIA EM LOCAIS COM ALTO NÍVEL DE INTERFERÊNCIA. AF_04/2016</t>
  </si>
  <si>
    <t xml:space="preserve">93361U</t>
  </si>
  <si>
    <t xml:space="preserve">REATERRO MECANIZADO DE VALA COM ESCAVADEIRA HIDRÁULICA (CAPACIDADE DA CAÇAMBA: 0,8 M³ / POTÊNCIA: 111 HP), LARGURA ATÉ 1,5 M, PROFUNDIDADE DE 1,5 A 3,0 M, COM SOLO DE 1ª CATEGORIA EM LOCAIS COM ALTO NÍVEL DE INTERFERÊNCIA. AF_04/2016</t>
  </si>
  <si>
    <t xml:space="preserve">93362U</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</si>
  <si>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</si>
  <si>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93363U</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</si>
  <si>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</si>
  <si>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93364U</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</si>
  <si>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</si>
  <si>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93365U</t>
  </si>
  <si>
    <t xml:space="preserve">REATERRO MECANIZADO DE VALA COM ESCAVADEIRA HIDRÁULICA (CAPACIDADE DA CAÇAMBA: 0,8 M³ / POTÊNCIA: 111 HP), LARGURA ATÉ 1,5 M, PROFUNDIDADE DE 4,5 A 6,0 M, COM SOLO DE 1ª CATEGORIA EM LOCAIS COM ALTO NÍVEL DE INTERFERÊNCIA. AF_04/2016</t>
  </si>
  <si>
    <t xml:space="preserve">93366U</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</si>
  <si>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</si>
  <si>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93367U</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</si>
  <si>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</si>
  <si>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93368U</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</si>
  <si>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</si>
  <si>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93369U</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</si>
  <si>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</si>
  <si>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93370U</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</si>
  <si>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</si>
  <si>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93371U</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</si>
  <si>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</si>
  <si>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93372U</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</si>
  <si>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</si>
  <si>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93373U</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</si>
  <si>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</si>
  <si>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93374U</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</si>
  <si>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</si>
  <si>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93375U</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</si>
  <si>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</si>
  <si>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93376U</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</si>
  <si>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</si>
  <si>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93377U</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</si>
  <si>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</si>
  <si>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93378U</t>
  </si>
  <si>
    <t xml:space="preserve">REATERRO MECANIZADO DE VALA COM RETROESCAVADEIRA (CAPACIDADE DA CAÇAMBA DA RETRO: 0,26 M³ / POTÊNCIA: 88 HP), LARGURA ATÉ 0,8 M, PROFUNDIDADE ATÉ 1,5 M, COM SOLO DE 1ª CATEGORIA EM LOCAIS COM BAIXO NÍVEL DE INTERFERÊNCIA. AF_04/2016</t>
  </si>
  <si>
    <t xml:space="preserve">93379U</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</si>
  <si>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</si>
  <si>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93380U</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</si>
  <si>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</si>
  <si>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93381U</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</si>
  <si>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</si>
  <si>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93382U</t>
  </si>
  <si>
    <t xml:space="preserve">REATERRO MANUAL DE VALAS COM COMPACTAÇÃO MECANIZADA. AF_04/2016</t>
  </si>
  <si>
    <t xml:space="preserve">96995U</t>
  </si>
  <si>
    <t xml:space="preserve">REATERRO MANUAL APILOADO COM SOQUETE. AF_10/2017</t>
  </si>
  <si>
    <t xml:space="preserve">97916U</t>
  </si>
  <si>
    <t xml:space="preserve">TRANSPORTE COM CAMINHÃO BASCULANTE DE 6 M³, EM VIA URBANA EM LEITO NATURAL (UNIDADE: TXKM). AF_07/2020</t>
  </si>
  <si>
    <t xml:space="preserve">TXKM</t>
  </si>
  <si>
    <t xml:space="preserve">97917U</t>
  </si>
  <si>
    <t xml:space="preserve">TRANSPORTE COM CAMINHÃO BASCULANTE DE 6 M³, EM VIA URBANA EM REVESTIMENTO PRIMÁRIO (UNIDADE: TXKM). AF_07/2020</t>
  </si>
  <si>
    <t xml:space="preserve">97918U</t>
  </si>
  <si>
    <t xml:space="preserve">TRANSPORTE COM CAMINHÃO BASCULANTE DE 6 M³, EM VIA URBANA PAVIMENTADA, DMT ATÉ 30 KM (UNIDADE: TXKM). AF_07/2020</t>
  </si>
  <si>
    <t xml:space="preserve">97919U</t>
  </si>
  <si>
    <t xml:space="preserve">TRANSPORTE COM CAMINHÃO BASCULANTE DE 6 M³, EM VIA URBANA PAVIMENTADA, ADICIONAL PARA DMT EXCEDENTE A 30 KM (UNIDADE: TXKM). AF_07/2020</t>
  </si>
  <si>
    <t xml:space="preserve">101616U</t>
  </si>
  <si>
    <t xml:space="preserve">PREPARO DE FUNDO DE VALA COM LARGURA MENOR QUE 1,5 M (ACERTO DO SOLO NATURAL). AF_08/2020</t>
  </si>
  <si>
    <t xml:space="preserve">101617U</t>
  </si>
  <si>
    <t xml:space="preserve">PREPARO DE FUNDO DE VALA COM LARGURA MAIOR OU IGUAL A 1,5 M E MENOR QUE 2,5 M (ACERTO DO SOLO NATURAL). AF_08/2020</t>
  </si>
  <si>
    <t xml:space="preserve">101618U</t>
  </si>
  <si>
    <t xml:space="preserve">PREPARO DE FUNDO DE VALA COM LARGURA MENOR QUE 1,5 M, COM CAMADA DE AREIA, LANÇAMENTO MANUAL. AF_08/2020</t>
  </si>
  <si>
    <t xml:space="preserve">101619U</t>
  </si>
  <si>
    <t xml:space="preserve">PREPARO DE FUNDO DE VALA COM LARGURA MENOR QUE 1,5 M, COM CAMADA DE BRITA, LANÇAMENTO MANUAL. AF_08/2020</t>
  </si>
  <si>
    <t xml:space="preserve">101620U</t>
  </si>
  <si>
    <t xml:space="preserve">PREPARO DE FUNDO DE VALA COM LARGURA MAIOR OU IGUAL A 1,5 M E MENOR QUE 2,5 M, COM CAMADA DE AREIA, LANÇAMENTO MANUAL. AF_08/2020</t>
  </si>
  <si>
    <t xml:space="preserve">101621U</t>
  </si>
  <si>
    <t xml:space="preserve">PREPARO DE FUNDO DE VALA COM LARGURA MAIOR OU IGUAL A 1,5 M E MENOR QUE 2,5 M, COM CAMADA DE BRITA, LANÇAMENTO MANUAL. AF_08/2020</t>
  </si>
  <si>
    <t xml:space="preserve">101622U</t>
  </si>
  <si>
    <t xml:space="preserve">PREPARO DE FUNDO DE VALA COM LARGURA MENOR QUE 1,5 M, COM CAMADA DE AREIA, LANÇAMENTO MECANIZADO. AF_08/2020</t>
  </si>
  <si>
    <t xml:space="preserve">101623U</t>
  </si>
  <si>
    <t xml:space="preserve">PREPARO DE FUNDO DE VALA COM LARGURA MENOR QUE 1,5 M, COM CAMADA DE BRITA, LANÇAMENTO MECANIZADO. AF_08/2020</t>
  </si>
  <si>
    <t xml:space="preserve">101624U</t>
  </si>
  <si>
    <t xml:space="preserve">PREPARO DE FUNDO DE VALA COM LARGURA MAIOR OU IGUAL A 1,5 M E MENOR QUE 2,5 M, COM CAMADA DE BRITA, LANÇAMENTO MECANIZADO. AF_08/2020</t>
  </si>
  <si>
    <t xml:space="preserve">101625U</t>
  </si>
  <si>
    <t xml:space="preserve">PREPARO DE FUNDO DE VALA COM LARGURA MAIOR OU IGUAL A 1,5 M E MENOR QUE 2,5 M, COM CAMADA DE AREIA, LANÇAMENTO MECANIZADO. AF_08/2020</t>
  </si>
  <si>
    <t xml:space="preserve">95606U</t>
  </si>
  <si>
    <t xml:space="preserve">UMIDIFICAÇÃO DE MATERIAL PARA VALAS COM CAMINHÃO PIPA 10000L. AF_11/2016</t>
  </si>
  <si>
    <t xml:space="preserve">103322U</t>
  </si>
  <si>
    <t xml:space="preserve">ALVENARIA DE VEDAÇÃO DE BLOCOS CERÂMICOS FURADOS NA VERTICAL DE 9X19X39 CM (ESPESSURA 9 CM) E ARGAMASSA DE ASSENTAMENTO COM PREPARO EM BETONEIRA. AF_12/2021</t>
  </si>
  <si>
    <t xml:space="preserve">103323U</t>
  </si>
  <si>
    <t xml:space="preserve">ALVENARIA DE VEDAÇÃO DE BLOCOS CERÂMICOS FURADOS NA VERTICAL DE 9X19X39 CM (ESPESSURA 9 CM) E ARGAMASSA DE ASSENTAMENTO COM PREPARO MANUAL. AF_12/2021</t>
  </si>
  <si>
    <t xml:space="preserve">103324U</t>
  </si>
  <si>
    <t xml:space="preserve">ALVENARIA DE VEDAÇÃO DE BLOCOS CERÂMICOS FURADOS NA VERTICAL DE 14X19X39 CM (ESPESSURA 14 CM) E ARGAMASSA DE ASSENTAMENTO COM PREPARO EM BETONEIRA. AF_12/2021</t>
  </si>
  <si>
    <t xml:space="preserve">103325U</t>
  </si>
  <si>
    <t xml:space="preserve">ALVENARIA DE VEDAÇÃO DE BLOCOS CERÂMICOS FURADOS NA VERTICAL DE 14X19X39 CM (ESPESSURA 14 CM) E ARGAMASSA DE ASSENTAMENTO COM PREPARO MANUAL. AF_12/2021</t>
  </si>
  <si>
    <t xml:space="preserve">103326U</t>
  </si>
  <si>
    <t xml:space="preserve">ALVENARIA DE VEDAÇÃO DE BLOCOS CERÂMICOS FURADOS NA VERTICAL DE 19X19X39 CM (ESPESSURA 19 CM) E ARGAMASSA DE ASSENTAMENTO COM PREPARO EM BETONEIRA. AF_12/2021</t>
  </si>
  <si>
    <t xml:space="preserve">103327U</t>
  </si>
  <si>
    <t xml:space="preserve">ALVENARIA DE VEDAÇÃO DE BLOCOS CERÂMICOS FURADOS NA VERTICAL DE 19X19X39 CM (ESPESSURA 19 CM) E ARGAMASSA DE ASSENTAMENTO COM PREPARO MANUAL. AF_12/2021</t>
  </si>
  <si>
    <t xml:space="preserve">103328U</t>
  </si>
  <si>
    <t xml:space="preserve">ALVENARIA DE VEDAÇÃO DE BLOCOS CERÂMICOS FURADOS NA HORIZONTAL DE 9X19X19 CM (ESPESSURA 9 CM) E ARGAMASSA DE ASSENTAMENTO COM PREPARO EM BETONEIRA. AF_12/2021</t>
  </si>
  <si>
    <t xml:space="preserve">103329U</t>
  </si>
  <si>
    <t xml:space="preserve">ALVENARIA DE VEDAÇÃO DE BLOCOS CERÂMICOS FURADOS NA HORIZONTAL DE 9X19X19 CM (ESPESSURA 9 CM) E ARGAMASSA DE ASSENTAMENTO COM PREPARO MANUAL. AF_12/2021</t>
  </si>
  <si>
    <t xml:space="preserve">103330U</t>
  </si>
  <si>
    <t xml:space="preserve">ALVENARIA DE VEDAÇÃO DE BLOCOS CERÂMICOS FURADOS NA HORIZONTAL DE 11,5X19X19 CM (ESPESSURA 11,5 CM) E ARGAMASSA DE ASSENTAMENTO COM PREPARO EM BETONEIRA. AF_12/2021</t>
  </si>
  <si>
    <t xml:space="preserve">103331U</t>
  </si>
  <si>
    <t xml:space="preserve">ALVENARIA DE VEDAÇÃO DE BLOCOS CERÂMICOS FURADOS NA HORIZONTAL DE 11,5X19X19 CM (ESPESSURA 11,5 CM) E ARGAMASSA DE ASSENTAMENTO COM PREPARO MANUAL. AF_12/2021</t>
  </si>
  <si>
    <t xml:space="preserve">103332U</t>
  </si>
  <si>
    <t xml:space="preserve">ALVENARIA DE VEDAÇÃO DE BLOCOS CERÂMICOS FURADOS NA HORIZONTAL DE 9X14X19 CM (ESPESSURA 9 CM) E ARGAMASSA DE ASSENTAMENTO COM PREPARO EM BETONEIRA. AF_12/2021</t>
  </si>
  <si>
    <t xml:space="preserve">103333U</t>
  </si>
  <si>
    <t xml:space="preserve">ALVENARIA DE VEDAÇÃO DE BLOCOS CERÂMICOS FURADOS NA HORIZONTAL DE 9X14X19 CM (ESPESSURA 9 CM) E ARGAMASSA DE ASSENTAMENTO COM PREPARO MANUAL. AF_12/2021</t>
  </si>
  <si>
    <t xml:space="preserve">103334U</t>
  </si>
  <si>
    <t xml:space="preserve">ALVENARIA DE VEDAÇÃO DE BLOCOS CERÂMICOS FURADOS NA HORIZONTAL DE 14X9X19 CM (ESPESSURA 14 CM, BLOCO DEITADO) E ARGAMASSA DE ASSENTAMENTO COM PREPARO EM BETONEIRA. AF_12/2021</t>
  </si>
  <si>
    <t xml:space="preserve">103335U</t>
  </si>
  <si>
    <t xml:space="preserve">ALVENARIA DE VEDAÇÃO DE BLOCOS CERÂMICOS FURADOS NA HORIZONTAL DE 14X9X19 CM (ESPESSURA 14 CM, BLOCO DEITADO) E ARGAMASSA DE ASSENTAMENTO COM PREPARO MANUAL. AF_12/2021</t>
  </si>
  <si>
    <t xml:space="preserve">103350U</t>
  </si>
  <si>
    <t xml:space="preserve">ALVENARIA DE VEDAÇÃO DE BLOCOS CERÂMICOS FURADOS NA HORIZONTAL DE 9X9X19 CM (ESPESSURA 9 CM) E ARGAMASSA DE ASSENTAMENTO COM PREPARO EM BETONEIRA. AF_12/2021</t>
  </si>
  <si>
    <t xml:space="preserve">103351U</t>
  </si>
  <si>
    <t xml:space="preserve">ALVENARIA DE VEDAÇÃO DE BLOCOS CERÂMICOS FURADOS NA HORIZONTAL DE 9X9X19 CM (ESPESSURA 9 CM) E ARGAMASSA DE ASSENTAMENTO COM PREPARO MANUAL. AF_12/2021</t>
  </si>
  <si>
    <t xml:space="preserve">103356U</t>
  </si>
  <si>
    <t xml:space="preserve">ALVENARIA DE VEDAÇÃO DE BLOCOS CERÂMICOS FURADOS NA HORIZONTAL DE 9X19X29 CM (ESPESSURA 9 CM) E ARGAMASSA DE ASSENTAMENTO COM PREPARO EM BETONEIRA. AF_12/2021</t>
  </si>
  <si>
    <t xml:space="preserve">103357U</t>
  </si>
  <si>
    <t xml:space="preserve">ALVENARIA DE VEDAÇÃO DE BLOCOS CERÂMICOS FURADOS NA HORIZONTAL DE 9X19X29 CM (ESPESSURA 9 CM) E ARGAMASSA DE ASSENTAMENTO COM PREPARO MANUAL. AF_12/2021</t>
  </si>
  <si>
    <t xml:space="preserve">89282U</t>
  </si>
  <si>
    <t xml:space="preserve">ALVENARIA ESTRUTURAL DE BLOCOS CERÂMICOS 14X19X39, (ESPESSURA DE 14 CM), PARA PAREDES COM ÁREA LÍQUIDA MENOR QUE 6M², SEM VÃOS, UTILIZANDO PALHETA E ARGAMASSA DE ASSENTAMENTO COM PREPARO EM BETONEIRA. AF_12/2014</t>
  </si>
  <si>
    <t xml:space="preserve">89283U</t>
  </si>
  <si>
    <t xml:space="preserve">ALVENARIA ESTRUTURAL DE BLOCOS CERÂMICOS 14X19X39, (ESPESSURA DE 14 CM), PARA PAREDES COM ÁREA LÍQUIDA MENOR QUE 6M², SEM VÃOS, UTILIZANDO PALHETA E ARGAMASSA DE ASSENTAMENTO COM PREPARO MANUAL. AF_12/2014</t>
  </si>
  <si>
    <t xml:space="preserve">89284U</t>
  </si>
  <si>
    <t xml:space="preserve">ALVENARIA ESTRUTURAL DE BLOCOS CERÂMICOS 14X19X39, (ESPESSURA DE 14 CM), PARA PAREDES COM ÁREA LÍQUIDA MAIOR OU IGUAL QUE 6M², SEM VÃOS, UTILIZANDO PALHETA E ARGAMASSA DE ASSENTAMENTO COM PREPARO EM BETONEIRA. AF_12/2014</t>
  </si>
  <si>
    <t xml:space="preserve">89285U</t>
  </si>
  <si>
    <t xml:space="preserve">ALVENARIA ESTRUTURAL DE BLOCOS CERÂMICOS 14X19X39, (ESPESSURA DE 14 CM), PARA PAREDES COM ÁREA LÍQUIDA MAIOR OU IGUAL QUE 6M², SEM VÃOS, UTILIZANDO PALHETA E ARGAMASSA DE ASSENTAMENTO COM PREPARO MANUAL. AF_12/2014</t>
  </si>
  <si>
    <t xml:space="preserve">89286U</t>
  </si>
  <si>
    <t xml:space="preserve">ALVENARIA ESTRUTURAL DE BLOCOS CERÂMICOS 14X19X39, (ESPESSURA DE 14 CM), PARA PAREDES COM ÁREA LÍQUIDA MENOR QUE 6M², COM VÃOS, UTILIZANDO PALHETA E ARGAMASSA DE ASSENTAMENTO COM PREPARO EM BETONEIRA. AF_12/2014</t>
  </si>
  <si>
    <t xml:space="preserve">89287U</t>
  </si>
  <si>
    <t xml:space="preserve">ALVENARIA ESTRUTURAL DE BLOCOS CERÂMICOS 14X19X39, (ESPESSURA DE 14 CM), PARA PAREDES COM ÁREA LÍQUIDA MENOR QUE 6M², COM VÃOS, UTILIZANDO PALHETA E ARGAMASSA DE ASSENTAMENTO COM PREPARO MANUAL. AF_12/2014</t>
  </si>
  <si>
    <t xml:space="preserve">89288U</t>
  </si>
  <si>
    <t xml:space="preserve">ALVENARIA ESTRUTURAL DE BLOCOS CERÂMICOS 14X19X39, (ESPESSURA DE 14 CM), PARA PAREDES COM ÁREA LÍQUIDA MAIOR OU IGUAL A 6M², COM VÃOS, UTILIZANDO PALHETA E ARGAMASSA DE ASSENTAMENTO COM PREPARO EM BETONEIRA. AF_12/2014</t>
  </si>
  <si>
    <t xml:space="preserve">89289U</t>
  </si>
  <si>
    <t xml:space="preserve">ALVENARIA ESTRUTURAL DE BLOCOS CERÂMICOS 14X19X39, (ESPESSURA DE 14 CM), PARA PAREDES COM ÁREA LÍQUIDA MAIOR OU IGUAL A 6M², COM VÃOS, UTILIZANDO PALHETA E ARGAMASSA DE ASSENTAMENTO COM PREPARO MANUAL. AF_12/2014</t>
  </si>
  <si>
    <t xml:space="preserve">89290U</t>
  </si>
  <si>
    <t xml:space="preserve">ALVENARIA ESTRUTURAL DE BLOCOS CERÂMICOS 14X19X29, (ESPESSURA DE 14 CM), PARA PAREDES COM ÁREA LÍQUIDA MENOR QUE 6M², SEM VÃOS, UTILIZANDO PALHETA E ARGAMASSA DE ASSENTAMENTO COM PREPARO EM BETONEIRA. AF_12/2014</t>
  </si>
  <si>
    <t xml:space="preserve">89291U</t>
  </si>
  <si>
    <t xml:space="preserve">ALVENARIA ESTRUTURAL DE BLOCOS CERÂMICOS 14X19X29, (ESPESSURA DE 14 CM), PARA PAREDES COM ÁREA LÍQUIDA MENOR QUE 6M², SEM VÃOS, UTILIZANDO PALHETA E ARGAMASSA DE ASSENTAMENTO COM PREPARO MANUAL. AF_12/2014</t>
  </si>
  <si>
    <t xml:space="preserve">89292U</t>
  </si>
  <si>
    <t xml:space="preserve">ALVENARIA ESTRUTURAL DE BLOCOS CERÂMICOS 14X19X29, (ESPESSURA DE 14 CM), PARA PAREDES COM ÁREA LÍQUIDA MAIOR OU IGUAL A 6M², SEM VÃOS, UTILIZANDO PALHETA E ARGAMASSA DE ASSENTAMENTO COM PREPARO EM BETONEIRA. AF_12/2014</t>
  </si>
  <si>
    <t xml:space="preserve">89293U</t>
  </si>
  <si>
    <t xml:space="preserve">ALVENARIA ESTRUTURAL DE BLOCOS CERÂMICOS 14X19X29, (ESPESSURA DE 14 CM), PARA PAREDES COM ÁREA LÍQUIDA MAIOR OU IGUAL A 6M2, SEM VÃOS, UTILIZANDO PALHETA E ARGAMASSA DE ASSENTAMENTO COM PREPARO MANUAL. AF_12/2014</t>
  </si>
  <si>
    <t xml:space="preserve">89294U</t>
  </si>
  <si>
    <t xml:space="preserve">ALVENARIA ESTRUTURAL DE BLOCOS CERÂMICOS 14X19X29, (ESPESSURA DE 14 CM), PARA PAREDES COM ÁREA LÍQUIDA MENOR QUE 6M², COM VÃOS, UTILIZANDO PALHETA E ARGAMASSA DE ASSENTAMENTO COM PREPARO EM BETONEIRA. AF_12/2014</t>
  </si>
  <si>
    <t xml:space="preserve">89295U</t>
  </si>
  <si>
    <t xml:space="preserve">ALVENARIA ESTRUTURAL DE BLOCOS CERÂMICOS 14X19X29, (ESPESSURA DE 14 CM), PARA PAREDES COM ÁREA LÍQUIDA MENOR QUE 6M², COM VÃOS, UTILIZANDO PALHETA E ARGAMASSA DE ASSENTAMENTO COM PREPARO MANUAL. AF_12/2014</t>
  </si>
  <si>
    <t xml:space="preserve">89296U</t>
  </si>
  <si>
    <t xml:space="preserve">ALVENARIA ESTRUTURAL DE BLOCOS CERÂMICOS 14X19X29, (ESPESSURA DE 14 CM), PARA PAREDES COM ÁREA LÍQUIDA MAIOR OU IGUAL A 6M², COM VÃOS, UTILIZANDO PALHETA E ARGAMASSA DE ASSENTAMENTO COM PREPARO EM BETONEIRA. AF_12/2014</t>
  </si>
  <si>
    <t xml:space="preserve">89297U</t>
  </si>
  <si>
    <t xml:space="preserve">ALVENARIA ESTRUTURAL DE BLOCOS CERÂMICOS 14X19X29, (ESPESSURA DE 14 CM), PARA PAREDES COM ÁREA LÍQUIDA MAIOR OU IGUAL A 6M², COM VÃOS, UTILIZANDO PALHETA E ARGAMASSA DE ASSENTAMENTO COM PREPARO MANUAL. AF_12/2014</t>
  </si>
  <si>
    <t xml:space="preserve">89298U</t>
  </si>
  <si>
    <t xml:space="preserve">ALVENARIA ESTRUTURAL DE BLOCOS CERÂMICOS 14X19X39, (ESPESSURA DE 14 CM), PARA PAREDES COM ÁREA LÍQUIDA MENOR QUE 6M², SEM VÃOS, UTILIZANDO COLHER DE PEDREIRO E ARGAMASSA DE ASSENTAMENTO COM PREPARO EM BETONEIRA. AF_12/2014</t>
  </si>
  <si>
    <t xml:space="preserve">89299U</t>
  </si>
  <si>
    <t xml:space="preserve">ALVENARIA ESTRUTURAL DE BLOCOS CERÂMICOS 14X19X39, (ESPESSURA DE 14 CM), PARA PAREDES COM ÁREA LÍQUIDA MENOR QUE 6M², SEM VÃOS, UTILIZANDO COLHER DE PEDREIRO E ARGAMASSA DE ASSENTAMENTO COM PREPARO MANUAL. AF_12/2014</t>
  </si>
  <si>
    <t xml:space="preserve">89300U</t>
  </si>
  <si>
    <t xml:space="preserve">ALVENARIA ESTRUTURAL DE BLOCOS CERÂMICOS 14X19X39, (ESPESSURA DE 14 CM), PARA PAREDES COM ÁREA LÍQUIDA MAIOR OU IGUAL A 6M², SEM VÃOS, UTILIZANDO COLHER DE PEDREIRO E ARGAMASSA DE ASSENTAMENTO COM PREPARO EM BETONEIRA. AF_12/2014</t>
  </si>
  <si>
    <t xml:space="preserve">89301U</t>
  </si>
  <si>
    <t xml:space="preserve">ALVENARIA ESTRUTURAL DE BLOCOS CERÂMICOS 14X19X39, (ESPESSURA DE 14 CM), PARA PAREDES COM ÁREA LÍQUIDA MAIOR OU IGUAL A 6M², SEM VÃOS, UTILIZANDO COLHER DE PEDREIRO E ARGAMASSA DE ASSENTAMENTO COM PREPARO MANUAL. AF_12/2014</t>
  </si>
  <si>
    <t xml:space="preserve">89302U</t>
  </si>
  <si>
    <t xml:space="preserve">ALVENARIA ESTRUTURAL DE BLOCOS CERÂMICOS 14X19X39, (ESPESSURA DE 14 CM), PARA PAREDES COM ÁREA LÍQUIDA MENOR QUE 6M², COM VÃOS, UTILIZANDO COLHER DE PEDREIRO E ARGAMASSA DE ASSENTAMENTO COM PREPARO EM BETONEIRA. AF_12/2014</t>
  </si>
  <si>
    <t xml:space="preserve">89303U</t>
  </si>
  <si>
    <t xml:space="preserve">ALVENARIA ESTRUTURAL DE BLOCOS CERÂMICOS 14X19X39, (ESPESSURA DE 14 CM), PARA PAREDES COM ÁREA LÍQUIDA MENOR QUE 6M², COM VÃOS, UTILIZANDO COLHER DE PEDREIRO E ARGAMASSA DE ASSENTAMENTO COM PREPARO MANUAL. AF_12/2014</t>
  </si>
  <si>
    <t xml:space="preserve">89304U</t>
  </si>
  <si>
    <t xml:space="preserve">ALVENARIA ESTRUTURAL DE BLOCOS CERÂMICOS 14X19X39, (ESPESSURA DE 14 CM), PARA PAREDES COM ÁREA LÍQUIDA MAIOR OU IGUAL A 6M², COM VÃOS, UTILIZANDO COLHER DE PEDREIRO E ARGAMASSA DE ASSENTAMENTO COM PREPARO EM BETONEIRA. AF_12/2014</t>
  </si>
  <si>
    <t xml:space="preserve">89305U</t>
  </si>
  <si>
    <t xml:space="preserve">ALVENARIA ESTRUTURAL DE BLOCOS CERÂMICOS 14X19X39, (ESPESSURA DE 14 CM), PARA PAREDES COM ÁREA LÍQUIDA MAIOR OU IGUAL A 6M², COM VÃOS, UTILIZANDO COLHER DE PEDREIRO E ARGAMASSA DE ASSENTAMENTO COM PREPARO MANUAL. AF_12/2014</t>
  </si>
  <si>
    <t xml:space="preserve">89306U</t>
  </si>
  <si>
    <t xml:space="preserve">ALVENARIA ESTRUTURAL DE BLOCOS CERÂMICOS 14X19X29, (ESPESSURA DE 14 CM), PARA PAREDES COM ÁREA LÍQUIDA MENOR QUE 6M², SEM VÃOS, UTILIZANDO COLHER DE PEDREIRO E ARGAMASSA DE ASSENTAMENTO COM PREPARO EM BETONEIRA. AF_12/2014</t>
  </si>
  <si>
    <t xml:space="preserve">89307U</t>
  </si>
  <si>
    <t xml:space="preserve">ALVENARIA ESTRUTURAL DE BLOCOS CERÂMICOS 14X19X29, (ESPESSURA DE 14 CM), PARA PAREDES COM ÁREA LÍQUIDA MENOR QUE 6M², SEM VÃOS, UTILIZANDO COLHER DE PEDREIRO E ARGAMASSA DE ASSENTAMENTO COM PREPARO MANUAL. AF_12/2014</t>
  </si>
  <si>
    <t xml:space="preserve">89308U</t>
  </si>
  <si>
    <t xml:space="preserve">ALVENARIA ESTRUTURAL DE BLOCOS CERÂMICOS 14X19X29, (ESPESSURA DE 14 CM), PARA PAREDES COM ÁREA LÍQUIDA MAIOR OU IGUAL A 6M², SEM VÃOS, UTILIZANDO COLHER DE PEDREIRO E ARGAMASSA DE ASSENTAMENTO COM PREPARO EM BETONEIRA. AF_12/2014</t>
  </si>
  <si>
    <t xml:space="preserve">89309U</t>
  </si>
  <si>
    <t xml:space="preserve">ALVENARIA ESTRUTURAL DE BLOCOS CERÂMICOS 14X19X29, (ESPESSURA DE 14 CM), PARA PAREDES COM ÁREA LÍQUIDA MAIOR OU IGUAL A 6M², SEM VÃOS, UTILIZANDO COLHER DE PEDREIRO E ARGAMASSA DE ASSENTAMENTO COM PREPARO MANUAL. AF_12/2014</t>
  </si>
  <si>
    <t xml:space="preserve">89310U</t>
  </si>
  <si>
    <t xml:space="preserve">ALVENARIA ESTRUTURAL DE BLOCOS CERÂMICOS 14X19X29, (ESPESSURA DE 14 CM), PARA PAREDES COM ÁREA LÍQUIDA MENOR QUE 6M², COM VÃOS, UTILIZANDO COLHER DE PEDREIRO E ARGAMASSA DE ASSENTAMENTO COM PREPARO EM BETONEIRA. AF_12/2014</t>
  </si>
  <si>
    <t xml:space="preserve">89311U</t>
  </si>
  <si>
    <t xml:space="preserve">ALVENARIA ESTRUTURAL DE BLOCOS CERÂMICOS 14X19X29, (ESPESSURA DE 14 CM), PARA PAREDES COM ÁREA LÍQUIDA MENOR QUE 6M², COM VÃOS, UTILIZANDO COLHER DE PEDREIRO E ARGAMASSA DE ASSENTAMENTO COM PREPARO MANUAL. AF_12/2014</t>
  </si>
  <si>
    <t xml:space="preserve">89312U</t>
  </si>
  <si>
    <t xml:space="preserve">ALVENARIA ESTRUTURAL DE BLOCOS CERÂMICOS 14X19X29, (ESPESSURA DE 14 CM), PARA PAREDES COM ÁREA LÍQUIDA MAIOR OU IGUAL A 6M², COM VÃOS, UTILIZANDO COLHER DE PEDREIRO E ARGAMASSA DE ASSENTAMENTO COM PREPARO EM BETONEIRA. AF_12/2014</t>
  </si>
  <si>
    <t xml:space="preserve">89313U</t>
  </si>
  <si>
    <t xml:space="preserve">ALVENARIA ESTRUTURAL DE BLOCOS CERÂMICOS 14X19X29, (ESPESSURA DE 14 CM), PARA PAREDES COM ÁREA LÍQUIDA MAIOR OU IGUAL A 6M², COM VÃOS, UTILIZANDO COLHER DE PEDREIRO E ARGAMASSA DE ASSENTAMENTO COM PREPARO MANUAL. AF_12/2014</t>
  </si>
  <si>
    <t xml:space="preserve">101157U</t>
  </si>
  <si>
    <t xml:space="preserve">ALVENARIA DE VEDAÇÃO DE BLOCOS DE GESSO DE 7X50X66CM (ESPESSURA 7CM). AF_05/2020</t>
  </si>
  <si>
    <t xml:space="preserve">101158U</t>
  </si>
  <si>
    <t xml:space="preserve">ALVENARIA DE VEDAÇÃO DE BLOCOS DE GESSO DE 10X50X66CM (ESPESSURA 10CM). AF_05/2020</t>
  </si>
  <si>
    <t xml:space="preserve">101162U</t>
  </si>
  <si>
    <t xml:space="preserve">ALVENARIA DE VEDAÇÃO COM ELEMENTO VAZADO DE CERÂMICA (COBOGÓ) DE 7X20X20CM E ARGAMASSA DE ASSENTAMENTO COM PREPARO EM BETONEIRA. AF_05/2020</t>
  </si>
  <si>
    <t xml:space="preserve">103316U</t>
  </si>
  <si>
    <t xml:space="preserve">ALVENARIA DE VEDAÇÃO DE BLOCOS VAZADOS DE CONCRETO DE 9X19X39 CM (ESPESSURA 9 CM) E ARGAMASSA DE ASSENTAMENTO COM PREPARO EM BETONEIRA. AF_12/2021</t>
  </si>
  <si>
    <t xml:space="preserve">103317U</t>
  </si>
  <si>
    <t xml:space="preserve">ALVENARIA DE VEDAÇÃO DE BLOCOS VAZADOS DE CONCRETO DE 9X19X39 CM (ESPESSURA 9 CM) E ARGAMASSA DE ASSENTAMENTO COM PREPARO MANUAL. AF_12/2021</t>
  </si>
  <si>
    <t xml:space="preserve">103318U</t>
  </si>
  <si>
    <t xml:space="preserve">ALVENARIA DE VEDAÇÃO DE BLOCOS VAZADOS DE CONCRETO DE 14X19X39 CM (ESPESSURA 14 CM)  E ARGAMASSA DE ASSENTAMENTO COM PREPARO EM BETONEIRA. AF_12/2021</t>
  </si>
  <si>
    <t xml:space="preserve">103319U</t>
  </si>
  <si>
    <t xml:space="preserve">ALVENARIA DE VEDAÇÃO DE BLOCOS VAZADOS DE CONCRETO DE 14X19X39 CM (ESPESSURA 14 CM) E ARGAMASSA DE ASSENTAMENTO COM PREPARO MANUAL. AF_12/2021</t>
  </si>
  <si>
    <t xml:space="preserve">103320U</t>
  </si>
  <si>
    <t xml:space="preserve">ALVENARIA DE VEDAÇÃO DE BLOCOS VAZADOS DE CONCRETO DE 19X19X39 CM (ESPESSURA 19 CM) E ARGAMASSA DE ASSENTAMENTO COM PREPARO EM BETONEIRA. AF_12/2021</t>
  </si>
  <si>
    <t xml:space="preserve">103321U</t>
  </si>
  <si>
    <t xml:space="preserve">ALVENARIA DE VEDAÇÃO DE BLOCOS VAZADOS DE CONCRETO DE 19X19X39 CM (ESPESSURA 19 CM) E ARGAMASSA DE ASSENTAMENTO COM PREPARO MANUAL. AF_12/2021</t>
  </si>
  <si>
    <t xml:space="preserve">103336U</t>
  </si>
  <si>
    <t xml:space="preserve">ALVENARIA DE VEDAÇÃO DE BLOCOS  VAZADOS DE CONCRETO APARENTE DE 9X19X39 CM (ESPESSURA 9 CM) E ARGAMASSA DE ASSENTAMENTO COM PREPARO EM BETONEIRA. AF_12/2021</t>
  </si>
  <si>
    <t xml:space="preserve">103337U</t>
  </si>
  <si>
    <t xml:space="preserve">ALVENARIA DE VEDAÇÃO DE BLOCOS  VAZADOS DE CONCRETO APARENTE DE 9X19X39 CM (ESPESSURA 9 CM) E ARGAMASSA DE ASSENTAMENTO COM PREPARO MANUAL. AF_12/2021</t>
  </si>
  <si>
    <t xml:space="preserve">103338U</t>
  </si>
  <si>
    <t xml:space="preserve">ALVENARIA DE VEDAÇÃO DE BLOCOS  VAZADOS DE CONCRETO APARENTE DE 14X19X39 CM (ESPESSURA 14 CM) E ARGAMASSA DE ASSENTAMENTO COM PREPARO EM BETONEIRA. AF_12/2021</t>
  </si>
  <si>
    <t xml:space="preserve">103339U</t>
  </si>
  <si>
    <t xml:space="preserve">ALVENARIA DE VEDAÇÃO DE BLOCOS  VAZADOS DE CONCRETO APARENTE DE 14X19X39 CM (ESPESSURA 14 CM) E ARGAMASSA DE ASSENTAMENTO COM PREPARO MANUAL. AF_12/2021</t>
  </si>
  <si>
    <t xml:space="preserve">103340U</t>
  </si>
  <si>
    <t xml:space="preserve">ALVENARIA DE VEDAÇÃO DE BLOCOS  VAZADOS DE CONCRETO APARENTE DE 19X19X39 CM (ESPESSURA 19 CM) E ARGAMASSA DE ASSENTAMENTO COM PREPARO EM BETONEIRA. AF_12/2021</t>
  </si>
  <si>
    <t xml:space="preserve">103341U</t>
  </si>
  <si>
    <t xml:space="preserve">ALVENARIA DE VEDAÇÃO DE BLOCOS  VAZADOS DE CONCRETO APARENTE DE 19X19X39 CM (ESPESSURA 19 CM) E ARGAMASSA DE ASSENTAMENTO COM PREPARO MANUAL. AF_12/2021</t>
  </si>
  <si>
    <t xml:space="preserve">103342U</t>
  </si>
  <si>
    <t xml:space="preserve">ALVENARIA DE VEDAÇÃO DE BLOCOS  VAZADOS DE CONCRETO DE 14X19X29 CM (ESPESSURA 14 CM) E ARGAMASSA DE ASSENTAMENTO COM PREPARO EM BETONEIRA. AF_12/2021</t>
  </si>
  <si>
    <t xml:space="preserve">103343U</t>
  </si>
  <si>
    <t xml:space="preserve">ALVENARIA DE VEDAÇÃO DE BLOCOS  VAZADOS DE CONCRETO DE 14X19X29 CM (ESPESSURA 14 CM) E ARGAMASSA DE ASSENTAMENTO COM PREPARO MANUAL. AF_12/2021</t>
  </si>
  <si>
    <t xml:space="preserve">89453U</t>
  </si>
  <si>
    <t xml:space="preserve">ALVENARIA DE BLOCOS DE CONCRETO ESTRUTURAL 14X19X39 CM, (ESPESSURA 14 CM), FBK = 4,5 MPA, PARA PAREDES COM ÁREA LÍQUIDA MENOR QUE 6M², SEM VÃOS, UTILIZANDO PALHETA. AF_12/2014</t>
  </si>
  <si>
    <t xml:space="preserve">89454U</t>
  </si>
  <si>
    <t xml:space="preserve">ALVENARIA DE BLOCOS DE CONCRETO ESTRUTURAL 14X19X39 CM, (ESPESSURA 14 CM), FBK = 4,5 MPA, PARA PAREDES COM ÁREA LÍQUIDA MAIOR OU IGUAL A 6M², SEM VÃOS, UTILIZANDO PALHETA. AF_12/2014</t>
  </si>
  <si>
    <t xml:space="preserve">89455U</t>
  </si>
  <si>
    <t xml:space="preserve">ALVENARIA DE BLOCOS DE CONCRETO ESTRUTURAL 14X19X39 CM, (ESPESSURA 14 CM) FBK = 14,0 MPA, PARA PAREDES COM ÁREA LÍQUIDA MENOR QUE 6M², SEM VÃOS, UTILIZANDO PALHETA. AF_12/2014</t>
  </si>
  <si>
    <t xml:space="preserve">89456U</t>
  </si>
  <si>
    <t xml:space="preserve">ALVENARIA DE BLOCOS DE CONCRETO ESTRUTURAL 14X19X39 CM, (ESPESSURA 14 CM) FBK = 14,0 MPA, PARA PAREDES COM ÁREA LÍQUIDA MAIOR OU IGUAL A 6M², SEM VÃOS, UTILIZANDO PALHETA. AF_12/2014</t>
  </si>
  <si>
    <t xml:space="preserve">89457U</t>
  </si>
  <si>
    <t xml:space="preserve">ALVENARIA DE BLOCOS DE CONCRETO ESTRUTURAL 14X19X39 CM, (ESPESSURA 14 CM), FBK = 4,5 MPA, PARA PAREDES COM ÁREA LÍQUIDA MENOR QUE 6M², COM VÃOS, UTILIZANDO PALHETA. AF_12/2014</t>
  </si>
  <si>
    <t xml:space="preserve">89458U</t>
  </si>
  <si>
    <t xml:space="preserve">ALVENARIA DE BLOCOS DE CONCRETO ESTRUTURAL 14X19X39 CM, (ESPESSURA 14 CM), FBK = 4,5 MPA, PARA PAREDES COM ÁREA LÍQUIDA MAIOR OU IGUAL A 6M², COM VÃOS, UTILIZANDO PALHETA. AF_12/2014</t>
  </si>
  <si>
    <t xml:space="preserve">89459U</t>
  </si>
  <si>
    <t xml:space="preserve">ALVENARIA DE BLOCOS DE CONCRETO ESTRUTURAL 14X19X39 CM, (ESPESSURA 14 CM) FBK = 14,0 MPA, PARA PAREDES COM ÁREA LÍQUIDA MENOR QUE 6M², COM VÃOS, UTILIZANDO PALHETA. AF_12/2014</t>
  </si>
  <si>
    <t xml:space="preserve">89460U</t>
  </si>
  <si>
    <t xml:space="preserve">ALVENARIA DE BLOCOS DE CONCRETO ESTRUTURAL 14X19X39 CM, (ESPESSURA 14 CM) FBK = 14,0 MPA, PARA PAREDES COM ÁREA LÍQUIDA MAIOR OU IGUAL A 6M², COM VÃOS, UTILIZANDO PALHETA. AF_12/2014</t>
  </si>
  <si>
    <t xml:space="preserve">89462U</t>
  </si>
  <si>
    <t xml:space="preserve">ALVENARIA DE BLOCOS DE CONCRETO ESTRUTURAL 14X19X29 CM, (ESPESSURA 14 CM), FBK = 4,5 MPA, PARA PAREDES COM ÁREA LÍQUIDA MENOR QUE 6M², SEM VÃOS, UTILIZANDO PALHETA. AF_12/2014</t>
  </si>
  <si>
    <t xml:space="preserve">89463U</t>
  </si>
  <si>
    <t xml:space="preserve">ALVENARIA DE BLOCOS DE CONCRETO ESTRUTURAL 14X19X29 CM, (ESPESSURA 14 CM), FBK = 4,5 MPA, PARA PAREDES COM ÁREA LÍQUIDA MAIOR OU IGUAL A 6M², SEM VÃOS, UTILIZANDO PALHETA. AF_12/2014</t>
  </si>
  <si>
    <t xml:space="preserve">89464U</t>
  </si>
  <si>
    <t xml:space="preserve">ALVENARIA DE BLOCOS DE CONCRETO ESTRUTURAL 14X19X29 CM, (ESPESSURA 14 CM) FBK = 14,0 MPA, PARA PAREDES COM ÁREA LÍQUIDA MENOR QUE 6M², SEM VÃOS, UTILIZANDO PALHETA. AF_12/2014</t>
  </si>
  <si>
    <t xml:space="preserve">89465U</t>
  </si>
  <si>
    <t xml:space="preserve">ALVENARIA DE BLOCOS DE CONCRETO ESTRUTURAL 14X19X29 CM, (ESPESSURA 14 CM) FBK = 14,0 MPA, PARA PAREDES COM ÁREA LÍQUIDA MAIOR OU IGUAL A 6M², SEM VÃOS, UTILIZANDO PALHETA. AF_12/2014</t>
  </si>
  <si>
    <t xml:space="preserve">89466U</t>
  </si>
  <si>
    <t xml:space="preserve">ALVENARIA DE BLOCOS DE CONCRETO ESTRUTURAL 14X19X29 CM, (ESPESSURA 14 CM), FBK = 4,5 MPA, PARA PAREDES COM ÁREA LÍQUIDA MENOR QUE 6M², COM VÃOS, UTILIZANDO PALHETA. AF_12/2014</t>
  </si>
  <si>
    <t xml:space="preserve">89467U</t>
  </si>
  <si>
    <t xml:space="preserve">ALVENARIA DE BLOCOS DE CONCRETO ESTRUTURAL 14X19X29 CM, (ESPESSURA 14 CM), FBK = 4,5 MPA, PARA PAREDES COM ÁREA LÍQUIDA MAIOR OU IGUAL A 6M², COM VÃOS, UTILIZANDO PALHETA. AF_12/2014</t>
  </si>
  <si>
    <t xml:space="preserve">89468U</t>
  </si>
  <si>
    <t xml:space="preserve">ALVENARIA DE BLOCOS DE CONCRETO ESTRUTURAL 14X19X29 CM, (ESPESSURA 14 CM) FBK = 14,0 MPA, PARA PAREDES COM ÁREA LÍQUIDA MENOR QUE 6M², COM VÃOS, UTILIZANDO PALHETA. AF_12/2014</t>
  </si>
  <si>
    <t xml:space="preserve">89469U</t>
  </si>
  <si>
    <t xml:space="preserve">ALVENARIA DE BLOCOS DE CONCRETO ESTRUTURAL 14X19X29 CM, (ESPESSURA 14 CM) FBK = 14,0 MPA, PARA PAREDES COM ÁREA LÍQUIDA MAIOR OU IGUAL A 6M², COM VÃOS, UTILIZANDO PALHETA. AF_12/2014</t>
  </si>
  <si>
    <t xml:space="preserve">89470U</t>
  </si>
  <si>
    <t xml:space="preserve">ALVENARIA DE BLOCOS DE CONCRETO ESTRUTURAL 14X19X39 CM, (ESPESSURA 14 CM), FBK = 4,5 MPA, PARA PAREDES COM ÁREA LÍQUIDA MENOR QUE 6M², SEM VÃOS, UTILIZANDO COLHER DE PEDREIRO. AF_12/2014</t>
  </si>
  <si>
    <t xml:space="preserve">89471U</t>
  </si>
  <si>
    <t xml:space="preserve">ALVENARIA DE BLOCOS DE CONCRETO ESTRUTURAL 14X19X39 CM, (ESPESSURA 14 CM), FBK = 4,5 MPA, PARA PAREDES COM ÁREA LÍQUIDA MAIOR OU IGUAL A 6M², SEM VÃOS, UTILIZANDO COLHER DE PEDREIRO. AF_12/2014</t>
  </si>
  <si>
    <t xml:space="preserve">89472U</t>
  </si>
  <si>
    <t xml:space="preserve">ALVENARIA DE BLOCOS DE CONCRETO ESTRUTURAL 14X19X39 CM, (ESPESSURA 14 CM) FBK = 14,0 MPA, PARA PAREDES COM ÁREA LÍQUIDA MENOR QUE 6M², SEM VÃOS, UTILIZANDO COLHER DE PEDREIRO. AF_12/2014</t>
  </si>
  <si>
    <t xml:space="preserve">89473U</t>
  </si>
  <si>
    <t xml:space="preserve">ALVENARIA DE BLOCOS DE CONCRETO ESTRUTURAL 14X19X39 CM, (ESPESSURA 14 CM) FBK = 14,0 MPA, PARA PAREDES COM ÁREA LÍQUIDA MAIOR OU IGUAL A 6M², SEM VÃOS, UTILIZANDO COLHER DE PEDREIRO. AF_12/2014</t>
  </si>
  <si>
    <t xml:space="preserve">89474U</t>
  </si>
  <si>
    <t xml:space="preserve">ALVENARIA DE BLOCOS DE CONCRETO ESTRUTURAL 14X19X39 CM, (ESPESSURA 14 CM), FBK = 4,5 MPA, PARA PAREDES COM ÁREA LÍQUIDA MENOR QUE 6M², COM VÃOS, UTILIZANDO COLHER DE PEDREIRO. AF_12/2014</t>
  </si>
  <si>
    <t xml:space="preserve">89475U</t>
  </si>
  <si>
    <t xml:space="preserve">ALVENARIA DE BLOCOS DE CONCRETO ESTRUTURAL 14X19X39 CM, (ESPESSURA 14 CM), FBK = 4,5 MPA, PARA PAREDES COM ÁREA LÍQUIDA MAIOR OU IGUAL A 6M², COM VÃOS, UTILIZANDO COLHER DE PEDREIRO. AF_12/2014</t>
  </si>
  <si>
    <t xml:space="preserve">89476U</t>
  </si>
  <si>
    <t xml:space="preserve">ALVENARIA DE BLOCOS DE CONCRETO ESTRUTURAL 14X19X39 CM, (ESPESSURA 14 CM) FBK = 14,0 MPA, PARA PAREDES COM ÁREA LÍQUIDA MENOR QUE 6M², COM VÃOS, UTILIZANDO COLHER DE PEDREIRO. AF_12/2014</t>
  </si>
  <si>
    <t xml:space="preserve">89477U</t>
  </si>
  <si>
    <t xml:space="preserve">ALVENARIA DE BLOCOS DE CONCRETO ESTRUTURAL 14X19X39 CM, (ESPESSURA 14 CM) FBK = 14,0 MPA, PARA PAREDES COM ÁREA LÍQUIDA MAIOR OU IGUAL A 6M², COM VÃOS, UTILIZANDO COLHER DE PEDREIRO. AF_12/2014</t>
  </si>
  <si>
    <t xml:space="preserve">89478U</t>
  </si>
  <si>
    <t xml:space="preserve">ALVENARIA DE BLOCOS DE CONCRETO ESTRUTURAL 14X19X29 CM, (ESPESSURA 14 CM), FBK = 4,5 MPA, PARA PAREDES COM ÁREA LÍQUIDA MENOR QUE 6M², SEM VÃOS, UTILIZANDO COLHER DE PEDREIRO. AF_12/2014</t>
  </si>
  <si>
    <t xml:space="preserve">89479U</t>
  </si>
  <si>
    <t xml:space="preserve">ALVENARIA DE BLOCOS DE CONCRETO ESTRUTURAL 14X19X29 CM, (ESPESSURA 14 CM), FBK = 4,5 MPA, PARA PAREDES COM ÁREA LÍQUIDA MAIOR OU IGUAL A 6M², SEM VÃOS, UTILIZANDO COLHER DE PEDREIRO. AF_12/2014</t>
  </si>
  <si>
    <t xml:space="preserve">89480U</t>
  </si>
  <si>
    <t xml:space="preserve">ALVENARIA DE BLOCOS DE CONCRETO ESTRUTURAL 14X19X29 CM, (ESPESSURA 14 CM) FBK = 14,0 MPA, PARA PAREDES COM ÁREA LÍQUIDA MENOR QUE 6M², SEM VÃOS, UTILIZANDO COLHER DE PEDREIRO. AF_12/2014</t>
  </si>
  <si>
    <t xml:space="preserve">89483U</t>
  </si>
  <si>
    <t xml:space="preserve">ALVENARIA DE BLOCOS DE CONCRETO ESTRUTURAL 14X19X29 CM, (ESPESSURA 14 CM) FBK = 14,0 MPA, PARA PAREDES COM ÁREA LÍQUIDA MAIOR OU IGUAL A 6M², SEM VÃOS, UTILIZANDO COLHER DE PEDREIRO. AF_12/2014</t>
  </si>
  <si>
    <t xml:space="preserve">89484U</t>
  </si>
  <si>
    <t xml:space="preserve">ALVENARIA DE BLOCOS DE CONCRETO ESTRUTURAL 14X19X29 CM, (ESPESSURA 14 CM), FBK = 4,5 MPA, PARA PAREDES COM ÁREA LÍQUIDA MENOR QUE 6M², COM VÃOS, UTILIZANDO COLHER DE PEDREIRO. AF_12/2014</t>
  </si>
  <si>
    <t xml:space="preserve">89486U</t>
  </si>
  <si>
    <t xml:space="preserve">ALVENARIA DE BLOCOS DE CONCRETO ESTRUTURAL 14X19X29 CM, (ESPESSURA 14 CM), FBK = 4,5 MPA, PARA PAREDES COM ÁREA LÍQUIDA MAIOR OU IGUAL A 6M², COM VÃOS, UTILIZANDO COLHER DE PEDREIRO. AF_12/2014</t>
  </si>
  <si>
    <t xml:space="preserve">89487U</t>
  </si>
  <si>
    <t xml:space="preserve">ALVENARIA DE BLOCOS DE CONCRETO ESTRUTURAL 14X19X29 CM, (ESPESSURA 14 CM) FBK = 14,0 MPA, PARA PAREDES COM ÁREA LÍQUIDA MENOR QUE 6M², COM VÃOS, UTILIZANDO COLHER DE PEDREIRO. AF_12/2014</t>
  </si>
  <si>
    <t xml:space="preserve">89488U</t>
  </si>
  <si>
    <t xml:space="preserve">ALVENARIA DE BLOCOS DE CONCRETO ESTRUTURAL 14X19X29 CM, (ESPESSURA 14 CM) FBK = 14,0 MPA, PARA PAREDES COM ÁREA LÍQUIDA MAIOR OU IGUAL A 6M², COM VÃOS, UTILIZANDO COLHER DE PEDREIRO. AF_12/2014</t>
  </si>
  <si>
    <t xml:space="preserve">91815U</t>
  </si>
  <si>
    <t xml:space="preserve">(COMPOSIÇÃO REPRESENTATIVA) DE ALVENARIA DE BLOCOS DE CONCRETO ESTRUTURAL 14X19X39 CM, (ESPESSURA 14 CM), FBK = 4,5 MPA, UTILIZANDO PALHETA, PARA EDIFICAÇÃO HABITACIONAL. AF_10/2015</t>
  </si>
  <si>
    <t xml:space="preserve">91816U</t>
  </si>
  <si>
    <t xml:space="preserve">COMPOSIÇÃO REPRESENTATIVA DE SERVIÇOS DE ALVENARIA DE BLOCOS DE CONCRETO ESTRUTURAL 14X19X29 CM, (ESPESSURA 14 CM), FBK = 4,5 MPA, UTILIZANDO PALHETA, PARA EDIFICAÇÃO HABITACIONAL. AF_10/2015</t>
  </si>
  <si>
    <t xml:space="preserve">101161U</t>
  </si>
  <si>
    <t xml:space="preserve">ALVENARIA DE VEDAÇÃO COM ELEMENTO VAZADO DE CONCRETO (COBOGÓ) DE 7X50X50CM E ARGAMASSA DE ASSENTAMENTO COM PREPARO EM BETONEIRA. AF_05/2020</t>
  </si>
  <si>
    <t xml:space="preserve">101163U</t>
  </si>
  <si>
    <t xml:space="preserve">ALVENARIA DE VEDAÇÃO COM BLOCO DE VIDRO VAZADO, TIPO VENEZIANA, DE 6X20X20CM E ARGAMASSA DE ASSENTAMENTO COM PREPARO EM BETONEIRA. AF_05/2020</t>
  </si>
  <si>
    <t xml:space="preserve">101164U</t>
  </si>
  <si>
    <t xml:space="preserve">ALVENARIA DE VEDAÇÃO COM BLOCO DE VIDRO, TIPO CANELADO, DE 8X19X19CM E ARGAMASSA DE ASSENTAMENTO COM PREPARO EM BETONEIRA. AF_05/2020</t>
  </si>
  <si>
    <t xml:space="preserve">96358U</t>
  </si>
  <si>
    <t xml:space="preserve">PAREDE COM PLACAS DE GESSO ACARTONADO (DRYWALL), PARA USO INTERNO, COM DUAS FACES SIMPLES E ESTRUTURA METÁLICA COM GUIAS SIMPLES, SEM VÃOS. AF_06/2017_P</t>
  </si>
  <si>
    <t xml:space="preserve">96359U</t>
  </si>
  <si>
    <t xml:space="preserve">PAREDE COM PLACAS DE GESSO ACARTONADO (DRYWALL), PARA USO INTERNO, COM DUAS FACES SIMPLES E ESTRUTURA METÁLICA COM GUIAS SIMPLES, COM VÃOS AF_06/2017_P</t>
  </si>
  <si>
    <t xml:space="preserve">96360U</t>
  </si>
  <si>
    <t xml:space="preserve">PAREDE COM PLACAS DE GESSO ACARTONADO (DRYWALL), PARA USO INTERNO, COM DUAS FACES SIMPLES E ESTRUTURA METÁLICA COM GUIAS DUPLAS, SEM VÃOS. AF_06/2017_P</t>
  </si>
  <si>
    <t xml:space="preserve">96361U</t>
  </si>
  <si>
    <t xml:space="preserve">PAREDE COM PLACAS DE GESSO ACARTONADO (DRYWALL), PARA USO INTERNO, COM DUAS FACES SIMPLES E ESTRUTURA METÁLICA COM GUIAS DUPLAS, COM VÃOS. AF_06/2017_P</t>
  </si>
  <si>
    <t xml:space="preserve">96362U</t>
  </si>
  <si>
    <t xml:space="preserve">PAREDE COM PLACAS DE GESSO ACARTONADO (DRYWALL), PARA USO INTERNO, COM UMA FACE SIMPLES E OUTRA FACE DUPLA E ESTRUTURA METÁLICA COM GUIAS SIMPLES, SEM VÃOS. AF_06/2017_P</t>
  </si>
  <si>
    <t xml:space="preserve">96363U</t>
  </si>
  <si>
    <t xml:space="preserve">PAREDE COM PLACAS DE GESSO ACARTONADO (DRYWALL), PARA USO INTERNO, COM UMA FACE SIMPLES E OUTRA FACE DUPLA E ESTRUTURA METÁLICA COM GUIAS SIMPLES, COM VÃOS. AF_06/2017_P</t>
  </si>
  <si>
    <t xml:space="preserve">96364U</t>
  </si>
  <si>
    <t xml:space="preserve">PAREDE COM PLACAS DE GESSO ACARTONADO (DRYWALL), PARA USO INTERNO COM UMA FACE SIMPLES E OUTRA FACE DUPLA E ESTRUTURA METÁLICA COM GUIAS DUPLAS, SEM VÃOS. AF_06/2017_P</t>
  </si>
  <si>
    <t xml:space="preserve">96365U</t>
  </si>
  <si>
    <t xml:space="preserve">PAREDE COM PLACAS DE GESSO ACARTONADO (DRYWALL), PARA USO INTERNO, COM UMA FACE SIMPLES E OUTRA FACE DUPLA E   ESTRUTURA METÁLICA COM GUIAS DUPLAS, COM VÃOS. AF_06/2017_P</t>
  </si>
  <si>
    <t xml:space="preserve">96366U</t>
  </si>
  <si>
    <t xml:space="preserve">PAREDE COM PLACAS DE GESSO ACARTONADO (DRYWALL), PARA USO INTERNO, COM DUAS FACES DUPLAS E ESTRUTURA METÁLICA COM GUIAS SIMPLES, SEM VÃOS. AF_06/2017_P</t>
  </si>
  <si>
    <t xml:space="preserve">96367U</t>
  </si>
  <si>
    <t xml:space="preserve">PAREDE COM PLACAS DE GESSO ACARTONADO (DRYWALL), PARA USO INTERNO, COM DUAS FACES DUPLAS E ESTRUTURA METÁLICA COM GUIAS SIMPLES, COM VÃOS. AF_06/2017_P</t>
  </si>
  <si>
    <t xml:space="preserve">96368U</t>
  </si>
  <si>
    <t xml:space="preserve">PAREDE COM PLACAS DE GESSO ACARTONADO (DRYWALL), PARA USO INTERNO COM DUAS FACES DUPLAS E ESTRUTURA METÁLICA COM GUIAS DUPLAS, SEM VÃOS. AF_06/2017</t>
  </si>
  <si>
    <t xml:space="preserve">96369U</t>
  </si>
  <si>
    <t xml:space="preserve">PAREDE COM PLACAS DE GESSO ACARTONADO (DRYWALL), PARA USO INTERNO, COM DUAS FACES DUPLAS E ESTRUTURA METÁLICA COM GUIAS DUPLAS, COM VÃOS. AF_06/2017_P</t>
  </si>
  <si>
    <t xml:space="preserve">96370U</t>
  </si>
  <si>
    <t xml:space="preserve">PAREDE COM PLACAS DE GESSO ACARTONADO (DRYWALL), PARA USO INTERNO, COM UMA FACE SIMPLES E ESTRUTURA METÁLICA COM GUIAS SIMPLES, SEM VÃOS. AF_06/2017_P</t>
  </si>
  <si>
    <t xml:space="preserve">96371U</t>
  </si>
  <si>
    <t xml:space="preserve">PAREDE COM PLACAS DE GESSO ACARTONADO (DRYWALL), PARA USO INTERNO, COM UMA FACE SIMPLES E ESTRUTURA METÁLICA COM GUIAS SIMPLES, COM VÃOS. AF_06/2017_P</t>
  </si>
  <si>
    <t xml:space="preserve">96373U</t>
  </si>
  <si>
    <t xml:space="preserve">INSTALAÇÃO DE REFORÇO METÁLICO EM PAREDE DRYWALL. AF_06/2017</t>
  </si>
  <si>
    <t xml:space="preserve">96374U</t>
  </si>
  <si>
    <t xml:space="preserve">INSTALAÇÃO DE REFORÇO DE MADEIRA EM PAREDE DRYWALL. AF_06/2017</t>
  </si>
  <si>
    <t xml:space="preserve">102235U</t>
  </si>
  <si>
    <t xml:space="preserve">DIVISÓRIA FIXA EM VIDRO TEMPERADO 10 MM, SEM ABERTURA. AF_01/2021</t>
  </si>
  <si>
    <t xml:space="preserve">102253U</t>
  </si>
  <si>
    <t xml:space="preserve">DIVISORIA SANITÁRIA, TIPO CABINE, EM GRANITO CINZA POLIDO, ESP = 3CM, ASSENTADO COM ARGAMASSA COLANTE AC III-E, EXCLUSIVE FERRAGENS. AF_01/2021</t>
  </si>
  <si>
    <t xml:space="preserve">102254U</t>
  </si>
  <si>
    <t xml:space="preserve">DIVISORIA SANITÁRIA, TIPO CABINE, EM MÁRMORE BRANCO POLIDO, ESP = 3CM, ASSENTADO COM ARGAMASSA COLANTE AC III-E, EXCLUSIVE FERRAGENS. AF_01/2021</t>
  </si>
  <si>
    <t xml:space="preserve">102255U</t>
  </si>
  <si>
    <t xml:space="preserve">TAPA VISTA DE MICTÓRIO EM GRANITO CINZA POLIDO, ESP = 3CM, ASSENTADO COM ARGAMASSA COLANTE AC III-E . AF_01/2021</t>
  </si>
  <si>
    <t xml:space="preserve">102256U</t>
  </si>
  <si>
    <t xml:space="preserve">TAPA VISTA DE MICTÓRIO EM MÁRMORE BRANCO POLIDO, ESP = 3CM, ASSENTADO COM ARGAMASSA COLANTE AC III-E . AF_01/2021</t>
  </si>
  <si>
    <t xml:space="preserve">102257U</t>
  </si>
  <si>
    <t xml:space="preserve">DIVISORIA SANITÁRIA, TIPO CABINE, EM PAINEL DE GRANILITE, ESP = 3CM, ASSENTADO COM ARGAMASSA COLANTE AC III-E, EXCLUSIVE FERRAGENS. AF_01/2021</t>
  </si>
  <si>
    <t xml:space="preserve">102258U</t>
  </si>
  <si>
    <t xml:space="preserve">TAPA VISTA DE MICTÓRIO EM PAINEL DE GRANILITE, ESP = 3CM, ASSENTADO COM ARGAMASSA COLANTE AC III-E . AF_01/2021</t>
  </si>
  <si>
    <t xml:space="preserve">101154U</t>
  </si>
  <si>
    <t xml:space="preserve">ALVENARIA DE VEDAÇÃO DE BLOCOS DE CONCRETO CELULAR DE 10X30X60CM (ESPESSURA 10CM) E ARGAMASSA DE ASSENTAMENTO COM PREPARO EM BETONEIRA. AF_05/2020</t>
  </si>
  <si>
    <t xml:space="preserve">101155U</t>
  </si>
  <si>
    <t xml:space="preserve">ALVENARIA DE VEDAÇÃO DE BLOCOS DE CONCRETO CELULAR DE 15X30X60CM (ESPESSURA 15CM) E ARGAMASSA DE ASSENTAMENTO COM PREPARO EM BETONEIRA. AF_05/2020</t>
  </si>
  <si>
    <t xml:space="preserve">101156U</t>
  </si>
  <si>
    <t xml:space="preserve">ALVENARIA DE VEDAÇÃO DE BLOCOS DE CONCRETO CELULAR DE 20X30X60CM (ESPESSURA 20CM) E ARGAMASSA DE ASSENTAMENTO COM PREPARO EM BETONEIRA. AF_05/2020</t>
  </si>
  <si>
    <t xml:space="preserve">101810U</t>
  </si>
  <si>
    <t xml:space="preserve">EXECUÇÃO DE TAPA BURACO COM APLICAÇÃO DE CONCRETO ASFÁLTICO (USINAGEM PRÓPRIA) E PINTURA DE LIGAÇÃO. AF_12/2020</t>
  </si>
  <si>
    <t xml:space="preserve">101811U</t>
  </si>
  <si>
    <t xml:space="preserve">EXECUÇÃO DE TAPA BURACO COM APLICAÇÃO DE PRÉ MISTURADO A FRIO (USINAGEM PRÓPRIA) E PINTURA DE LIGAÇÃO. AF_12/2020</t>
  </si>
  <si>
    <t xml:space="preserve">101812U</t>
  </si>
  <si>
    <t xml:space="preserve">RECOMPOSIÇÃO DE REVESTIMENTO EM CONCRETO ASFÁLTICO (USINAGEM PRÓPRIA), PARA O FECHAMENTO DE VALAS - INCLUSO DEMOLIÇÃO DO PAVIMENTO. AF_12/2020</t>
  </si>
  <si>
    <t xml:space="preserve">101813U</t>
  </si>
  <si>
    <t xml:space="preserve">RECOMPOSIÇÃO DE REVESTIMENTO EM PRÉ MISTURADO A FRIO (USINAGEM PRÓPRIA), PARA FECHAMENTO DE VALAS - INCLUSO DEMOLIÇÃO DO PAVIMENTO. AF_12/2020</t>
  </si>
  <si>
    <t xml:space="preserve">101814U</t>
  </si>
  <si>
    <t xml:space="preserve">RECOMPOSIÇÃO DE PAVIMENTOS EM PEDRA POLIÉDRICA, REJUNTAMENTO COM PÓ DE PEDRA, COM REAPROVEITAMENTO DAS PEDRAS POLIÉDRICAS PARA O FECHAMENTO DE VALAS - INCLUSO RETIRADA E COLOCAÇÃO DO MATERIAL. AF_12/2020</t>
  </si>
  <si>
    <t xml:space="preserve">101815U</t>
  </si>
  <si>
    <t xml:space="preserve">RECOMPOSIÇÃO DE PAVIMENTO EM PEDRAS POLIÉDRICAS, REJUNTAMENTO COM PEDRISCO E EMULSÃO ASFÁLTICA COM REAPROVEITAMENTO DAS PEDRAS POLIÉDRICAS, PARA O FECHAMENTO DE VALAS - INCLUSO RETIRADA E COLOCAÇÃO DO MATERIAL. AF_12/2020</t>
  </si>
  <si>
    <t xml:space="preserve">101816U</t>
  </si>
  <si>
    <t xml:space="preserve">RECOMPOSIÇÃO DE PAVIMENTO EM PEDRAS POLIÉDRICAS, REJUNTAMENTO COM ARGAMASSA, COM REAPROVEITAMENTO DAS PEDRAS POLIÉDRICAS, PARA O FECHAMENTO DE VALAS - INCLUSO RETIRADA E COLOCAÇÃO DO MATERIAL. AF_12/2020</t>
  </si>
  <si>
    <t xml:space="preserve">101817U</t>
  </si>
  <si>
    <t xml:space="preserve">RECOMPOSIÇÃO DE PAVIMENTO EM PARALELEPÍPEDOS, REJUNTAMENTO COM PÓ DE PEDRA, COM REAPROVEITAMENTO DOS PARALELEPÍPEDOS, PARA O FECHAMENTO DE VALAS - INCLUSO RETIRADA E COLOCAÇÃO DO MATERIAL. AF_12/2020</t>
  </si>
  <si>
    <t xml:space="preserve">101818U</t>
  </si>
  <si>
    <t xml:space="preserve">RECOMPOSIÇÃO DE PAVIMENTO EM PARALELEPÍPEDOS, REJUNTAMENTO COM PEDRISCO E EMULSÃO ASFÁLTICA, COM REAPROVEITAMENTO DOS PARALELEPÍPEDOS, PARA O FECHAMENTO DE VALAS - INCLUSO RETIRADA E COLOCAÇÃO DO MATERIAL. AF_12/2020</t>
  </si>
  <si>
    <t xml:space="preserve">101819U</t>
  </si>
  <si>
    <t xml:space="preserve">RECOMPOSIÇÃO DE PAVIMENTO EM PARALELEPÍPEDOS, REJUNTAMENTO COM ARGAMASSA, COM REAPROVEITAMENTO DOS PARALELEPÍPEDOS, PARA O FECHAMENTO DE VALAS - INCLUSO RETIRADA E COLOCAÇÃO DO MATERIAL. AF_12/2020</t>
  </si>
  <si>
    <t xml:space="preserve">101820U</t>
  </si>
  <si>
    <t xml:space="preserve">RECOMPOSIÇÃO DE PAVIMENTO EM PISO INTERTRAVADO SEXTAVADO, COM REAPROVEITAMENTO DOS BLOCOS SEXTAVADO, PARA O FECHAMENTO DE VALAS - INCLUSO RETIRADA E COLOCAÇÃO DO MATERIAL. AF_12/2020</t>
  </si>
  <si>
    <t xml:space="preserve">101822U</t>
  </si>
  <si>
    <t xml:space="preserve">RECOMPOSIÇÃO DE BASE E OU SUB-BASE PARA REMENDO PROFUNDO DE SOLOS DE COMPORTAMENTO LATERÍTICO (ARENOSO) - INCLUSO RETIRADA E COLOCAÇÃO DO MATERIAL. AF_12/2020</t>
  </si>
  <si>
    <t xml:space="preserve">101823U</t>
  </si>
  <si>
    <t xml:space="preserve">RECOMPOSIÇÃO DE BASE E OU SUB-BASE PARA REMENDO PROFUNDO DE SOLO MELHORADO COM CIMENTO (TEOR DE 2%) - INCLUSO RETIRADA E COLOCAÇÃO DO MATERIAL. AF_12/2020</t>
  </si>
  <si>
    <t xml:space="preserve">101824U</t>
  </si>
  <si>
    <t xml:space="preserve">RECOMPOSIÇÃO DE BASE E OU SUB-BASE PARA REMENDO PROFUNDO DE SOLO MELHORADO COM CIMENTO (TEOR DE 4%) - INCLUSO RETIRADA E COLOCAÇÃO DO MATERIAL. AF_12/2020</t>
  </si>
  <si>
    <t xml:space="preserve">101825U</t>
  </si>
  <si>
    <t xml:space="preserve">RECOMPOSIÇÃO DE BASE E OU SUB-BASE PARA REMENDO PROFUNDO DE SOLO COM CIMENTO (TEOR DE 6%) - INCLUSO RETIRADA E COLOCAÇÃO DO MATERIAL. AF_12/2020</t>
  </si>
  <si>
    <t xml:space="preserve">101826U</t>
  </si>
  <si>
    <t xml:space="preserve">RECOMPOSIÇÃO DE BASE E OU SUB-BASE PARA REMENDO PROFUNDO DE SOLO COM CIMENTO (TEOR DE 8%) - INCLUSO RETIRADA E COLOCAÇÃO DO MATERIAL. AF_12/2020</t>
  </si>
  <si>
    <t xml:space="preserve">101827U</t>
  </si>
  <si>
    <t xml:space="preserve">RECOMPOSIÇÃO DE BASE E OU SUB-BASE PARA REMENDO PROFUNDO DE SOLO BRITA (40/60) - INCLUSO RETIRADA E COLOCAÇÃO DO MATERIAL. AF_12/2020</t>
  </si>
  <si>
    <t xml:space="preserve">101828U</t>
  </si>
  <si>
    <t xml:space="preserve">RECOMPOSIÇÃO DE BASE E OU SUB-BASE PARA REMENDO PROFUNDO DE SOLO BRITA (50/50) - INCLUSO RETIRADA E COLOCAÇÃO DO MATERIAL. AF_12/2020</t>
  </si>
  <si>
    <t xml:space="preserve">101829U</t>
  </si>
  <si>
    <t xml:space="preserve">RECOMPOSIÇÃO DE BASE E OU SUB-BASE PARA REMENDO PROFUNDO DE SOLO BRITA (40/60) COM CIMENTO (TEOR DE 4%) - INCLUSO RETIRADA E COLOCAÇÃO DO MATERIAL. AF_12/2020</t>
  </si>
  <si>
    <t xml:space="preserve">101830U</t>
  </si>
  <si>
    <t xml:space="preserve">RECOMPOSIÇÃO DE BASE E OU SUB-BASE PARA REMENDO PROFUNDO DE SOLO BRITA (40/60) COM CIMENTO (TEOR DE 6%) - INCLUSO RETIRADA E COLOCAÇÃO DO MATERIAL. AF_12/2020</t>
  </si>
  <si>
    <t xml:space="preserve">101831U</t>
  </si>
  <si>
    <t xml:space="preserve">RECOMPOSIÇÃO DE BASE E OU SUB-BASE PARA REMENDO PROFUNDO DE SOLO BRITA (40/60) COM CIMENTO (TEOR DE 8%) - INCLUSO RETIRADA E COLOCAÇÃO DO MATERIAL. AF_12/2020</t>
  </si>
  <si>
    <t xml:space="preserve">101832U</t>
  </si>
  <si>
    <t xml:space="preserve">RECOMPOSIÇÃO DE BASE E OU SUB-BASE PARA REMENDO PROFUNDO DE SOLO BRITA (50/50) COM CIMENTO (TEOR DE 4%) - INCLUSO RETIRADA E COLOCAÇÃO DO MATERIAL. AF_12/2020</t>
  </si>
  <si>
    <t xml:space="preserve">101833U</t>
  </si>
  <si>
    <t xml:space="preserve">RECOMPOSIÇÃO DE BASE E OU SUB-BASE PARA REMENDO PROFUNDO DE SOLO BRITA (50/50) COM CIMENTO (TEOR DE 6%) - INCLUSO RETIRADA E COLOCAÇÃO DO MATERIAL. AF_12/2020</t>
  </si>
  <si>
    <t xml:space="preserve">101834U</t>
  </si>
  <si>
    <t xml:space="preserve">RECOMPOSIÇÃO DE BASE E OU SUB-BASE PARA REMENDO PROFUNDO DE SOLO BRITA (50/50) COM CIMENTO (TEOR DE 8%) - INCLUSO RETIRADA E COLOCAÇÃO DO MATERIAL. AF_12/2020</t>
  </si>
  <si>
    <t xml:space="preserve">101835U</t>
  </si>
  <si>
    <t xml:space="preserve">RECOMPOSIÇÃO DE BASE E OU SUB-BASE PARA REMENDO PROFUNDO DE BRITA GRADUADA SIMPLES - INCLUSO RETIRADA E COLOCAÇÃO DO MATERIAL. AF_12/2020</t>
  </si>
  <si>
    <t xml:space="preserve">101836U</t>
  </si>
  <si>
    <t xml:space="preserve">RECOMPOSIÇÃO DE BASE E OU SUB-BASE PARA FECHAMENTO DE VALAS DE SOLOS DE COMPORTAMENTO LATERÍTICO (ARENOSO) - INCLUSO RETIRADA E COLOCAÇÃO DO MATERIAL. AF_12/2020</t>
  </si>
  <si>
    <t xml:space="preserve">101837U</t>
  </si>
  <si>
    <t xml:space="preserve">RECOMPOSIÇÃO DE BASE E OU SUB-BASE PARA FECHAMENTO DE VALAS DE SOLO MELHORADO COM CIMENTO (TEOR DE 2%) - INCLUSO RETIRADA E COLOCAÇÃO DO MATERIAL. AF_12/2020</t>
  </si>
  <si>
    <t xml:space="preserve">101838U</t>
  </si>
  <si>
    <t xml:space="preserve">RECOMPOSIÇÃO DE BASE E OU SUB-BASE PARA FECHAMENTO DE VALAS DE SOLO MELHORADO COM CIMENTO (TEOR DE 4%) - INCLUSO RETIRADA E COLOCAÇÃO DO MATERIAL. AF_12/2020</t>
  </si>
  <si>
    <t xml:space="preserve">101839U</t>
  </si>
  <si>
    <t xml:space="preserve">RECOMPOSIÇÃO DE BASE E OU SUB-BASE PARA FECHAMENTO DE VALAS DE SOLO COM CIMENTO (TEOR DE 6%) - INCLUSO RETIRADA E COLOCAÇÃO DO MATERIAL. AF_12/2020</t>
  </si>
  <si>
    <t xml:space="preserve">101840U</t>
  </si>
  <si>
    <t xml:space="preserve">RECOMPOSIÇÃO DE BASE E OU SUB-BASE PARA FECHAMENTO DE VALAS DE SOLO COM CIMENTO (TEOR DE 8%) - INCLUSO RETIRADA E COLOCAÇÃO DO MATERIAL. AF_12/2020</t>
  </si>
  <si>
    <t xml:space="preserve">101841U</t>
  </si>
  <si>
    <t xml:space="preserve">RECOMPOSIÇÃO DE BASE E OU SUB-BASE PARA FECHAMENTO DE VALAS DE SOLO BRITA (40/60) - INCLUSO RETIRADA E COLOCAÇÃO DO MATERIAL. AF_12/2020</t>
  </si>
  <si>
    <t xml:space="preserve">101842U</t>
  </si>
  <si>
    <t xml:space="preserve">RECOMPOSIÇÃO DE BASE E OU SUB-BASE PARA FECHAMENTO DE VALAS DE SOLO BRITA (50/50) - INCLUSO RETIRADA E COLOCAÇÃO DO MATERIAL. AF_12/2020</t>
  </si>
  <si>
    <t xml:space="preserve">101843U</t>
  </si>
  <si>
    <t xml:space="preserve">RECOMPOSIÇÃO DE BASE E OU SUB-BASE PARA FECHAMENTO DE VALAS DE SOLO BRITA (40/60) COM CIMENTO (TEOR DE 4%) - INCLUSO RETIRADA E COLOCAÇÃO DO MATERIAL. AF_12/2020</t>
  </si>
  <si>
    <t xml:space="preserve">101844U</t>
  </si>
  <si>
    <t xml:space="preserve">RECOMPOSIÇÃO DE BASE E OU SUB-BASE PARA FECHAMENTO DE VALAS DE SOLO BRITA (40/60) COM CIMENTO (TEOR DE 6%) - INCLUSO RETIRADA E COLOCAÇÃO DO MATERIAL. AF_12/2020</t>
  </si>
  <si>
    <t xml:space="preserve">101845U</t>
  </si>
  <si>
    <t xml:space="preserve">RECOMPOSIÇÃO DE BASE E OU SUB-BASE PARA FECHAMENTO DE VALAS DE SOLO BRITA (40/60) COM CIMENTO (TEOR DE 8%) - INCLUSO RETIRADA E COLOCAÇÃO DO MATERIAL. AF_12/2020</t>
  </si>
  <si>
    <t xml:space="preserve">101846U</t>
  </si>
  <si>
    <t xml:space="preserve">RECOMPOSIÇÃO DE BASE E OU SUB-BASE PARA FECHAMENTO DE VALAS DE SOLO BRITA (50/50) COM CIMENTO (TEOR DE 4%) - INCLUSO RETIRADA E COLOCAÇÃO DO MATERIAL. AF_12/2020</t>
  </si>
  <si>
    <t xml:space="preserve">101847U</t>
  </si>
  <si>
    <t xml:space="preserve">RECOMPOSIÇÃO DE BASE E OU SUB-BASE PARA FECHAMENTO DE VALAS DE SOLO BRITA (50/50) COM CIMENTO (TEOR DE 6%) - INCLUSO RETIRADA E COLOCAÇÃO DO MATERIAL. AF_12/2020</t>
  </si>
  <si>
    <t xml:space="preserve">101848U</t>
  </si>
  <si>
    <t xml:space="preserve">RECOMPOSIÇÃO DE BASE E OU SUB-BASE PARA FECHAMENTO DE VALAS DE SOLO BRITA (50/50) COM CIMENTO (TEOR DE 8%) - INCLUSO RETIRADA E COLOCAÇÃO DO MATERIAL. AF_12/2020</t>
  </si>
  <si>
    <t xml:space="preserve">101849U</t>
  </si>
  <si>
    <t xml:space="preserve">RECOMPOSIÇÃO DE BASE E OU SUB-BASE PARA FECHAMENTO DE VALAS DE BRITA GRADUADA SIMPLES - INCLUSO RETIRADA E COLOCAÇÃO DO MATERIAL. AF_12/2020</t>
  </si>
  <si>
    <t xml:space="preserve">101850U</t>
  </si>
  <si>
    <t xml:space="preserve">REASSENTAMENTO DE PARALELEPÍPEDOS, REJUNTAMENTO COM PÓ DE PEDRA, COM REAPROVEITAMENTO DOS PARALELEPÍPEDOS - INCLUSO RETIRADA E COLOCAÇÃO DO MATERIAL. AF_12/2020</t>
  </si>
  <si>
    <t xml:space="preserve">101851U</t>
  </si>
  <si>
    <t xml:space="preserve">REASSENTAMENTO DE PARALELEPÍPEDOS, REJUNTAMENTO COM PEDRISCO E EMULSÃO ASFÁLTICA, COM REAPROVEITAMENTO DOS PARALELEPÍPEDOS - INCLUSO RETIRADA E COLOCAÇÃO DO MATERIAL. AF_12/2020_P</t>
  </si>
  <si>
    <t xml:space="preserve">101852U</t>
  </si>
  <si>
    <t xml:space="preserve">REASSENTAMENTO DE PARALELEPÍPEDOS, REJUNTAMENTO COM ARGAMASSA, COM REAPROVEITAMENTO DOS PARALELEPÍPEDOS - INCLUSO RETIRADA E COLOCAÇÃO DO MATERIAL. AF_12/2020</t>
  </si>
  <si>
    <t xml:space="preserve">101853U</t>
  </si>
  <si>
    <t xml:space="preserve">REASSENTAMENTO DE PEDRAS POLIÉDRICAS, REJUNTAMENTO COM PÓ DE PEDRA, COM REAPROVEITAMENTO DAS PEDRAS POLIÉDRICAS - INCLUSO RETIRADA E COLOCAÇÃO DO MATERIAL.  AF_12/2020</t>
  </si>
  <si>
    <t xml:space="preserve">101854U</t>
  </si>
  <si>
    <t xml:space="preserve">REASSENTAMENTO DE PEDRAS POLIÉDRICAS, REJUNTAMENTO COM PEDRISCO E EMULSÃO ASFÁLTICA, COM REAPROVEITAMENTO DAS PEDRAS POLIÉDRICAS - INCLUSO RETIRADA E COLOCAÇÃO DO MATERIAL. AF_12/2020_P</t>
  </si>
  <si>
    <t xml:space="preserve">101855U</t>
  </si>
  <si>
    <t xml:space="preserve">REASSENTAMENTO DE PEDRAS POLIÉDRICAS, REJUNTAMENTO COM ARGAMASSA, COM REAPROVEITAMENTO DAS PEDRAS POLIÉDRICAS - INCLUSO RETIRADA E COLOCAÇÃO DO MATERIAL. AF_12/2020</t>
  </si>
  <si>
    <t xml:space="preserve">101856U</t>
  </si>
  <si>
    <t xml:space="preserve">REASSENTAMENTO DE BLOCOS PISOGRAMA PARA PISO INTERTRAVADO, COM REAPROVEITAMENTO DOS BLOCOS PISOGRAMA - INCLUSO RETIRADA E COLOCAÇÃO DO MATERIAL. AF_12/2020</t>
  </si>
  <si>
    <t xml:space="preserve">101857U</t>
  </si>
  <si>
    <t xml:space="preserve">REASSENTAMENTO DE BLOCOS SEXTAVADO PARA PISO INTERTRAVADO, ESPESSURA DE 6 CM, EM CALÇADA, COM REAPROVEITAMENTO DOS BLOCOS SEXTAVADOS - INCLUSO RETIRADA E COLOCAÇÃO DO MATERIAL. AF_12/2020</t>
  </si>
  <si>
    <t xml:space="preserve">101858U</t>
  </si>
  <si>
    <t xml:space="preserve">REASSENTAMENTO DE BLOCOS SEXTAVADO PARA PISO INTERTRAVADO, ESPESSURA DE 6 CM, EM VIA/ESTACIONAMENTO, COM REAPROVEITAMENTO DOS BLOCOS SEXTAVADO - INCLUSO RETIRADA E COLOCAÇÃO DO MATERIAL. AF_12/2020</t>
  </si>
  <si>
    <t xml:space="preserve">101859U</t>
  </si>
  <si>
    <t xml:space="preserve">REASSENTAMENTO DE BLOCOS SEXTAVADO PARA PISO INTERTRAVADO, ESPESSURA DE 8 CM, EM VIA/ESTACIONAMENTO, COM REAPROVEITAMENTO DOS BLOCOS SEXTAVADO - INCLUSO RETIRADA E COLOCAÇÃO DO MATERIAL. AF_12/2020</t>
  </si>
  <si>
    <t xml:space="preserve">101860U</t>
  </si>
  <si>
    <t xml:space="preserve">REASSENTAMENTO DE BLOCOS SEXTAVADO PARA PISO INTERTRAVADO, ESPESSURA DE 10 CM, EM VIA/ESTACIONAMENTO, COM REAPROVEITAMENTO DOS BLOCOS SEXTAVADO - INCLUSO RETIRADA E COLOCAÇÃO DO MATERIAL. AF_12/2020</t>
  </si>
  <si>
    <t xml:space="preserve">101861U</t>
  </si>
  <si>
    <t xml:space="preserve">REASSENTAMENTO DE BLOCOS RETANGULAR PARA PISO INTERTRAVADO, ESPESSURA DE 4  CM, EM CALÇADA, COM REAPROVEITAMENTO DOS BLOCOS RETANGULAR - INCLUSO RETIRADA E COLOCAÇÃO DO MATERIAL. AF_12/2020</t>
  </si>
  <si>
    <t xml:space="preserve">101862U</t>
  </si>
  <si>
    <t xml:space="preserve">REASSENTAMENTO DE BLOCOS RETANGULAR PARA PISO INTERTRAVADO, ESPESSURA DE 6 CM, EM CALÇADA, COM REAPROVEITAMENTO DOS BLOCOS RETANGULAR - INCLUSO RETIRADA E COLOCAÇÃO DO MATERIAL. AF_12/2020</t>
  </si>
  <si>
    <t xml:space="preserve">101863U</t>
  </si>
  <si>
    <t xml:space="preserve">REASSENTAMENTO DE BLOCOS RETANGULAR PARA PISO INTERTRAVADO, ESPESSURA DE 6 CM, EM VIA/ESTACIONAMENTO, COM REAPROVEITAMENTO DOS BLOCOS RETANGULAR - INCLUSO RETIRADA E COLOCAÇÃO DO MATERIAL. AF_12/2020</t>
  </si>
  <si>
    <t xml:space="preserve">101864U</t>
  </si>
  <si>
    <t xml:space="preserve">REASSENTAMENTO DE BLOCOS RETANGULAR PARA PISO INTERTRAVADO, ESPESSURA DE 8 CM, EM VIA/ESTACIONAMENTO, COM REAPROVEITAMENTO DOS BLOCOS RETANGULAR - INCLUSO RETIRADA E COLOCAÇÃO DO MATERIAL. AF_12/2020</t>
  </si>
  <si>
    <t xml:space="preserve">101865U</t>
  </si>
  <si>
    <t xml:space="preserve">REASSENTAMENTO DE BLOCOS RETANGULAR PARA PISO INTERTRAVADO, ESPESSURA DE 10 CM, EM VIA/ESTACIONAMENTO, COM REAPROVEITAMENTO DOS BLOCOS RETANGULAR - INCLUSO RETIRADA E COLOCAÇÃO DO MATERIAL. AF_12/2020</t>
  </si>
  <si>
    <t xml:space="preserve">101866U</t>
  </si>
  <si>
    <t xml:space="preserve">REASSENTAMENTO DE BLOCOS 16 FACES PARA PISO INTERTRAVADO, ESPESSURA DE 4  CM, EM CALÇADA, COM REAPROVEITAMENTO DOS BLOCOS 16 FACES - INCLUSO RETIRADA E COLOCAÇÃO DO MATERIAL. AF_12/2020</t>
  </si>
  <si>
    <t xml:space="preserve">101867U</t>
  </si>
  <si>
    <t xml:space="preserve">REASSENTAMENTO DE BLOCOS 16 FACES PARA PISO INTERTRAVADO, ESPESSURA DE 6 CM, EM CALÇADA, COM REAPROVEITAMENTO DOS BLOCOS 16 FACES - INCLUSO RETIRADA E COLOCAÇÃO DO MATERIAL. AF_12/2020</t>
  </si>
  <si>
    <t xml:space="preserve">101868U</t>
  </si>
  <si>
    <t xml:space="preserve">REASSENTAMENTO DE BLOCOS 16 FACES PARA PISO INTERTRAVADO, ESPESSURA DE 6 CM, EM VIA/ESTACIONAMENTO, COM REAPROVEITAMENTO DOS BLOCOS 16 FACES - INCLUSO RETIRADA E COLOCAÇÃO DO MATERIAL. AF_12/2020</t>
  </si>
  <si>
    <t xml:space="preserve">101869U</t>
  </si>
  <si>
    <t xml:space="preserve">REASSENTAMENTO DE BLOCOS 16 FACES PARA PISO INTERTRAVADO, ESPESSURA DE 8 CM, EM VIA/ESTACIONAMENTO, COM REAPROVEITAMENTO DOS BLOCOS 16 FACES - INCLUSO RETIRADA E COLOCAÇÃO DO MATERIAL. AF_12/2020</t>
  </si>
  <si>
    <t xml:space="preserve">101870U</t>
  </si>
  <si>
    <t xml:space="preserve">REASSENTAMENTO DE BLOCOS 16 FACES PARA PISO INTERTRAVADO, ESPESSURA DE 10 CM, EM VIA/ESTACIONAMENTO, COM REAPROVEITAMENTO DOS BLOCOS 16 FACES - INCLUSO RETIRADA E COLOCAÇÃO DO MATERIAL. AF_12/2020</t>
  </si>
  <si>
    <t xml:space="preserve">102096U</t>
  </si>
  <si>
    <t xml:space="preserve">EXECUÇÃO DE TAPA BURACO COM APLICAÇÃO DE CONCRETO ASFÁLTICO (AQUISIÇÃO EM USINA) E PINTURA DE LIGAÇÃO. AF_12/2020</t>
  </si>
  <si>
    <t xml:space="preserve">102098U</t>
  </si>
  <si>
    <t xml:space="preserve">RECOMPOSIÇÃO DE REVESTIMENTO EM CONCRETO ASFÁLTICO (AQUISIÇÃO EM USINA), PARA O FECHAMENTO DE VALAS - INCLUSO DEMOLIÇÃO DO PAVIMENTO. AF_12/2020</t>
  </si>
  <si>
    <t xml:space="preserve">102101U</t>
  </si>
  <si>
    <t xml:space="preserve">EXECUÇÃO DE PINTURA DE LIGAÇÃO COM EMULSÃO ASFÁLTICA RR-2C, PARA O FECHAMENTO DE VALAS. AF_12/2020</t>
  </si>
  <si>
    <t xml:space="preserve">102988U</t>
  </si>
  <si>
    <t xml:space="preserve">RECOMPOSIÇÃO DE PAVIMENTO EM PISO INTERTRAVADO, COM REAPROVEITAMENTO DOS BLOCOS INTERTRAVADOS, PARA FECHAMENTO DE VALAS - INCLUSO RETIRADA E COLOCAÇÃO DO MATERIAL. AF_12/2020</t>
  </si>
  <si>
    <t xml:space="preserve">100576U</t>
  </si>
  <si>
    <t xml:space="preserve">REGULARIZAÇÃO E COMPACTAÇÃO DE SUBLEITO DE SOLO  PREDOMINANTEMENTE ARGILOSO. AF_11/2019</t>
  </si>
  <si>
    <t xml:space="preserve">100577U</t>
  </si>
  <si>
    <t xml:space="preserve">REGULARIZAÇÃO E COMPACTAÇÃO DE SUBLEITO DE SOLO PREDOMINANTEMENTE ARENOSO. AF_11/2019</t>
  </si>
  <si>
    <t xml:space="preserve">96388U</t>
  </si>
  <si>
    <t xml:space="preserve">EXECUÇÃO E COMPACTAÇÃO DE BASE E OU SUB BASE PARA PAVIMENTAÇÃO DE SOLOS DE COMPORTAMENTO LATERÍTICO (ARENOSO) - EXCLUSIVE SOLO, ESCAVAÇÃO, CARGA E TRANSPORTE. AF_11/2019</t>
  </si>
  <si>
    <t xml:space="preserve">96389U</t>
  </si>
  <si>
    <t xml:space="preserve">EXECUÇÃO E COMPACTAÇÃO DE BASE E OU SUB BASE PARA PAVIMENTAÇÃO DE SOLO (PREDOMINANTEMENTE ARENOSO) COM CIMENTO (TEOR DE 2%) - EXCLUSIVE SOLO, ESCAVAÇÃO, CARGA E TRANSPORTE. AF_11/2019</t>
  </si>
  <si>
    <t xml:space="preserve">96390U</t>
  </si>
  <si>
    <t xml:space="preserve">EXECUÇÃO E COMPACTAÇÃO DE BASE E OU SUB BASE PARA PAVIMENTAÇÃO DE SOLO (PREDOMINANTEMENTE ARENOSO) COM CIMENTO (TEOR DE 4%) - EXCLUSIVE SOLO, ESCAVAÇÃO, CARGA E TRANSPORTE. AF_11/2019</t>
  </si>
  <si>
    <t xml:space="preserve">96391U</t>
  </si>
  <si>
    <t xml:space="preserve">EXECUÇÃO E COMPACTAÇÃO DE BASE E OU SUB BASE PARA PAVIMENTAÇÃO DE SOLO (PREDOMINANTEMENTE ARENOSO) COM CIMENTO (TEOR DE 6%) - EXCLUSIVE SOLO, ESCAVAÇÃO, CARGA E TRANSPORTE. AF_11/2019</t>
  </si>
  <si>
    <t xml:space="preserve">96392U</t>
  </si>
  <si>
    <t xml:space="preserve">EXECUÇÃO E COMPACTAÇÃO DE BASE E OU SUB BASE PARA PAVIMENTAÇÃO DE SOLO (PREDOMINANTEMENTE ARENOSO) COM CIMENTO (TEOR DE 8%) - EXCLUSIVE SOLO, ESCAVAÇÃO, CARGA E TRANSPORTE. AF_11/2019</t>
  </si>
  <si>
    <t xml:space="preserve">96396U</t>
  </si>
  <si>
    <t xml:space="preserve">EXECUÇÃO E COMPACTAÇÃO DE BASE E OU SUB BASE PARA PAVIMENTAÇÃO DE BRITA GRADUADA SIMPLES - EXCLUSIVE CARGA E TRANSPORTE. AF_11/2019</t>
  </si>
  <si>
    <t xml:space="preserve">96397U</t>
  </si>
  <si>
    <t xml:space="preserve">EXECUÇÃO E COMPACTAÇÃO DE BASE E OU SUB BASE PARA PAVIMENTAÇÃO DE BRITA GRADUADA SIMPLES TRATADA COM CIMENTO - EXCLUSIVE CARGA E TRANSPORTE. AF_11/2019</t>
  </si>
  <si>
    <t xml:space="preserve">96398U</t>
  </si>
  <si>
    <t xml:space="preserve">EXECUÇÃO E COMPACTAÇÃO DE BASE E OU SUB BASE PARA PAVIMENTAÇÃO DE CONCRETO COMPACTADO COM ROLO - EXCLUSIVE CARGA E TRANSPORTE. AF_11/2019</t>
  </si>
  <si>
    <t xml:space="preserve">96399U</t>
  </si>
  <si>
    <t xml:space="preserve">EXECUÇÃO E COMPACTAÇÃO DE BASE E OU SUB BASE PARA PAVIMENTAÇÃO DE PEDRA RACHÃO  - EXCLUSIVE CARGA E TRANSPORTE. AF_11/2019</t>
  </si>
  <si>
    <t xml:space="preserve">96400U</t>
  </si>
  <si>
    <t xml:space="preserve">EXECUÇÃO E COMPACTAÇÃO DE BASE E OU SUB BASE PARA PAVIMENTAÇÃO DE MACADAME SECO - EXCLUSIVE CARGA E TRANSPORTE. AF_11/2019</t>
  </si>
  <si>
    <t xml:space="preserve">96402U</t>
  </si>
  <si>
    <t xml:space="preserve">EXECUÇÃO DE PINTURA DE LIGAÇÃO COM EMULSÃO ASFÁLTICA RR-2C. AF_11/2019</t>
  </si>
  <si>
    <t xml:space="preserve">100564U</t>
  </si>
  <si>
    <t xml:space="preserve">EXECUÇÃO E COMPACTAÇÃO DE BASE E OU SUB-BASE PARA PAVIMENTAÇÃO DE SOLO (PREDOMINANTEMENTE ARENOSO) BRITA - 40/60 - EXCLUSIVE SOLO, ESCAVAÇÃO, CARGA E TRANSPORTE. AF_11/2019</t>
  </si>
  <si>
    <t xml:space="preserve">100565U</t>
  </si>
  <si>
    <t xml:space="preserve">EXECUÇÃO E COMPACTAÇÃO DE BASE E OU SUB-BASE PARA PAVIMENTAÇÃO DE SOLO (PREDOMINANTEMENTE ARENOSO) BRITA - 50/50 - EXCLUSIVE SOLO, ESCAVAÇÃO, CARGA E TRANSPORTE. AF_11/2019</t>
  </si>
  <si>
    <t xml:space="preserve">100566U</t>
  </si>
  <si>
    <t xml:space="preserve">EXECUÇÃO E COMPACTAÇÃO DE BASE E OU SUB-BASE PARA PAVIMENTAÇÃO DE SOLO (PREDOMINANTEMENTE ARENOSO) BRITA - 40/60 COM CIMENTO (TEOR DE 4%) - EXCLUSIVE SOLO, ESCAVAÇÃO, CARGA E TRANSPORTE. AF_11/2019</t>
  </si>
  <si>
    <t xml:space="preserve">100567U</t>
  </si>
  <si>
    <t xml:space="preserve">EXECUÇÃO E COMPACTAÇÃO DE BASE E OU SUB-BASE PARA PAVIMENTAÇÃO DE SOLO (PREDOMINANTEMENTE ARENOSO) BRITA - 40/60 COM CIMENTO (TEOR DE 6%) - EXCLUSIVE SOLO, ESCAVAÇÃO, CARGA E TRANSPORTE. AF_11/2019</t>
  </si>
  <si>
    <t xml:space="preserve">100568U</t>
  </si>
  <si>
    <t xml:space="preserve">EXECUÇÃO E COMPACTAÇÃO DE BASE E OU SUB-BASE PARA PAVIMENTAÇÃO DE SOLO (PREDOMINANTEMENTE ARENOSO) BRITA - 40/60 COM CIMENTO (TEOR DE 8%) - EXCLUSIVE SOLO, ESCAVAÇÃO, CARGA E TRANSPORTE. AF_11/2019</t>
  </si>
  <si>
    <t xml:space="preserve">100569U</t>
  </si>
  <si>
    <t xml:space="preserve">EXECUÇÃO E COMPACTAÇÃO DE BASE E OU SUB-BASE PARA PAVIMENTAÇÃO DE SOLO (PREDOMINANTEMENTE ARENOSO) BRITA - 50/50 COM CIMENTO (TEOR DE 4%)  - EXCLUSIVE SOLO, ESCAVAÇÃO, CARGA E TRANSPORTE. AF_11/2019</t>
  </si>
  <si>
    <t xml:space="preserve">100570U</t>
  </si>
  <si>
    <t xml:space="preserve">EXECUÇÃO E COMPACTAÇÃO DE BASE E OU SUB-BASE PARA PAVIMENTAÇÃO DE SOLO (PREDOMINANTEMENTE ARENOSO) BRITA - 50/50 COM CIMENTO (TEOR DE 6%) - EXCLUSIVE SOLO, ESCAVAÇÃO, CARGA E TRANSPORTE. AF_11/2019</t>
  </si>
  <si>
    <t xml:space="preserve">100571U</t>
  </si>
  <si>
    <t xml:space="preserve">EXECUÇÃO E COMPACTAÇÃO DE BASE E OU SUB-BASE PARA PAVIMENTAÇÃO DE SOLO (PREDOMINANTEMENTE ARENOSO) BRITA - 50/50 COM CIMENTO (TEOR DE 8%) - EXCLUSIVE SOLO, ESCAVAÇÃO, CARGA E TRANSPORTE. AF_11/2019</t>
  </si>
  <si>
    <t xml:space="preserve">100572U</t>
  </si>
  <si>
    <t xml:space="preserve">EXECUÇÃO E COMPACTAÇÃO DE BASE E OU SUB-BASE PARA PAVIMENTAÇÃO DE SOLO (PREDOMINANTEMENTE ARGILOSO) BRITA - 40/60 - EXCLUSIVE SOLO, ESCAVAÇÃO, CARGA E TRANSPORTE. AF_11/2019</t>
  </si>
  <si>
    <t xml:space="preserve">100573U</t>
  </si>
  <si>
    <t xml:space="preserve">EXECUÇÃO E COMPACTAÇÃO DE BASE E OU SUB-BASE PARA PAVIMENTAÇÃO DE SOLO (PREDOMINANTEMENTE ARGILOSO) BRITA - 50/50 - EXCLUSIVE SOLO, ESCAVAÇÃO, CARGA E TRANSPORTE. AF_11/2019</t>
  </si>
  <si>
    <t xml:space="preserve">100574U</t>
  </si>
  <si>
    <t xml:space="preserve">ESPALHAMENTO DE MATERIAL COM TRATOR DE ESTEIRAS. AF_11/2019</t>
  </si>
  <si>
    <t xml:space="preserve">100575U</t>
  </si>
  <si>
    <t xml:space="preserve">REGULARIZAÇÃO DE SUPERFÍCIES COM MOTONIVELADORA. AF_11/2019</t>
  </si>
  <si>
    <t xml:space="preserve">101767U</t>
  </si>
  <si>
    <t xml:space="preserve">EXECUÇÃO E COMPACTAÇÃO DE BASE E OU SUB BASE PARA PAVIMENTAÇÃO DE SOLOS ESTABILIZADOS GRANULOMETRICAMENTE COM MISTURA DE SOLOS EM PISTA - EXCLUSIVE SOLO, ESCAVAÇÃO, CARGA E TRANSPORTE. AF_11/2019</t>
  </si>
  <si>
    <t xml:space="preserve">101768U</t>
  </si>
  <si>
    <t xml:space="preserve">EXECUÇÃO E COMPACTAÇÃO DE BASE E OU SUB BASE PARA PAVIMENTAÇÃO DE SOLO ESTABILIZADO GRANULOMETRICAMENTE SEM MISTURA DE SOLOS - EXCLUSIVE SOLO, ESCAVAÇÃO, CARGA E TRANSPORTE. AF_11/2019</t>
  </si>
  <si>
    <t xml:space="preserve">92391U</t>
  </si>
  <si>
    <t xml:space="preserve">EXECUÇÃO DE PAVIMENTO EM PISO INTERTRAVADO, COM BLOCO PISOGRAMA DE 35 X 25 CM, ESPESSURA 6 CM. AF_12/2015</t>
  </si>
  <si>
    <t xml:space="preserve">92392U</t>
  </si>
  <si>
    <t xml:space="preserve">EXECUÇÃO DE PAVIMENTO EM PISO INTERTRAVADO, COM BLOCO PISOGRAMA DE 35 X 25 CM, ESPESSURA 8 CM. AF_12/2015</t>
  </si>
  <si>
    <t xml:space="preserve">92393U</t>
  </si>
  <si>
    <t xml:space="preserve">EXECUÇÃO DE PAVIMENTO EM PISO INTERTRAVADO, COM BLOCO SEXTAVADO DE 25 X 25 CM, ESPESSURA 6 CM. AF_12/2015</t>
  </si>
  <si>
    <t xml:space="preserve">92394U</t>
  </si>
  <si>
    <t xml:space="preserve">EXECUÇÃO DE PAVIMENTO EM PISO INTERTRAVADO, COM BLOCO SEXTAVADO DE 25 X 25 CM, ESPESSURA 8 CM. AF_12/2015</t>
  </si>
  <si>
    <t xml:space="preserve">92395U</t>
  </si>
  <si>
    <t xml:space="preserve">EXECUÇÃO DE PAVIMENTO EM PISO INTERTRAVADO, COM BLOCO SEXTAVADO DE 25 X 25 CM, ESPESSURA 10 CM. AF_12/2015</t>
  </si>
  <si>
    <t xml:space="preserve">92396U</t>
  </si>
  <si>
    <t xml:space="preserve">EXECUÇÃO DE PASSEIO EM PISO INTERTRAVADO, COM BLOCO RETANGULAR COR NATURAL DE 20 X 10 CM, ESPESSURA 6 CM. AF_12/2015</t>
  </si>
  <si>
    <t xml:space="preserve">92397U</t>
  </si>
  <si>
    <t xml:space="preserve">EXECUÇÃO DE PÁTIO/ESTACIONAMENTO EM PISO INTERTRAVADO, COM BLOCO RETANGULAR COR NATURAL DE 20 X 10 CM, ESPESSURA 6 CM. AF_12/2015</t>
  </si>
  <si>
    <t xml:space="preserve">92398U</t>
  </si>
  <si>
    <t xml:space="preserve">EXECUÇÃO DE PÁTIO/ESTACIONAMENTO EM PISO INTERTRAVADO, COM BLOCO RETANGULAR COR NATURAL DE 20 X 10 CM, ESPESSURA 8 CM. AF_12/2015</t>
  </si>
  <si>
    <t xml:space="preserve">92399U</t>
  </si>
  <si>
    <t xml:space="preserve">EXECUÇÃO DE VIA EM PISO INTERTRAVADO, COM BLOCO RETANGULAR COR NATURAL DE 20 X 10 CM, ESPESSURA 8 CM. AF_12/2015</t>
  </si>
  <si>
    <t xml:space="preserve">92400U</t>
  </si>
  <si>
    <t xml:space="preserve">EXECUÇÃO DE PÁTIO/ESTACIONAMENTO EM PISO INTERTRAVADO, COM BLOCO RETANGULAR DE 20 X 10 CM, ESPESSURA 10 CM. AF_12/2015</t>
  </si>
  <si>
    <t xml:space="preserve">92401U</t>
  </si>
  <si>
    <t xml:space="preserve">EXECUÇÃO DE VIA EM PISO INTERTRAVADO, COM BLOCO RETANGULAR DE 20 X 10 CM, ESPESSURA 10 CM. AF_12/2015</t>
  </si>
  <si>
    <t xml:space="preserve">92402U</t>
  </si>
  <si>
    <t xml:space="preserve">EXECUÇÃO DE PASSEIO EM PISO INTERTRAVADO, COM BLOCO 16 FACES DE 22 X 11 CM, ESPESSURA 6 CM. AF_12/2015</t>
  </si>
  <si>
    <t xml:space="preserve">92403U</t>
  </si>
  <si>
    <t xml:space="preserve">EXECUÇÃO DE PÁTIO/ESTACIONAMENTO EM PISO INTERTRAVADO, COM BLOCO 16 FACES DE 22 X 11 CM, ESPESSURA 6 CM. AF_12/2015</t>
  </si>
  <si>
    <t xml:space="preserve">92404U</t>
  </si>
  <si>
    <t xml:space="preserve">EXECUÇÃO DE PÁTIO/ESTACIONAMENTO EM PISO INTERTRAVADO, COM BLOCO 16 FACES DE 22 X 11 CM, ESPESSURA 8 CM. AF_12/2015</t>
  </si>
  <si>
    <t xml:space="preserve">92405U</t>
  </si>
  <si>
    <t xml:space="preserve">EXECUÇÃO DE VIA EM PISO INTERTRAVADO, COM BLOCO 16 FACES DE 22 X 11 CM, ESPESSURA 8 CM. AF_12/2015</t>
  </si>
  <si>
    <t xml:space="preserve">92406U</t>
  </si>
  <si>
    <t xml:space="preserve">EXECUÇÃO DE PÁTIO/ESTACIONAMENTO EM PISO INTERTRAVADO, COM BLOCO 16 FACES DE 22 X 11 CM, ESPESSURA 10 CM. AF_12/2015</t>
  </si>
  <si>
    <t xml:space="preserve">92407U</t>
  </si>
  <si>
    <t xml:space="preserve">EXECUÇÃO DE VIA EM PISO INTERTRAVADO, COM BLOCO 16 FACES DE 22 X 11 CM, ESPESSURA 10 CM. AF_12/2015</t>
  </si>
  <si>
    <t xml:space="preserve">93679U</t>
  </si>
  <si>
    <t xml:space="preserve">EXECUÇÃO DE PASSEIO EM PISO INTERTRAVADO, COM BLOCO RETANGULAR COLORIDO DE 20 X 10 CM, ESPESSURA 6 CM. AF_12/2015</t>
  </si>
  <si>
    <t xml:space="preserve">93680U</t>
  </si>
  <si>
    <t xml:space="preserve">EXECUÇÃO DE PÁTIO/ESTACIONAMENTO EM PISO INTERTRAVADO, COM BLOCO RETANGULAR COLORIDO DE 20 X 10 CM, ESPESSURA 6 CM. AF_12/2015</t>
  </si>
  <si>
    <t xml:space="preserve">93681U</t>
  </si>
  <si>
    <t xml:space="preserve">EXECUÇÃO DE PÁTIO/ESTACIONAMENTO EM PISO INTERTRAVADO, COM BLOCO RETANGULAR COLORIDO DE 20 X 10 CM, ESPESSURA 8 CM. AF_12/2015</t>
  </si>
  <si>
    <t xml:space="preserve">93682U</t>
  </si>
  <si>
    <t xml:space="preserve">EXECUÇÃO DE VIA EM PISO INTERTRAVADO, COM BLOCO RETANGULAR COLORIDO DE 20 X 10 CM, ESPESSURA 8 CM. AF_12/2015</t>
  </si>
  <si>
    <t xml:space="preserve">97104U</t>
  </si>
  <si>
    <t xml:space="preserve">EXECUÇÃO DE PAVIMENTO DE CONCRETO SIMPLES (PCS), FCK = 40 MPA, ESPESSURA DE 15,0 CM. AF_04/2022</t>
  </si>
  <si>
    <t xml:space="preserve">97105U</t>
  </si>
  <si>
    <t xml:space="preserve">EXECUÇÃO DE PAVIMENTO DE CONCRETO SIMPLES (PCS), FCK = 40 MPA, ESPESSURA DE 17,5 CM. AF_04/2022</t>
  </si>
  <si>
    <t xml:space="preserve">97106U</t>
  </si>
  <si>
    <t xml:space="preserve">EXECUÇÃO DE PAVIMENTO DE CONCRETO SIMPLES (PCS), FCK = 40 MPA, ESPESSURA DE 20,0 CM. AF_04/2022</t>
  </si>
  <si>
    <t xml:space="preserve">97107U</t>
  </si>
  <si>
    <t xml:space="preserve">EXECUÇÃO DE PAVIMENTO DE CONCRETO SIMPLES (PCS), FCK = 40 MPA, ESPESSURA DE 22,5 CM. AF_04/2022</t>
  </si>
  <si>
    <t xml:space="preserve">97108U</t>
  </si>
  <si>
    <t xml:space="preserve">EXECUÇÃO DE PAVIMENTO DE CONCRETO SIMPLES (PCS), FCK = 40 MPA, ESPESSURA DE 25,0 CM. AF_04/2022</t>
  </si>
  <si>
    <t xml:space="preserve">97109U</t>
  </si>
  <si>
    <t xml:space="preserve">EXECUÇÃO DE PAVIMENTO DE CONCRETO SIMPLES (PCS), FCK = 40 MPA, ESPESSURA DE 27,5 CM. AF_04/2022</t>
  </si>
  <si>
    <t xml:space="preserve">97111U</t>
  </si>
  <si>
    <t xml:space="preserve">EXECUÇÃO DE PAVIMENTO DE CONCRETO ARMADO (PCA), FCK = 30 MPA, ESPESSURA DE 15,0 CM. AF_04/2022</t>
  </si>
  <si>
    <t xml:space="preserve">97112U</t>
  </si>
  <si>
    <t xml:space="preserve">EXECUÇÃO DE PAVIMENTO DE CONCRETO ARMADO (PCA), FCK = 30 MPA, ESPESSURA DE 17,5 CM. AF_04/2022</t>
  </si>
  <si>
    <t xml:space="preserve">97113U</t>
  </si>
  <si>
    <t xml:space="preserve">APLICAÇÃO DE LONA PLÁSTICA PARA EXECUÇÃO DE PAVIMENTOS DE CONCRETO. AF_04/2022</t>
  </si>
  <si>
    <t xml:space="preserve">97114U</t>
  </si>
  <si>
    <t xml:space="preserve">EXECUÇÃO DE JUNTAS DE CONTRAÇÃO PARA PAVIMENTOS DE CONCRETO. AF_04/2022</t>
  </si>
  <si>
    <t xml:space="preserve">97115U</t>
  </si>
  <si>
    <t xml:space="preserve">APLICAÇÃO DE GRAXA EM BARRAS DE TRANSFERÊNCIA PARA EXECUÇÃO DE PAVIMENTO DE CONCRETO. AF_04/2022</t>
  </si>
  <si>
    <t xml:space="preserve">97116U</t>
  </si>
  <si>
    <t xml:space="preserve">BARRAS DE TRANSFERÊNCIA, AÇO CA-25 DE 16,0 MM, PARA EXECUÇÃO DE PAVIMENTO DE CONCRETO  FORNECIMENTO E INSTALAÇÃO. AF_04/2022</t>
  </si>
  <si>
    <t xml:space="preserve">97117U</t>
  </si>
  <si>
    <t xml:space="preserve">BARRAS DE TRANSFERÊNCIA, AÇO CA-25 DE 20,0 MM, PARA EXECUÇÃO DE PAVIMENTO DE CONCRETO  FORNECIMENTO E INSTALAÇÃO. AF_04/2022</t>
  </si>
  <si>
    <t xml:space="preserve">97118U</t>
  </si>
  <si>
    <t xml:space="preserve">BARRAS DE TRANSFERÊNCIA, AÇO CA-25 DE 25,0 MM, PARA EXECUÇÃO DE PAVIMENTO DE CONCRETO  FORNECIMENTO E INSTALAÇÃO. AF_04/2022</t>
  </si>
  <si>
    <t xml:space="preserve">97119U</t>
  </si>
  <si>
    <t xml:space="preserve">BARRAS DE TRANSFERÊNCIA, AÇO CA-25 DE 32,0 MM, PARA EXECUÇÃO DE PAVIMENTO DE CONCRETO  FORNECIMENTO E INSTALAÇÃO. AF_04/2022</t>
  </si>
  <si>
    <t xml:space="preserve">97120U</t>
  </si>
  <si>
    <t xml:space="preserve">BARRAS DE LIGAÇÃO, AÇO CA-50 DE 10 MM, PARA EXECUÇÃO DE PAVIMENTO DE CONCRETO  FORNECIMENTO E INSTALAÇÃO. AF_04/2022</t>
  </si>
  <si>
    <t xml:space="preserve">97802U</t>
  </si>
  <si>
    <t xml:space="preserve">PAVIMENTO COM TRATAMENTO SUPERFICIAL SIMPLES, COM EMULSÃO ASFÁLTICA RR-2C. AF_01/2020</t>
  </si>
  <si>
    <t xml:space="preserve">97803U</t>
  </si>
  <si>
    <t xml:space="preserve">PAVIMENTO COM TRATAMENTO SUPERFICIAL SIMPLES, COM EMULSÃO ASFÁLTICA RR-2C, COM BANHO DILUÍDO. AF_01/2020</t>
  </si>
  <si>
    <t xml:space="preserve">97805U</t>
  </si>
  <si>
    <t xml:space="preserve">PAVIMENTO COM TRATAMENTO SUPERFICIAL DUPLO, COM EMULSÃO ASFÁLTICA RR-2C. AF_01/2020</t>
  </si>
  <si>
    <t xml:space="preserve">97806U</t>
  </si>
  <si>
    <t xml:space="preserve">PAVIMENTO COM TRATAMENTO SUPERFICIAL DUPLO, COM EMULSÃO ASFÁLTICA RR-2C, COM BANHO DILUÍDO. AF_01/2020</t>
  </si>
  <si>
    <t xml:space="preserve">97807U</t>
  </si>
  <si>
    <t xml:space="preserve">PAVIMENTO COM TRATAMENTO SUPERFICIAL DUPLO, COM EMULSÃO ASFÁLTICA RR-2C, COM CAPA SELANTE. AF_01/2020</t>
  </si>
  <si>
    <t xml:space="preserve">97809U</t>
  </si>
  <si>
    <t xml:space="preserve">PAVIMENTO COM TRATAMENTO SUPERFICIAL TRIPLO, COM EMULSÃO ASFÁLTICA RR-2C. AF_01/2020</t>
  </si>
  <si>
    <t xml:space="preserve">97810U</t>
  </si>
  <si>
    <t xml:space="preserve">PAVIMENTO COM TRATAMENTO SUPERFICIAL TRIPLO, COM EMULSÃO ASFÁLTICA RR-2C, COM BANHO DILUÍDO. AF_01/2020</t>
  </si>
  <si>
    <t xml:space="preserve">97811U</t>
  </si>
  <si>
    <t xml:space="preserve">PAVIMENTO COM TRATAMENTO SUPERFICIAL TRIPLO, COM EMULSÃO ASFÁLTICA RR-2C, COM CAPA SELANTE. AF_01/2020</t>
  </si>
  <si>
    <t xml:space="preserve">101167U</t>
  </si>
  <si>
    <t xml:space="preserve">EXECUÇÃO DE PAVIMENTO EM PARALELEPÍPEDOS, REJUNTAMENTO COM PÓ DE PEDRA. AF_05/2020</t>
  </si>
  <si>
    <t xml:space="preserve">101168U</t>
  </si>
  <si>
    <t xml:space="preserve">EXECUÇÃO DE PAVIMENTO EM PARALELEPÍPEDOS, REJUNTAMENTO COM PEDRISCO E EMULSÃO ASFÁLTICA. AF_05/2020_P</t>
  </si>
  <si>
    <t xml:space="preserve">101169U</t>
  </si>
  <si>
    <t xml:space="preserve">EXECUÇÃO DE PAVIMENTO EM PARALELEPÍPEDOS, REJUNTAMENTO COM ARGAMASSA TRAÇO 1:3 (CIMENTO E AREIA). AF_05/2020</t>
  </si>
  <si>
    <t xml:space="preserve">101170U</t>
  </si>
  <si>
    <t xml:space="preserve">EXECUÇÃO DE PAVIMENTO EM PEDRAS POLIÉDRICAS, REJUNTAMENTO COM PÓ DE PEDRA. AF_05/2020</t>
  </si>
  <si>
    <t xml:space="preserve">101171U</t>
  </si>
  <si>
    <t xml:space="preserve">EXECUÇÃO DE PAVIMENTO EM PEDRAS POLIÉDRICAS, REJUNTAMENTO COM PEDRISCO E EMULSÃO ASFÁLTICA. AF_05/2020_P</t>
  </si>
  <si>
    <t xml:space="preserve">101172U</t>
  </si>
  <si>
    <t xml:space="preserve">EXECUÇÃO DE PAVIMENTO EM PEDRAS POLIÉDRICAS, REJUNTAMENTO COM ARGAMASSA TRAÇO 1:3 (CIMENTO E AREIA). AF_05/2020</t>
  </si>
  <si>
    <t xml:space="preserve">103904U</t>
  </si>
  <si>
    <t xml:space="preserve">EXECUÇÃO DE PAVIMENTO DE CONCRETO SIMPLES (PCS), FCK = 35 MPA, ESPESSURA DE 15,0 CM. AF_04/2022</t>
  </si>
  <si>
    <t xml:space="preserve">103905U</t>
  </si>
  <si>
    <t xml:space="preserve">EXECUÇÃO DE PAVIMENTO DE CONCRETO SIMPLES (PCS), FCK = 35 MPA, ESPESSURA DE 16,0 CM. AF_04/2022</t>
  </si>
  <si>
    <t xml:space="preserve">103906U</t>
  </si>
  <si>
    <t xml:space="preserve">EXECUÇÃO DE PAVIMENTO DE CONCRETO SIMPLES (PCS), FCK = 40 MPA, ESPESSURA DE 16,0 CM. AF_04/2022</t>
  </si>
  <si>
    <t xml:space="preserve">103907U</t>
  </si>
  <si>
    <t xml:space="preserve">EXECUÇÃO DE PAVIMENTO DE CONCRETO SIMPLES (PCS), FCK = 35 MPA, ESPESSURA DE 17,5 CM. AF_04/2022</t>
  </si>
  <si>
    <t xml:space="preserve">103908U</t>
  </si>
  <si>
    <t xml:space="preserve">EXECUÇÃO PAVIMENTO DE CONCRETO SIMPLES (PCS), FCK = 35 MPA, ESPESSURA DE 20,0 CM. AF_04/2022</t>
  </si>
  <si>
    <t xml:space="preserve">103909U</t>
  </si>
  <si>
    <t xml:space="preserve">EXECUÇÃO PAVIMENTO DE CONCRETO SIMPLES (PCS), FCK = 35 MPA, ESPESSURA DE 22,5 CM. AF_04/2022</t>
  </si>
  <si>
    <t xml:space="preserve">103911U</t>
  </si>
  <si>
    <t xml:space="preserve">EXECUÇÃO DE PAVIMENTO DE CONCRETO SIMPLES (PCS), FCK = 35 MPA, ESPESSURA DE 25,0 CM. AF_04/2022</t>
  </si>
  <si>
    <t xml:space="preserve">103912U</t>
  </si>
  <si>
    <t xml:space="preserve">EXECUÇÃO PAVIMENTO DE CONCRETO SIMPLES (PCS), FCK = 35 MPA, ESPESSURA DE 27,5 CM. AF_04/2022</t>
  </si>
  <si>
    <t xml:space="preserve">103913U</t>
  </si>
  <si>
    <t xml:space="preserve">EXECUÇÃO DE PISO INDUSTRIAL DE CONCRETO ARMADO, FCK = 20 MPA, ESPESSURA DE 12,0 CM. AF_04/2022</t>
  </si>
  <si>
    <t xml:space="preserve">103914U</t>
  </si>
  <si>
    <t xml:space="preserve">EXECUÇÃO DE PISO INDUSTRIAL DE CONCRETO ARMADO, FCK = 20 MPA, ESPESSURA DE 14,0 CM. AF_04/2022</t>
  </si>
  <si>
    <t xml:space="preserve">103915U</t>
  </si>
  <si>
    <t xml:space="preserve">EXECUÇÃO DE PISO INDUSTRIAL DE CONCRETO ARMADO, FCK = 20 MPA, ESPESSURA DE 15,0 CM. AF_04/2022</t>
  </si>
  <si>
    <t xml:space="preserve">103916U</t>
  </si>
  <si>
    <t xml:space="preserve">EXECUÇÃO DE PISO INDUSTRIAL DE CONCRETO ARMADO, FCK = 20 MPA, ESPESSURA DE 18,0 CM. AF_04/2022</t>
  </si>
  <si>
    <t xml:space="preserve">103917U</t>
  </si>
  <si>
    <t xml:space="preserve">EXECUÇÃO DE PISO INDUSTRIAL DE CONCRETO ARMADO, FCK = 20 MPA, ESPESSURA DE 20,0 CM. AF_04/2022</t>
  </si>
  <si>
    <t xml:space="preserve">103918U</t>
  </si>
  <si>
    <t xml:space="preserve">EXECUÇÃO DE PISO INDUSTRIAL DE CONCRETO ARMADO, FCK = 20 MPA, ESPESSURA DE 22,0 CM. AF_04/2022</t>
  </si>
  <si>
    <t xml:space="preserve">103694U</t>
  </si>
  <si>
    <t xml:space="preserve">FORNECIMENTO E INSTALAÇÃO DE SUPORTE DE MADEIRA  PARA PLACAS DE SINALIZAÇÃO, EM SOLO, COM H= DE 2,5 M E SEÇÃO DE 7,5 X 7,5 CM. AF_03/2022</t>
  </si>
  <si>
    <t xml:space="preserve">103695U</t>
  </si>
  <si>
    <t xml:space="preserve">FORNECIMENTO E INSTALAÇÃO DE SUPORTE DE MADEIRA PARA PLACAS DE SINALIZAÇÃO, EM SOLO, COM H= DE 2,0 M E SEÇÃO DE 7,5 X 7,5 CM. AF_03/2022</t>
  </si>
  <si>
    <t xml:space="preserve">103696U</t>
  </si>
  <si>
    <t xml:space="preserve">FORNECIMENTO E INSTALAÇÃO DE SUPORTE DE MADEIRA PARA PLACAS DE SINALIZAÇÃO EM CONCRETO, COM H= DE 2,5 M E SEÇÃO DE 7,5 X 7,5 CM. AF_03/2022</t>
  </si>
  <si>
    <t xml:space="preserve">103697U</t>
  </si>
  <si>
    <t xml:space="preserve">FORNECIMENTO E INSTALAÇÃO DE SUPORTE DE MADEIRA PARA PLACAS DE SINALIZAÇÃO, EM BASE DE CONCRETO, COM H= DE 2,0 M E SEÇÃO DE 7,5 X 7,5 CM. AF_03/2022</t>
  </si>
  <si>
    <t xml:space="preserve">95995U</t>
  </si>
  <si>
    <t xml:space="preserve">EXECUÇÃO DE PAVIMENTO COM APLICAÇÃO DE CONCRETO ASFÁLTICO, CAMADA DE ROLAMENTO - EXCLUSIVE CARGA E TRANSPORTE. AF_11/2019</t>
  </si>
  <si>
    <t xml:space="preserve">95996U</t>
  </si>
  <si>
    <t xml:space="preserve">EXECUÇÃO DE PAVIMENTO COM APLICAÇÃO DE CONCRETO ASFÁLTICO, CAMADA DE BINDER - EXCLUSIVE CARGA E TRANSPORTE. AF_11/2019</t>
  </si>
  <si>
    <t xml:space="preserve">96001U</t>
  </si>
  <si>
    <t xml:space="preserve">FRESAGEM DE PAVIMENTO ASFÁLTICO (PROFUNDIDADE ATÉ 5,0 CM) - EXCLUSIVE TRANSPORTE. AF_11/2019</t>
  </si>
  <si>
    <t xml:space="preserve">96393U</t>
  </si>
  <si>
    <t xml:space="preserve">USINAGEM DE BRITA GRADUADA SIMPLES. AF_03/2020</t>
  </si>
  <si>
    <t xml:space="preserve">96394U</t>
  </si>
  <si>
    <t xml:space="preserve">USINAGEM DE BRITA GRADUADA TRATADA COM CIMENTO. AF_03/2020</t>
  </si>
  <si>
    <t xml:space="preserve">96395U</t>
  </si>
  <si>
    <t xml:space="preserve">USINAGEM DE CONCRETO PARA COMPACTAÇÃO COM ROLO. AF_03/2020</t>
  </si>
  <si>
    <t xml:space="preserve">100624U</t>
  </si>
  <si>
    <t xml:space="preserve">EXECUÇÃO DE PAVIMENTO COM APLICAÇÃO DE PRÉ-MISTURADO A FRIO, CAMADA DE ROLAMENTO - EXCLUSIVE CARGA E TRANSPORTE. AF_11/2019</t>
  </si>
  <si>
    <t xml:space="preserve">100625U</t>
  </si>
  <si>
    <t xml:space="preserve">EXECUÇÃO DE PAVIMENTO COM APLICAÇÃO DE PRÉ-MISTURADO A FRIO, CAMADA DE BINDER - EXCLUSIVE CARGA E TRANSPORTE. AF_11/2019</t>
  </si>
  <si>
    <t xml:space="preserve">101020U</t>
  </si>
  <si>
    <t xml:space="preserve">USINAGEM DE CONCRETO ASFÁLTICO COM CAP 50/70, PARA CAMADA DE BINDER, PADRÃO DNIT FAIXA B, EM USINA DE ASFALTO CONTÍNUA DE 80 TON/H. AF_03/2020</t>
  </si>
  <si>
    <t xml:space="preserve">T</t>
  </si>
  <si>
    <t xml:space="preserve">101021U</t>
  </si>
  <si>
    <t xml:space="preserve">USINAGEM DE CONCRETO ASFÁLTICO COM CAP 50/70, PARA CAMADA DE ROLAMENTO, PADRÃO DNIT FAIXA C, EM USINA DE ASFALTO CONTÍNUA DE 80 TON/H. AF_03/2020</t>
  </si>
  <si>
    <t xml:space="preserve">101022U</t>
  </si>
  <si>
    <t xml:space="preserve">USINAGEM DE CONCRETO ASFÁLTICO COM CAP 50/70, PARA CAMADA DE BINDER, PADRÃO DNIT FAIXA B, EM USINA DE ASFALTO CONTÍNUA DE 140 TON/H. AF_03/2020_P</t>
  </si>
  <si>
    <t xml:space="preserve">101023U</t>
  </si>
  <si>
    <t xml:space="preserve">USINAGEM DE CONCRETO ASFÁLTICO COM CAP 50/70, PARA CAMADA DE ROLAMENTO, PADRÃO DNIT FAIXA C, EM USINA DE ASFALTO CONTÍNUA DE 140 TON/H. AF_03/2020_P</t>
  </si>
  <si>
    <t xml:space="preserve">101024U</t>
  </si>
  <si>
    <t xml:space="preserve">USINAGEM DE CONCRETO ASFÁLTICO COM CAP 50/70, PARA CAMADA DE BINDER, PADRÃO DNIT FAIXA B, EM USINA DE ASFALTO GRAVIMÉTRICA DE 150 TON/H. AF_03/2020_P</t>
  </si>
  <si>
    <t xml:space="preserve">101025U</t>
  </si>
  <si>
    <t xml:space="preserve">USINAGEM DE CONCRETO ASFÁLTICO COM CAP 50/70 PARA CAMADA DE ROLAMENTO, PADRÃO DNIT FAIXA C, EM USINA DE ASFALTO GRAVIMÉTRICA DE 150 TON/H. AF_03/2020_P</t>
  </si>
  <si>
    <t xml:space="preserve">101026U</t>
  </si>
  <si>
    <t xml:space="preserve">USINAGEM DE PRÉ MISTURADO A FRIO, PARA CAMADA DE BINDER, PADRÃO DNIT FAIXA B. AF_03/2020_P</t>
  </si>
  <si>
    <t xml:space="preserve">101027U</t>
  </si>
  <si>
    <t xml:space="preserve">USINAGEM DE PRÉ MISTURADO A FRIO, PARA CAMADA DE ROLAMENTO, PADRÃO DNIT FAIXA C. AF_03/2020_P</t>
  </si>
  <si>
    <t xml:space="preserve">88411U</t>
  </si>
  <si>
    <t xml:space="preserve">APLICAÇÃO MANUAL DE FUNDO SELADOR ACRÍLICO EM PANOS COM PRESENÇA DE VÃOS DE EDIFÍCIOS DE MÚLTIPLOS PAVIMENTOS. AF_06/2014</t>
  </si>
  <si>
    <t xml:space="preserve">88412U</t>
  </si>
  <si>
    <t xml:space="preserve">APLICAÇÃO MANUAL DE FUNDO SELADOR ACRÍLICO EM PANOS CEGOS DE FACHADA (SEM PRESENÇA DE VÃOS) DE EDIFÍCIOS DE MÚLTIPLOS PAVIMENTOS. AF_06/2014</t>
  </si>
  <si>
    <t xml:space="preserve">88413U</t>
  </si>
  <si>
    <t xml:space="preserve">APLICAÇÃO MANUAL DE FUNDO SELADOR ACRÍLICO EM SUPERFÍCIES EXTERNAS DE SACADA DE EDIFÍCIOS DE MÚLTIPLOS PAVIMENTOS. AF_06/2014</t>
  </si>
  <si>
    <t xml:space="preserve">88414U</t>
  </si>
  <si>
    <t xml:space="preserve">APLICAÇÃO MANUAL DE FUNDO SELADOR ACRÍLICO EM SUPERFÍCIES INTERNAS DA SACADA DE EDIFÍCIOS DE MÚLTIPLOS PAVIMENTOS. AF_06/2014</t>
  </si>
  <si>
    <t xml:space="preserve">88415U</t>
  </si>
  <si>
    <t xml:space="preserve">APLICAÇÃO MANUAL DE FUNDO SELADOR ACRÍLICO EM PAREDES EXTERNAS DE CASAS. AF_06/2014</t>
  </si>
  <si>
    <t xml:space="preserve">88416U</t>
  </si>
  <si>
    <t xml:space="preserve">APLICAÇÃO MANUAL DE PINTURA COM TINTA TEXTURIZADA ACRÍLICA EM PANOS COM PRESENÇA DE VÃOS DE EDIFÍCIOS DE MÚLTIPLOS PAVIMENTOS, UMA COR. AF_06/2014</t>
  </si>
  <si>
    <t xml:space="preserve">88417U</t>
  </si>
  <si>
    <t xml:space="preserve">APLICAÇÃO MANUAL DE PINTURA COM TINTA TEXTURIZADA ACRÍLICA EM PANOS CEGOS DE FACHADA (SEM PRESENÇA DE VÃOS) DE EDIFÍCIOS DE MÚLTIPLOS PAVIMENTOS, UMA COR. AF_06/2014</t>
  </si>
  <si>
    <t xml:space="preserve">88420U</t>
  </si>
  <si>
    <t xml:space="preserve">APLICAÇÃO MANUAL DE PINTURA COM TINTA TEXTURIZADA ACRÍLICA EM SUPERFÍCIES EXTERNAS DE SACADA DE EDIFÍCIOS DE MÚLTIPLOS PAVIMENTOS, UMA COR. AF_06/2014</t>
  </si>
  <si>
    <t xml:space="preserve">88421U</t>
  </si>
  <si>
    <t xml:space="preserve">APLICAÇÃO MANUAL DE PINTURA COM TINTA TEXTURIZADA ACRÍLICA EM SUPERFÍCIES INTERNAS DA SACADA DE EDIFÍCIOS DE MÚLTIPLOS PAVIMENTOS, UMA COR. AF_06/2014</t>
  </si>
  <si>
    <t xml:space="preserve">88423U</t>
  </si>
  <si>
    <t xml:space="preserve">APLICAÇÃO MANUAL DE PINTURA COM TINTA TEXTURIZADA ACRÍLICA EM PAREDES EXTERNAS DE CASAS, UMA COR. AF_06/2014</t>
  </si>
  <si>
    <t xml:space="preserve">88424U</t>
  </si>
  <si>
    <t xml:space="preserve">APLICAÇÃO MANUAL DE PINTURA COM TINTA TEXTURIZADA ACRÍLICA EM PANOS COM PRESENÇA DE VÃOS DE EDIFÍCIOS DE MÚLTIPLOS PAVIMENTOS, DUAS CORES. AF_06/2014</t>
  </si>
  <si>
    <t xml:space="preserve">88426U</t>
  </si>
  <si>
    <t xml:space="preserve">APLICAÇÃO MANUAL DE PINTURA COM TINTA TEXTURIZADA ACRÍLICA EM PANOS CEGOS DE FACHADA (SEM PRESENÇA DE VÃOS) DE EDIFÍCIOS DE MÚLTIPLOS PAVIMENTOS, DUAS CORES. AF_06/2014</t>
  </si>
  <si>
    <t xml:space="preserve">88428U</t>
  </si>
  <si>
    <t xml:space="preserve">APLICAÇÃO MANUAL DE PINTURA COM TINTA TEXTURIZADA ACRÍLICA EM SUPERFÍCIES EXTERNAS DE SACADA DE EDIFÍCIOS DE MÚLTIPLOS PAVIMENTOS, DUAS CORES. AF_06/2014</t>
  </si>
  <si>
    <t xml:space="preserve">88429U</t>
  </si>
  <si>
    <t xml:space="preserve">APLICAÇÃO MANUAL DE PINTURA COM TINTA TEXTURIZADA ACRÍLICA EM SUPERFÍCIES INTERNAS DA SACADA DE EDIFÍCIOS DE MÚLTIPLOS PAVIMENTOS, DUAS CORES. AF_06/2014</t>
  </si>
  <si>
    <t xml:space="preserve">88431U</t>
  </si>
  <si>
    <t xml:space="preserve">APLICAÇÃO MANUAL DE PINTURA COM TINTA TEXTURIZADA ACRÍLICA EM PAREDES EXTERNAS DE CASAS, DUAS CORES. AF_06/2014</t>
  </si>
  <si>
    <t xml:space="preserve">88432U</t>
  </si>
  <si>
    <t xml:space="preserve">APLICAÇÃO MANUAL DE PINTURA COM TINTA TEXTURIZADA ACRÍLICA EM MOLDURAS DE EPS, PRÉ-FABRICADOS, OU OUTROS. AF_06/2014</t>
  </si>
  <si>
    <t xml:space="preserve">88484U</t>
  </si>
  <si>
    <t xml:space="preserve">APLICAÇÃO DE FUNDO SELADOR ACRÍLICO EM TETO, UMA DEMÃO. AF_06/2014</t>
  </si>
  <si>
    <t xml:space="preserve">88485U</t>
  </si>
  <si>
    <t xml:space="preserve">APLICAÇÃO DE FUNDO SELADOR ACRÍLICO EM PAREDES, UMA DEMÃO. AF_06/2014</t>
  </si>
  <si>
    <t xml:space="preserve">88489U</t>
  </si>
  <si>
    <t xml:space="preserve">APLICAÇÃO MANUAL DE PINTURA COM TINTA LÁTEX ACRÍLICA EM PAREDES, DUAS DEMÃOS. AF_06/2014</t>
  </si>
  <si>
    <t xml:space="preserve">88496U</t>
  </si>
  <si>
    <t xml:space="preserve">APLICAÇÃO E LIXAMENTO DE MASSA LÁTEX EM TETO, DUAS DEMÃOS. AF_06/2014</t>
  </si>
  <si>
    <t xml:space="preserve">88497U</t>
  </si>
  <si>
    <t xml:space="preserve">APLICAÇÃO E LIXAMENTO DE MASSA LÁTEX EM PAREDES, DUAS DEMÃOS. AF_06/2014</t>
  </si>
  <si>
    <t xml:space="preserve">95305U</t>
  </si>
  <si>
    <t xml:space="preserve">TEXTURA ACRÍLICA, APLICAÇÃO MANUAL EM PAREDE, UMA DEMÃO. AF_09/2016</t>
  </si>
  <si>
    <t xml:space="preserve">95306U</t>
  </si>
  <si>
    <t xml:space="preserve">TEXTURA ACRÍLICA, APLICAÇÃO MANUAL EM TETO, UMA DEMÃO. AF_09/2016</t>
  </si>
  <si>
    <t xml:space="preserve">95622U</t>
  </si>
  <si>
    <t xml:space="preserve">APLICAÇÃO MANUAL DE TINTA LÁTEX ACRÍLICA EM PANOS COM PRESENÇA DE VÃOS DE EDIFÍCIOS DE MÚLTIPLOS PAVIMENTOS, DUAS DEMÃOS. AF_11/2016</t>
  </si>
  <si>
    <t xml:space="preserve">95623U</t>
  </si>
  <si>
    <t xml:space="preserve">APLICAÇÃO MANUAL DE TINTA LÁTEX ACRÍLICA EM PANOS SEM PRESENÇA DE VÃOS DE EDIFÍCIOS DE MÚLTIPLOS PAVIMENTOS, DUAS DEMÃOS. AF_11/2016</t>
  </si>
  <si>
    <t xml:space="preserve">95624U</t>
  </si>
  <si>
    <t xml:space="preserve">APLICAÇÃO MANUAL DE TINTA LÁTEX ACRÍLICA EM SUPERFÍCIES EXTERNAS DE SACADA DE EDIFÍCIOS DE MÚLTIPLOS PAVIMENTOS, DUAS DEMÃOS. AF_11/2016</t>
  </si>
  <si>
    <t xml:space="preserve">95625U</t>
  </si>
  <si>
    <t xml:space="preserve">APLICAÇÃO MANUAL DE TINTA LÁTEX ACRÍLICA EM SUPERFÍCIES INTERNAS DE SACADA DE EDIFÍCIOS DE MÚLTIPLOS PAVIMENTOS, DUAS DEMÃOS. AF_11/2016</t>
  </si>
  <si>
    <t xml:space="preserve">95626U</t>
  </si>
  <si>
    <t xml:space="preserve">APLICAÇÃO MANUAL DE TINTA LÁTEX ACRÍLICA EM PAREDE EXTERNAS DE CASAS, DUAS DEMÃOS. AF_11/2016</t>
  </si>
  <si>
    <t xml:space="preserve">96126U</t>
  </si>
  <si>
    <t xml:space="preserve">APLICAÇÃO MANUAL DE MASSA ACRÍLICA EM PANOS DE FACHADA COM PRESENÇA DE VÃOS, DE EDIFÍCIOS DE MÚLTIPLOS PAVIMENTOS, UMA DEMÃO. AF_05/2017</t>
  </si>
  <si>
    <t xml:space="preserve">96127U</t>
  </si>
  <si>
    <t xml:space="preserve">APLICAÇÃO MANUAL DE MASSA ACRÍLICA EM PANOS DE FACHADA SEM PRESENÇA DE VÃOS, DE EDIFÍCIOS DE MÚLTIPLOS PAVIMENTOS, UMA DEMÃO. AF_05/2017</t>
  </si>
  <si>
    <t xml:space="preserve">96128U</t>
  </si>
  <si>
    <t xml:space="preserve">APLICAÇÃO MANUAL DE MASSA ACRÍLICA EM SUPERFÍCIES EXTERNAS DE SACADA DE EDIFÍCIOS DE MÚLTIPLOS PAVIMENTOS, UMA DEMÃO. AF_05/2017</t>
  </si>
  <si>
    <t xml:space="preserve">96129U</t>
  </si>
  <si>
    <t xml:space="preserve">APLICAÇÃO MANUAL DE MASSA ACRÍLICA EM SUPERFÍCIES INTERNAS DE SACADA DE EDIFÍCIOS DE MÚLTIPLOS PAVIMENTOS, UMA DEMÃO. AF_05/2017</t>
  </si>
  <si>
    <t xml:space="preserve">96130U</t>
  </si>
  <si>
    <t xml:space="preserve">APLICAÇÃO MANUAL DE MASSA ACRÍLICA EM PAREDES EXTERNAS DE CASAS, UMA DEMÃO. AF_05/2017</t>
  </si>
  <si>
    <t xml:space="preserve">96131U</t>
  </si>
  <si>
    <t xml:space="preserve">APLICAÇÃO MANUAL DE MASSA ACRÍLICA EM PANOS DE FACHADA COM PRESENÇA DE VÃOS, DE EDIFÍCIOS DE MÚLTIPLOS PAVIMENTOS, DUAS DEMÃOS. AF_05/2017</t>
  </si>
  <si>
    <t xml:space="preserve">96132U</t>
  </si>
  <si>
    <t xml:space="preserve">APLICAÇÃO MANUAL DE MASSA ACRÍLICA EM PANOS DE FACHADA SEM PRESENÇA DE VÃOS, DE EDIFÍCIOS DE MÚLTIPLOS PAVIMENTOS, DUAS DEMÃOS. AF_05/2017</t>
  </si>
  <si>
    <t xml:space="preserve">96133U</t>
  </si>
  <si>
    <t xml:space="preserve">APLICAÇÃO MANUAL DE MASSA ACRÍLICA EM SUPERFÍCIES EXTERNAS DE SACADA DE EDIFÍCIOS DE MÚLTIPLOS PAVIMENTOS, DUAS DEMÃOS. AF_05/2017</t>
  </si>
  <si>
    <t xml:space="preserve">96134U</t>
  </si>
  <si>
    <t xml:space="preserve">APLICAÇÃO MANUAL DE MASSA ACRÍLICA EM SUPERFÍCIES INTERNAS DE SACADA DE EDIFÍCIOS DE MÚLTIPLOS PAVIMENTOS, DUAS DEMÃOS. AF_05/2017</t>
  </si>
  <si>
    <t xml:space="preserve">96135U</t>
  </si>
  <si>
    <t xml:space="preserve">APLICAÇÃO MANUAL DE MASSA ACRÍLICA EM PAREDES EXTERNAS DE CASAS, DUAS DEMÃOS. AF_05/2017</t>
  </si>
  <si>
    <t xml:space="preserve">102193U</t>
  </si>
  <si>
    <t xml:space="preserve">LIXAMENTO DE MADEIRA PARA APLICAÇÃO DE FUNDO OU PINTURA. AF_01/2021</t>
  </si>
  <si>
    <t xml:space="preserve">102194U</t>
  </si>
  <si>
    <t xml:space="preserve">LIXAMENTO DE MASSA PARA MADEIRA. AF_01/2021</t>
  </si>
  <si>
    <t xml:space="preserve">102197U</t>
  </si>
  <si>
    <t xml:space="preserve">PINTURA FUNDO NIVELADOR ALQUÍDICO BRANCO EM MADEIRA. AF_01/2021</t>
  </si>
  <si>
    <t xml:space="preserve">102200U</t>
  </si>
  <si>
    <t xml:space="preserve">APLICAÇÃO MASSA ALQUÍDICA PARA MADEIRA, PARA PINTURA COM TINTA DE ACABAMENTO (PIGMENTADA). AF_01/2021</t>
  </si>
  <si>
    <t xml:space="preserve">102201U</t>
  </si>
  <si>
    <t xml:space="preserve">APLICAÇÃO MASSA ACRÍLICA PARA MADEIRA, PARA PINTURA COM TINTA DE ACABAMENTO (PIGMENTADA). AF_01/2021</t>
  </si>
  <si>
    <t xml:space="preserve">102202U</t>
  </si>
  <si>
    <t xml:space="preserve">APLICAÇÃO MASSA EPÓXI PARA MADEIRA, PARA PINTURA COM TINTA PU DE ACABAMENTO (PIGMENTADA). AF_01/2021</t>
  </si>
  <si>
    <t xml:space="preserve">102203U</t>
  </si>
  <si>
    <t xml:space="preserve">PINTURA VERNIZ (INCOLOR) ALQUÍDICO EM MADEIRA, USO INTERNO E EXTERNO, 1 DEMÃO. AF_01/2021</t>
  </si>
  <si>
    <t xml:space="preserve">102204U</t>
  </si>
  <si>
    <t xml:space="preserve">PINTURA VERNIZ (INCOLOR) ALQUÍDICO EM MADEIRA, USO INTERNO, 1 DEMÃO. AF_01/2021</t>
  </si>
  <si>
    <t xml:space="preserve">102205U</t>
  </si>
  <si>
    <t xml:space="preserve">PINTURA VERNIZ (INCOLOR) POLIURETÂNICO (RESINA ALQUÍDICA MODIFICADA) EM MADEIRA, 1 DEMÃO. AF_01/2021</t>
  </si>
  <si>
    <t xml:space="preserve">102207U</t>
  </si>
  <si>
    <t xml:space="preserve">PINTURA TINTA DE ACABAMENTO (PIGMENTADA) A ÓLEO EM MADEIRA, 1 DEMÃO. AF_01/2021</t>
  </si>
  <si>
    <t xml:space="preserve">102208U</t>
  </si>
  <si>
    <t xml:space="preserve">PINTURA TINTA DE ACABAMENTO (PIGMENTADA) ESMALTE SINTÉTICO FOSCO EM MADEIRA, 1 DEMÃO. AF_01/2021</t>
  </si>
  <si>
    <t xml:space="preserve">102209U</t>
  </si>
  <si>
    <t xml:space="preserve">PINTURA TINTA DE ACABAMENTO (PIGMENTADA) ESMALTE SINTÉTICO ACETINADO EM MADEIRA, 1 DEMÃO. AF_01/2021</t>
  </si>
  <si>
    <t xml:space="preserve">102210U</t>
  </si>
  <si>
    <t xml:space="preserve">PINTURA TINTA DE ACABAMENTO (PIGMENTADA) ESMALTE SINTÉTICO BRILHANTE EM MADEIRA, 1 DEMÃO. AF_01/2021</t>
  </si>
  <si>
    <t xml:space="preserve">102213U</t>
  </si>
  <si>
    <t xml:space="preserve">PINTURA VERNIZ (INCOLOR) ALQUÍDICO EM MADEIRA, USO INTERNO E EXTERNO, 2 DEMÃOS. AF_01/2021</t>
  </si>
  <si>
    <t xml:space="preserve">102214U</t>
  </si>
  <si>
    <t xml:space="preserve">PINTURA VERNIZ (INCOLOR) ALQUÍDICO EM MADEIRA, USO INTERNO, 2 DEMÃOS. AF_01/2021</t>
  </si>
  <si>
    <t xml:space="preserve">102215U</t>
  </si>
  <si>
    <t xml:space="preserve">PINTURA VERNIZ (INCOLOR) POLIURETÂNICO (RESINA ALQUÍDICA MODIFICADA) EM MADEIRA, 2 DEMÃOS. AF_01/2021</t>
  </si>
  <si>
    <t xml:space="preserve">102217U</t>
  </si>
  <si>
    <t xml:space="preserve">PINTURA TINTA DE ACABAMENTO (PIGMENTADA) A ÓLEO EM MADEIRA, 2 DEMÃOS. AF_01/2021</t>
  </si>
  <si>
    <t xml:space="preserve">102218U</t>
  </si>
  <si>
    <t xml:space="preserve">PINTURA TINTA DE ACABAMENTO (PIGMENTADA) ESMALTE SINTÉTICO FOSCO EM MADEIRA, 2 DEMÃOS. AF_01/2021</t>
  </si>
  <si>
    <t xml:space="preserve">102219U</t>
  </si>
  <si>
    <t xml:space="preserve">PINTURA TINTA DE ACABAMENTO (PIGMENTADA) ESMALTE SINTÉTICO ACETINADO EM MADEIRA, 2 DEMÃOS. AF_01/2021</t>
  </si>
  <si>
    <t xml:space="preserve">102220U</t>
  </si>
  <si>
    <t xml:space="preserve">PINTURA TINTA DE ACABAMENTO (PIGMENTADA) ESMALTE SINTÉTICO BRILHANTE EM MADEIRA, 2 DEMÃOS. AF_01/2021</t>
  </si>
  <si>
    <t xml:space="preserve">102223U</t>
  </si>
  <si>
    <t xml:space="preserve">PINTURA VERNIZ (INCOLOR) ALQUÍDICO EM MADEIRA, USO INTERNO E EXTERNO, 3 DEMÃOS. AF_01/2021</t>
  </si>
  <si>
    <t xml:space="preserve">102224U</t>
  </si>
  <si>
    <t xml:space="preserve">PINTURA VERNIZ (INCOLOR) ALQUÍDICO EM MADEIRA, USO INTERNO, 3 DEMÃOS. AF_01/2021</t>
  </si>
  <si>
    <t xml:space="preserve">102225U</t>
  </si>
  <si>
    <t xml:space="preserve">PINTURA VERNIZ (INCOLOR) POLIURETÂNICO (RESINA ALQUÍDICA MODIFICADA) EM MADEIRA, 3 DEMÃOS. AF_01/2021</t>
  </si>
  <si>
    <t xml:space="preserve">102227U</t>
  </si>
  <si>
    <t xml:space="preserve">PINTURA TINTA DE ACABAMENTO (PIGMENTADA) A ÓLEO EM MADEIRA, 3 DEMÃOS. AF_01/2021</t>
  </si>
  <si>
    <t xml:space="preserve">102228U</t>
  </si>
  <si>
    <t xml:space="preserve">PINTURA TINTA DE ACABAMENTO (PIGMENTADA) ESMALTE SINTÉTICO FOSCO EM MADEIRA, 3 DEMÃOS. AF_01/2021</t>
  </si>
  <si>
    <t xml:space="preserve">102229U</t>
  </si>
  <si>
    <t xml:space="preserve">PINTURA TINTA DE ACABAMENTO (PIGMENTADA) ESMALTE SINTÉTICO ACETINADO EM MADEIRA, 3 DEMÃOS. AF_01/2021</t>
  </si>
  <si>
    <t xml:space="preserve">102230U</t>
  </si>
  <si>
    <t xml:space="preserve">PINTURA TINTA DE ACABAMENTO (PIGMENTADA) ESMALTE SINTÉTICO BRILHANTE EM MADEIRA, 3 DEMÃOS. AF_01/2021</t>
  </si>
  <si>
    <t xml:space="preserve">102233U</t>
  </si>
  <si>
    <t xml:space="preserve">PINTURA IMUNIZANTE PARA MADEIRA, 1 DEMÃO. AF_01/2021</t>
  </si>
  <si>
    <t xml:space="preserve">102234U</t>
  </si>
  <si>
    <t xml:space="preserve">PINTURA IMUNIZANTE PARA MADEIRA, 2 DEMÃOS. AF_01/2021</t>
  </si>
  <si>
    <t xml:space="preserve">100716U</t>
  </si>
  <si>
    <t xml:space="preserve">JATEAMENTO ABRASIVO COM GRANALHA DE AÇO EM PERFIL METÁLICO EM FÁBRICA. AF_01/2020</t>
  </si>
  <si>
    <t xml:space="preserve">100717U</t>
  </si>
  <si>
    <t xml:space="preserve">LIXAMENTO MANUAL EM SUPERFÍCIES METÁLICAS EM OBRA. AF_01/2020</t>
  </si>
  <si>
    <t xml:space="preserve">100718U</t>
  </si>
  <si>
    <t xml:space="preserve">COLOCAÇÃO DE FITA PROTETORA PARA PINTURA. AF_01/2020</t>
  </si>
  <si>
    <t xml:space="preserve">100719U</t>
  </si>
  <si>
    <t xml:space="preserve">PINTURA COM TINTA ALQUÍDICA DE FUNDO (TIPO ZARCÃO) PULVERIZADA SOBRE PERFIL METÁLICO EXECUTADO EM FÁBRICA (POR DEMÃO). AF_01/2020_P</t>
  </si>
  <si>
    <t xml:space="preserve">100720U</t>
  </si>
  <si>
    <t xml:space="preserve">PINTURA COM TINTA ALQUÍDICA DE FUNDO (TIPO ZARCÃO) APLICADA A ROLO OU PINCEL SOBRE PERFIL METÁLICO EXECUTADO EM FÁBRICA (POR DEMÃO). AF_01/2020</t>
  </si>
  <si>
    <t xml:space="preserve">100721U</t>
  </si>
  <si>
    <t xml:space="preserve">PINTURA COM TINTA ALQUÍDICA DE FUNDO (TIPO ZARCÃO) PULVERIZADA SOBRE SUPERFÍCIES METÁLICAS (EXCETO PERFIL) EXECUTADO EM OBRA (POR DEMÃO). AF_01/2020_P</t>
  </si>
  <si>
    <t xml:space="preserve">100722U</t>
  </si>
  <si>
    <t xml:space="preserve">PINTURA COM TINTA ALQUÍDICA DE FUNDO (TIPO ZARCÃO) APLICADA A ROLO OU PINCEL SOBRE SUPERFÍCIES METÁLICAS (EXCETO PERFIL) EXECUTADO EM OBRA (POR DEMÃO). AF_01/2020</t>
  </si>
  <si>
    <t xml:space="preserve">100723U</t>
  </si>
  <si>
    <t xml:space="preserve">PINTURA COM TINTA ALQUÍDICA DE FUNDO E ACABAMENTO (ESMALTE SINTÉTICO GRAFITE) PULVERIZADA SOBRE PERFIL METÁLICO EXECUTADO EM FÁBRICA (POR DEMÃO). AF_01/2020_P</t>
  </si>
  <si>
    <t xml:space="preserve">100724U</t>
  </si>
  <si>
    <t xml:space="preserve">PINTURA COM TINTA ALQUÍDICA DE FUNDO E ACABAMENTO (ESMALTE SINTÉTICO GRAFITE) APLICADA A ROLO OU PINCEL SOBRE PERFIL METÁLICO EXECUTADO EM FÁBRICA (POR DEMÃO). AF_01/2020</t>
  </si>
  <si>
    <t xml:space="preserve">100725U</t>
  </si>
  <si>
    <t xml:space="preserve">PINTURA COM TINTA ALQUÍDICA DE FUNDO E ACABAMENTO (ESMALTE SINTÉTICO GRAFITE) PULVERIZADA SOBRE SUPERFÍCIES METÁLICAS (EXCETO PERFIL) EXECUTADO EM OBRA (POR DEMÃO). AF_01/2020_P</t>
  </si>
  <si>
    <t xml:space="preserve">100726U</t>
  </si>
  <si>
    <t xml:space="preserve">PINTURA COM TINTA ALQUÍDICA DE FUNDO E ACABAMENTO (ESMALTE SINTÉTICO GRAFITE) APLICADA A ROLO OU PINCEL SOBRE SUPERFÍCIES METÁLICAS (EXCETO PERFIL) EXECUTADO EM OBRA (POR DEMÃO). AF_01/2020</t>
  </si>
  <si>
    <t xml:space="preserve">100727U</t>
  </si>
  <si>
    <t xml:space="preserve">PINTURA COM TINTA EPOXÍDICA DE FUNDO PULVERIZADA SOBRE PERFIL METÁLICO EXECUTADO EM FÁBRICA (POR DEMÃO). AF_01/2020_P</t>
  </si>
  <si>
    <t xml:space="preserve">100728U</t>
  </si>
  <si>
    <t xml:space="preserve">PINTURA COM TINTA EPOXÍDICA DE FUNDO APLICADA A ROLO OU PINCEL SOBRE PERFIL METÁLICO EXECUTADO EM FÁBRICA (POR DEMÃO). AF_01/2020</t>
  </si>
  <si>
    <t xml:space="preserve">100729U</t>
  </si>
  <si>
    <t xml:space="preserve">PINTURA COM TINTA EPOXÍDICA DE ACABAMENTO PULVERIZADA SOBRE PERFIL METÁLICO EXECUTADO EM FÁBRICA (POR DEMÃO). AF_01/2020_P</t>
  </si>
  <si>
    <t xml:space="preserve">100730U</t>
  </si>
  <si>
    <t xml:space="preserve">PINTURA COM TINTA EPOXÍDICA DE ACABAMENTO APLICADA A ROLO OU PINCEL SOBRE PERFIL METÁLICO EXECUTADO EM FÁBRICA (POR DEMÃO). AF_01/2020</t>
  </si>
  <si>
    <t xml:space="preserve">100733U</t>
  </si>
  <si>
    <t xml:space="preserve">PINTURA COM TINTA ACRÍLICA DE FUNDO PULVERIZADA SOBRE SUPERFÍCIES METÁLICAS (EXCETO PERFIL) EXECUTADO EM OBRA (POR DEMÃO). AF_01/2020_P</t>
  </si>
  <si>
    <t xml:space="preserve">100734U</t>
  </si>
  <si>
    <t xml:space="preserve">PINTURA COM TINTA ACRÍLICA DE FUNDO APLICADA A ROLO OU PINCEL SOBRE SUPERFÍCIES METÁLICAS (EXCETO PERFIL) EXECUTADO EM OBRA (POR DEMÃO). AF_01/2020</t>
  </si>
  <si>
    <t xml:space="preserve">100735U</t>
  </si>
  <si>
    <t xml:space="preserve">PINTURA COM TINTA ACRÍLICA DE ACABAMENTO PULVERIZADA SOBRE SUPERFÍCIES METÁLICAS (EXCETO PERFIL) EXECUTADO EM OBRA (POR DEMÃO). AF_01/2020_P</t>
  </si>
  <si>
    <t xml:space="preserve">100736U</t>
  </si>
  <si>
    <t xml:space="preserve">PINTURA COM TINTA ACRÍLICA DE ACABAMENTO APLICADA A ROLO OU PINCEL SOBRE SUPERFÍCIES METÁLICAS (EXCETO PERFIL) EXECUTADO EM OBRA (POR DEMÃO). AF_01/2020</t>
  </si>
  <si>
    <t xml:space="preserve">100739U</t>
  </si>
  <si>
    <t xml:space="preserve">PINTURA COM TINTA ALQUÍDICA DE ACABAMENTO (ESMALTE SINTÉTICO ACETINADO) PULVERIZADA SOBRE PERFIL METÁLICO EXECUTADO EM FÁBRICA (POR DEMÃO). AF_01/2020_P</t>
  </si>
  <si>
    <t xml:space="preserve">100740U</t>
  </si>
  <si>
    <t xml:space="preserve">PINTURA COM TINTA ALQUÍDICA DE ACABAMENTO (ESMALTE SINTÉTICO ACETINADO) APLICADA A ROLO OU PINCEL SOBRE PERFIL METÁLICO EXECUTADO EM FÁBRICA (POR DEMÃO). AF_01/2020</t>
  </si>
  <si>
    <t xml:space="preserve">100741U</t>
  </si>
  <si>
    <t xml:space="preserve">PINTURA COM TINTA ALQUÍDICA DE ACABAMENTO (ESMALTE SINTÉTICO ACETINADO) PULVERIZADA SOBRE SUPERFÍCIES METÁLICAS (EXCETO PERFIL) EXECUTADO EM OBRA (POR DEMÃO). AF_01/2020_P</t>
  </si>
  <si>
    <t xml:space="preserve">100742U</t>
  </si>
  <si>
    <t xml:space="preserve">PINTURA COM TINTA ALQUÍDICA DE ACABAMENTO (ESMALTE SINTÉTICO ACETINADO) APLICADA A ROLO OU PINCEL SOBRE SUPERFÍCIES METÁLICAS (EXCETO PERFIL) EXECUTADO EM OBRA (POR DEMÃO). AF_01/2020</t>
  </si>
  <si>
    <t xml:space="preserve">100743U</t>
  </si>
  <si>
    <t xml:space="preserve">PINTURA COM TINTA ALQUÍDICA DE ACABAMENTO (ESMALTE SINTÉTICO BRILHANTE) PULVERIZADA SOBRE PERFIL METÁLICO EXECUTADO EM FÁBRICA  (POR DEMÃO). AF_01/2020_P</t>
  </si>
  <si>
    <t xml:space="preserve">100744U</t>
  </si>
  <si>
    <t xml:space="preserve">PINTURA COM TINTA ALQUÍDICA DE ACABAMENTO (ESMALTE SINTÉTICO BRILHANTE) APLICADA A ROLO OU PINCEL SOBRE PERFIL METÁLICO EXECUTADO EM FÁBRICA (POR DEMÃO). AF_01/2020</t>
  </si>
  <si>
    <t xml:space="preserve">100745U</t>
  </si>
  <si>
    <t xml:space="preserve">PINTURA COM TINTA ALQUÍDICA DE ACABAMENTO (ESMALTE SINTÉTICO BRILHANTE) PULVERIZADA SOBRE SUPERFÍCIES METÁLICAS (EXCETO PERFIL) EXECUTADO EM OBRA  (POR DEMÃO). AF_01/2020_P</t>
  </si>
  <si>
    <t xml:space="preserve">100746U</t>
  </si>
  <si>
    <t xml:space="preserve">PINTURA COM TINTA ALQUÍDICA DE ACABAMENTO (ESMALTE SINTÉTICO BRILHANTE) APLICADA A ROLO OU PINCEL SOBRE SUPERFÍCIES METÁLICAS (EXCETO PERFIL) EXECUTADO EM OBRA (POR DEMÃO). AF_01/2020</t>
  </si>
  <si>
    <t xml:space="preserve">100747U</t>
  </si>
  <si>
    <t xml:space="preserve">PINTURA COM TINTA ALQUÍDICA DE ACABAMENTO (ESMALTE SINTÉTICO FOSCO) PULVERIZADA SOBRE PERFIL METÁLICO EXECUTADO EM FÁBRICA (POR DEMÃO). AF_01/2020_P</t>
  </si>
  <si>
    <t xml:space="preserve">100748U</t>
  </si>
  <si>
    <t xml:space="preserve">PINTURA COM TINTA ALQUÍDICA DE ACABAMENTO (ESMALTE SINTÉTICO FOSCO) APLICADA A ROLO OU PINCEL SOBRE PERFIL METÁLICO EXECUTADO EM FÁBRICA (POR DEMÃO). AF_01/2020</t>
  </si>
  <si>
    <t xml:space="preserve">100749U</t>
  </si>
  <si>
    <t xml:space="preserve">PINTURA COM TINTA ALQUÍDICA DE ACABAMENTO (ESMALTE SINTÉTICO FOSCO) PULVERIZADA SOBRE SUPERFÍCIES METÁLICAS (EXCETO PERFIL) EXECUTADO EM OBRA (POR DEMÃO). AF_01/2020_P</t>
  </si>
  <si>
    <t xml:space="preserve">100750U</t>
  </si>
  <si>
    <t xml:space="preserve">PINTURA COM TINTA ALQUÍDICA DE ACABAMENTO (ESMALTE SINTÉTICO FOSCO) APLICADA A ROLO OU PINCEL SOBRE SUPERFÍCIES METÁLICAS (EXCETO PERFIL) EXECUTADO EM OBRA (POR DEMÃO). AF_01/2020</t>
  </si>
  <si>
    <t xml:space="preserve">100751U</t>
  </si>
  <si>
    <t xml:space="preserve">PINTURA COM TINTA EPOXÍDICA DE ACABAMENTO PULVERIZADA SOBRE PERFIL METÁLICO EXECUTADO EM FÁBRICA (02 DEMÃOS). AF_01/2020_P</t>
  </si>
  <si>
    <t xml:space="preserve">100752U</t>
  </si>
  <si>
    <t xml:space="preserve">PINTURA COM TINTA EPOXÍDICA DE ACABAMENTO APLICADA A ROLO OU PINCEL SOBRE PERFIL METÁLICO EXECUTADO EM FÁBRICA (02 DEMÃOS). AF_01/2020</t>
  </si>
  <si>
    <t xml:space="preserve">100753U</t>
  </si>
  <si>
    <t xml:space="preserve">PINTURA COM TINTA ACRÍLICA DE ACABAMENTO PULVERIZADA SOBRE SUPERFÍCIES METÁLICAS (EXCETO PERFIL) EXECUTADO EM OBRA (02 DEMÃOS). AF_01/2020_P</t>
  </si>
  <si>
    <t xml:space="preserve">100754U</t>
  </si>
  <si>
    <t xml:space="preserve">PINTURA COM TINTA ACRÍLICA DE ACABAMENTO APLICADA A ROLO OU PINCEL SOBRE SUPERFÍCIES METÁLICAS (EXCETO PERFIL) EXECUTADO EM OBRA (02 DEMÃOS). AF_01/2020</t>
  </si>
  <si>
    <t xml:space="preserve">100757U</t>
  </si>
  <si>
    <t xml:space="preserve">PINTURA COM TINTA ALQUÍDICA DE ACABAMENTO (ESMALTE SINTÉTICO ACETINADO) PULVERIZADA SOBRE SUPERFÍCIES METÁLICAS (EXCETO PERFIL) EXECUTADO EM OBRA (02 DEMÃOS). AF_01/2020_P</t>
  </si>
  <si>
    <t xml:space="preserve">100758U</t>
  </si>
  <si>
    <t xml:space="preserve">PINTURA COM TINTA ALQUÍDICA DE ACABAMENTO (ESMALTE SINTÉTICO ACETINADO) APLICADA A ROLO OU PINCEL SOBRE SUPERFÍCIES METÁLICAS (EXCETO PERFIL) EXECUTADO EM OBRA (02 DEMÃOS). AF_01/2020</t>
  </si>
  <si>
    <t xml:space="preserve">100759U</t>
  </si>
  <si>
    <t xml:space="preserve">PINTURA COM TINTA ALQUÍDICA DE ACABAMENTO (ESMALTE SINTÉTICO BRILHANTE) PULVERIZADA SOBRE SUPERFÍCIES METÁLICAS (EXCETO PERFIL) EXECUTADO EM OBRA (02 DEMÃOS). AF_01/2020_P</t>
  </si>
  <si>
    <t xml:space="preserve">100760U</t>
  </si>
  <si>
    <t xml:space="preserve">PINTURA COM TINTA ALQUÍDICA DE ACABAMENTO (ESMALTE SINTÉTICO BRILHANTE) APLICADA A ROLO OU PINCEL SOBRE SUPERFÍCIES METÁLICAS (EXCETO PERFIL) EXECUTADO EM OBRA (02 DEMÃOS). AF_01/2020</t>
  </si>
  <si>
    <t xml:space="preserve">100761U</t>
  </si>
  <si>
    <t xml:space="preserve">PINTURA COM TINTA ALQUÍDICA DE ACABAMENTO (ESMALTE SINTÉTICO FOSCO) PULVERIZADA SOBRE SUPERFÍCIES METÁLICAS (EXCETO PERFIL) EXECUTADO EM OBRA (02 DEMÃOS). AF_01/2020_P</t>
  </si>
  <si>
    <t xml:space="preserve">100762U</t>
  </si>
  <si>
    <t xml:space="preserve">PINTURA COM TINTA ALQUÍDICA DE ACABAMENTO (ESMALTE SINTÉTICO FOSCO) APLICADA A ROLO OU PINCEL SOBRE SUPERFÍCIES METÁLICAS (EXCETO PERFIL) EXECUTADO EM OBRA (02 DEMÃOS). AF_01/2020</t>
  </si>
  <si>
    <t xml:space="preserve">102488U</t>
  </si>
  <si>
    <t xml:space="preserve">PREPARO DO PISO CIMENTADO PARA PINTURA - LIXAMENTO E LIMPEZA. AF_05/2021</t>
  </si>
  <si>
    <t xml:space="preserve">102489U</t>
  </si>
  <si>
    <t xml:space="preserve">PINTURA HIDROFUGANTE COM SILICONE, APLICAÇÃO MANUAL, 2 DEMÃOS. AF_05/2021</t>
  </si>
  <si>
    <t xml:space="preserve">102491U</t>
  </si>
  <si>
    <t xml:space="preserve">PINTURA DE PISO COM TINTA ACRÍLICA, APLICAÇÃO MANUAL, 2 DEMÃOS, INCLUSO FUNDO PREPARADOR. AF_05/2021</t>
  </si>
  <si>
    <t xml:space="preserve">102492U</t>
  </si>
  <si>
    <t xml:space="preserve">PINTURA DE PISO COM TINTA ACRÍLICA, APLICAÇÃO MANUAL, 3 DEMÃOS, INCLUSO FUNDO PREPARADOR. AF_05/2021</t>
  </si>
  <si>
    <t xml:space="preserve">102496U</t>
  </si>
  <si>
    <t xml:space="preserve">PINTURA DE RODAPÉ COM TINTA EPÓXI, APLICAÇÃO MANUAL, 2 DEMÃOS, INCLUSÃO PRIMER EPÓXI. AF_05/2021</t>
  </si>
  <si>
    <t xml:space="preserve">102497U</t>
  </si>
  <si>
    <t xml:space="preserve">PINTURA DE RODAPÉ EM PEDRA DECORATIVA COM VERNIZ DE POLIURETANO, APLICAÇÃO MANUAL, 3 DEMÃOS. AF_05/2021</t>
  </si>
  <si>
    <t xml:space="preserve">102498U</t>
  </si>
  <si>
    <t xml:space="preserve">PINTURA DE MEIO-FIO COM TINTA BRANCA A BASE DE CAL (CAIAÇÃO). AF_05/2021</t>
  </si>
  <si>
    <t xml:space="preserve">102499U</t>
  </si>
  <si>
    <t xml:space="preserve">ENCERAMENTO DE PISO EM MADEIRA. AF_05/2021</t>
  </si>
  <si>
    <t xml:space="preserve">102500U</t>
  </si>
  <si>
    <t xml:space="preserve">PINTURA DE DEMARCAÇÃO DE VAGA COM TINTA ACRÍLICA, E = 10 CM, APLICAÇÃO MANUAL. AF_05/2021</t>
  </si>
  <si>
    <t xml:space="preserve">102501U</t>
  </si>
  <si>
    <t xml:space="preserve">PINTURA DE FAIXA DE PEDESTRE OU ZEBRADA COM TINTA ACRÍLICA, E  = 30 CM, APLICAÇÃO MANUAL. AF_05/2021</t>
  </si>
  <si>
    <t xml:space="preserve">102504U</t>
  </si>
  <si>
    <t xml:space="preserve">PINTURA DE DEMARCAÇÃO DE QUADRA POLIESPORTIVA COM TINTA ACRÍLICA, E = 5 CM, APLICAÇÃO MANUAL. AF_05/2021</t>
  </si>
  <si>
    <t xml:space="preserve">102505U</t>
  </si>
  <si>
    <t xml:space="preserve">PINTURA DE DEMARCAÇÃO DE QUADRA POLIESPORTIVA COM BORRACHA CLORADA, E = 5 CM, APLICAÇÃO MANUAL. AF_05/2021</t>
  </si>
  <si>
    <t xml:space="preserve">102506U</t>
  </si>
  <si>
    <t xml:space="preserve">PINTURA DE DEMARCAÇÃO DE QUADRA POLIESPORTIVA COM TINTA EPÓXI, E = 5 CM, APLICAÇÃO MANUAL. AF_05/2021</t>
  </si>
  <si>
    <t xml:space="preserve">102507U</t>
  </si>
  <si>
    <t xml:space="preserve">PINTURA DE DEMARCAÇÃO DE VAGA COM TINTA EPÓXI, E = 10 CM, APLICAÇÃO MANUAL. AF_05/2021</t>
  </si>
  <si>
    <t xml:space="preserve">102508U</t>
  </si>
  <si>
    <t xml:space="preserve">PINTURA DE FAIXA DE PEDESTRE OU ZEBRADA COM TINTA EPÓXI, E  = 30 CM, APLICAÇÃO MANUAL. AF_05/2021</t>
  </si>
  <si>
    <t xml:space="preserve">102509U</t>
  </si>
  <si>
    <t xml:space="preserve">PINTURA DE FAIXA DE PEDESTRE OU ZEBRADA TINTA RETRORREFLETIVA A BASE DE RESINA ACRÍLICA COM MICROESFERAS DE VIDRO, E = 30 CM, APLICAÇÃO MANUAL. AF_05/2021</t>
  </si>
  <si>
    <t xml:space="preserve">102512U</t>
  </si>
  <si>
    <t xml:space="preserve">PINTURA DE EIXO VIÁRIO SOBRE ASFALTO COM TINTA RETRORREFLETIVA A BASE DE RESINA ACRÍLICA COM MICROESFERAS DE VIDRO, APLICAÇÃO MECÂNICA COM DEMARCADORA AUTOPROPELIDA. AF_05/2021</t>
  </si>
  <si>
    <t xml:space="preserve">102513U</t>
  </si>
  <si>
    <t xml:space="preserve">PINTURA DE SÍMBOLOS E TEXTOS COM TINTA ACRÍLICA, DEMARCAÇÃO COM FITA ADESIVA E APLICAÇÃO COM ROLO. AF_05/2021</t>
  </si>
  <si>
    <t xml:space="preserve">102520U</t>
  </si>
  <si>
    <t xml:space="preserve">PINTURA DE SINALIZAÇÃO VERTICAL DE SEGURANÇA, FAIXAS AMARELA E PRETA, APLICAÇÃO MANUAL, 2 DEMÃOS. AF_05/2021</t>
  </si>
  <si>
    <t xml:space="preserve">101749U</t>
  </si>
  <si>
    <t xml:space="preserve">PISO CIMENTADO, TRAÇO 1:3 (CIMENTO E AREIA), ACABAMENTO LISO, ESPESSURA 4,0 CM, PREPARO MECÂNICO DA ARGAMASSA. AF_09/2020</t>
  </si>
  <si>
    <t xml:space="preserve">101750U</t>
  </si>
  <si>
    <t xml:space="preserve">PISO CIMENTADO, TRAÇO 1:3 (CIMENTO E AREIA), ACABAMENTO RÚSTICO, ESPESSURA 4,0 CM, PREPARO MECÂNICO DA ARGAMASSA. AF_09/2020</t>
  </si>
  <si>
    <t xml:space="preserve">101729U</t>
  </si>
  <si>
    <t xml:space="preserve">PISO EM TACO DE MADEIRA 7X42CM, FIXADO COM COLA BASE DE PVA. AF_09/2020</t>
  </si>
  <si>
    <t xml:space="preserve">101746U</t>
  </si>
  <si>
    <t xml:space="preserve">ASSOALHO DE MADEIRA. AF_09/2020</t>
  </si>
  <si>
    <t xml:space="preserve">101751U</t>
  </si>
  <si>
    <t xml:space="preserve">PISO EM TACO DE MADEIRA 7X21CM, FIXADO COM COLA BASE DE PVA. AF_09/2020</t>
  </si>
  <si>
    <t xml:space="preserve">87246U</t>
  </si>
  <si>
    <t xml:space="preserve">REVESTIMENTO CERÂMICO PARA PISO COM PLACAS TIPO ESMALTADA EXTRA DE DIMENSÕES 35X35 CM APLICADA EM AMBIENTES DE ÁREA MENOR QUE 5 M2. AF_06/2014</t>
  </si>
  <si>
    <t xml:space="preserve">87247U</t>
  </si>
  <si>
    <t xml:space="preserve">REVESTIMENTO CERÂMICO PARA PISO COM PLACAS TIPO ESMALTADA EXTRA DE DIMENSÕES 35X35 CM APLICADA EM AMBIENTES DE ÁREA ENTRE 5 M2 E 10 M2. AF_06/2014</t>
  </si>
  <si>
    <t xml:space="preserve">87248U</t>
  </si>
  <si>
    <t xml:space="preserve">REVESTIMENTO CERÂMICO PARA PISO COM PLACAS TIPO ESMALTADA EXTRA DE DIMENSÕES 35X35 CM APLICADA EM AMBIENTES DE ÁREA MAIOR QUE 10 M2. AF_06/2014</t>
  </si>
  <si>
    <t xml:space="preserve">87249U</t>
  </si>
  <si>
    <t xml:space="preserve">REVESTIMENTO CERÂMICO PARA PISO COM PLACAS TIPO ESMALTADA EXTRA DE DIMENSÕES 45X45 CM APLICADA EM AMBIENTES DE ÁREA MENOR QUE 5 M2. AF_06/2014</t>
  </si>
  <si>
    <t xml:space="preserve">87250U</t>
  </si>
  <si>
    <t xml:space="preserve">REVESTIMENTO CERÂMICO PARA PISO COM PLACAS TIPO ESMALTADA EXTRA DE DIMENSÕES 45X45 CM APLICADA EM AMBIENTES DE ÁREA ENTRE 5 M2 E 10 M2. AF_06/2014</t>
  </si>
  <si>
    <t xml:space="preserve">87251U</t>
  </si>
  <si>
    <t xml:space="preserve">REVESTIMENTO CERÂMICO PARA PISO COM PLACAS TIPO ESMALTADA EXTRA DE DIMENSÕES 45X45 CM APLICADA EM AMBIENTES DE ÁREA MAIOR QUE 10 M2. AF_06/2014</t>
  </si>
  <si>
    <t xml:space="preserve">87255U</t>
  </si>
  <si>
    <t xml:space="preserve">REVESTIMENTO CERÂMICO PARA PISO COM PLACAS TIPO ESMALTADA EXTRA DE DIMENSÕES 60X60 CM APLICADA EM AMBIENTES DE ÁREA MENOR QUE 5 M2. AF_06/2014</t>
  </si>
  <si>
    <t xml:space="preserve">87256U</t>
  </si>
  <si>
    <t xml:space="preserve">REVESTIMENTO CERÂMICO PARA PISO COM PLACAS TIPO ESMALTADA EXTRA DE DIMENSÕES 60X60 CM APLICADA EM AMBIENTES DE ÁREA ENTRE 5 M2 E 10 M2. AF_06/2014</t>
  </si>
  <si>
    <t xml:space="preserve">87257U</t>
  </si>
  <si>
    <t xml:space="preserve">REVESTIMENTO CERÂMICO PARA PISO COM PLACAS TIPO ESMALTADA EXTRA DE DIMENSÕES 60X60 CM APLICADA EM AMBIENTES DE ÁREA MAIOR QUE 10 M2. AF_06/2014</t>
  </si>
  <si>
    <t xml:space="preserve">87258U</t>
  </si>
  <si>
    <t xml:space="preserve">REVESTIMENTO CERÂMICO PARA PISO COM PLACAS TIPO PORCELANATO DE DIMENSÕES 45X45 CM APLICADA EM AMBIENTES DE ÁREA MENOR QUE 5 M². AF_06/2014</t>
  </si>
  <si>
    <t xml:space="preserve">87259U</t>
  </si>
  <si>
    <t xml:space="preserve">REVESTIMENTO CERÂMICO PARA PISO COM PLACAS TIPO PORCELANATO DE DIMENSÕES 45X45 CM APLICADA EM AMBIENTES DE ÁREA ENTRE 5 M² E 10 M². AF_06/2014</t>
  </si>
  <si>
    <t xml:space="preserve">87260U</t>
  </si>
  <si>
    <t xml:space="preserve">REVESTIMENTO CERÂMICO PARA PISO COM PLACAS TIPO PORCELANATO DE DIMENSÕES 45X45 CM APLICADA EM AMBIENTES DE ÁREA MAIOR QUE 10 M². AF_06/2014</t>
  </si>
  <si>
    <t xml:space="preserve">87261U</t>
  </si>
  <si>
    <t xml:space="preserve">REVESTIMENTO CERÂMICO PARA PISO COM PLACAS TIPO PORCELANATO DE DIMENSÕES 60X60 CM APLICADA EM AMBIENTES DE ÁREA MENOR QUE 5 M². AF_06/2014</t>
  </si>
  <si>
    <t xml:space="preserve">87262U</t>
  </si>
  <si>
    <t xml:space="preserve">REVESTIMENTO CERÂMICO PARA PISO COM PLACAS TIPO PORCELANATO DE DIMENSÕES 60X60 CM APLICADA EM AMBIENTES DE ÁREA ENTRE 5 M² E 10 M². AF_06/2014</t>
  </si>
  <si>
    <t xml:space="preserve">87263U</t>
  </si>
  <si>
    <t xml:space="preserve">REVESTIMENTO CERÂMICO PARA PISO COM PLACAS TIPO PORCELANATO DE DIMENSÕES 60X60 CM APLICADA EM AMBIENTES DE ÁREA MAIOR QUE 10 M². AF_06/2014</t>
  </si>
  <si>
    <t xml:space="preserve">89046U</t>
  </si>
  <si>
    <t xml:space="preserve">(COMPOSIÇÃO REPRESENTATIVA) DO SERVIÇO DE REVESTIMENTO CERÂMICO PARA PISO COM PLACAS TIPO ESMALTADA EXTRA DE DIMENSÕES 35X35 CM, PARA EDIFICAÇÃO HABITACIONAL MULTIFAMILIAR (PRÉDIO). AF_11/2014</t>
  </si>
  <si>
    <t xml:space="preserve">89171U</t>
  </si>
  <si>
    <t xml:space="preserve">(COMPOSIÇÃO REPRESENTATIVA) DO SERVIÇO DE REVESTIMENTO CERÂMICO PARA PISO COM PLACAS TIPO ESMALTADA EXTRA DE DIMENSÕES 35X35 CM, PARA EDIFICAÇÃO HABITACIONAL UNIFAMILIAR (CASA) E EDIFICAÇÃO PÚBLICA PADRÃO. AF_11/2014</t>
  </si>
  <si>
    <t xml:space="preserve">93389U</t>
  </si>
  <si>
    <t xml:space="preserve">REVESTIMENTO CERÂMICO PARA PISO COM PLACAS TIPO ESMALTADA PADRÃO POPULAR DE DIMENSÕES 35X35 CM APLICADA EM AMBIENTES DE ÁREA MENOR QUE 5 M2. AF_06/2014</t>
  </si>
  <si>
    <t xml:space="preserve">93390U</t>
  </si>
  <si>
    <t xml:space="preserve">REVESTIMENTO CERÂMICO PARA PISO COM PLACAS TIPO ESMALTADA PADRÃO POPULAR DE DIMENSÕES 35X35 CM APLICADA EM AMBIENTES DE ÁREA ENTRE 5 M2 E 10 M2. AF_06/2014</t>
  </si>
  <si>
    <t xml:space="preserve">93391U</t>
  </si>
  <si>
    <t xml:space="preserve">REVESTIMENTO CERÂMICO PARA PISO COM PLACAS TIPO ESMALTADA PADRÃO POPULAR DE DIMENSÕES 35X35 CM APLICADA EM AMBIENTES DE ÁREA MAIOR QUE 10 M2. AF_06/2014</t>
  </si>
  <si>
    <t xml:space="preserve">98672U</t>
  </si>
  <si>
    <t xml:space="preserve">PISO EM MÁRMORE APLICADO EM AMBIENTES INTERNOS. AF_09/2020</t>
  </si>
  <si>
    <t xml:space="preserve">98678U</t>
  </si>
  <si>
    <t xml:space="preserve">PISO ELEVADO COM ESTRUTURA EM AÇO, COMPOSTO POR PEDESTAIS E LONGARINAS. AF_09/2020</t>
  </si>
  <si>
    <t xml:space="preserve">98679U</t>
  </si>
  <si>
    <t xml:space="preserve">PISO CIMENTADO, TRAÇO 1:3 (CIMENTO E AREIA), ACABAMENTO LISO, ESPESSURA 2,0 CM, PREPARO MECÂNICO DA ARGAMASSA. AF_09/2020</t>
  </si>
  <si>
    <t xml:space="preserve">98680U</t>
  </si>
  <si>
    <t xml:space="preserve">PISO CIMENTADO, TRAÇO 1:3 (CIMENTO E AREIA), ACABAMENTO LISO, ESPESSURA 3,0 CM, PREPARO MECÂNICO DA ARGAMASSA. AF_09/2020</t>
  </si>
  <si>
    <t xml:space="preserve">98681U</t>
  </si>
  <si>
    <t xml:space="preserve">PISO CIMENTADO, TRAÇO 1:3 (CIMENTO E AREIA), ACABAMENTO RÚSTICO, ESPESSURA 2,0 CM, PREPARO MECÂNICO DA ARGAMASSA. AF_09/2020</t>
  </si>
  <si>
    <t xml:space="preserve">98682U</t>
  </si>
  <si>
    <t xml:space="preserve">PISO CIMENTADO, TRAÇO 1:3 (CIMENTO E AREIA), ACABAMENTO RÚSTICO, ESPESSURA 3,0 CM, PREPARO MECÂNICO DA ARGAMASSA. AF_09/2020</t>
  </si>
  <si>
    <t xml:space="preserve">98686U</t>
  </si>
  <si>
    <t xml:space="preserve">RODAPÉ EM LADRILHO HIDRÁULICO, ALTURA 7 CM. AF_09/2020</t>
  </si>
  <si>
    <t xml:space="preserve">98688U</t>
  </si>
  <si>
    <t xml:space="preserve">RODAPÉ EM POLIESTIRENO, ALTURA 5 CM. AF_09/2020</t>
  </si>
  <si>
    <t xml:space="preserve">98689U</t>
  </si>
  <si>
    <t xml:space="preserve">SOLEIRA EM GRANITO, LARGURA 15 CM, ESPESSURA 2,0 CM. AF_09/2020</t>
  </si>
  <si>
    <t xml:space="preserve">101090U</t>
  </si>
  <si>
    <t xml:space="preserve">PISO EM PEDRA PORTUGUESA ASSENTADO SOBRE ARGAMASSA SECA DE CIMENTO E AREIA, TRAÇO 1:3, REJUNTADO COM CIMENTO COMUM. AF_05/2020</t>
  </si>
  <si>
    <t xml:space="preserve">101091U</t>
  </si>
  <si>
    <t xml:space="preserve">PISO EM LADRILHO HIDRÁULICO APLICADO EM AMBIENTES EXTERNOS. AF_05/2020</t>
  </si>
  <si>
    <t xml:space="preserve">101725U</t>
  </si>
  <si>
    <t xml:space="preserve">PISO EM LADRILHO HIDRÁULICO APLICADO EM AMBIENTES INTERNOS DE ÁREA MENOR QUE 5 M², INCLUSO APLICAÇÃO DE RESINA. AF_09/2020</t>
  </si>
  <si>
    <t xml:space="preserve">101726U</t>
  </si>
  <si>
    <t xml:space="preserve">PISO EM LADRILHO HIDRÁULICO APLICADO EM AMBIENTES INTERNOS DE ÁREA ENTRE 5 E 15 M², INCLUSO APLICAÇÃO DE RESINA. AF_09/2020</t>
  </si>
  <si>
    <t xml:space="preserve">101731U</t>
  </si>
  <si>
    <t xml:space="preserve">PISO EM PEDRA  ASSENTADO SOBRE ARGAMASSA 1:3 (CIMENTO E AREIA). AF_09/2020</t>
  </si>
  <si>
    <t xml:space="preserve">101732U</t>
  </si>
  <si>
    <t xml:space="preserve">PISO EM PEDRA ARDÓSIA ASSENTADO SOBRE ARGAMASSA 1:3 (CIMENTO E AREIA). AF_09/2020</t>
  </si>
  <si>
    <t xml:space="preserve">101094U</t>
  </si>
  <si>
    <t xml:space="preserve">PISO PODOTÁTIL, DIRECIONAL OU ALERTA, ASSENTADO SOBRE ARGAMASSA. AF_05/2020</t>
  </si>
  <si>
    <t xml:space="preserve">101727U</t>
  </si>
  <si>
    <t xml:space="preserve">PISO VINÍLICO SEMI-FLEXÍVEL EM PLACAS, PADRÃO LISO, ESPESSURA 3,2 MM, FIXADO COM COLA. AF_09/2020</t>
  </si>
  <si>
    <t xml:space="preserve">101733U</t>
  </si>
  <si>
    <t xml:space="preserve">PISO DE BORRACHA PASTILHADO/FRISADO, ESPESSURA 7MM, ASSENTADO COM ARGAMASSA. AF_09/2020</t>
  </si>
  <si>
    <t xml:space="preserve">101734U</t>
  </si>
  <si>
    <t xml:space="preserve">PISO DE BORRACHA PASTILHADO, ESPESSURA 15MM, ASSENTADO COM ARGAMASSA. AF_09/2020</t>
  </si>
  <si>
    <t xml:space="preserve">101735U</t>
  </si>
  <si>
    <t xml:space="preserve">PISO DE BORRACHA ESPORTIVO, ESPESSURA 15MM, ASSENTADO COM ARGAMASSA. AF_09/2020</t>
  </si>
  <si>
    <t xml:space="preserve">101736U</t>
  </si>
  <si>
    <t xml:space="preserve">PISO DE BORRACHA PASTILHADO, ESPESSURA 3,5MM, FIXADO COM ADESIVO ACRÍLICO. AF_09/2020</t>
  </si>
  <si>
    <t xml:space="preserve">101737U</t>
  </si>
  <si>
    <t xml:space="preserve">PISO DE BORRACHA CANELADO, ESPESSURA 3,5MM, FIXADO COM ADESIVO ACRÍLICO. AF_09/2020</t>
  </si>
  <si>
    <t xml:space="preserve">101748U</t>
  </si>
  <si>
    <t xml:space="preserve">PREPARO DE CONTRAPISO COM POLITRIZ. AF_09/2020</t>
  </si>
  <si>
    <t xml:space="preserve">104162U</t>
  </si>
  <si>
    <t xml:space="preserve">PISO EM GRANILITE, MARMORITE OU GRANITINA EM AMBIENTES INTERNOS, COM ESPESSURA DE 8 MM, INCLUSO MISTURA EM BETONEIRA, COLOCAÇÃO DAS JUNTAS, APLICAÇÃO DO PISO, 4 POLIMENTOS COM POLITRIZ, ESTUCAMENTO, SELADOR E CERA. AF_06/2022</t>
  </si>
  <si>
    <t xml:space="preserve">101092U</t>
  </si>
  <si>
    <t xml:space="preserve">PISO EM GRANITO APLICADO EM CALÇADAS OU PISOS EXTERNOS. AF_05/2020</t>
  </si>
  <si>
    <t xml:space="preserve">101093U</t>
  </si>
  <si>
    <t xml:space="preserve">PISO EM MÁRMORE APLICADO EM CALÇADAS OU PISOS EXTERNOS. AF_05/2020</t>
  </si>
  <si>
    <t xml:space="preserve">98695U</t>
  </si>
  <si>
    <t xml:space="preserve">SOLEIRA EM MÁRMORE, LARGURA 15 CM, ESPESSURA 2,0 CM. AF_09/2020</t>
  </si>
  <si>
    <t xml:space="preserve">98697U</t>
  </si>
  <si>
    <t xml:space="preserve">RODAPÉ EM MÁRMORE, ALTURA 7 CM. AF_09/2020</t>
  </si>
  <si>
    <t xml:space="preserve">101738U</t>
  </si>
  <si>
    <t xml:space="preserve">RODAPÉ EM MADEIRA, ALTURA 7CM, FIXADO COM COLA. AF_09/2020</t>
  </si>
  <si>
    <t xml:space="preserve">101739U</t>
  </si>
  <si>
    <t xml:space="preserve">RODAPÉ EM MADEIRA, ALTURA 7CM, FIXADO COM COLA E PARAFUSOS. AF_09/2020</t>
  </si>
  <si>
    <t xml:space="preserve">88648U</t>
  </si>
  <si>
    <t xml:space="preserve">RODAPÉ CERÂMICO DE 7CM DE ALTURA COM PLACAS TIPO ESMALTADA EXTRA  DE DIMENSÕES 35X35CM. AF_06/2014</t>
  </si>
  <si>
    <t xml:space="preserve">88649U</t>
  </si>
  <si>
    <t xml:space="preserve">RODAPÉ CERÂMICO DE 7CM DE ALTURA COM PLACAS TIPO ESMALTADA EXTRA DE DIMENSÕES 45X45CM. AF_06/2014</t>
  </si>
  <si>
    <t xml:space="preserve">88650U</t>
  </si>
  <si>
    <t xml:space="preserve">RODAPÉ CERÂMICO DE 7CM DE ALTURA COM PLACAS TIPO ESMALTADA EXTRA DE DIMENSÕES 60X60CM. AF_06/2014</t>
  </si>
  <si>
    <t xml:space="preserve">96467U</t>
  </si>
  <si>
    <t xml:space="preserve">RODAPÉ CERÂMICO DE 7CM DE ALTURA COM PLACAS TIPO ESMALTADA COMERCIAL DE DIMENSÕES 35X35CM (PADRAO POPULAR). AF_06/2017</t>
  </si>
  <si>
    <t xml:space="preserve">101740U</t>
  </si>
  <si>
    <t xml:space="preserve">RODAPÉ EM ARDÓSIA ALTURA 10CM. AF_09/2020</t>
  </si>
  <si>
    <t xml:space="preserve">101741U</t>
  </si>
  <si>
    <t xml:space="preserve">RODAPÉ EM MARMORITE, ALTURA 10CM. AF_09/2020</t>
  </si>
  <si>
    <t xml:space="preserve">94990U</t>
  </si>
  <si>
    <t xml:space="preserve">EXECUÇÃO DE PASSEIO (CALÇADA) OU PISO DE CONCRETO COM CONCRETO MOLDADO IN LOCO, FEITO EM OBRA, ACABAMENTO CONVENCIONAL, NÃO ARMADO. AF_07/2016</t>
  </si>
  <si>
    <t xml:space="preserve">94991U</t>
  </si>
  <si>
    <t xml:space="preserve">EXECUÇÃO DE PASSEIO (CALÇADA) OU PISO DE CONCRETO COM CONCRETO MOLDADO IN LOCO, USINADO, ACABAMENTO CONVENCIONAL, NÃO ARMADO. AF_07/2016</t>
  </si>
  <si>
    <t xml:space="preserve">94992U</t>
  </si>
  <si>
    <t xml:space="preserve">EXECUÇÃO DE PASSEIO (CALÇADA) OU PISO DE CONCRETO COM CONCRETO MOLDADO IN LOCO, FEITO EM OBRA, ACABAMENTO CONVENCIONAL, ESPESSURA 6 CM, ARMADO. AF_07/2016</t>
  </si>
  <si>
    <t xml:space="preserve">94993U</t>
  </si>
  <si>
    <t xml:space="preserve">EXECUÇÃO DE PASSEIO (CALÇADA) OU PISO DE CONCRETO COM CONCRETO MOLDADO IN LOCO, USINADO, ACABAMENTO CONVENCIONAL, ESPESSURA 6 CM, ARMADO. AF_07/2016</t>
  </si>
  <si>
    <t xml:space="preserve">94994U</t>
  </si>
  <si>
    <t xml:space="preserve">EXECUÇÃO DE PASSEIO (CALÇADA) OU PISO DE CONCRETO COM CONCRETO MOLDADO IN LOCO, FEITO EM OBRA, ACABAMENTO CONVENCIONAL, ESPESSURA 8 CM, ARMADO. AF_07/2016</t>
  </si>
  <si>
    <t xml:space="preserve">94995U</t>
  </si>
  <si>
    <t xml:space="preserve">EXECUÇÃO DE PASSEIO (CALÇADA) OU PISO DE CONCRETO COM CONCRETO MOLDADO IN LOCO, USINADO, ACABAMENTO CONVENCIONAL, ESPESSURA 8 CM, ARMADO. AF_07/2016</t>
  </si>
  <si>
    <t xml:space="preserve">94996U</t>
  </si>
  <si>
    <t xml:space="preserve">EXECUÇÃO DE PASSEIO (CALÇADA) OU PISO DE CONCRETO COM CONCRETO MOLDADO IN LOCO, FEITO EM OBRA, ACABAMENTO CONVENCIONAL, ESPESSURA 10 CM, ARMADO. AF_07/2016</t>
  </si>
  <si>
    <t xml:space="preserve">94997U</t>
  </si>
  <si>
    <t xml:space="preserve">EXECUÇÃO DE PASSEIO (CALÇADA) OU PISO DE CONCRETO COM CONCRETO MOLDADO IN LOCO, USINADO, ACABAMENTO CONVENCIONAL, ESPESSURA 10 CM, ARMADO. AF_07/2016</t>
  </si>
  <si>
    <t xml:space="preserve">94998U</t>
  </si>
  <si>
    <t xml:space="preserve">EXECUÇÃO DE PASSEIO (CALÇADA) OU PISO DE CONCRETO COM CONCRETO MOLDADO IN LOCO, FEITO EM OBRA, ACABAMENTO CONVENCIONAL, ESPESSURA 12 CM, ARMADO. AF_07/2016</t>
  </si>
  <si>
    <t xml:space="preserve">94999U</t>
  </si>
  <si>
    <t xml:space="preserve">EXECUÇÃO DE PASSEIO (CALÇADA) OU PISO DE CONCRETO COM CONCRETO MOLDADO IN LOCO, USINADO, ACABAMENTO CONVENCIONAL, ESPESSURA 12 CM, ARMADO. AF_07/2016</t>
  </si>
  <si>
    <t xml:space="preserve">101747U</t>
  </si>
  <si>
    <t xml:space="preserve">PISO EM CONCRETO 20 MPA PREPARO MECÂNICO, ESPESSURA 7CM. AF_09/2020</t>
  </si>
  <si>
    <t xml:space="preserve">101743U</t>
  </si>
  <si>
    <t xml:space="preserve">PISO TÊXTIL (CARPETE) EM PLACA. AF_09/2020</t>
  </si>
  <si>
    <t xml:space="preserve">101744U</t>
  </si>
  <si>
    <t xml:space="preserve">PISO TÊXTIL (CARPETE) EM MANTA (ROLO) E = 6 A 7 MM. AF_09/2020</t>
  </si>
  <si>
    <t xml:space="preserve">101745U</t>
  </si>
  <si>
    <t xml:space="preserve">PISO TÊXTIL (CARPETE) EM MANTA (ROLO) E = 9 A 10 MM. AF_09/2020</t>
  </si>
  <si>
    <t xml:space="preserve">87620U</t>
  </si>
  <si>
    <t xml:space="preserve">CONTRAPISO EM ARGAMASSA TRAÇO 1:4 (CIMENTO E AREIA), PREPARO MECÂNICO COM BETONEIRA 400 L, APLICADO EM ÁREAS SECAS SOBRE LAJE, ADERIDO, ACABAMENTO NÃO REFORÇADO, ESPESSURA 2CM. AF_07/2021</t>
  </si>
  <si>
    <t xml:space="preserve">87622U</t>
  </si>
  <si>
    <t xml:space="preserve">CONTRAPISO EM ARGAMASSA TRAÇO 1:4 (CIMENTO E AREIA), PREPARO MANUAL, APLICADO EM ÁREAS SECAS SOBRE LAJE, ADERIDO, ACABAMENTO NÃO REFORÇADO, ESPESSURA 2CM. AF_07/2021</t>
  </si>
  <si>
    <t xml:space="preserve">87623U</t>
  </si>
  <si>
    <t xml:space="preserve">CONTRAPISO EM ARGAMASSA PRONTA, PREPARO MECÂNICO COM MISTURADOR 300 KG, APLICADO EM ÁREAS SECAS SOBRE LAJE, ADERIDO, ACABAMENTO NÃO REFORÇADO, ESPESSURA 2CM. AF_07/2021</t>
  </si>
  <si>
    <t xml:space="preserve">87624U</t>
  </si>
  <si>
    <t xml:space="preserve">87630U</t>
  </si>
  <si>
    <t xml:space="preserve">CONTRAPISO EM ARGAMASSA TRAÇO 1:4 (CIMENTO E AREIA), PREPARO MECÂNICO COM BETONEIRA 400 L, APLICADO EM ÁREAS SECAS SOBRE LAJE, ADERIDO, ACABAMENTO NÃO REFORÇADO, ESPESSURA 3CM. AF_07/2021</t>
  </si>
  <si>
    <t xml:space="preserve">87632U</t>
  </si>
  <si>
    <t xml:space="preserve">CONTRAPISO EM ARGAMASSA TRAÇO 1:4 (CIMENTO E AREIA), PREPARO MANUAL, APLICADO EM ÁREAS SECAS SOBRE LAJE, ADERIDO, ACABAMENTO NÃO REFORÇADO, ESPESSURA 3CM. AF_07/2021</t>
  </si>
  <si>
    <t xml:space="preserve">87633U</t>
  </si>
  <si>
    <t xml:space="preserve">CONTRAPISO EM ARGAMASSA PRONTA, PREPARO MECÂNICO COM MISTURADOR 300 KG, APLICADO EM ÁREAS SECAS SOBRE LAJE, ADERIDO, ACABAMENTO NÃO REFORÇADO, ESPESSURA 3CM. AF_07/2021</t>
  </si>
  <si>
    <t xml:space="preserve">87634U</t>
  </si>
  <si>
    <t xml:space="preserve">CONTRAPISO EM ARGAMASSA PRONTA, PREPARO MANUAL, APLICADO EM ÁREAS SECAS SOBRE LAJE, ADERIDO, ACABAMENTO NÃO REFORÇADO, ESPESSURA 3CM. AF_07/2021</t>
  </si>
  <si>
    <t xml:space="preserve">87640U</t>
  </si>
  <si>
    <t xml:space="preserve">CONTRAPISO EM ARGAMASSA TRAÇO 1:4 (CIMENTO E AREIA), PREPARO MECÂNICO COM BETONEIRA 400 L, APLICADO EM ÁREAS SECAS SOBRE LAJE, ADERIDO, ACABAMENTO NÃO REFORÇADO, ESPESSURA 4CM. AF_07/2021</t>
  </si>
  <si>
    <t xml:space="preserve">87642U</t>
  </si>
  <si>
    <t xml:space="preserve">CONTRAPISO EM ARGAMASSA TRAÇO 1:4 (CIMENTO E AREIA), PREPARO MANUAL, APLICADO EM ÁREAS SECAS SOBRE LAJE, ADERIDO, ACABAMENTO NÃO REFORÇADO, ESPESSURA 4CM. AF_07/2021</t>
  </si>
  <si>
    <t xml:space="preserve">87643U</t>
  </si>
  <si>
    <t xml:space="preserve">CONTRAPISO EM ARGAMASSA PRONTA, PREPARO MECÂNICO COM MISTURADOR 300 KG, APLICADO EM ÁREAS SECAS SOBRE LAJE, ADERIDO, ACABAMENTO NÃO REFORÇADO, ESPESSURA 4CM. AF_07/2021</t>
  </si>
  <si>
    <t xml:space="preserve">87644U</t>
  </si>
  <si>
    <t xml:space="preserve">CONTRAPISO EM ARGAMASSA PRONTA, PREPARO MANUAL, APLICADO EM ÁREAS SECAS SOBRE LAJE, ADERIDO, ACABAMENTO NÃO REFORÇADO, ESPESSURA 4CM. AF_07/2021</t>
  </si>
  <si>
    <t xml:space="preserve">87680U</t>
  </si>
  <si>
    <t xml:space="preserve">CONTRAPISO EM ARGAMASSA TRAÇO 1:4 (CIMENTO E AREIA), PREPARO MECÂNICO COM BETONEIRA 400 L, APLICADO EM ÁREAS SECAS SOBRE LAJE, NÃO ADERIDO, ACABAMENTO NÃO REFORÇADO, ESPESSURA 4CM. AF_07/2021</t>
  </si>
  <si>
    <t xml:space="preserve">87682U</t>
  </si>
  <si>
    <t xml:space="preserve">CONTRAPISO EM ARGAMASSA TRAÇO 1:4 (CIMENTO E AREIA), PREPARO MANUAL, APLICADO EM ÁREAS SECAS SOBRE LAJE, NÃO ADERIDO, ACABAMENTO NÃO REFORÇADO, ESPESSURA 4CM. AF_07/2021</t>
  </si>
  <si>
    <t xml:space="preserve">87683U</t>
  </si>
  <si>
    <t xml:space="preserve">CONTRAPISO EM ARGAMASSA PRONTA, PREPARO MECÂNICO COM MISTURADOR 300 KG, APLICADO EM ÁREAS SECAS SOBRE LAJE, NÃO ADERIDO, ACABAMENTO NÃO REFORÇADO, ESPESSURA 4CM. AF_07/2021</t>
  </si>
  <si>
    <t xml:space="preserve">87684U</t>
  </si>
  <si>
    <t xml:space="preserve">CONTRAPISO EM ARGAMASSA PRONTA, PREPARO MANUAL, APLICADO EM ÁREAS SECAS SOBRE LAJE, NÃO ADERIDO, ACABAMENTO NÃO REFORÇADO, ESPESSURA 4CM. AF_07/2021</t>
  </si>
  <si>
    <t xml:space="preserve">87690U</t>
  </si>
  <si>
    <t xml:space="preserve">CONTRAPISO EM ARGAMASSA TRAÇO 1:4 (CIMENTO E AREIA), PREPARO MECÂNICO COM BETONEIRA 400 L, APLICADO EM ÁREAS SECAS SOBRE LAJE, NÃO ADERIDO, ACABAMENTO NÃO REFORÇADO, ESPESSURA 5CM. AF_07/2021</t>
  </si>
  <si>
    <t xml:space="preserve">87692U</t>
  </si>
  <si>
    <t xml:space="preserve">CONTRAPISO EM ARGAMASSA TRAÇO 1:4 (CIMENTO E AREIA), PREPARO MANUAL, APLICADO EM ÁREAS SECAS SOBRE LAJE, NÃO ADERIDO, ACABAMENTO NÃO REFORÇADO, ESPESSURA 5CM. AF_07/2021</t>
  </si>
  <si>
    <t xml:space="preserve">87693U</t>
  </si>
  <si>
    <t xml:space="preserve">CONTRAPISO EM ARGAMASSA PRONTA, PREPARO MECÂNICO COM MISTURADOR 300 KG, APLICADO EM ÁREAS SECAS SOBRE LAJE, NÃO ADERIDO, ESPESSURA 5CM. AF_07/2021</t>
  </si>
  <si>
    <t xml:space="preserve">87694U</t>
  </si>
  <si>
    <t xml:space="preserve">CONTRAPISO EM ARGAMASSA PRONTA, PREPARO MANUAL, APLICADO EM ÁREAS SECAS SOBRE LAJE, NÃO ADERIDO, ACABAMENTO NÃO REFORÇADO, ESPESSURA 5CM. AF_07/2021</t>
  </si>
  <si>
    <t xml:space="preserve">87700U</t>
  </si>
  <si>
    <t xml:space="preserve">CONTRAPISO EM ARGAMASSA TRAÇO 1:4 (CIMENTO E AREIA), PREPARO MECÂNICO COM BETONEIRA 400 L, APLICADO EM ÁREAS SECAS SOBRE LAJE, NÃO ADERIDO, ACABAMENTO NÃO REFORÇADO, ESPESSURA 6CM. AF_07/2021</t>
  </si>
  <si>
    <t xml:space="preserve">87702U</t>
  </si>
  <si>
    <t xml:space="preserve">CONTRAPISO EM ARGAMASSA TRAÇO 1:4 (CIMENTO E AREIA), PREPARO MANUAL, APLICADO EM ÁREAS SECAS SOBRE LAJE, NÃO ADERIDO, ACABAMENTO NÃO REFORÇADO, ESPESSURA 6CM. AF_07/2021</t>
  </si>
  <si>
    <t xml:space="preserve">87703U</t>
  </si>
  <si>
    <t xml:space="preserve">CONTRAPISO EM ARGAMASSA PRONTA, PREPARO MECÂNICO COM MISTURADOR 300 KG, APLICADO EM ÁREAS SECAS SOBRE LAJE, NÃO ADERIDO, ACABAMENTO NÃO REFORÇADO, ESPESSURA 6CM. AF_07/2021</t>
  </si>
  <si>
    <t xml:space="preserve">87704U</t>
  </si>
  <si>
    <t xml:space="preserve">CONTRAPISO EM ARGAMASSA PRONTA, PREPARO MANUAL, APLICADO EM ÁREAS SECAS SOBRE LAJE, NÃO ADERIDO, ACABAMENTO NÃO REFORÇADO, ESPESSURA 6CM. AF_07/2021</t>
  </si>
  <si>
    <t xml:space="preserve">87735U</t>
  </si>
  <si>
    <t xml:space="preserve">CONTRAPISO EM ARGAMASSA TRAÇO 1:4 (CIMENTO E AREIA), PREPARO MECÂNICO COM BETONEIRA 400 L, APLICADO EM ÁREAS MOLHADAS SOBRE LAJE, ADERIDO, ACABAMENTO NÃO REFORÇADO, ESPESSURA 2CM. AF_07/2021</t>
  </si>
  <si>
    <t xml:space="preserve">87737U</t>
  </si>
  <si>
    <t xml:space="preserve">CONTRAPISO EM ARGAMASSA TRAÇO 1:4 (CIMENTO E AREIA), PREPARO MANUAL, APLICADO EM ÁREAS MOLHADAS SOBRE LAJE, ADERIDO, ACABAMENTO NÃO REFORÇADO, ESPESSURA 2CM. AF_07/2021</t>
  </si>
  <si>
    <t xml:space="preserve">87738U</t>
  </si>
  <si>
    <t xml:space="preserve">CONTRAPISO EM ARGAMASSA PRONTA, PREPARO MECÂNICO COM MISTURADOR 300 KG, APLICADO EM ÁREAS MOLHADAS SOBRE LAJE, ADERIDO, ACABAMENTO NÃO REFORÇADO, ESPESSURA 2CM. AF_07/2021</t>
  </si>
  <si>
    <t xml:space="preserve">87739U</t>
  </si>
  <si>
    <t xml:space="preserve">CONTRAPISO EM ARGAMASSA PRONTA, PREPARO MANUAL, APLICADO EM ÁREAS MOLHADAS SOBRE LAJE, ADERIDO, ACABAMENTO NÃO REFORÇADO, ESPESSURA 2CM. AF_07/2021</t>
  </si>
  <si>
    <t xml:space="preserve">87745U</t>
  </si>
  <si>
    <t xml:space="preserve">CONTRAPISO EM ARGAMASSA TRAÇO 1:4 (CIMENTO E AREIA), PREPARO MECÂNICO COM BETONEIRA 400 L, APLICADO EM ÁREAS MOLHADAS SOBRE LAJE, ADERIDO, ACABAMENTO NÃO REFORÇADO, ESPESSURA 3CM. AF_07/2021</t>
  </si>
  <si>
    <t xml:space="preserve">87747U</t>
  </si>
  <si>
    <t xml:space="preserve">CONTRAPISO EM ARGAMASSA TRAÇO 1:4 (CIMENTO E AREIA), PREPARO MANUAL, APLICADO EM ÁREAS MOLHADAS SOBRE LAJE, ADERIDO, ACABAMENTO NÃO REFORÇADO, ESPESSURA 3CM. AF_07/2021</t>
  </si>
  <si>
    <t xml:space="preserve">87748U</t>
  </si>
  <si>
    <t xml:space="preserve">CONTRAPISO EM ARGAMASSA PRONTA, PREPARO MECÂNICO COM MISTURADOR 300 KG, APLICADO EM ÁREAS MOLHADAS SOBRE LAJE, ADERIDO, ACABAMENTO NÃO REFORÇADO, ESPESSURA 3CM. AF_07/2021</t>
  </si>
  <si>
    <t xml:space="preserve">87749U</t>
  </si>
  <si>
    <t xml:space="preserve">CONTRAPISO EM ARGAMASSA PRONTA, PREPARO MANUAL, APLICADO EM ÁREAS MOLHADAS SOBRE LAJE, ADERIDO, ACABAMENTO NÃO REFORÇADO, ESPESSURA 3CM. AF_07/2021</t>
  </si>
  <si>
    <t xml:space="preserve">87755U</t>
  </si>
  <si>
    <t xml:space="preserve">CONTRAPISO EM ARGAMASSA TRAÇO 1:4 (CIMENTO E AREIA), PREPARO MECÂNICO COM BETONEIRA 400 L, APLICADO EM ÁREAS MOLHADAS SOBRE IMPERMEABILIZAÇÃO, ACABAMENTO NÃO REFORÇADO, ESPESSURA 3CM. AF_07/2021</t>
  </si>
  <si>
    <t xml:space="preserve">87757U</t>
  </si>
  <si>
    <t xml:space="preserve">CONTRAPISO EM ARGAMASSA TRAÇO 1:4 (CIMENTO E AREIA), PREPARO MANUAL, APLICADO EM ÁREAS MOLHADAS SOBRE IMPERMEABILIZAÇÃO, ACABAMENTO NÃO REFORÇADO, ESPESSURA 3CM. AF_07/2021</t>
  </si>
  <si>
    <t xml:space="preserve">87758U</t>
  </si>
  <si>
    <t xml:space="preserve">CONTRAPISO EM ARGAMASSA PRONTA, PREPARO MECÂNICO COM MISTURADOR 300 KG, APLICADO EM ÁREAS MOLHADAS SOBRE IMPERMEABILIZAÇÃO, ACABAMENTO NÃO REFORÇADO, ESPESSURA 3CM. AF_07/2021</t>
  </si>
  <si>
    <t xml:space="preserve">87759U</t>
  </si>
  <si>
    <t xml:space="preserve">CONTRAPISO EM ARGAMASSA PRONTA, PREPARO MANUAL, APLICADO EM ÁREAS MOLHADAS SOBRE IMPERMEABILIZAÇÃO, ACABAMENTO NÃO REFORÇADO, ESPESSURA 3CM. AF_07/2021</t>
  </si>
  <si>
    <t xml:space="preserve">87765U</t>
  </si>
  <si>
    <t xml:space="preserve">CONTRAPISO EM ARGAMASSA TRAÇO 1:4 (CIMENTO E AREIA), PREPARO MECÂNICO COM BETONEIRA 400 L, APLICADO EM ÁREAS MOLHADAS SOBRE IMPERMEABILIZAÇÃO, ACABAMENTO NÃO REFORÇADO, ESPESSURA 4CM. AF_07/2021</t>
  </si>
  <si>
    <t xml:space="preserve">87767U</t>
  </si>
  <si>
    <t xml:space="preserve">CONTRAPISO EM ARGAMASSA TRAÇO 1:4 (CIMENTO E AREIA), PREPARO MANUAL, APLICADO EM ÁREAS MOLHADAS SOBRE IMPERMEABILIZAÇÃO, ACABAMENTO NÃO REFORÇADO, ESPESSURA 4CM. AF_07/2021</t>
  </si>
  <si>
    <t xml:space="preserve">87768U</t>
  </si>
  <si>
    <t xml:space="preserve">CONTRAPISO EM ARGAMASSA PRONTA, PREPARO MECÂNICO COM MISTURADOR 300 KG, APLICADO EM ÁREAS MOLHADAS SOBRE IMPERMEABILIZAÇÃO, ACABAMENTO NÃO REFORÇADO, ESPESSURA 4CM. AF_07/2021</t>
  </si>
  <si>
    <t xml:space="preserve">87769U</t>
  </si>
  <si>
    <t xml:space="preserve">CONTRAPISO EM ARGAMASSA PRONTA, PREPARO MANUAL, APLICADO EM ÁREAS MOLHADAS SOBRE IMPERMEABILIZAÇÃO, ACABAMENTO NÃO REFORÇADO, ESPESSURA 4CM. AF_07/2021</t>
  </si>
  <si>
    <t xml:space="preserve">88470U</t>
  </si>
  <si>
    <t xml:space="preserve">CONTRAPISO COM ARGAMASSA AUTONIVELANTE, APLICADO SOBRE LAJE, NÃO ADERIDO, ESPESSURA 3CM. AF_07/2021</t>
  </si>
  <si>
    <t xml:space="preserve">88471U</t>
  </si>
  <si>
    <t xml:space="preserve">CONTRAPISO COM ARGAMASSA AUTONIVELANTE, APLICADO SOBRE LAJE, NÃO ADERIDO, ESPESSURA 4CM. AF_07/2021</t>
  </si>
  <si>
    <t xml:space="preserve">88472U</t>
  </si>
  <si>
    <t xml:space="preserve">CONTRAPISO COM ARGAMASSA AUTONIVELANTE, APLICADO SOBRE LAJE, NÃO ADERIDO, ESPESSURA 5CM. AF_07/2021</t>
  </si>
  <si>
    <t xml:space="preserve">88476U</t>
  </si>
  <si>
    <t xml:space="preserve">CONTRAPISO COM ARGAMASSA AUTONIVELANTE, APLICADO SOBRE LAJE, ADERIDO, ESPESSURA 2CM. AF_07/2021</t>
  </si>
  <si>
    <t xml:space="preserve">88477U</t>
  </si>
  <si>
    <t xml:space="preserve">CONTRAPISO COM ARGAMASSA AUTONIVELANTE, APLICADO SOBRE LAJE, ADERIDO, ESPESSURA 3CM. AF_07/2021</t>
  </si>
  <si>
    <t xml:space="preserve">88478U</t>
  </si>
  <si>
    <t xml:space="preserve">CONTRAPISO COM ARGAMASSA AUTONIVELANTE, APLICADO SOBRE LAJE, ADERIDO, ESPESSURA 4CM. AF_07/2021</t>
  </si>
  <si>
    <t xml:space="preserve">90930U</t>
  </si>
  <si>
    <t xml:space="preserve">CONTRAPISO ACÚSTICO EM ARGAMASSA TRAÇO 1:4 (CIMENTO E AREIA), PREPARO MECÂNICO COM BETONEIRA 400L, APLICADO EM ÁREAS SECAS, ACABAMENTO NÃO REFORÇADO, ESPESSURA 5CM. AF_07/2021</t>
  </si>
  <si>
    <t xml:space="preserve">90932U</t>
  </si>
  <si>
    <t xml:space="preserve">CONTRAPISO ACÚSTICO EM ARGAMASSA TRAÇO 1:4 (CIMENTO E AREIA), PREPARO MANUAL, APLICADO EM ÁREAS SECAS, ACABAMENTO NÃO REFORÇADO, ESPESSURA 5CM. AF_07/2021</t>
  </si>
  <si>
    <t xml:space="preserve">90933U</t>
  </si>
  <si>
    <t xml:space="preserve">CONTRAPISO ACÚSTICO EM ARGAMASSA PRONTA, PREPARO MECÂNICO COM MISTURADOR 300 KG, APLICADO EM ÁREAS SECAS, ACABAMENTO NÃO REFORÇADO, ESPESSURA 5CM. AF_07/2021</t>
  </si>
  <si>
    <t xml:space="preserve">90934U</t>
  </si>
  <si>
    <t xml:space="preserve">CONTRAPISO ACÚSTICO EM ARGAMASSA PRONTA, PREPARO MANUAL, APLICADO EM ÁREAS SECAS, ACABAMENTO NÃO REFORÇADO, ESPESSURA 5CM. AF_07/2021</t>
  </si>
  <si>
    <t xml:space="preserve">90940U</t>
  </si>
  <si>
    <t xml:space="preserve">CONTRAPISO ACÚSTICO EM ARGAMASSA TRAÇO 1:4 (CIMENTO E AREIA), PREPARO MECÂNICO COM BETONEIRA 400L, APLICADO EM ÁREAS SECAS, ACABAMENTO NÃO REFORÇADO, ESPESSURA 6CM. AF_07/2021</t>
  </si>
  <si>
    <t xml:space="preserve">90942U</t>
  </si>
  <si>
    <t xml:space="preserve">CONTRAPISO ACÚSTICO EM ARGAMASSA TRAÇO 1:4 (CIMENTO E AREIA), PREPARO MANUAL, APLICADO EM ÁREAS SECAS, ACABAMENTO NÃO REFORÇADO, ESPESSURA 6CM. AF_07/2021</t>
  </si>
  <si>
    <t xml:space="preserve">90943U</t>
  </si>
  <si>
    <t xml:space="preserve">CONTRAPISO ACÚSTICO EM ARGAMASSA PRONTA, PREPARO MECÂNICO COM MISTURADOR 300 KG, APLICADO EM ÁREAS SECAS, ACABAMENTO NÃO REFORÇADO, ESPESSURA 6CM. AF_07/2021</t>
  </si>
  <si>
    <t xml:space="preserve">90944U</t>
  </si>
  <si>
    <t xml:space="preserve">CONTRAPISO ACÚSTICO EM ARGAMASSA PRONTA, PREPARO MANUAL, APLICADO EM ÁREAS SECA, ACABAMENTO NÃO REFORÇADO, ESPESSURA 6CM. AF_07/2021</t>
  </si>
  <si>
    <t xml:space="preserve">90950U</t>
  </si>
  <si>
    <t xml:space="preserve">CONTRAPISO ACÚSTICO EM ARGAMASSA TRAÇO 1:4 (CIMENTO E AREIA), PREPARO MECÂNICO COM BETONEIRA 400L, APLICADO EM ÁREAS SECAS, ACABAMENTO NÃO REFORÇADO, ESPESSURA 7CM. AF_07/2021</t>
  </si>
  <si>
    <t xml:space="preserve">90952U</t>
  </si>
  <si>
    <t xml:space="preserve">CONTRAPISO ACÚSTICO EM ARGAMASSA TRAÇO 1:4 (CIMENTO E AREIA), PREPARO MANUAL, APLICADO EM ÁREAS SECAS, ACABAMENTO NÃO REFORÇADO, ESPESSURA 7CM. AF_07/2021</t>
  </si>
  <si>
    <t xml:space="preserve">90953U</t>
  </si>
  <si>
    <t xml:space="preserve">CONTRAPISO ACÚSTICO EM ARGAMASSA PRONTA, PREPARO MECÂNICO COM MISTURADOR 300 KG, APLICADO EM ÁREAS SECAS, ACABAMENTO NÃO REFORÇADO, ESPESSURA 7CM. AF_07/2021</t>
  </si>
  <si>
    <t xml:space="preserve">90954U</t>
  </si>
  <si>
    <t xml:space="preserve">CONTRAPISO ACÚSTICO EM ARGAMASSA PRONTA, PREPARO MANUAL, APLICADO EM ÁREAS SECAS, ACABAMENTO NÃO REFORÇADO, ESPESSURA 7CM. AF_07/2021</t>
  </si>
  <si>
    <t xml:space="preserve">94438U</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</si>
  <si>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</si>
  <si>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94439U</t>
  </si>
  <si>
    <t xml:space="preserve">(COMPOSIÇÃO REPRESENTATIVA) DO SERVIÇO DE CONTRAPISO EM ARGAMASSA TRAÇO 1:4 (CIM E AREIA), BETONEIRA 400 L, E = 4 CM ÁREAS SECAS E  MOLHADAS SOBRE LAJE , E = 3 CM ÁREAS MOLHADAS SOBRE IMPERMEABILIZAÇÃO, CASA E EDIFICAÇÃO PÚBLICA PADRÃO. AF_11/2014</t>
  </si>
  <si>
    <t xml:space="preserve">94779U</t>
  </si>
  <si>
    <t xml:space="preserve">(COMPOSIÇÃO REPRESENTATIVA) DO SERVIÇO DE CONTRAPISO EM ARGAMASSA TRAÇO 1:4 (CIM E AREIA), EM BETONEIRA 400 L, ESPESSURA 3 CM ÁREAS SECAS E 3 CM ÁREAS MOLHADAS, PARA EDIFICAÇÃO HABITACIONAL MULTIFAMILIAR (PRÉDIO). AF_11/2014</t>
  </si>
  <si>
    <t xml:space="preserve">94782U</t>
  </si>
  <si>
    <t xml:space="preserve">(COMPOSIÇÃO REPRESENTATIVA) DO SERVIÇO DE CONTRAPISO EM ARGAMASSA TRAÇO 1:4 (CIM E AREIA), BETONEIRA 400 L, E = 4 CM ÁREAS SECAS E  MOLHADAS SOBRE LAJE , E = 3 CM ÁREAS MOLHADAS SOBRE IMPERMEABILIZAÇÃO, PARA EDIFICAÇÃO MULTIFAMILIAR. AF_11/2014</t>
  </si>
  <si>
    <t xml:space="preserve">102803U</t>
  </si>
  <si>
    <t xml:space="preserve">REFORÇO SUPERFICIAL PARA CONTRAPISOS DE ARGAMASSA SEMI-SECA. AF_07/2021</t>
  </si>
  <si>
    <t xml:space="preserve">101742U</t>
  </si>
  <si>
    <t xml:space="preserve">RODAPÉ BORRACHA LISO, ALTURA = 7CM, ESPESSURA = 2 MM, PARA ARGAMASSA. AF_09/2020</t>
  </si>
  <si>
    <t xml:space="preserve">87871U</t>
  </si>
  <si>
    <t xml:space="preserve">CHAPISCO APLICADO SOMENTE EM ESTRUTURAS DE CONCRETO EM ALVENARIAS INTERNAS, COM DESEMPENADEIRA DENTADA. ARGAMASSA INDUSTRIALIZADA COM PREPARO MANUAL. AF_06/2014</t>
  </si>
  <si>
    <t xml:space="preserve">87872U</t>
  </si>
  <si>
    <t xml:space="preserve">CHAPISCO APLICADO SOMENTE EM ESTRUTURAS DE CONCRETO EM ALVENARIAS INTERNAS, COM DESEMPENADEIRA DENTADA.  ARGAMASSA INDUSTRIALIZADA COM PREPARO EM MISTURADOR 300 KG. AF_06/2014</t>
  </si>
  <si>
    <t xml:space="preserve">87873U</t>
  </si>
  <si>
    <t xml:space="preserve">CHAPISCO APLICADO EM ALVENARIAS E ESTRUTURAS DE CONCRETO INTERNAS, COM ROLO PARA TEXTURA ACRÍLICA.  ARGAMASSA TRAÇO 1:4 E EMULSÃO POLIMÉRICA (ADESIVO) COM PREPARO MANUAL. AF_06/2014</t>
  </si>
  <si>
    <t xml:space="preserve">87874U</t>
  </si>
  <si>
    <t xml:space="preserve">CHAPISCO APLICADO EM ALVENARIAS E ESTRUTURAS DE CONCRETO INTERNAS, COM ROLO PARA TEXTURA ACRÍLICA.  ARGAMASSA TRAÇO 1:4 E EMULSÃO POLIMÉRICA (ADESIVO) COM PREPARO EM BETONEIRA 400L. AF_06/2014</t>
  </si>
  <si>
    <t xml:space="preserve">87876U</t>
  </si>
  <si>
    <t xml:space="preserve">CHAPISCO APLICADO EM ALVENARIAS E ESTRUTURAS DE CONCRETO INTERNAS, COM ROLO PARA TEXTURA ACRÍLICA.  ARGAMASSA INDUSTRIALIZADA COM PREPARO MANUAL. AF_06/2014</t>
  </si>
  <si>
    <t xml:space="preserve">87877U</t>
  </si>
  <si>
    <t xml:space="preserve">CHAPISCO APLICADO EM ALVENARIAS E ESTRUTURAS DE CONCRETO INTERNAS, COM ROLO PARA TEXTURA ACRÍLICA.  ARGAMASSA INDUSTRIALIZADA COM PREPARO EM MISTURADOR 300 KG. AF_06/2014</t>
  </si>
  <si>
    <t xml:space="preserve">87878U</t>
  </si>
  <si>
    <t xml:space="preserve">CHAPISCO APLICADO EM ALVENARIAS E ESTRUTURAS DE CONCRETO INTERNAS, COM COLHER DE PEDREIRO.  ARGAMASSA TRAÇO 1:3 COM PREPARO MANUAL. AF_06/2014</t>
  </si>
  <si>
    <t xml:space="preserve">87879U</t>
  </si>
  <si>
    <t xml:space="preserve">CHAPISCO APLICADO EM ALVENARIAS E ESTRUTURAS DE CONCRETO INTERNAS, COM COLHER DE PEDREIRO.  ARGAMASSA TRAÇO 1:3 COM PREPARO EM BETONEIRA 400L. AF_06/2014</t>
  </si>
  <si>
    <t xml:space="preserve">87881U</t>
  </si>
  <si>
    <t xml:space="preserve">CHAPISCO APLICADO NO TETO, COM ROLO PARA TEXTURA ACRÍLICA. ARGAMASSA TRAÇO 1:4 E EMULSÃO POLIMÉRICA (ADESIVO) COM PREPARO MANUAL. AF_06/2014</t>
  </si>
  <si>
    <t xml:space="preserve">87882U</t>
  </si>
  <si>
    <t xml:space="preserve">CHAPISCO APLICADO NO TETO, COM ROLO PARA TEXTURA ACRÍLICA. ARGAMASSA TRAÇO 1:4 E EMULSÃO POLIMÉRICA (ADESIVO) COM PREPARO EM BETONEIRA 400L. AF_06/2014</t>
  </si>
  <si>
    <t xml:space="preserve">87884U</t>
  </si>
  <si>
    <t xml:space="preserve">CHAPISCO APLICADO NO TETO, COM ROLO PARA TEXTURA ACRÍLICA. ARGAMASSA INDUSTRIALIZADA COM PREPARO MANUAL. AF_06/2014</t>
  </si>
  <si>
    <t xml:space="preserve">87885U</t>
  </si>
  <si>
    <t xml:space="preserve">CHAPISCO APLICADO NO TETO, COM ROLO PARA TEXTURA ACRÍLICA. ARGAMASSA INDUSTRIALIZADA COM PREPARO EM MISTURADOR 300 KG. AF_06/2014</t>
  </si>
  <si>
    <t xml:space="preserve">87886U</t>
  </si>
  <si>
    <t xml:space="preserve">CHAPISCO APLICADO NO TETO, COM DESEMPENADEIRA DENTADA. ARGAMASSA INDUSTRIALIZADA COM PREPARO MANUAL. AF_06/2014</t>
  </si>
  <si>
    <t xml:space="preserve">87887U</t>
  </si>
  <si>
    <t xml:space="preserve">CHAPISCO APLICADO NO TETO, COM DESEMPENADEIRA DENTADA. ARGAMASSA INDUSTRIALIZADA COM PREPARO EM MISTURADOR 300 KG. AF_06/2014</t>
  </si>
  <si>
    <t xml:space="preserve">87888U</t>
  </si>
  <si>
    <t xml:space="preserve">CHAPISCO APLICADO EM ALVENARIA (SEM PRESENÇA DE VÃOS) E ESTRUTURAS DE CONCRETO DE FACHADA, COM ROLO PARA TEXTURA ACRÍLICA.  ARGAMASSA TRAÇO 1:4 E EMULSÃO POLIMÉRICA (ADESIVO) COM PREPARO MANUAL. AF_06/2014</t>
  </si>
  <si>
    <t xml:space="preserve">87889U</t>
  </si>
  <si>
    <t xml:space="preserve">CHAPISCO APLICADO EM ALVENARIA (SEM PRESENÇA DE VÃOS) E ESTRUTURAS DE CONCRETO DE FACHADA, COM ROLO PARA TEXTURA ACRÍLICA.  ARGAMASSA TRAÇO 1:4 E EMULSÃO POLIMÉRICA (ADESIVO) COM PREPARO EM BETONEIRA 400L. AF_06/2014</t>
  </si>
  <si>
    <t xml:space="preserve">87891U</t>
  </si>
  <si>
    <t xml:space="preserve">CHAPISCO APLICADO EM ALVENARIA (SEM PRESENÇA DE VÃOS) E ESTRUTURAS DE CONCRETO DE FACHADA, COM ROLO PARA TEXTURA ACRÍLICA.  ARGAMASSA INDUSTRIALIZADA COM PREPARO MANUAL. AF_06/2014</t>
  </si>
  <si>
    <t xml:space="preserve">87892U</t>
  </si>
  <si>
    <t xml:space="preserve">CHAPISCO APLICADO EM ALVENARIA (SEM PRESENÇA DE VÃOS) E ESTRUTURAS DE CONCRETO DE FACHADA, COM ROLO PARA TEXTURA ACRÍLICA.  ARGAMASSA INDUSTRIALIZADA COM PREPARO EM MISTURADOR 300 KG. AF_06/2014</t>
  </si>
  <si>
    <t xml:space="preserve">87893U</t>
  </si>
  <si>
    <t xml:space="preserve">CHAPISCO APLICADO EM ALVENARIA (SEM PRESENÇA DE VÃOS) E ESTRUTURAS DE CONCRETO DE FACHADA, COM COLHER DE PEDREIRO.  ARGAMASSA TRAÇO 1:3 COM PREPARO MANUAL. AF_06/2014</t>
  </si>
  <si>
    <t xml:space="preserve">87894U</t>
  </si>
  <si>
    <t xml:space="preserve">CHAPISCO APLICADO EM ALVENARIA (SEM PRESENÇA DE VÃOS) E ESTRUTURAS DE CONCRETO DE FACHADA, COM COLHER DE PEDREIRO.  ARGAMASSA TRAÇO 1:3 COM PREPARO EM BETONEIRA 400L. AF_06/2014</t>
  </si>
  <si>
    <t xml:space="preserve">87896U</t>
  </si>
  <si>
    <t xml:space="preserve">CHAPISCO APLICADO EM ALVENARIA (SEM PRESENÇA DE VÃOS) E ESTRUTURAS DE CONCRETO DE FACHADA, COM EQUIPAMENTO DE PROJEÇÃO.  ARGAMASSA TRAÇO 1:3 COM PREPARO MANUAL. AF_06/2014</t>
  </si>
  <si>
    <t xml:space="preserve">87897U</t>
  </si>
  <si>
    <t xml:space="preserve">CHAPISCO APLICADO EM ALVENARIA (SEM PRESENÇA DE VÃOS) E ESTRUTURAS DE CONCRETO DE FACHADA, COM EQUIPAMENTO DE PROJEÇÃO.  ARGAMASSA TRAÇO 1:3 COM PREPARO EM BETONEIRA 400 L. AF_06/2014</t>
  </si>
  <si>
    <t xml:space="preserve">87899U</t>
  </si>
  <si>
    <t xml:space="preserve">CHAPISCO APLICADO EM ALVENARIA (COM PRESENÇA DE VÃOS) E ESTRUTURAS DE CONCRETO DE FACHADA, COM ROLO PARA TEXTURA ACRÍLICA.  ARGAMASSA TRAÇO 1:4 E EMULSÃO POLIMÉRICA (ADESIVO) COM PREPARO MANUAL. AF_06/2014</t>
  </si>
  <si>
    <t xml:space="preserve">87900U</t>
  </si>
  <si>
    <t xml:space="preserve">CHAPISCO APLICADO EM ALVENARIA (COM PRESENÇA DE VÃOS) E ESTRUTURAS DE CONCRETO DE FACHADA, COM ROLO PARA TEXTURA ACRÍLICA.  ARGAMASSA TRAÇO 1:4 E EMULSÃO POLIMÉRICA (ADESIVO) COM PREPARO EM BETONEIRA 400L. AF_06/2014</t>
  </si>
  <si>
    <t xml:space="preserve">87902U</t>
  </si>
  <si>
    <t xml:space="preserve">CHAPISCO APLICADO EM ALVENARIA (COM PRESENÇA DE VÃOS) E ESTRUTURAS DE CONCRETO DE FACHADA, COM ROLO PARA TEXTURA ACRÍLICA.  ARGAMASSA INDUSTRIALIZADA COM PREPARO MANUAL. AF_06/2014</t>
  </si>
  <si>
    <t xml:space="preserve">87903U</t>
  </si>
  <si>
    <t xml:space="preserve">CHAPISCO APLICADO EM ALVENARIA (COM PRESENÇA DE VÃOS) E ESTRUTURAS DE CONCRETO DE FACHADA, COM ROLO PARA TEXTURA ACRÍLICA.  ARGAMASSA INDUSTRIALIZADA COM PREPARO EM MISTURADOR 300 KG. AF_06/2014</t>
  </si>
  <si>
    <t xml:space="preserve">87904U</t>
  </si>
  <si>
    <t xml:space="preserve">CHAPISCO APLICADO EM ALVENARIA (COM PRESENÇA DE VÃOS) E ESTRUTURAS DE CONCRETO DE FACHADA, COM COLHER DE PEDREIRO.  ARGAMASSA TRAÇO 1:3 COM PREPARO MANUAL. AF_06/2014</t>
  </si>
  <si>
    <t xml:space="preserve">87905U</t>
  </si>
  <si>
    <t xml:space="preserve">CHAPISCO APLICADO EM ALVENARIA (COM PRESENÇA DE VÃOS) E ESTRUTURAS DE CONCRETO DE FACHADA, COM COLHER DE PEDREIRO.  ARGAMASSA TRAÇO 1:3 COM PREPARO EM BETONEIRA 400L. AF_06/2014</t>
  </si>
  <si>
    <t xml:space="preserve">87907U</t>
  </si>
  <si>
    <t xml:space="preserve">CHAPISCO APLICADO EM ALVENARIA (COM PRESENÇA DE VÃOS) E ESTRUTURAS DE CONCRETO DE FACHADA, COM EQUIPAMENTO DE PROJEÇÃO.  ARGAMASSA TRAÇO 1:3 COM PREPARO MANUAL. AF_06/2014</t>
  </si>
  <si>
    <t xml:space="preserve">87908U</t>
  </si>
  <si>
    <t xml:space="preserve">CHAPISCO APLICADO EM ALVENARIA (COM PRESENÇA DE VÃOS) E ESTRUTURAS DE CONCRETO DE FACHADA, COM EQUIPAMENTO DE PROJEÇÃO.  ARGAMASSA TRAÇO 1:3 COM PREPARO EM BETONEIRA 400 L. AF_06/2014</t>
  </si>
  <si>
    <t xml:space="preserve">87910U</t>
  </si>
  <si>
    <t xml:space="preserve">CHAPISCO APLICADO SOMENTE NA ESTRUTURA DE CONCRETO DA FACHADA, COM DESEMPENADEIRA DENTADA. ARGAMASSA INDUSTRIALIZADA COM PREPARO MANUAL. AF_06/2014</t>
  </si>
  <si>
    <t xml:space="preserve">87911U</t>
  </si>
  <si>
    <t xml:space="preserve">CHAPISCO APLICADO SOMENTE NA ESTRUTURA DE CONCRETO DA FACHADA, COM DESEMPENADEIRA DENTADA. ARGAMASSA INDUSTRIALIZADA COM PREPARO EM MISTURADOR 300 KG. AF_06/2014</t>
  </si>
  <si>
    <t xml:space="preserve">87411U</t>
  </si>
  <si>
    <t xml:space="preserve">APLICAÇÃO MANUAL DE GESSO DESEMPENADO (SEM TALISCAS) EM TETO DE AMBIENTES DE ÁREA MAIOR QUE 10M², ESPESSURA DE 0,5CM. AF_06/2014</t>
  </si>
  <si>
    <t xml:space="preserve">87412U</t>
  </si>
  <si>
    <t xml:space="preserve">APLICAÇÃO MANUAL DE GESSO DESEMPENADO (SEM TALISCAS) EM TETO DE AMBIENTES DE ÁREA ENTRE 5M² E 10M², ESPESSURA DE 0,5CM. AF_06/2014</t>
  </si>
  <si>
    <t xml:space="preserve">87413U</t>
  </si>
  <si>
    <t xml:space="preserve">APLICAÇÃO MANUAL DE GESSO DESEMPENADO (SEM TALISCAS) EM TETO DE AMBIENTES DE ÁREA MENOR QUE 5M², ESPESSURA DE 0,5CM. AF_06/2014</t>
  </si>
  <si>
    <t xml:space="preserve">87414U</t>
  </si>
  <si>
    <t xml:space="preserve">APLICAÇÃO MANUAL DE GESSO DESEMPENADO (SEM TALISCAS) EM TETO DE AMBIENTES DE ÁREA MAIOR QUE 10M², ESPESSURA DE 1,0CM. AF_06/2014</t>
  </si>
  <si>
    <t xml:space="preserve">87415U</t>
  </si>
  <si>
    <t xml:space="preserve">APLICAÇÃO MANUAL DE GESSO DESEMPENADO (SEM TALISCAS) EM TETO DE AMBIENTES DE ÁREA ENTRE 5M² E 10M², ESPESSURA DE 1,0CM. AF_06/2014</t>
  </si>
  <si>
    <t xml:space="preserve">87416U</t>
  </si>
  <si>
    <t xml:space="preserve">APLICAÇÃO MANUAL DE GESSO DESEMPENADO (SEM TALISCAS) EM TETO DE AMBIENTES DE ÁREA MENOR QUE 5M², ESPESSURA DE 1,0CM. AF_06/2014</t>
  </si>
  <si>
    <t xml:space="preserve">87417U</t>
  </si>
  <si>
    <t xml:space="preserve">APLICAÇÃO MANUAL DE GESSO DESEMPENADO (SEM TALISCAS) EM PAREDES DE AMBIENTES DE ÁREA MAIOR QUE 10M², ESPESSURA DE 0,5CM. AF_06/2014</t>
  </si>
  <si>
    <t xml:space="preserve">87418U</t>
  </si>
  <si>
    <t xml:space="preserve">APLICAÇÃO MANUAL DE GESSO DESEMPENADO (SEM TALISCAS) EM PAREDES DE AMBIENTES DE ÁREA ENTRE 5M² E 10M², ESPESSURA DE 0,5CM. AF_06/2014</t>
  </si>
  <si>
    <t xml:space="preserve">87419U</t>
  </si>
  <si>
    <t xml:space="preserve">APLICAÇÃO MANUAL DE GESSO DESEMPENADO (SEM TALISCAS) EM PAREDES DE AMBIENTES DE ÁREA MENOR QUE 5M², ESPESSURA DE 0,5CM. AF_06/2014</t>
  </si>
  <si>
    <t xml:space="preserve">87420U</t>
  </si>
  <si>
    <t xml:space="preserve">APLICAÇÃO MANUAL DE GESSO DESEMPENADO (SEM TALISCAS) EM PAREDES DE AMBIENTES DE ÁREA MAIOR QUE 10M², ESPESSURA DE 1,0CM. AF_06/2014</t>
  </si>
  <si>
    <t xml:space="preserve">87421U</t>
  </si>
  <si>
    <t xml:space="preserve">APLICAÇÃO MANUAL DE GESSO DESEMPENADO (SEM TALISCAS) EM PAREDES DE AMBIENTES DE ÁREA ENTRE 5M² E 10M², ESPESSURA DE 1,0CM. AF_06/2014</t>
  </si>
  <si>
    <t xml:space="preserve">87422U</t>
  </si>
  <si>
    <t xml:space="preserve">APLICAÇÃO MANUAL DE GESSO DESEMPENADO (SEM TALISCAS) EM PAREDES DE AMBIENTES DE ÁREA MENOR QUE 5M², ESPESSURA DE 1,0CM. AF_06/2014</t>
  </si>
  <si>
    <t xml:space="preserve">87423U</t>
  </si>
  <si>
    <t xml:space="preserve">APLICAÇÃO MANUAL DE GESSO SARRAFEADO (COM TALISCAS) EM PAREDES DE AMBIENTES DE ÁREA MAIOR QUE 10M², ESPESSURA DE 1,0CM. AF_06/2014</t>
  </si>
  <si>
    <t xml:space="preserve">87424U</t>
  </si>
  <si>
    <t xml:space="preserve">APLICAÇÃO MANUAL DE GESSO SARRAFEADO (COM TALISCAS) EM PAREDES DE AMBIENTES DE ÁREA ENTRE 5M² E 10M², ESPESSURA DE 1,0CM. AF_06/2014</t>
  </si>
  <si>
    <t xml:space="preserve">87425U</t>
  </si>
  <si>
    <t xml:space="preserve">APLICAÇÃO MANUAL DE GESSO SARRAFEADO (COM TALISCAS) EM PAREDES DE AMBIENTES DE ÁREA MENOR QUE 5M², ESPESSURA DE 1,0CM. AF_06/2014</t>
  </si>
  <si>
    <t xml:space="preserve">87426U</t>
  </si>
  <si>
    <t xml:space="preserve">APLICAÇÃO MANUAL DE GESSO SARRAFEADO (COM TALISCAS) EM PAREDES DE AMBIENTES DE ÁREA MAIOR QUE 10M², ESPESSURA DE 1,5CM. AF_06/2014</t>
  </si>
  <si>
    <t xml:space="preserve">87427U</t>
  </si>
  <si>
    <t xml:space="preserve">APLICAÇÃO MANUAL DE GESSO SARRAFEADO (COM TALISCAS) EM PAREDES DE AMBIENTES DE ÁREA ENTRE 5M² E 10M², ESPESSURA DE 1,5CM. AF_06/2014</t>
  </si>
  <si>
    <t xml:space="preserve">87428U</t>
  </si>
  <si>
    <t xml:space="preserve">APLICAÇÃO MANUAL DE GESSO SARRAFEADO (COM TALISCAS) EM PAREDES DE AMBIENTES DE ÁREA MENOR QUE 5M², ESPESSURA DE 1,5CM. AF_06/2014</t>
  </si>
  <si>
    <t xml:space="preserve">87429U</t>
  </si>
  <si>
    <t xml:space="preserve">APLICAÇÃO DE GESSO PROJETADO COM EQUIPAMENTO DE PROJEÇÃO EM PAREDES DE AMBIENTES DE ÁREA MAIOR QUE 10M², DESEMPENADO (SEM TALISCAS), ESPESSURA DE 0,5CM. AF_06/2014</t>
  </si>
  <si>
    <t xml:space="preserve">87430U</t>
  </si>
  <si>
    <t xml:space="preserve">APLICAÇÃO DE GESSO PROJETADO COM EQUIPAMENTO DE PROJEÇÃO EM PAREDES DE AMBIENTES DE ÁREA ENTRE 5M² E 10M², DESEMPENADO (SEM TALISCAS), ESPESSURA DE 0,5CM. AF_06/2014</t>
  </si>
  <si>
    <t xml:space="preserve">87431U</t>
  </si>
  <si>
    <t xml:space="preserve">APLICAÇÃO DE GESSO PROJETADO COM EQUIPAMENTO DE PROJEÇÃO EM PAREDES DE AMBIENTES DE ÁREA MENOR QUE 5M², DESEMPENADO (SEM TALISCAS), ESPESSURA DE 0,5CM. AF_06/2014</t>
  </si>
  <si>
    <t xml:space="preserve">87432U</t>
  </si>
  <si>
    <t xml:space="preserve">APLICAÇÃO DE GESSO PROJETADO COM EQUIPAMENTO DE PROJEÇÃO EM PAREDES DE AMBIENTES DE ÁREA MAIOR QUE 10M², DESEMPENADO (SEM TALISCAS), ESPESSURA DE 1,0CM. AF_06/2014</t>
  </si>
  <si>
    <t xml:space="preserve">87433U</t>
  </si>
  <si>
    <t xml:space="preserve">APLICAÇÃO DE GESSO PROJETADO COM EQUIPAMENTO DE PROJEÇÃO EM PAREDES DE AMBIENTES DE ÁREA ENTRE 5M² E 10M², DESEMPENADO (SEM TALISCAS), ESPESSURA DE 1,0CM. AF_06/2014</t>
  </si>
  <si>
    <t xml:space="preserve">87434U</t>
  </si>
  <si>
    <t xml:space="preserve">APLICAÇÃO DE GESSO PROJETADO COM EQUIPAMENTO DE PROJEÇÃO EM PAREDES DE AMBIENTES DE ÁREA MENOR QUE 5M², DESEMPENADO (SEM TALISCAS), ESPESSURA DE 1,0CM. AF_06/2014</t>
  </si>
  <si>
    <t xml:space="preserve">87435U</t>
  </si>
  <si>
    <t xml:space="preserve">APLICAÇÃO DE GESSO PROJETADO COM EQUIPAMENTO DE PROJEÇÃO EM PAREDES DE AMBIENTES DE ÁREA MAIOR QUE 10M², SARRAFEADO (COM TALISCAS), ESPESSURA DE 1,0CM. AF_06/2014</t>
  </si>
  <si>
    <t xml:space="preserve">87436U</t>
  </si>
  <si>
    <t xml:space="preserve">APLICAÇÃO DE GESSO PROJETADO COM EQUIPAMENTO DE PROJEÇÃO EM PAREDES DE AMBIENTES DE ÁREA ENTRE 5M² E 10M², SARRAFEADO (COM TALISCAS), ESPESSURA DE 1,0CM. AF_06/2014</t>
  </si>
  <si>
    <t xml:space="preserve">87437U</t>
  </si>
  <si>
    <t xml:space="preserve">APLICAÇÃO DE GESSO PROJETADO COM EQUIPAMENTO DE PROJEÇÃO EM PAREDES DE AMBIENTES DE ÁREA MENOR QUE 5M², SARRAFEADO (COM TALISCAS), ESPESSURA DE 1,0CM. AF_06/2014</t>
  </si>
  <si>
    <t xml:space="preserve">87438U</t>
  </si>
  <si>
    <t xml:space="preserve">APLICAÇÃO DE GESSO PROJETADO COM EQUIPAMENTO DE PROJEÇÃO EM PAREDES DE AMBIENTES DE ÁREA MAIOR QUE 10M², SARRAFEADO (COM TALISCAS), ESPESSURA DE 1,5CM. AF_06/2014</t>
  </si>
  <si>
    <t xml:space="preserve">87439U</t>
  </si>
  <si>
    <t xml:space="preserve">APLICAÇÃO DE GESSO PROJETADO COM EQUIPAMENTO DE PROJEÇÃO EM PAREDES DE AMBIENTES DE ÁREA ENTRE 5M² E 10M², SARRAFEADO (COM TALISCAS), ESPESSURA DE 1,5CM. AF_06/2014</t>
  </si>
  <si>
    <t xml:space="preserve">87440U</t>
  </si>
  <si>
    <t xml:space="preserve">APLICAÇÃO DE GESSO PROJETADO COM EQUIPAMENTO DE PROJEÇÃO EM PAREDES DE AMBIENTES DE ÁREA MENOR QUE 5M², SARRAFEADO (COM TALISCAS), ESPESSURA DE 1,5CM. AF_06/2014</t>
  </si>
  <si>
    <t xml:space="preserve">87527U</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</si>
  <si>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</si>
  <si>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87528U</t>
  </si>
  <si>
    <t xml:space="preserve">EMBOÇO, PARA RECEBIMENTO DE CERÂMICA, EM ARGAMASSA TRAÇO 1:2:8, PREPARO MANUAL, APLICADO MANUALMENTE EM FACES INTERNAS DE PAREDES, PARA AMBIENTE COM ÁREA MENOR QUE 5M2, ESPESSURA DE 20MM, COM EXECUÇÃO DE TALISCAS. AF_06/2014</t>
  </si>
  <si>
    <t xml:space="preserve">87529U</t>
  </si>
  <si>
    <t xml:space="preserve">MASSA ÚNICA, PARA RECEBIMENTO DE PINTURA, EM ARGAMASSA TRAÇO 1:2:8, PREPARO MECÂNICO COM BETONEIRA 400L, APLICADA MANUALMENTE EM FACES INTERNAS DE PAREDES, ESPESSURA DE 20MM, COM EXECUÇÃO DE TALISCAS. AF_06/2014</t>
  </si>
  <si>
    <t xml:space="preserve">87530U</t>
  </si>
  <si>
    <t xml:space="preserve">MASSA ÚNICA, PARA RECEBIMENTO DE PINTURA, EM ARGAMASSA TRAÇO 1:2:8, PREPARO MANUAL, APLICADA MANUALMENTE EM FACES INTERNAS DE PAREDES, ESPESSURA DE 20MM, COM EXECUÇÃO DE TALISCAS. AF_06/2014</t>
  </si>
  <si>
    <t xml:space="preserve">87531U</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</si>
  <si>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</si>
  <si>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87532U</t>
  </si>
  <si>
    <t xml:space="preserve">EMBOÇO, PARA RECEBIMENTO DE CERÂMICA, EM ARGAMASSA TRAÇO 1:2:8, PREPARO MANUAL, APLICADO MANUALMENTE EM FACES INTERNAS DE PAREDES, PARA AMBIENTE COM ÁREA  ENTRE 5M2 E 10M2, ESPESSURA DE 20MM, COM EXECUÇÃO DE TALISCAS. AF_06/2014</t>
  </si>
  <si>
    <t xml:space="preserve">87535U</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</si>
  <si>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</si>
  <si>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87536U</t>
  </si>
  <si>
    <t xml:space="preserve">EMBOÇO, PARA RECEBIMENTO DE CERÂMICA, EM ARGAMASSA TRAÇO 1:2:8, PREPARO MANUAL, APLICADO MANUALMENTE EM FACES INTERNAS DE PAREDES, PARA AMBIENTE COM ÁREA  MAIOR QUE 10M2, ESPESSURA DE 20MM, COM EXECUÇÃO DE TALISCAS. AF_06/2014</t>
  </si>
  <si>
    <t xml:space="preserve">87537U</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</si>
  <si>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</si>
  <si>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87538U</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</si>
  <si>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</si>
  <si>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87539U</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</si>
  <si>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</si>
  <si>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87541U</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</si>
  <si>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</si>
  <si>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87543U</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</si>
  <si>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</si>
  <si>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87545U</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</si>
  <si>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</si>
  <si>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87546U</t>
  </si>
  <si>
    <t xml:space="preserve">EMBOÇO, PARA RECEBIMENTO DE CERÂMICA, EM ARGAMASSA TRAÇO 1:2:8, PREPARO MANUAL, APLICADO MANUALMENTE EM FACES INTERNAS DE PAREDES, PARA AMBIENTE COM ÁREA MENOR QUE 5M2, ESPESSURA DE 10MM, COM EXECUÇÃO DE TALISCAS. AF_06/2014</t>
  </si>
  <si>
    <t xml:space="preserve">87547U</t>
  </si>
  <si>
    <t xml:space="preserve">MASSA ÚNICA, PARA RECEBIMENTO DE PINTURA, EM ARGAMASSA TRAÇO 1:2:8, PREPARO MECÂNICO COM BETONEIRA 400L, APLICADA MANUALMENTE EM FACES INTERNAS DE PAREDES, ESPESSURA DE 10MM, COM EXECUÇÃO DE TALISCAS. AF_06/2014</t>
  </si>
  <si>
    <t xml:space="preserve">87548U</t>
  </si>
  <si>
    <t xml:space="preserve">MASSA ÚNICA, PARA RECEBIMENTO DE PINTURA, EM ARGAMASSA TRAÇO 1:2:8, PREPARO MANUAL, APLICADA MANUALMENTE EM FACES INTERNAS DE PAREDES, ESPESSURA DE 10MM, COM EXECUÇÃO DE TALISCAS. AF_06/2014</t>
  </si>
  <si>
    <t xml:space="preserve">87549U</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</si>
  <si>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</si>
  <si>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87550U</t>
  </si>
  <si>
    <t xml:space="preserve">EMBOÇO, PARA RECEBIMENTO DE CERÂMICA, EM ARGAMASSA TRAÇO 1:2:8, PREPARO MANUAL, APLICADO MANUALMENTE EM FACES INTERNAS DE PAREDES, PARA AMBIENTE COM ÁREA ENTRE 5M2 E 10M2, ESPESSURA DE 10MM, COM EXECUÇÃO DE TALISCAS. AF_06/2014</t>
  </si>
  <si>
    <t xml:space="preserve">87553U</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</si>
  <si>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</si>
  <si>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87554U</t>
  </si>
  <si>
    <t xml:space="preserve">EMBOÇO, PARA RECEBIMENTO DE CERÂMICA, EM ARGAMASSA TRAÇO 1:2:8, PREPARO MANUAL, APLICADO MANUALMENTE EM FACES INTERNAS DE PAREDES, PARA AMBIENTE COM ÁREA MAIOR QUE 10M2, ESPESSURA DE 10MM, COM EXECUÇÃO DE TALISCAS. AF_06/2014</t>
  </si>
  <si>
    <t xml:space="preserve">87555U</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</si>
  <si>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</si>
  <si>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87556U</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</si>
  <si>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</si>
  <si>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87557U</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</si>
  <si>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</si>
  <si>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87559U</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</si>
  <si>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</si>
  <si>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87561U</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</si>
  <si>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</si>
  <si>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87775U</t>
  </si>
  <si>
    <t xml:space="preserve">EMBOÇO OU MASSA ÚNICA EM ARGAMASSA TRAÇO 1:2:8, PREPARO MECÂNICO COM BETONEIRA 400 L, APLICADA MANUALMENTE EM PANOS DE FACHADA COM PRESENÇA DE VÃOS, ESPESSURA DE 25 MM. AF_06/2014</t>
  </si>
  <si>
    <t xml:space="preserve">87777U</t>
  </si>
  <si>
    <t xml:space="preserve">EMBOÇO OU MASSA ÚNICA EM ARGAMASSA TRAÇO 1:2:8, PREPARO MANUAL, APLICADA MANUALMENTE EM PANOS DE FACHADA COM PRESENÇA DE VÃOS, ESPESSURA DE 25 MM. AF_06/2014</t>
  </si>
  <si>
    <t xml:space="preserve">87778U</t>
  </si>
  <si>
    <t xml:space="preserve">EMBOÇO OU MASSA ÚNICA EM ARGAMASSA INDUSTRIALIZADA, PREPARO MECÂNICO E APLICAÇÃO COM EQUIPAMENTO DE MISTURA E PROJEÇÃO DE 1,5 M3/H DE ARGAMASSA EM PANOS DE FACHADA COM PRESENÇA DE VÃOS, ESPESSURA DE 25 MM. AF_06/2014</t>
  </si>
  <si>
    <t xml:space="preserve">87779U</t>
  </si>
  <si>
    <t xml:space="preserve">EMBOÇO OU MASSA ÚNICA EM ARGAMASSA TRAÇO 1:2:8, PREPARO MECÂNICO COM BETONEIRA 400 L, APLICADA MANUALMENTE EM PANOS DE FACHADA COM PRESENÇA DE VÃOS, ESPESSURA DE 35 MM. AF_06/2014</t>
  </si>
  <si>
    <t xml:space="preserve">87781U</t>
  </si>
  <si>
    <t xml:space="preserve">EMBOÇO OU MASSA ÚNICA EM ARGAMASSA TRAÇO 1:2:8, PREPARO MANUAL, APLICADA MANUALMENTE EM PANOS DE FACHADA COM PRESENÇA DE VÃOS, ESPESSURA DE 35 MM. AF_06/2014</t>
  </si>
  <si>
    <t xml:space="preserve">87783U</t>
  </si>
  <si>
    <t xml:space="preserve">EMBOÇO OU MASSA ÚNICA EM ARGAMASSA INDUSTRIALIZADA, PREPARO MECÂNICO E APLICAÇÃO COM EQUIPAMENTO DE MISTURA E PROJEÇÃO DE 1,5 M3/H DE ARGAMASSA EM PANOS DE FACHADA COM PRESENÇA DE VÃOS, ESPESSURA DE 35 MM. AF_06/2014</t>
  </si>
  <si>
    <t xml:space="preserve">87784U</t>
  </si>
  <si>
    <t xml:space="preserve">EMBOÇO OU MASSA ÚNICA EM ARGAMASSA TRAÇO 1:2:8, PREPARO MECÂNICO COM BETONEIRA 400 L, APLICADA MANUALMENTE EM PANOS DE FACHADA COM PRESENÇA DE VÃOS, ESPESSURA DE 45 MM. AF_06/2014</t>
  </si>
  <si>
    <t xml:space="preserve">87786U</t>
  </si>
  <si>
    <t xml:space="preserve">EMBOÇO OU MASSA ÚNICA EM ARGAMASSA TRAÇO 1:2:8, PREPARO MANUAL, APLICADA MANUALMENTE EM PANOS DE FACHADA COM PRESENÇA DE VÃOS, ESPESSURA DE 45 MM. AF_06/2014</t>
  </si>
  <si>
    <t xml:space="preserve">87787U</t>
  </si>
  <si>
    <t xml:space="preserve">EMBOÇO OU MASSA ÚNICA EM ARGAMASSA INDUSTRIALIZADA, PREPARO MECÂNICO E APLICAÇÃO COM EQUIPAMENTO DE MISTURA E PROJEÇÃO DE 1,5 M3/H DE ARGAMASSA EM PANOS DE FACHADA COM PRESENÇA DE VÃOS, ESPESSURA DE 45 MM. AF_06/2014</t>
  </si>
  <si>
    <t xml:space="preserve">87788U</t>
  </si>
  <si>
    <t xml:space="preserve">EMBOÇO OU MASSA ÚNICA EM ARGAMASSA TRAÇO 1:2:8, PREPARO MECÂNICO COM BETONEIRA 400 L, APLICADA MANUALMENTE EM PANOS DE FACHADA COM PRESENÇA DE VÃOS, ESPESSURA MAIOR OU IGUAL A 50 MM. AF_06/2014</t>
  </si>
  <si>
    <t xml:space="preserve">87790U</t>
  </si>
  <si>
    <t xml:space="preserve">EMBOÇO OU MASSA ÚNICA EM ARGAMASSA TRAÇO 1:2:8, PREPARO MANUAL, APLICADA MANUALMENTE EM PANOS DE FACHADA COM PRESENÇA DE VÃOS, ESPESSURA MAIOR OU IGUAL A 50 MM. AF_06/2014</t>
  </si>
  <si>
    <t xml:space="preserve">87791U</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</si>
  <si>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</si>
  <si>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87792U</t>
  </si>
  <si>
    <t xml:space="preserve">EMBOÇO OU MASSA ÚNICA EM ARGAMASSA TRAÇO 1:2:8, PREPARO MECÂNICO COM BETONEIRA 400 L, APLICADA MANUALMENTE EM PANOS CEGOS DE FACHADA (SEM PRESENÇA DE VÃOS), ESPESSURA DE 25 MM. AF_06/2014</t>
  </si>
  <si>
    <t xml:space="preserve">87794U</t>
  </si>
  <si>
    <t xml:space="preserve">EMBOÇO OU MASSA ÚNICA EM ARGAMASSA TRAÇO 1:2:8, PREPARO MANUAL, APLICADA MANUALMENTE EM PANOS CEGOS DE FACHADA (SEM PRESENÇA DE VÃOS), ESPESSURA DE 25 MM. AF_06/2014</t>
  </si>
  <si>
    <t xml:space="preserve">87795U</t>
  </si>
  <si>
    <t xml:space="preserve">EMBOÇO OU MASSA ÚNICA EM ARGAMASSA INDUSTRIALIZADA, PREPARO MECÂNICO E APLICAÇÃO COM EQUIPAMENTO DE MISTURA E PROJEÇÃO DE 1,5 M3/H DE ARGAMASSA EM PANOS CEGOS DE FACHADA (SEM PRESENÇA DE VÃOS), ESPESSURA DE 25 MM. AF_06/2014</t>
  </si>
  <si>
    <t xml:space="preserve">87797U</t>
  </si>
  <si>
    <t xml:space="preserve">EMBOÇO OU MASSA ÚNICA EM ARGAMASSA TRAÇO 1:2:8, PREPARO MECÂNICO COM BETONEIRA 400 L, APLICADA MANUALMENTE EM PANOS CEGOS DE FACHADA (SEM PRESENÇA DE VÃOS), ESPESSURA DE 35 MM. AF_06/2014</t>
  </si>
  <si>
    <t xml:space="preserve">87799U</t>
  </si>
  <si>
    <t xml:space="preserve">EMBOÇO OU MASSA ÚNICA EM ARGAMASSA TRAÇO 1:2:8, PREPARO MANUAL, APLICADA MANUALMENTE EM PANOS CEGOS DE FACHADA (SEM PRESENÇA DE VÃOS), ESPESSURA DE 35 MM. AF_06/2014</t>
  </si>
  <si>
    <t xml:space="preserve">87800U</t>
  </si>
  <si>
    <t xml:space="preserve">EMBOÇO OU MASSA ÚNICA EM ARGAMASSA INDUSTRIALIZADA, PREPARO MECÂNICO E APLICAÇÃO COM EQUIPAMENTO DE MISTURA E PROJEÇÃO DE 1,5 M3/H DE ARGAMASSA EM PANOS CEGOS DE FACHADA (SEM PRESENÇA DE VÃOS), ESPESSURA DE 35 MM. AF_06/2014</t>
  </si>
  <si>
    <t xml:space="preserve">87801U</t>
  </si>
  <si>
    <t xml:space="preserve">EMBOÇO OU MASSA ÚNICA EM ARGAMASSA TRAÇO 1:2:8, PREPARO MECÂNICO COM BETONEIRA 400 L, APLICADA MANUALMENTE EM PANOS CEGOS DE FACHADA (SEM PRESENÇA DE VÃOS), ESPESSURA DE 45 MM. AF_06/2014</t>
  </si>
  <si>
    <t xml:space="preserve">87803U</t>
  </si>
  <si>
    <t xml:space="preserve">EMBOÇO OU MASSA ÚNICA EM ARGAMASSA TRAÇO 1:2:8, PREPARO MANUAL, APLICADA MANUALMENTE EM PANOS CEGOS DE FACHADA (SEM PRESENÇA DE VÃOS), ESPESSURA DE 45 MM. AF_06/2014</t>
  </si>
  <si>
    <t xml:space="preserve">87804U</t>
  </si>
  <si>
    <t xml:space="preserve">EMBOÇO OU MASSA ÚNICA EM ARGAMASSA INDUSTRIALIZADA, PREPARO MECÂNICO E APLICAÇÃO COM EQUIPAMENTO DE MISTURA E PROJEÇÃO DE 1,5 M3/H DE ARGAMASSA EM PANOS CEGOS DE FACHADA (SEM PRESENÇA DE VÃOS), ESPESSURA DE 45 MM. AF_06/2014</t>
  </si>
  <si>
    <t xml:space="preserve">87805U</t>
  </si>
  <si>
    <t xml:space="preserve">EMBOÇO OU MASSA ÚNICA EM ARGAMASSA TRAÇO 1:2:8, PREPARO MECÂNICO COM BETONEIRA 400 L, APLICADA MANUALMENTE EM PANOS CEGOS DE FACHADA (SEM PRESENÇA DE VÃOS), ESPESSURA MAIOR OU IGUAL A 50 MM. AF_06/2014</t>
  </si>
  <si>
    <t xml:space="preserve">87807U</t>
  </si>
  <si>
    <t xml:space="preserve">EMBOÇO OU MASSA ÚNICA EM ARGAMASSA TRAÇO 1:2:8, PREPARO MANUAL, APLICADA MANUALMENTE EM PANOS CEGOS DE FACHADA (SEM PRESENÇA DE VÃOS), ESPESSURA MAIOR OU IGUAL A 50 MM. AF_06/2014</t>
  </si>
  <si>
    <t xml:space="preserve">87808U</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</si>
  <si>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</si>
  <si>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87809U</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</si>
  <si>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</si>
  <si>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87811U</t>
  </si>
  <si>
    <t xml:space="preserve">EMBOÇO OU MASSA ÚNICA EM ARGAMASSA TRAÇO 1:2:8, PREPARO MANUAL, APLICADA MANUALMENTE EM SUPERFÍCIES EXTERNAS DA SACADA, ESPESSURA DE 25 MM, SEM USO DE TELA METÁLICA DE REFORÇO CONTRA FISSURAÇÃO. AF_06/2014</t>
  </si>
  <si>
    <t xml:space="preserve">87812U</t>
  </si>
  <si>
    <t xml:space="preserve">EMBOÇO OU MASSA ÚNICA EM ARGAMASSA INDUSTRIALIZADA, PREPARO MECÂNICO E APLICAÇÃO COM EQUIPAMENTO DE MISTURA E PROJEÇÃO DE 1,5 M3/H EM SUPERFÍCIES EXTERNAS DA SACADA, ESPESSURA 25 MM, SEM USO DE TELA METÁLICA. AF_06/2014</t>
  </si>
  <si>
    <t xml:space="preserve">87813U</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</si>
  <si>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</si>
  <si>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87815U</t>
  </si>
  <si>
    <t xml:space="preserve">EMBOÇO OU MASSA ÚNICA EM ARGAMASSA TRAÇO 1:2:8, PREPARO MANUAL, APLICADA MANUALMENTE EM SUPERFÍCIES EXTERNAS DA SACADA, ESPESSURA DE 35 MM, SEM USO DE TELA METÁLICA DE REFORÇO CONTRA FISSURAÇÃO. AF_06/2014</t>
  </si>
  <si>
    <t xml:space="preserve">87816U</t>
  </si>
  <si>
    <t xml:space="preserve">EMBOÇO OU MASSA ÚNICA EM ARGAMASSA INDUSTRIALIZADA, PREPARO MECÂNICO E APLICAÇÃO COM EQUIPAMENTO DE MISTURA E PROJEÇÃO DE 1,5 M3/H EM SUPERFÍCIES EXTERNAS DA SACADA, ESPESSURA 35 MM, SEM USO DE TELA METÁLICA. AF_06/2014</t>
  </si>
  <si>
    <t xml:space="preserve">87817U</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</si>
  <si>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</si>
  <si>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87819U</t>
  </si>
  <si>
    <t xml:space="preserve">EMBOÇO OU MASSA ÚNICA EM ARGAMASSA TRAÇO 1:2:8, PREPARO MANUAL, APLICADA MANUALMENTE EM SUPERFÍCIES EXTERNAS DA SACADA, ESPESSURA DE 45 MM, SEM USO DE TELA METÁLICA DE REFORÇO CONTRA FISSURAÇÃO. AF_06/2014</t>
  </si>
  <si>
    <t xml:space="preserve">87820U</t>
  </si>
  <si>
    <t xml:space="preserve">EMBOÇO OU MASSA ÚNICA EM ARGAMASSA INDUSTRIALIZADA, PREPARO MECÂNICO E APLICAÇÃO COM EQUIPAMENTO DE MISTURA E PROJEÇÃO DE 1,5 M3/H EM SUPERFÍCIES EXTERNAS DA SACADA, ESPESSURA 45 MM, SEM USO DE TELA METÁLICA. AF_06/2014</t>
  </si>
  <si>
    <t xml:space="preserve">87821U</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</si>
  <si>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</si>
  <si>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87823U</t>
  </si>
  <si>
    <t xml:space="preserve">EMBOÇO OU MASSA ÚNICA EM ARGAMASSA TRAÇO 1:2:8, PREPARO MANUAL, APLICADA MANUALMENTE EM SUPERFÍCIES EXTERNAS DA SACADA, ESPESSURA MAIOR OU IGUAL A 50 MM, SEM USO DE TELA METÁLICA DE REFORÇO CONTRA FISSURAÇÃO. AF_06/2014</t>
  </si>
  <si>
    <t xml:space="preserve">87824U</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</si>
  <si>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</si>
  <si>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87825U</t>
  </si>
  <si>
    <t xml:space="preserve">EMBOÇO OU MASSA ÚNICA EM ARGAMASSA TRAÇO 1:2:8, PREPARO MECÂNICO COM BETONEIRA 400 L, APLICADA MANUALMENTE NAS PAREDES INTERNAS DA SACADA, ESPESSURA DE 25 MM, SEM USO DE TELA METÁLICA DE REFORÇO CONTRA FISSURAÇÃO. AF_06/2014</t>
  </si>
  <si>
    <t xml:space="preserve">87827U</t>
  </si>
  <si>
    <t xml:space="preserve">EMBOÇO OU MASSA ÚNICA EM ARGAMASSA TRAÇO 1:2:8, PREPARO MANUAL, APLICADA MANUALMENTE NAS PAREDES INTERNAS DA SACADA, ESPESSURA DE 25 MM, SEM USO DE TELA METÁLICA DE REFORÇO CONTRA FISSURAÇÃO. AF_06/2014</t>
  </si>
  <si>
    <t xml:space="preserve">87828U</t>
  </si>
  <si>
    <t xml:space="preserve">EMBOÇO OU MASSA ÚNICA EM ARGAMASSA INDUSTRIALIZADA, PREPARO MECÂNICO E APLICAÇÃO COM EQUIPAMENTO DE MISTURA E PROJEÇÃO DE 1,5 M3/H NAS PAREDES INTERNAS DA SACADA, ESPESSURA 25 MM, SEM USO DE TELA METÁLICA. AF_06/2014</t>
  </si>
  <si>
    <t xml:space="preserve">87829U</t>
  </si>
  <si>
    <t xml:space="preserve">EMBOÇO OU MASSA ÚNICA EM ARGAMASSA TRAÇO 1:2:8, PREPARO MECÂNICO COM BETONEIRA 400 L, APLICADA MANUALMENTE NAS PAREDES INTERNAS DA SACADA, ESPESSURA DE 35 MM, SEM USO DE TELA METÁLICA DE REFORÇO CONTRA FISSURAÇÃO. AF_06/2014</t>
  </si>
  <si>
    <t xml:space="preserve">87831U</t>
  </si>
  <si>
    <t xml:space="preserve">EMBOÇO OU MASSA ÚNICA EM ARGAMASSA TRAÇO 1:2:8, PREPARO MANUAL, APLICADA MANUALMENTE NAS PAREDES INTERNAS DA SACADA, ESPESSURA DE 35 MM, SEM USO DE TELA METÁLICA DE REFORÇO CONTRA FISSURAÇÃO. AF_06/2014</t>
  </si>
  <si>
    <t xml:space="preserve">87832U</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</si>
  <si>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</si>
  <si>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87834U</t>
  </si>
  <si>
    <t xml:space="preserve">REVESTIMENTO DECORATIVO MONOCAMADA APLICADO MANUALMENTE EM PANOS CEGOS DA FACHADA DE UM EDIFÍCIO DE ESTRUTURA CONVENCIONAL, COM ACABAMENTO RASPADO. AF_06/2014</t>
  </si>
  <si>
    <t xml:space="preserve">87835U</t>
  </si>
  <si>
    <t xml:space="preserve">REVESTIMENTO DECORATIVO MONOCAMADA APLICADO MANUALMENTE EM PANOS CEGOS DA FACHADA DE UM EDIFÍCIO DE ALVENARIA ESTRUTURAL, COM ACABAMENTO RASPADO. AF_06/2014</t>
  </si>
  <si>
    <t xml:space="preserve">87836U</t>
  </si>
  <si>
    <t xml:space="preserve">REVESTIMENTO DECORATIVO MONOCAMADA APLICADO COM EQUIPAMENTO DE PROJEÇÃO EM PANOS CEGOS DA FACHADA DE UM EDIFÍCIO DE ESTRUTURA CONVENCIONAL, COM ACABAMENTO RASPADO. AF_06/2014</t>
  </si>
  <si>
    <t xml:space="preserve">87837U</t>
  </si>
  <si>
    <t xml:space="preserve">REVESTIMENTO DECORATIVO MONOCAMADA APLICADO COM EQUIPAMENTO DE PROJEÇÃO EM PANOS CEGOS DA FACHADA DE UM EDIFÍCIO DE ALVENARIA ESTRUTURAL, COM ACABAMENTO RASPADO. AF_06/2014</t>
  </si>
  <si>
    <t xml:space="preserve">87838U</t>
  </si>
  <si>
    <t xml:space="preserve">REVESTIMENTO DECORATIVO MONOCAMADA APLICADO MANUALMENTE EM PANOS DA FACHADA COM PRESENÇA DE VÃOS, DE UM EDIFÍCIO DE ESTRUTURA CONVENCIONAL E ACABAMENTO RASPADO. AF_06/2014</t>
  </si>
  <si>
    <t xml:space="preserve">87839U</t>
  </si>
  <si>
    <t xml:space="preserve">REVESTIMENTO DECORATIVO MONOCAMADA APLICADO MANUALMENTE EM PANOS DA FACHADA COM PRESENÇA DE VÃOS, DE UM EDIFÍCIO DE ALVENARIA ESTRUTURAL E ACABAMENTO RASPADO. AF_06/2014</t>
  </si>
  <si>
    <t xml:space="preserve">87840U</t>
  </si>
  <si>
    <t xml:space="preserve">REVESTIMENTO DECORATIVO MONOCAMADA APLICADO COM EQUIPAMENTO DE PROJEÇÃO EM PANOS DA FACHADA COM PRESENÇA DE VÃOS, DE UM EDIFÍCIO DE ESTRUTURA CONVENCIONAL E ACABAMENTO RASPADO. AF_06/2014</t>
  </si>
  <si>
    <t xml:space="preserve">87841U</t>
  </si>
  <si>
    <t xml:space="preserve">REVESTIMENTO DECORATIVO MONOCAMADA APLICADO COM EQUIPAMENTO DE PROJEÇÃO EM PANOS DA FACHADA COM PRESENÇA DE VÃOS, DE UM EDIFÍCIO DE ALVENARIA ESTRUTURAL E ACABAMENTO RASPADO. AF_06/2014</t>
  </si>
  <si>
    <t xml:space="preserve">87842U</t>
  </si>
  <si>
    <t xml:space="preserve">REVESTIMENTO DECORATIVO MONOCAMADA APLICADO MANUALMENTE EM SUPERFÍCIES EXTERNAS DA SACADA DE UM EDIFÍCIO DE ESTRUTURA CONVENCIONAL E ACABAMENTO RASPADO. AF_06/2014</t>
  </si>
  <si>
    <t xml:space="preserve">87843U</t>
  </si>
  <si>
    <t xml:space="preserve">REVESTIMENTO DECORATIVO MONOCAMADA APLICADO MANUALMENTE EM SUPERFÍCIES EXTERNAS DA SACADA DE UM EDIFÍCIO DE ALVENARIA ESTRUTURAL E ACABAMENTO RASPADO. AF_06/2014</t>
  </si>
  <si>
    <t xml:space="preserve">87844U</t>
  </si>
  <si>
    <t xml:space="preserve">REVESTIMENTO DECORATIVO MONOCAMADA APLICADO COM EQUIPAMENTO DE PROJEÇÃO EM SUPERFÍCIES EXTERNAS DA SACADA DE UM EDIFÍCIO DE ESTRUTURA CONVENCIONAL E ACABAMENTO RASPADO. AF_06/2014</t>
  </si>
  <si>
    <t xml:space="preserve">87845U</t>
  </si>
  <si>
    <t xml:space="preserve">REVESTIMENTO DECORATIVO MONOCAMADA APLICADO COM EQUIPAMENTO DE PROJEÇÃO EM SUPERFÍCIES EXTERNAS DA SACADA DE UM EDIFÍCIO DE ALVENARIA ESTRUTURAL E ACABAMENTO RASPADO. AF_06/2014</t>
  </si>
  <si>
    <t xml:space="preserve">87846U</t>
  </si>
  <si>
    <t xml:space="preserve">REVESTIMENTO DECORATIVO MONOCAMADA APLICADO MANUALMENTE EM PANOS CEGOS DA FACHADA DE UM EDIFÍCIO DE ESTRUTURA CONVENCIONAL, COM ACABAMENTO TRAVERTINO. AF_06/2014</t>
  </si>
  <si>
    <t xml:space="preserve">87847U</t>
  </si>
  <si>
    <t xml:space="preserve">REVESTIMENTO DECORATIVO MONOCAMADA APLICADO MANUALMENTE EM PANOS CEGOS DA FACHADA DE UM EDIFÍCIO DE ALVENARIA ESTRUTURAL, COM ACABAMENTO TRAVERTINO. AF_06/2014</t>
  </si>
  <si>
    <t xml:space="preserve">87848U</t>
  </si>
  <si>
    <t xml:space="preserve">REVESTIMENTO DECORATIVO MONOCAMADA APLICADO COM EQUIPAMENTO DE PROJEÇÃO EM PANOS CEGOS DA FACHADA DE UM EDIFÍCIO DE ESTRUTURA CONVENCIONAL, COM ACABAMENTO TRAVERTINO. AF_06/2014</t>
  </si>
  <si>
    <t xml:space="preserve">87849U</t>
  </si>
  <si>
    <t xml:space="preserve">REVESTIMENTO DECORATIVO MONOCAMADA APLICADO COM EQUIPAMENTO DE PROJEÇÃO EM PANOS CEGOS DA FACHADA DE UM EDIFÍCIO DE ALVENARIA ESTRUTURAL, COM ACABAMENTO TRAVERTINO. AF_06/2014</t>
  </si>
  <si>
    <t xml:space="preserve">87850U</t>
  </si>
  <si>
    <t xml:space="preserve">REVESTIMENTO DECORATIVO MONOCAMADA APLICADO MANUALMENTE EM PANOS DA FACHADA COM PRESENÇA DE VÃOS, DE UM EDIFÍCIO DE ESTRUTURA CONVENCIONAL E ACABAMENTO TRAVERTINO. AF_06/2014</t>
  </si>
  <si>
    <t xml:space="preserve">87851U</t>
  </si>
  <si>
    <t xml:space="preserve">REVESTIMENTO DECORATIVO MONOCAMADA APLICADO MANUALMENTE EM PANOS DA FACHADA COM PRESENÇA DE VÃOS, DE UM EDIFÍCIO DE ALVENARIA ESTRUTURAL E ACABAMENTO TRAVERTINO. AF_06/2014</t>
  </si>
  <si>
    <t xml:space="preserve">87852U</t>
  </si>
  <si>
    <t xml:space="preserve">REVESTIMENTO DECORATIVO MONOCAMADA APLICADO COM EQUIPAMENTO DE PROJEÇÃO EM PANOS DA FACHADA COM PRESENÇA DE VÃOS, DE UM EDIFÍCIO DE ESTRUTURA CONVENCIONAL E ACABAMENTO TRAVERTINO. AF_06/2014</t>
  </si>
  <si>
    <t xml:space="preserve">87853U</t>
  </si>
  <si>
    <t xml:space="preserve">REVESTIMENTO DECORATIVO MONOCAMADA APLICADO COM EQUIPAMENTO DE PROJEÇÃO EM PANOS DA FACHADA COM PRESENÇA DE VÃOS, DE UM EDIFÍCIO DE ALVENARIA ESTRUTURAL E ACABAMENTO TRAVERTINO. AF_06/2014</t>
  </si>
  <si>
    <t xml:space="preserve">87854U</t>
  </si>
  <si>
    <t xml:space="preserve">REVESTIMENTO DECORATIVO MONOCAMADA APLICADO MANUALMENTE EM SUPERFÍCIES EXTERNAS DA SACADA DE UM EDIFÍCIO DE ESTRUTURA CONVENCIONAL E ACABAMENTO TRAVERTINO. AF_06/2014</t>
  </si>
  <si>
    <t xml:space="preserve">87855U</t>
  </si>
  <si>
    <t xml:space="preserve">REVESTIMENTO DECORATIVO MONOCAMADA APLICADO MANUALMENTE EM SUPERFÍCIES EXTERNAS DA SACADA DE UM EDIFÍCIO DE ALVENARIA ESTRUTURAL E ACABAMENTO TRAVERTINO. AF_06/2014</t>
  </si>
  <si>
    <t xml:space="preserve">87856U</t>
  </si>
  <si>
    <t xml:space="preserve">REVESTIMENTO DECORATIVO MONOCAMADA APLICADO COM EQUIPAMENTO DE PROJEÇÃO EM SUPERFÍCIES EXTERNAS DA SACADA DE UM EDIFÍCIO DE ESTRUTURA CONVENCIONAL E ACABAMENTO TRAVERTINO. AF_06/2014</t>
  </si>
  <si>
    <t xml:space="preserve">87857U</t>
  </si>
  <si>
    <t xml:space="preserve">REVESTIMENTO DECORATIVO MONOCAMADA APLICADO COM EQUIPAMENTO DE PROJEÇÃO EM SUPERFÍCIES EXTERNAS DA SACADA DE UM EDIFÍCIO DE ALVENARIA ESTRUTURAL E ACABAMENTO TRAVERTINO. AF_06/2014</t>
  </si>
  <si>
    <t xml:space="preserve">87858U</t>
  </si>
  <si>
    <t xml:space="preserve">REVESTIMENTO DECORATIVO MONOCAMADA APLICADO MANUALMENTE NAS PAREDES INTERNAS DA SACADA COM ACABAMENTO RASPADO. AF_06/2014</t>
  </si>
  <si>
    <t xml:space="preserve">87859U</t>
  </si>
  <si>
    <t xml:space="preserve">REVESTIMENTO DECORATIVO MONOCAMADA APLICADO MANUALMENTE NAS PAREDES INTERNAS DA SACADA COM ACABAMENTO TRAVERTINO. AF_06/2014</t>
  </si>
  <si>
    <t xml:space="preserve">89048U</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</si>
  <si>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</si>
  <si>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89049U</t>
  </si>
  <si>
    <t xml:space="preserve">(COMPOSIÇÃO REPRESENTATIVA) DO SERVIÇO DE APLICAÇÃO MANUAL DE GESSO DESEMPENADO (SEM TALISCAS) EM TETO, ESPESSURA 0,5 CM, PARA EDIFICAÇÃO HABITACIONAL MULTIFAMILIAR (PRÉDIO). AF_11/2014</t>
  </si>
  <si>
    <t xml:space="preserve">89173U</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</si>
  <si>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</si>
  <si>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90406U</t>
  </si>
  <si>
    <t xml:space="preserve">MASSA ÚNICA, PARA RECEBIMENTO DE PINTURA, EM ARGAMASSA TRAÇO 1:2:8, PREPARO MECÂNICO COM BETONEIRA 400L, APLICADA MANUALMENTE EM TETO, ESPESSURA DE 20MM, COM EXECUÇÃO DE TALISCAS. AF_03/2015</t>
  </si>
  <si>
    <t xml:space="preserve">90407U</t>
  </si>
  <si>
    <t xml:space="preserve">MASSA ÚNICA, PARA RECEBIMENTO DE PINTURA, EM ARGAMASSA TRAÇO 1:2:8, PREPARO MANUAL, APLICADA MANUALMENTE EM TETO, ESPESSURA DE 20MM, COM EXECUÇÃO DE TALISCAS. AF_03/2015</t>
  </si>
  <si>
    <t xml:space="preserve">90408U</t>
  </si>
  <si>
    <t xml:space="preserve">MASSA ÚNICA, PARA RECEBIMENTO DE PINTURA, EM ARGAMASSA TRAÇO 1:2:8, PREPARO MECÂNICO COM BETONEIRA 400L, APLICADA MANUALMENTE EM TETO, ESPESSURA DE 10MM, COM EXECUÇÃO DE TALISCAS. AF_03/2015</t>
  </si>
  <si>
    <t xml:space="preserve">90409U</t>
  </si>
  <si>
    <t xml:space="preserve">MASSA ÚNICA, PARA RECEBIMENTO DE PINTURA, EM ARGAMASSA TRAÇO 1:2:8, PREPARO MANUAL, APLICADA MANUALMENTE EM TETO, ESPESSURA DE 10MM, COM EXECUÇÃO DE TALISCAS. AF_03/2015</t>
  </si>
  <si>
    <t xml:space="preserve">87242U</t>
  </si>
  <si>
    <t xml:space="preserve">REVESTIMENTO CERÂMICO PARA PAREDES EXTERNAS EM PASTILHAS DE PORCELANA 5 X 5 CM (PLACAS DE 30 X 30 CM), ALINHADAS A PRUMO, APLICADO EM PANOS COM VÃOS. AF_06/2014</t>
  </si>
  <si>
    <t xml:space="preserve">87243U</t>
  </si>
  <si>
    <t xml:space="preserve">REVESTIMENTO CERÂMICO PARA PAREDES EXTERNAS EM PASTILHAS DE PORCELANA 5 X 5 CM (PLACAS DE 30 X 30 CM), ALINHADAS A PRUMO, APLICADO EM PANOS SEM VÃOS. AF_06/2014</t>
  </si>
  <si>
    <t xml:space="preserve">87244U</t>
  </si>
  <si>
    <t xml:space="preserve">REVESTIMENTO CERÂMICO PARA PAREDES EXTERNAS EM PASTILHAS DE PORCELANA 5 X 5 CM (PLACAS DE 30 X 30 CM), ALINHADAS A PRUMO, APLICADO EM SUPERFÍCIES EXTERNAS DA SACADA. AF_06/2014</t>
  </si>
  <si>
    <t xml:space="preserve">87245U</t>
  </si>
  <si>
    <t xml:space="preserve">REVESTIMENTO CERÂMICO PARA PAREDES EXTERNAS EM PASTILHAS DE PORCELANA 5 X 5 CM (PLACAS DE 30 X 30 CM), ALINHADAS A PRUMO, APLICADO EM SUPERFÍCIES INTERNAS DA SACADA. AF_06/2014</t>
  </si>
  <si>
    <t xml:space="preserve">87264U</t>
  </si>
  <si>
    <t xml:space="preserve">REVESTIMENTO CERÂMICO PARA PAREDES INTERNAS COM PLACAS TIPO ESMALTADA EXTRA DE DIMENSÕES 20X20 CM APLICADAS EM AMBIENTES DE ÁREA MENOR QUE 5 M² NA ALTURA INTEIRA DAS PAREDES. AF_06/2014</t>
  </si>
  <si>
    <t xml:space="preserve">87265U</t>
  </si>
  <si>
    <t xml:space="preserve">REVESTIMENTO CERÂMICO PARA PAREDES INTERNAS COM PLACAS TIPO ESMALTADA EXTRA DE DIMENSÕES 20X20 CM APLICADAS EM AMBIENTES DE ÁREA MAIOR QUE 5 M² NA ALTURA INTEIRA DAS PAREDES. AF_06/2014</t>
  </si>
  <si>
    <t xml:space="preserve">87266U</t>
  </si>
  <si>
    <t xml:space="preserve">REVESTIMENTO CERÂMICO PARA PAREDES INTERNAS COM PLACAS TIPO ESMALTADA EXTRA DE DIMENSÕES 20X20 CM APLICADAS EM AMBIENTES DE ÁREA MENOR QUE 5 M² A MEIA ALTURA DAS PAREDES. AF_06/2014</t>
  </si>
  <si>
    <t xml:space="preserve">87267U</t>
  </si>
  <si>
    <t xml:space="preserve">REVESTIMENTO CERÂMICO PARA PAREDES INTERNAS COM PLACAS TIPO ESMALTADA EXTRA DE DIMENSÕES 20X20 CM APLICADAS EM AMBIENTES DE ÁREA MAIOR QUE 5 M² A MEIA ALTURA DAS PAREDES. AF_06/2014</t>
  </si>
  <si>
    <t xml:space="preserve">87268U</t>
  </si>
  <si>
    <t xml:space="preserve">REVESTIMENTO CERÂMICO PARA PAREDES INTERNAS COM PLACAS TIPO ESMALTADA EXTRA DE DIMENSÕES 25X35 CM APLICADAS EM AMBIENTES DE ÁREA MENOR QUE 5 M² NA ALTURA INTEIRA DAS PAREDES. AF_06/2014</t>
  </si>
  <si>
    <t xml:space="preserve">87269U</t>
  </si>
  <si>
    <t xml:space="preserve">REVESTIMENTO CERÂMICO PARA PAREDES INTERNAS COM PLACAS TIPO ESMALTADA EXTRA DE DIMENSÕES 25X35 CM APLICADAS EM AMBIENTES DE ÁREA MAIOR QUE 5 M² NA ALTURA INTEIRA DAS PAREDES. AF_06/2014</t>
  </si>
  <si>
    <t xml:space="preserve">87270U</t>
  </si>
  <si>
    <t xml:space="preserve">REVESTIMENTO CERÂMICO PARA PAREDES INTERNAS COM PLACAS TIPO ESMALTADA EXTRA DE DIMENSÕES 25X35 CM APLICADAS EM AMBIENTES DE ÁREA MENOR QUE 5 M² A MEIA ALTURA DAS PAREDES. AF_06/2014</t>
  </si>
  <si>
    <t xml:space="preserve">87271U</t>
  </si>
  <si>
    <t xml:space="preserve">REVESTIMENTO CERÂMICO PARA PAREDES INTERNAS COM PLACAS TIPO ESMALTADA EXTRA DE DIMENSÕES 25X35 CM APLICADAS EM AMBIENTES DE ÁREA MAIOR QUE 5 M² A MEIA ALTURA DAS PAREDES. AF_06/2014</t>
  </si>
  <si>
    <t xml:space="preserve">87272U</t>
  </si>
  <si>
    <t xml:space="preserve">REVESTIMENTO CERÂMICO PARA PAREDES INTERNAS COM PLACAS TIPO ESMALTADA EXTRA  DE DIMENSÕES 33X45 CM APLICADAS EM AMBIENTES DE ÁREA MENOR QUE 5 M² NA ALTURA INTEIRA DAS PAREDES. AF_06/2014</t>
  </si>
  <si>
    <t xml:space="preserve">87273U</t>
  </si>
  <si>
    <t xml:space="preserve">REVESTIMENTO CERÂMICO PARA PAREDES INTERNAS COM PLACAS TIPO ESMALTADA EXTRA DE DIMENSÕES 33X45 CM APLICADAS EM AMBIENTES DE ÁREA MAIOR QUE 5 M² NA ALTURA INTEIRA DAS PAREDES. AF_06/2014</t>
  </si>
  <si>
    <t xml:space="preserve">87274U</t>
  </si>
  <si>
    <t xml:space="preserve">REVESTIMENTO CERÂMICO PARA PAREDES INTERNAS COM PLACAS TIPO ESMALTADA EXTRA DE DIMENSÕES 33X45 CM APLICADAS EM AMBIENTES DE ÁREA MENOR QUE 5 M² A MEIA ALTURA DAS PAREDES. AF_06/2014</t>
  </si>
  <si>
    <t xml:space="preserve">87275U</t>
  </si>
  <si>
    <t xml:space="preserve">REVESTIMENTO CERÂMICO PARA PAREDES INTERNAS COM PLACAS TIPO ESMALTADA EXTRA  DE DIMENSÕES 33X45 CM APLICADAS EM AMBIENTES DE ÁREA MAIOR QUE 5 M² A MEIA ALTURA DAS PAREDES. AF_06/2014</t>
  </si>
  <si>
    <t xml:space="preserve">88786U</t>
  </si>
  <si>
    <t xml:space="preserve">REVESTIMENTO CERÂMICO PARA PAREDES EXTERNAS EM PASTILHAS DE PORCELANA 2,5 X 2,5 CM (PLACAS DE 30 X 30 CM), ALINHADAS A PRUMO, APLICADO EM PANOS COM VÃOS. AF_10/2014</t>
  </si>
  <si>
    <t xml:space="preserve">88787U</t>
  </si>
  <si>
    <t xml:space="preserve">REVESTIMENTO CERÂMICO PARA PAREDES EXTERNAS EM PASTILHAS DE PORCELANA 2,5 X 2,5 CM (PLACAS DE 30 X 30 CM), ALINHADAS A PRUMO, APLICADO EM PANOS SEM VÃOS. AF_10/2014</t>
  </si>
  <si>
    <t xml:space="preserve">88788U</t>
  </si>
  <si>
    <t xml:space="preserve">REVESTIMENTO CERÂMICO PARA PAREDES EXTERNAS EM PASTILHAS DE PORCELANA 2,5 X 2,5 CM (PLACAS DE 30 X 30 CM), ALINHADAS A PRUMO, APLICADO EM SUPERFÍCIES EXTERNAS DA SACADA. AF_10/2014</t>
  </si>
  <si>
    <t xml:space="preserve">88789U</t>
  </si>
  <si>
    <t xml:space="preserve">REVESTIMENTO CERÂMICO PARA PAREDES EXTERNAS EM PASTILHAS DE PORCELANA 2,5 X 2,5 CM (PLACAS DE 30 X 30 CM), ALINHADAS A PRUMO, APLICADO EM SUPERFÍCIES INTERNAS DA SACADA. AF_10/2014</t>
  </si>
  <si>
    <t xml:space="preserve">89045U</t>
  </si>
  <si>
    <t xml:space="preserve">(COMPOSIÇÃO REPRESENTATIVA) DO SERVIÇO DE REVESTIMENTO CERÂMICO PARA AMBIENTES DE ÁREAS MOLHADAS, MEIA PAREDE OU PAREDE INTEIRA, COM PLACAS TIPO ESMALTADA EXTRA, DIMENSÕES 20X20 CM, PARA EDIFICAÇÃO HABITACIONAL MULTIFAMILIAR (PRÉDIO). AF_11/2014</t>
  </si>
  <si>
    <t xml:space="preserve">89170U</t>
  </si>
  <si>
    <t xml:space="preserve">(COMPOSIÇÃO REPRESENTATIVA) DO SERVIÇO DE REVESTIMENTO CERÂMICO PARA PAREDES INTERNAS, MEIA OU PAREDE INTEIRA, PLACAS TIPO ESMALTADA EXTRA DE 20X20 CM, PARA EDIFICAÇÕES HABITACIONAIS UNIFAMILIAR (CASAS) E EDIFICAÇÕES PÚBLICAS PADRÃO. AF_11/2014</t>
  </si>
  <si>
    <t xml:space="preserve">93392U</t>
  </si>
  <si>
    <t xml:space="preserve">REVESTIMENTO CERÂMICO PARA PAREDES INTERNAS COM PLACAS TIPO ESMALTADA PADRÃO POPULAR DE DIMENSÕES 20X20 CM, ARGAMASSA TIPO AC I, APLICADAS EM AMBIENTES DE ÁREA MENOR QUE 5 M2 NA ALTURA INTEIRA DAS PAREDES. AF_06/2014</t>
  </si>
  <si>
    <t xml:space="preserve">93393U</t>
  </si>
  <si>
    <t xml:space="preserve">REVESTIMENTO CERÂMICO PARA PAREDES INTERNAS COM PLACAS TIPO ESMALTADA PADRÃO POPULAR DE DIMENSÕES 20X20 CM, ARGAMASSA TIPO AC I, APLICADAS EM AMBIENTES DE ÁREA MAIOR QUE 5 M2 NA ALTURA INTEIRA DAS PAREDES. AF_06/2014</t>
  </si>
  <si>
    <t xml:space="preserve">93394U</t>
  </si>
  <si>
    <t xml:space="preserve">REVESTIMENTO CERÂMICO PARA PAREDES INTERNAS COM PLACAS TIPO ESMALTADA PADRÃO POPULAR DE DIMENSÕES 20X20 CM, ARGAMASSA TIPO AC I, APLICADAS EM AMBIENTES DE ÁREA MENOR QUE 5 M2 A MEIA ALTURA DAS PAREDES. AF_06/2014</t>
  </si>
  <si>
    <t xml:space="preserve">93395U</t>
  </si>
  <si>
    <t xml:space="preserve">REVESTIMENTO CERÂMICO PARA PAREDES INTERNAS COM PLACAS TIPO ESMALTADA PADRÃO POPULAR DE DIMENSÕES 20X20 CM, ARGAMASSA TIPO AC I, APLICADAS EM AMBIENTES DE ÁREA MAIOR QUE 5 M2 A MEIA ALTURA DAS PAREDES. AF_06/2014</t>
  </si>
  <si>
    <t xml:space="preserve">99194U</t>
  </si>
  <si>
    <t xml:space="preserve">REVESTIMENTO CERÂMICO PARA PAREDES INTERNAS COM PLACAS TIPO ESMALTADA PADRÃO POPULAR DE DIMENSÕES 20X20 CM, ARGAMASSA TIPO AC III, APLICADAS EM AMBIENTES DE ÁREA MENOR QUE 5 M2 NA ALTURA INTEIRA DAS PAREDES. AF_06/2014</t>
  </si>
  <si>
    <t xml:space="preserve">99195U</t>
  </si>
  <si>
    <t xml:space="preserve">REVESTIMENTO CERÂMICO PARA PAREDES INTERNAS COM PLACAS TIPO ESMALTADA PADRÃO POPULAR DE DIMENSÕES 20X20 CM, ARGAMASSA TIPO AC III, APLICADAS EM AMBIENTES DE ÁREA MAIOR QUE 5 M2 NA ALTURA INTEIRA DAS PAREDES. AF_06/2014</t>
  </si>
  <si>
    <t xml:space="preserve">99196U</t>
  </si>
  <si>
    <t xml:space="preserve">REVESTIMENTO CERÂMICO PARA PAREDES INTERNAS COM PLACAS TIPO ESMALTADA PADRÃO POPULAR DE DIMENSÕES 20X20 CM, ARGAMASSA TIPO AC III, APLICADAS EM AMBIENTES DE ÁREA MENOR QUE 5 M2 A MEIA ALTURA DAS PAREDES. AF_06/2014</t>
  </si>
  <si>
    <t xml:space="preserve">99198U</t>
  </si>
  <si>
    <t xml:space="preserve">REVESTIMENTO CERÂMICO PARA PAREDES INTERNAS COM PLACAS TIPO ESMALTADA PADRÃO POPULAR DE DIMENSÕES 20X20 CM, ARGAMASSA TIPO AC III, APLICADAS EM AMBIENTES DE ÁREA MAIOR QUE 5 M2 A MEIA ALTURA DAS PAREDES. AF_06/2014</t>
  </si>
  <si>
    <t xml:space="preserve">101965U</t>
  </si>
  <si>
    <t xml:space="preserve">PEITORIL LINEAR EM GRANITO OU MÁRMORE, L = 15CM, COMPRIMENTO DE ATÉ 2M, ASSENTADO COM ARGAMASSA 1:6 COM ADITIVO. AF_11/2020</t>
  </si>
  <si>
    <t xml:space="preserve">101966U</t>
  </si>
  <si>
    <t xml:space="preserve">CHAPIM SOBRE MUROS LINEARES, EM GRANITO OU MÁRMORE, L = 25 CM, ASSENTADO COM ARGAMASSA 1:6 COM ADITIVO. AF_11/2020</t>
  </si>
  <si>
    <t xml:space="preserve">101979U</t>
  </si>
  <si>
    <t xml:space="preserve">CHAPIM (RUFO CAPA) EM AÇO GALVANIZADO, CORTE 33. AF_11/2020</t>
  </si>
  <si>
    <t xml:space="preserve">96112U</t>
  </si>
  <si>
    <t xml:space="preserve">FORRO EM MADEIRA PINUS, PARA AMBIENTES RESIDENCIAIS, INCLUSIVE ESTRUTURA DE FIXAÇÃO. AF_05/2017</t>
  </si>
  <si>
    <t xml:space="preserve">96117U</t>
  </si>
  <si>
    <t xml:space="preserve">FORRO EM MADEIRA PINUS, PARA AMBIENTES COMERCIAIS, INCLUSIVE ESTRUTURA DE FIXAÇÃO. AF_05/2017</t>
  </si>
  <si>
    <t xml:space="preserve">96122U</t>
  </si>
  <si>
    <t xml:space="preserve">ACABAMENTOS PARA FORRO (RODA-FORRO EM MADEIRA PINUS). AF_05/2017</t>
  </si>
  <si>
    <t xml:space="preserve">96109U</t>
  </si>
  <si>
    <t xml:space="preserve">FORRO EM PLACAS DE GESSO, PARA AMBIENTES RESIDENCIAIS. AF_05/2017_P</t>
  </si>
  <si>
    <t xml:space="preserve">96110U</t>
  </si>
  <si>
    <t xml:space="preserve">FORRO EM DRYWALL, PARA AMBIENTES RESIDENCIAIS, INCLUSIVE ESTRUTURA DE FIXAÇÃO. AF_05/2017_P</t>
  </si>
  <si>
    <t xml:space="preserve">96113U</t>
  </si>
  <si>
    <t xml:space="preserve">FORRO EM PLACAS DE GESSO, PARA AMBIENTES COMERCIAIS. AF_05/2017_P</t>
  </si>
  <si>
    <t xml:space="preserve">96114U</t>
  </si>
  <si>
    <t xml:space="preserve">FORRO EM DRYWALL, PARA AMBIENTES COMERCIAIS, INCLUSIVE ESTRUTURA DE FIXAÇÃO. AF_05/2017_P</t>
  </si>
  <si>
    <t xml:space="preserve">96120U</t>
  </si>
  <si>
    <t xml:space="preserve">ACABAMENTOS PARA FORRO (MOLDURA DE GESSO). AF_05/2017</t>
  </si>
  <si>
    <t xml:space="preserve">96123U</t>
  </si>
  <si>
    <t xml:space="preserve">ACABAMENTOS PARA FORRO (MOLDURA EM DRYWALL, COM LARGURA DE 15 CM). AF_05/2017_P</t>
  </si>
  <si>
    <t xml:space="preserve">99054U</t>
  </si>
  <si>
    <t xml:space="preserve">ACABAMENTOS PARA FORRO (SANCA DE GESSO MONTADA NA OBRA). AF_05/2017_P</t>
  </si>
  <si>
    <t xml:space="preserve">96111U</t>
  </si>
  <si>
    <t xml:space="preserve">FORRO EM RÉGUAS DE PVC, FRISADO, PARA AMBIENTES RESIDENCIAIS, INCLUSIVE ESTRUTURA DE FIXAÇÃO. AF_05/2017_P</t>
  </si>
  <si>
    <t xml:space="preserve">96116U</t>
  </si>
  <si>
    <t xml:space="preserve">FORRO EM RÉGUAS DE PVC, FRISADO, PARA AMBIENTES COMERCIAIS, INCLUSIVE ESTRUTURA DE FIXAÇÃO. AF_05/2017_P</t>
  </si>
  <si>
    <t xml:space="preserve">96121U</t>
  </si>
  <si>
    <t xml:space="preserve">ACABAMENTOS PARA FORRO (RODA-FORRO EM PERFIL METÁLICO E PLÁSTICO). AF_05/2017</t>
  </si>
  <si>
    <t xml:space="preserve">96485U</t>
  </si>
  <si>
    <t xml:space="preserve">FORRO EM RÉGUAS DE PVC, LISO, PARA AMBIENTES RESIDENCIAIS, INCLUSIVE ESTRUTURA DE FIXAÇÃO. AF_05/2017_P</t>
  </si>
  <si>
    <t xml:space="preserve">96486U</t>
  </si>
  <si>
    <t xml:space="preserve">FORRO DE PVC, LISO, PARA AMBIENTES COMERCIAIS, INCLUSIVE ESTRUTURA DE FIXAÇÃO. AF_05/2017_P</t>
  </si>
  <si>
    <t xml:space="preserve">91514U</t>
  </si>
  <si>
    <t xml:space="preserve">ESTUCAMENTO DE PANOS DE FACHADA SEM VÃOS DO SISTEMA DE PAREDES DE CONCRETO EM EDIFICAÇÕES DE MÚLTIPLOS PAVIMENTOS. AF_06/2015</t>
  </si>
  <si>
    <t xml:space="preserve">91515U</t>
  </si>
  <si>
    <t xml:space="preserve">ESTUCAMENTO DE PANOS DE FACHADA COM VÃOS DO SISTEMA DE PAREDES DE CONCRETO EM EDIFICAÇÕES DE MÚLTIPLOS PAVIMENTOS. AF_06/2015</t>
  </si>
  <si>
    <t xml:space="preserve">91516U</t>
  </si>
  <si>
    <t xml:space="preserve">ESTUCAMENTO DE SUPERFÍCIE EXTERNA DA SACADA DO SISTEMA DE PAREDES DE CONCRETO EM EDIFICAÇÕES DE MÚLTIPLOS PAVIMENTOS. AF_06/2015</t>
  </si>
  <si>
    <t xml:space="preserve">91517U</t>
  </si>
  <si>
    <t xml:space="preserve">ESTUCAMENTO DE PANOS DE FACHADA SEM VÃOS DO SISTEMA DE PAREDES DE CONCRETO EM EDIFICAÇÕES DE PAVIMENTO ÚNICO. AF_06/2015</t>
  </si>
  <si>
    <t xml:space="preserve">91519U</t>
  </si>
  <si>
    <t xml:space="preserve">ESTUCAMENTO DE PANOS DE FACHADA COM VÃOS DO SISTEMA DE PAREDES DE CONCRETO EM EDIFICAÇÕES DE PAVIMENTO ÚNICO. AF_06/2015</t>
  </si>
  <si>
    <t xml:space="preserve">91520U</t>
  </si>
  <si>
    <t xml:space="preserve">ESTUCAMENTO DE DENSIDADE BAIXA NAS FACES INTERNAS DE PAREDES DO SISTEMA DE PAREDES DE CONCRETO. AF_06/2015</t>
  </si>
  <si>
    <t xml:space="preserve">91522U</t>
  </si>
  <si>
    <t xml:space="preserve">ESTUCAMENTO, PARA QUALQUER REVESTIMENTO, EM TETO DO SISTEMA DE PAREDES DE CONCRETO. AF_06/2015</t>
  </si>
  <si>
    <t xml:space="preserve">91525U</t>
  </si>
  <si>
    <t xml:space="preserve">ESTUCAMENTO DE DENSIDADE ALTA, NAS FACES INTERNAS DE PAREDES DO SISTEMA DE PAREDES DE CONCRETO. AF_06/2015</t>
  </si>
  <si>
    <t xml:space="preserve">87280U</t>
  </si>
  <si>
    <t xml:space="preserve">ARGAMASSA TRAÇO 1:7 (EM VOLUME DE CIMENTO E AREIA MÉDIA ÚMIDA) COM ADIÇÃO DE PLASTIFICANTE PARA EMBOÇO/MASSA ÚNICA/ASSENTAMENTO DE ALVENARIA DE VEDAÇÃO, PREPARO MECÂNICO COM BETONEIRA 400 L. AF_08/2019</t>
  </si>
  <si>
    <t xml:space="preserve">87281U</t>
  </si>
  <si>
    <t xml:space="preserve">ARGAMASSA TRAÇO 1:7 (EM VOLUME DE CIMENTO E AREIA MÉDIA ÚMIDA) COM ADIÇÃO DE PLASTIFICANTE PARA EMBOÇO/MASSA ÚNICA/ASSENTAMENTO DE ALVENARIA DE VEDAÇÃO, PREPARO MECÂNICO COM BETONEIRA 600 L. AF_08/2019</t>
  </si>
  <si>
    <t xml:space="preserve">87283U</t>
  </si>
  <si>
    <t xml:space="preserve">ARGAMASSA TRAÇO 1:6 (EM VOLUME DE CIMENTO E AREIA MÉDIA ÚMIDA) COM ADIÇÃO DE PLASTIFICANTE PARA EMBOÇO/MASSA ÚNICA/ASSENTAMENTO DE ALVENARIA DE VEDAÇÃO, PREPARO MECÂNICO COM BETONEIRA 400 L. AF_08/2019</t>
  </si>
  <si>
    <t xml:space="preserve">87284U</t>
  </si>
  <si>
    <t xml:space="preserve">ARGAMASSA TRAÇO 1:6 (EM VOLUME DE CIMENTO E AREIA MÉDIA ÚMIDA) COM ADIÇÃO DE PLASTIFICANTE PARA EMBOÇO/MASSA ÚNICA/ASSENTAMENTO DE ALVENARIA DE VEDAÇÃO, PREPARO MECÂNICO COM BETONEIRA 600 L. AF_08/2019</t>
  </si>
  <si>
    <t xml:space="preserve">87286U</t>
  </si>
  <si>
    <t xml:space="preserve">ARGAMASSA TRAÇO 1:1:6 (EM VOLUME DE CIMENTO, CAL E AREIA MÉDIA ÚMIDA) PARA EMBOÇO/MASSA ÚNICA/ASSENTAMENTO DE ALVENARIA DE VEDAÇÃO, PREPARO MECÂNICO COM BETONEIRA 400 L. AF_08/2019</t>
  </si>
  <si>
    <t xml:space="preserve">87287U</t>
  </si>
  <si>
    <t xml:space="preserve">ARGAMASSA TRAÇO 1:1:6 (EM VOLUME DE CIMENTO, CAL E AREIA MÉDIA ÚMIDA) PARA EMBOÇO/MASSA ÚNICA/ASSENTAMENTO DE ALVENARIA DE VEDAÇÃO, PREPARO MECÂNICO COM BETONEIRA 600 L. AF_08/2019</t>
  </si>
  <si>
    <t xml:space="preserve">87289U</t>
  </si>
  <si>
    <t xml:space="preserve">ARGAMASSA TRAÇO 1:1,5:7,5 (EM VOLUME DE CIMENTO, CAL E AREIA MÉDIA ÚMIDA) PARA EMBOÇO/MASSA ÚNICA/ASSENTAMENTO DE ALVENARIA DE VEDAÇÃO, PREPARO MECÂNICO COM BETONEIRA 400 L. AF_08/2019</t>
  </si>
  <si>
    <t xml:space="preserve">87290U</t>
  </si>
  <si>
    <t xml:space="preserve">ARGAMASSA TRAÇO 1:1,5:7,5 (EM VOLUME DE CIMENTO, CAL E AREIA MÉDIA ÚMIDA) PARA EMBOÇO/MASSA ÚNICA/ASSENTAMENTO DE ALVENARIA DE VEDAÇÃO, PREPARO MECÂNICO COM BETONEIRA 600 L. AF_08/2019</t>
  </si>
  <si>
    <t xml:space="preserve">87292U</t>
  </si>
  <si>
    <t xml:space="preserve">ARGAMASSA TRAÇO 1:2:8 (EM VOLUME DE CIMENTO, CAL E AREIA MÉDIA ÚMIDA) PARA EMBOÇO/MASSA ÚNICA/ASSENTAMENTO DE ALVENARIA DE VEDAÇÃO, PREPARO MECÂNICO COM BETONEIRA 400 L. AF_08/2019</t>
  </si>
  <si>
    <t xml:space="preserve">87294U</t>
  </si>
  <si>
    <t xml:space="preserve">ARGAMASSA TRAÇO 1:2:9 (EM VOLUME DE CIMENTO, CAL E AREIA MÉDIA ÚMIDA) PARA EMBOÇO/MASSA ÚNICA/ASSENTAMENTO DE ALVENARIA DE VEDAÇÃO, PREPARO MECÂNICO COM BETONEIRA 600 L. AF_08/2019</t>
  </si>
  <si>
    <t xml:space="preserve">87295U</t>
  </si>
  <si>
    <t xml:space="preserve">ARGAMASSA TRAÇO 1:3:12 (EM VOLUME DE CIMENTO, CAL E AREIA MÉDIA ÚMIDA) PARA EMBOÇO/MASSA ÚNICA/ASSENTAMENTO DE ALVENARIA DE VEDAÇÃO, PREPARO MECÂNICO COM BETONEIRA 400 L. AF_08/2019</t>
  </si>
  <si>
    <t xml:space="preserve">87296U</t>
  </si>
  <si>
    <t xml:space="preserve">ARGAMASSA TRAÇO 1:3:12 (EM VOLUME DE CIMENTO, CAL E AREIA MÉDIA ÚMIDA) PARA EMBOÇO/MASSA ÚNICA/ASSENTAMENTO DE ALVENARIA DE VEDAÇÃO, PREPARO MECÂNICO COM BETONEIRA 600 L. AF_08/2019</t>
  </si>
  <si>
    <t xml:space="preserve">87298U</t>
  </si>
  <si>
    <t xml:space="preserve">ARGAMASSA TRAÇO 1:3 (EM VOLUME DE CIMENTO E AREIA MÉDIA ÚMIDA) PARA CONTRAPISO, PREPARO MECÂNICO COM BETONEIRA 400 L. AF_08/2019</t>
  </si>
  <si>
    <t xml:space="preserve">87299U</t>
  </si>
  <si>
    <t xml:space="preserve">ARGAMASSA TRAÇO 1:3 (EM VOLUME DE CIMENTO E AREIA MÉDIA ÚMIDA) PARA CONTRAPISO, PREPARO MECÂNICO COM BETONEIRA 600 L. AF_08/2019</t>
  </si>
  <si>
    <t xml:space="preserve">87301U</t>
  </si>
  <si>
    <t xml:space="preserve">ARGAMASSA TRAÇO 1:4 (EM VOLUME DE CIMENTO E AREIA MÉDIA ÚMIDA) PARA CONTRAPISO, PREPARO MECÂNICO COM BETONEIRA 400 L. AF_08/2019</t>
  </si>
  <si>
    <t xml:space="preserve">87302U</t>
  </si>
  <si>
    <t xml:space="preserve">ARGAMASSA TRAÇO 1:4 (EM VOLUME DE CIMENTO E AREIA MÉDIA ÚMIDA) PARA CONTRAPISO, PREPARO MECÂNICO COM BETONEIRA 600 L. AF_08/2019</t>
  </si>
  <si>
    <t xml:space="preserve">87304U</t>
  </si>
  <si>
    <t xml:space="preserve">ARGAMASSA TRAÇO 1:5 (EM VOLUME DE CIMENTO E AREIA MÉDIA ÚMIDA) PARA CONTRAPISO, PREPARO MECÂNICO COM BETONEIRA 400 L. AF_08/2019</t>
  </si>
  <si>
    <t xml:space="preserve">87305U</t>
  </si>
  <si>
    <t xml:space="preserve">ARGAMASSA TRAÇO 1:5 (EM VOLUME DE CIMENTO E AREIA MÉDIA ÚMIDA) PARA CONTRAPISO, PREPARO MECÂNICO COM BETONEIRA 600 L. AF_08/2019</t>
  </si>
  <si>
    <t xml:space="preserve">87307U</t>
  </si>
  <si>
    <t xml:space="preserve">ARGAMASSA TRAÇO 1:6 (EM VOLUME DE CIMENTO E AREIA MÉDIA ÚMIDA) PARA CONTRAPISO, PREPARO MECÂNICO COM BETONEIRA 400 L. AF_08/2019</t>
  </si>
  <si>
    <t xml:space="preserve">87308U</t>
  </si>
  <si>
    <t xml:space="preserve">ARGAMASSA TRAÇO 1:6 (EM VOLUME DE CIMENTO E AREIA MÉDIA ÚMIDA) PARA CONTRAPISO, PREPARO MECÂNICO COM BETONEIRA 600 L. AF_08/2019</t>
  </si>
  <si>
    <t xml:space="preserve">87310U</t>
  </si>
  <si>
    <t xml:space="preserve">ARGAMASSA TRAÇO 1:5 (EM VOLUME DE CIMENTO E AREIA GROSSA ÚMIDA) PARA CHAPISCO CONVENCIONAL, PREPARO MECÂNICO COM BETONEIRA 400 L. AF_08/2019</t>
  </si>
  <si>
    <t xml:space="preserve">87311U</t>
  </si>
  <si>
    <t xml:space="preserve">ARGAMASSA TRAÇO 1:5 (EM VOLUME DE CIMENTO E AREIA GROSSA ÚMIDA) PARA CHAPISCO CONVENCIONAL, PREPARO MECÂNICO COM BETONEIRA 600 L. AF_08/2019</t>
  </si>
  <si>
    <t xml:space="preserve">87313U</t>
  </si>
  <si>
    <t xml:space="preserve">ARGAMASSA TRAÇO 1:3 (EM VOLUME DE CIMENTO E AREIA GROSSA ÚMIDA) PARA CHAPISCO CONVENCIONAL, PREPARO MECÂNICO COM BETONEIRA 400 L. AF_08/2019</t>
  </si>
  <si>
    <t xml:space="preserve">87314U</t>
  </si>
  <si>
    <t xml:space="preserve">ARGAMASSA TRAÇO 1:3 (EM VOLUME DE CIMENTO E AREIA GROSSA ÚMIDA) PARA CHAPISCO CONVENCIONAL, PREPARO MECÂNICO COM BETONEIRA 600 L. AF_08/2019</t>
  </si>
  <si>
    <t xml:space="preserve">87316U</t>
  </si>
  <si>
    <t xml:space="preserve">ARGAMASSA TRAÇO 1:4 (EM VOLUME DE CIMENTO E AREIA GROSSA ÚMIDA) PARA CHAPISCO CONVENCIONAL, PREPARO MECÂNICO COM BETONEIRA 400 L. AF_08/2019</t>
  </si>
  <si>
    <t xml:space="preserve">87317U</t>
  </si>
  <si>
    <t xml:space="preserve">ARGAMASSA TRAÇO 1:4 (EM VOLUME DE CIMENTO E AREIA GROSSA ÚMIDA) PARA CHAPISCO CONVENCIONAL, PREPARO MECÂNICO COM BETONEIRA 600 L. AF_08/2019</t>
  </si>
  <si>
    <t xml:space="preserve">87319U</t>
  </si>
  <si>
    <t xml:space="preserve">ARGAMASSA TRAÇO 1:5 (EM VOLUME DE CIMENTO E AREIA GROSSA ÚMIDA) COM ADIÇÃO DE EMULSÃO POLIMÉRICA PARA CHAPISCO ROLADO, PREPARO MECÂNICO COM BETONEIRA 400 L. AF_08/2019</t>
  </si>
  <si>
    <t xml:space="preserve">87320U</t>
  </si>
  <si>
    <t xml:space="preserve">ARGAMASSA TRAÇO 1:5 (EM VOLUME DE CIMENTO E AREIA GROSSA ÚMIDA) COM ADIÇÃO DE EMULSÃO POLIMÉRICA PARA CHAPISCO ROLADO, PREPARO MECÂNICO COM BETONEIRA 600 L. AF_08/2019</t>
  </si>
  <si>
    <t xml:space="preserve">87322U</t>
  </si>
  <si>
    <t xml:space="preserve">ARGAMASSA TRAÇO 1:3 (EM VOLUME DE CIMENTO E AREIA GROSSA ÚMIDA) COM ADIÇÃO DE EMULSÃO POLIMÉRICA PARA CHAPISCO ROLADO, PREPARO MECÂNICO COM BETONEIRA 400 L. AF_08/2019</t>
  </si>
  <si>
    <t xml:space="preserve">87323U</t>
  </si>
  <si>
    <t xml:space="preserve">ARGAMASSA TRAÇO 1:3 (EM VOLUME DE CIMENTO E AREIA GROSSA ÚMIDA) COM ADIÇÃO DE EMULSÃO POLIMÉRICA PARA CHAPISCO ROLADO, PREPARO MECÂNICO COM BETONEIRA 600 L. AF_08/2019</t>
  </si>
  <si>
    <t xml:space="preserve">87325U</t>
  </si>
  <si>
    <t xml:space="preserve">ARGAMASSA TRAÇO 1:4 (EM VOLUME DE CIMENTO E AREIA GROSSA ÚMIDA) COM ADIÇÃO DE EMULSÃO POLIMÉRICA PARA CHAPISCO ROLADO, PREPARO MECÂNICO COM BETONEIRA 400 L. AF_08/2019</t>
  </si>
  <si>
    <t xml:space="preserve">87326U</t>
  </si>
  <si>
    <t xml:space="preserve">ARGAMASSA TRAÇO 1:4 (EM VOLUME DE CIMENTO E AREIA GROSSA ÚMIDA) COM ADIÇÃO DE EMULSÃO POLIMÉRICA PARA CHAPISCO ROLADO, PREPARO MECÂNICO COM BETONEIRA 600 L. AF_08/2019</t>
  </si>
  <si>
    <t xml:space="preserve">87327U</t>
  </si>
  <si>
    <t xml:space="preserve">ARGAMASSA TRAÇO 1:7 (EM VOLUME DE CIMENTO E AREIA MÉDIA ÚMIDA) COM ADIÇÃO DE PLASTIFICANTE PARA EMBOÇO/MASSA ÚNICA/ASSENTAMENTO DE ALVENARIA DE VEDAÇÃO, PREPARO MECÂNICO COM MISTURADOR DE EIXO HORIZONTAL DE 300 KG. AF_08/2019</t>
  </si>
  <si>
    <t xml:space="preserve">87328U</t>
  </si>
  <si>
    <t xml:space="preserve">ARGAMASSA TRAÇO 1:7 (EM VOLUME DE CIMENTO E AREIA MÉDIA ÚMIDA) COM ADIÇÃO DE PLASTIFICANTE PARA EMBOÇO/MASSA ÚNICA/ASSENTAMENTO DE ALVENARIA DE VEDAÇÃO, PREPARO MECÂNICO COM MISTURADOR DE EIXO HORIZONTAL DE 600 KG. AF_08/2019</t>
  </si>
  <si>
    <t xml:space="preserve">87329U</t>
  </si>
  <si>
    <t xml:space="preserve">ARGAMASSA TRAÇO 1:6 (EM VOLUME DE CIMENTO E AREIA MÉDIA ÚMIDA) COM ADIÇÃO DE PLASTIFICANTE PARA EMBOÇO/MASSA ÚNICA/ASSENTAMENTO DE ALVENARIA DE VEDAÇÃO, PREPARO MECÂNICO COM MISTURADOR DE EIXO HORIZONTAL DE 300 KG. AF_08/2019</t>
  </si>
  <si>
    <t xml:space="preserve">87330U</t>
  </si>
  <si>
    <t xml:space="preserve">ARGAMASSA TRAÇO 1:6 (EM VOLUME DE CIMENTO E AREIA MÉDIA ÚMIDA) COM ADIÇÃO DE PLASTIFICANTE PARA EMBOÇO/MASSA ÚNICA/ASSENTAMENTO DE ALVENARIA DE VEDAÇÃO, PREPARO MECÂNICO COM MISTURADOR DE EIXO HORIZONTAL DE 600 KG. AF_08/2019</t>
  </si>
  <si>
    <t xml:space="preserve">87331U</t>
  </si>
  <si>
    <t xml:space="preserve">ARGAMASSA TRAÇO 1:1:6 (EM VOLUME DE CIMENTO, CAL E AREIA MÉDIA ÚMIDA) PARA EMBOÇO/MASSA ÚNICA/ASSENTAMENTO DE ALVENARIA DE VEDAÇÃO, PREPARO MECÂNICO COM MISTURADOR DE EIXO HORIZONTAL DE 300 KG. AF_08/2019</t>
  </si>
  <si>
    <t xml:space="preserve">87332U</t>
  </si>
  <si>
    <t xml:space="preserve">ARGAMASSA TRAÇO 1:1:6 (EM VOLUME DE CIMENTO, CAL E AREIA MÉDIA ÚMIDA) PARA EMBOÇO/MASSA ÚNICA/ASSENTAMENTO DE ALVENARIA DE VEDAÇÃO, PREPARO MECÂNICO COM MISTURADOR DE EIXO HORIZONTAL DE 600 KG. AF_08/2019</t>
  </si>
  <si>
    <t xml:space="preserve">87333U</t>
  </si>
  <si>
    <t xml:space="preserve">ARGAMASSA TRAÇO 1:1,5:7,5 (EM VOLUME DE CIMENTO, CAL E AREIA MÉDIA ÚMIDA) PARA EMBOÇO/MASSA ÚNICA/ASSENTAMENTO DE ALVENARIA DE VEDAÇÃO, PREPARO MECÂNICO COM MISTURADOR DE EIXO HORIZONTAL DE 300 KG. AF_08/2019</t>
  </si>
  <si>
    <t xml:space="preserve">87334U</t>
  </si>
  <si>
    <t xml:space="preserve">ARGAMASSA TRAÇO 1:1,5:7,5 (EM VOLUME DE CIMENTO, CAL E AREIA MÉDIA ÚMIDA) PARA EMBOÇO/MASSA ÚNICA/ASSENTAMENTO DE ALVENARIA DE VEDAÇÃO, PREPARO MECÂNICO COM MISTURADOR DE EIXO HORIZONTAL DE 600 KG. AF_08/2019</t>
  </si>
  <si>
    <t xml:space="preserve">87335U</t>
  </si>
  <si>
    <t xml:space="preserve">ARGAMASSA TRAÇO 1:2:8 (EM VOLUME DE CIMENTO, CAL E AREIA MÉDIA ÚMIDA) PARA EMBOÇO/MASSA ÚNICA/ASSENTAMENTO DE ALVENARIA DE VEDAÇÃO, PREPARO MECÂNICO COM MISTURADOR DE EIXO HORIZONTAL DE 300 KG. AF_08/2019</t>
  </si>
  <si>
    <t xml:space="preserve">87336U</t>
  </si>
  <si>
    <t xml:space="preserve">ARGAMASSA TRAÇO 1:2:8 (EM VOLUME DE CIMENTO, CAL E AREIA MÉDIA ÚMIDA) PARA EMBOÇO/MASSA ÚNICA/ASSENTAMENTO DE ALVENARIA DE VEDAÇÃO, PREPARO MECÂNICO COM MISTURADOR DE EIXO HORIZONTAL DE 600 KG. AF_08/2019</t>
  </si>
  <si>
    <t xml:space="preserve">87337U</t>
  </si>
  <si>
    <t xml:space="preserve">ARGAMASSA TRAÇO 1:2:9 (EM VOLUME DE CIMENTO, CAL E AREIA MÉDIA ÚMIDA) PARA EMBOÇO/MASSA ÚNICA/ASSENTAMENTO DE ALVENARIA DE VEDAÇÃO, PREPARO MECÂNICO COM MISTURADOR DE EIXO HORIZONTAL DE 300 KG. AF_08/2019</t>
  </si>
  <si>
    <t xml:space="preserve">87338U</t>
  </si>
  <si>
    <t xml:space="preserve">ARGAMASSA TRAÇO 1:3:12 (EM VOLUME DE CIMENTO, CAL E AREIA MÉDIA ÚMIDA) PARA EMBOÇO/MASSA ÚNICA/ASSENTAMENTO DE ALVENARIA DE VEDAÇÃO, PREPARO MECÂNICO COM MISTURADOR DE EIXO HORIZONTAL DE 600 KG. AF_08/2019</t>
  </si>
  <si>
    <t xml:space="preserve">87339U</t>
  </si>
  <si>
    <t xml:space="preserve">ARGAMASSA TRAÇO 1:3 (EM VOLUME DE CIMENTO E AREIA MÉDIA ÚMIDA) PARA CONTRAPISO, PREPARO MECÂNICO COM MISTURADOR DE EIXO HORIZONTAL DE 160 KG. AF_08/2019</t>
  </si>
  <si>
    <t xml:space="preserve">87340U</t>
  </si>
  <si>
    <t xml:space="preserve">ARGAMASSA TRAÇO 1:3 (EM VOLUME DE CIMENTO E AREIA MÉDIA ÚMIDA) PARA CONTRAPISO, PREPARO MECÂNICO COM MISTURADOR DE EIXO HORIZONTAL DE 300 KG. AF_08/2019</t>
  </si>
  <si>
    <t xml:space="preserve">87341U</t>
  </si>
  <si>
    <t xml:space="preserve">ARGAMASSA TRAÇO 1:3 (EM VOLUME DE CIMENTO E AREIA MÉDIA ÚMIDA) PARA CONTRAPISO, PREPARO MECÂNICO COM MISTURADOR DE EIXO HORIZONTAL DE 600 KG. AF_08/2019</t>
  </si>
  <si>
    <t xml:space="preserve">87342U</t>
  </si>
  <si>
    <t xml:space="preserve">ARGAMASSA TRAÇO 1:4 (EM VOLUME DE CIMENTO E AREIA MÉDIA ÚMIDA) PARA CONTRAPISO, PREPARO MECÂNICO COM MISTURADOR DE EIXO HORIZONTAL DE 160 KG. AF_08/2019</t>
  </si>
  <si>
    <t xml:space="preserve">87343U</t>
  </si>
  <si>
    <t xml:space="preserve">ARGAMASSA TRAÇO 1:4 (EM VOLUME DE CIMENTO E AREIA MÉDIA ÚMIDA) PARA CONTRAPISO, PREPARO MECÂNICO COM MISTURADOR DE EIXO HORIZONTAL DE 300 KG. AF_08/2019</t>
  </si>
  <si>
    <t xml:space="preserve">87344U</t>
  </si>
  <si>
    <t xml:space="preserve">ARGAMASSA TRAÇO 1:4 (EM VOLUME DE CIMENTO E AREIA MÉDIA ÚMIDA) PARA CONTRAPISO, PREPARO MECÂNICO COM MISTURADOR DE EIXO HORIZONTAL DE 600 KG. AF_08/2019</t>
  </si>
  <si>
    <t xml:space="preserve">87345U</t>
  </si>
  <si>
    <t xml:space="preserve">ARGAMASSA TRAÇO 1:5 (EM VOLUME DE CIMENTO E AREIA MÉDIA ÚMIDA) PARA CONTRAPISO, PREPARO MECÂNICO COM MISTURADOR DE EIXO HORIZONTAL DE 160 KG. AF_08/2019</t>
  </si>
  <si>
    <t xml:space="preserve">87346U</t>
  </si>
  <si>
    <t xml:space="preserve">ARGAMASSA TRAÇO 1:5 (EM VOLUME DE CIMENTO E AREIA MÉDIA ÚMIDA) PARA CONTRAPISO, PREPARO MECÂNICO COM MISTURADOR DE EIXO HORIZONTAL DE 300 KG. AF_08/2019</t>
  </si>
  <si>
    <t xml:space="preserve">87347U</t>
  </si>
  <si>
    <t xml:space="preserve">ARGAMASSA TRAÇO 1:5 (EM VOLUME DE CIMENTO E AREIA MÉDIA ÚMIDA) PARA CONTRAPISO, PREPARO MECÂNICO COM MISTURADOR DE EIXO HORIZONTAL DE 600 KG. AF_08/2019</t>
  </si>
  <si>
    <t xml:space="preserve">87348U</t>
  </si>
  <si>
    <t xml:space="preserve">ARGAMASSA TRAÇO 1:6 (EM VOLUME DE CIMENTO E AREIA MÉDIA ÚMIDA) PARA CONTRAPISO, PREPARO MECÂNICO COM MISTURADOR DE EIXO HORIZONTAL DE 160 KG. AF_08/2019</t>
  </si>
  <si>
    <t xml:space="preserve">87349U</t>
  </si>
  <si>
    <t xml:space="preserve">ARGAMASSA TRAÇO 1:6 (EM VOLUME DE CIMENTO E AREIA MÉDIA ÚMIDA) PARA CONTRAPISO, PREPARO MECÂNICO COM MISTURADOR DE EIXO HORIZONTAL DE 600 KG. AF_08/2019</t>
  </si>
  <si>
    <t xml:space="preserve">87350U</t>
  </si>
  <si>
    <t xml:space="preserve">ARGAMASSA TRAÇO 1:5 (EM VOLUME DE CIMENTO E AREIA GROSSA ÚMIDA) PARA CHAPISCO CONVENCIONAL, PREPARO MECÂNICO COM MISTURADOR DE EIXO HORIZONTAL DE 300 KG. AF_08/2019</t>
  </si>
  <si>
    <t xml:space="preserve">87351U</t>
  </si>
  <si>
    <t xml:space="preserve">ARGAMASSA TRAÇO 1:5 (EM VOLUME DE CIMENTO E AREIA GROSSA ÚMIDA) PARA CHAPISCO CONVENCIONAL, PREPARO MECÂNICO COM MISTURADOR DE EIXO HORIZONTAL DE 600 KG. AF_08/2019</t>
  </si>
  <si>
    <t xml:space="preserve">87352U</t>
  </si>
  <si>
    <t xml:space="preserve">ARGAMASSA TRAÇO 1:3 (EM VOLUME DE CIMENTO E AREIA GROSSA ÚMIDA) PARA CHAPISCO CONVENCIONAL, PREPARO MECÂNICO COM MISTURADOR DE EIXO HORIZONTAL DE 160 KG. AF_08/2019</t>
  </si>
  <si>
    <t xml:space="preserve">87353U</t>
  </si>
  <si>
    <t xml:space="preserve">ARGAMASSA TRAÇO 1:3 (EM VOLUME DE CIMENTO E AREIA GROSSA ÚMIDA) PARA CHAPISCO CONVENCIONAL, PREPARO MECÂNICO COM MISTURADOR DE EIXO HORIZONTAL DE 300 KG. AF_08/2019</t>
  </si>
  <si>
    <t xml:space="preserve">87354U</t>
  </si>
  <si>
    <t xml:space="preserve">ARGAMASSA TRAÇO 1:3 (EM VOLUME DE CIMENTO E AREIA GROSSA ÚMIDA) PARA CHAPISCO CONVENCIONAL, PREPARO MECÂNICO COM MISTURADOR DE EIXO HORIZONTAL DE 600 KG. AF_08/2019</t>
  </si>
  <si>
    <t xml:space="preserve">87355U</t>
  </si>
  <si>
    <t xml:space="preserve">ARGAMASSA TRAÇO 1:4 (EM VOLUME DE CIMENTO E AREIA GROSSA ÚMIDA) PARA CHAPISCO CONVENCIONAL, PREPARO MECÂNICO COM MISTURADOR DE EIXO HORIZONTAL DE 160 KG. AF_08/2019</t>
  </si>
  <si>
    <t xml:space="preserve">87356U</t>
  </si>
  <si>
    <t xml:space="preserve">ARGAMASSA TRAÇO 1:4 (EM VOLUME DE CIMENTO E AREIA GROSSA ÚMIDA) PARA CHAPISCO CONVENCIONAL, PREPARO MECÂNICO COM MISTURADOR DE EIXO HORIZONTAL DE 300 KG. AF_08/2019</t>
  </si>
  <si>
    <t xml:space="preserve">87357U</t>
  </si>
  <si>
    <t xml:space="preserve">ARGAMASSA TRAÇO 1:4 (EM VOLUME DE CIMENTO E AREIA GROSSA ÚMIDA) PARA CHAPISCO CONVENCIONAL, PREPARO MECÂNICO COM MISTURADOR DE EIXO HORIZONTAL DE 600 KG. AF_08/2019</t>
  </si>
  <si>
    <t xml:space="preserve">87358U</t>
  </si>
  <si>
    <t xml:space="preserve">ARGAMASSA TRAÇO 1:5 (EM VOLUME DE CIMENTO E AREIA GROSSA ÚMIDA) COM ADIÇÃO DE EMULSÃO POLIMÉRICA PARA CHAPISCO ROLADO, PREPARO MECÂNICO COM MISTURADOR DE EIXO HORIZONTAL DE 300 KG. AF_08/2019</t>
  </si>
  <si>
    <t xml:space="preserve">87359U</t>
  </si>
  <si>
    <t xml:space="preserve">ARGAMASSA TRAÇO 1:5 (EM VOLUME DE CIMENTO E AREIA GROSSA ÚMIDA) COM ADIÇÃO DE EMULSÃO POLIMÉRICA PARA CHAPISCO ROLADO, PREPARO MECÂNICO COM MISTURADOR DE EIXO HORIZONTAL DE 600 KG. AF_08/2019</t>
  </si>
  <si>
    <t xml:space="preserve">87360U</t>
  </si>
  <si>
    <t xml:space="preserve">ARGAMASSA TRAÇO 1:3 (EM VOLUME DE CIMENTO E AREIA GROSSA ÚMIDA) COM ADIÇÃO DE EMULSÃO POLIMÉRICA PARA CHAPISCO ROLADO, PREPARO MECÂNICO COM MISTURADOR DE EIXO HORIZONTAL DE 160 KG. AF_08/2019</t>
  </si>
  <si>
    <t xml:space="preserve">87361U</t>
  </si>
  <si>
    <t xml:space="preserve">ARGAMASSA TRAÇO 1:3 (EM VOLUME DE CIMENTO E AREIA GROSSA ÚMIDA) COM ADIÇÃO DE EMULSÃO POLIMÉRICA PARA CHAPISCO ROLADO, PREPARO MECÂNICO COM MISTURADOR DE EIXO HORIZONTAL DE 300 KG. AF_08/2019</t>
  </si>
  <si>
    <t xml:space="preserve">87362U</t>
  </si>
  <si>
    <t xml:space="preserve">ARGAMASSA TRAÇO 1:3 (EM VOLUME DE CIMENTO E AREIA GROSSA ÚMIDA) COM ADIÇÃO DE EMULSÃO POLIMÉRICA PARA CHAPISCO ROLADO, PREPARO MECÂNICO COM MISTURADOR DE EIXO HORIZONTAL DE 600 KG. AF_08/2019</t>
  </si>
  <si>
    <t xml:space="preserve">87363U</t>
  </si>
  <si>
    <t xml:space="preserve">ARGAMASSA TRAÇO 1:4 (EM VOLUME DE CIMENTO E AREIA GROSSA ÚMIDA) COM ADIÇÃO DE EMULSÃO POLIMÉRICA PARA CHAPISCO ROLADO, PREPARO MECÂNICO COM MISTURADOR DE EIXO HORIZONTAL DE 300 KG. AF_08/2019</t>
  </si>
  <si>
    <t xml:space="preserve">87364U</t>
  </si>
  <si>
    <t xml:space="preserve">ARGAMASSA TRAÇO 1:4 (EM VOLUME DE CIMENTO E AREIA GROSSA ÚMIDA) COM ADIÇÃO DE EMULSÃO POLIMÉRICA PARA CHAPISCO ROLADO, PREPARO MECÂNICO COM MISTURADOR DE EIXO HORIZONTAL DE 600 KG. AF_08/2019</t>
  </si>
  <si>
    <t xml:space="preserve">87365U</t>
  </si>
  <si>
    <t xml:space="preserve">ARGAMASSA TRAÇO 1:7 (EM VOLUME DE CIMENTO E AREIA MÉDIA ÚMIDA) COM ADIÇÃO DE PLASTIFICANTE PARA EMBOÇO/MASSA ÚNICA/ASSENTAMENTO DE ALVENARIA DE VEDAÇÃO, PREPARO MANUAL. AF_08/2019</t>
  </si>
  <si>
    <t xml:space="preserve">87366U</t>
  </si>
  <si>
    <t xml:space="preserve">ARGAMASSA TRAÇO 1:6 (EM VOLUME DE CIMENTO E AREIA MÉDIA ÚMIDA) COM ADIÇÃO DE PLASTIFICANTE PARA EMBOÇO/MASSA ÚNICA/ASSENTAMENTO DE ALVENARIA DE VEDAÇÃO, PREPARO MANUAL. AF_08/2019</t>
  </si>
  <si>
    <t xml:space="preserve">87367U</t>
  </si>
  <si>
    <t xml:space="preserve">ARGAMASSA TRAÇO 1:1:6 (EM VOLUME DE CIMENTO, CAL E AREIA MÉDIA ÚMIDA) PARA EMBOÇO/MASSA ÚNICA/ASSENTAMENTO DE ALVENARIA DE VEDAÇÃO, PREPARO MANUAL. AF_08/2019</t>
  </si>
  <si>
    <t xml:space="preserve">87368U</t>
  </si>
  <si>
    <t xml:space="preserve">ARGAMASSA TRAÇO 1:1,5:7,5 (EM VOLUME DE CIMENTO, CAL E AREIA MÉDIA ÚMIDA) PARA EMBOÇO/MASSA ÚNICA/ASSENTAMENTO DE ALVENARIA DE VEDAÇÃO, PREPARO MANUAL. AF_08/2019</t>
  </si>
  <si>
    <t xml:space="preserve">87369U</t>
  </si>
  <si>
    <t xml:space="preserve">ARGAMASSA TRAÇO 1:2:8 (EM VOLUME DE CIMENTO, CAL E AREIA MÉDIA ÚMIDA) PARA EMBOÇO/MASSA ÚNICA/ASSENTAMENTO DE ALVENARIA DE VEDAÇÃO, PREPARO MANUAL. AF_08/2019</t>
  </si>
  <si>
    <t xml:space="preserve">87370U</t>
  </si>
  <si>
    <t xml:space="preserve">ARGAMASSA TRAÇO 1:2:9 (EM VOLUME DE CIMENTO, CAL E AREIA MÉDIA ÚMIDA) PARA EMBOÇO/MASSA ÚNICA/ASSENTAMENTO DE ALVENARIA DE VEDAÇÃO, PREPARO MANUAL. AF_08/2019</t>
  </si>
  <si>
    <t xml:space="preserve">87371U</t>
  </si>
  <si>
    <t xml:space="preserve">ARGAMASSA TRAÇO 1:3:12 (EM VOLUME DE CIMENTO, CAL E AREIA MÉDIA ÚMIDA) PARA EMBOÇO/MASSA ÚNICA/ASSENTAMENTO DE ALVENARIA DE VEDAÇÃO, PREPARO MANUAL. AF_08/2019</t>
  </si>
  <si>
    <t xml:space="preserve">87372U</t>
  </si>
  <si>
    <t xml:space="preserve">ARGAMASSA TRAÇO 1:3 (EM VOLUME DE CIMENTO E AREIA MÉDIA ÚMIDA) PARA CONTRAPISO, PREPARO MANUAL. AF_08/2019</t>
  </si>
  <si>
    <t xml:space="preserve">87373U</t>
  </si>
  <si>
    <t xml:space="preserve">ARGAMASSA TRAÇO 1:4 (EM VOLUME DE CIMENTO E AREIA MÉDIA ÚMIDA) PARA CONTRAPISO, PREPARO MANUAL. AF_08/2019</t>
  </si>
  <si>
    <t xml:space="preserve">87374U</t>
  </si>
  <si>
    <t xml:space="preserve">ARGAMASSA TRAÇO 1:5 (EM VOLUME DE CIMENTO E AREIA MÉDIA ÚMIDA) PARA CONTRAPISO, PREPARO MANUAL. AF_08/2019</t>
  </si>
  <si>
    <t xml:space="preserve">87375U</t>
  </si>
  <si>
    <t xml:space="preserve">ARGAMASSA TRAÇO 1:6 (EM VOLUME DE CIMENTO E AREIA MÉDIA ÚMIDA) PARA CONTRAPISO, PREPARO MANUAL. AF_08/2019</t>
  </si>
  <si>
    <t xml:space="preserve">87376U</t>
  </si>
  <si>
    <t xml:space="preserve">ARGAMASSA TRAÇO 1:5 (EM VOLUME DE CIMENTO E AREIA GROSSA ÚMIDA) PARA CHAPISCO CONVENCIONAL, PREPARO MANUAL. AF_08/2019</t>
  </si>
  <si>
    <t xml:space="preserve">87377U</t>
  </si>
  <si>
    <t xml:space="preserve">ARGAMASSA TRAÇO 1:3 (EM VOLUME DE CIMENTO E AREIA GROSSA ÚMIDA) PARA CHAPISCO CONVENCIONAL, PREPARO MANUAL. AF_08/2019</t>
  </si>
  <si>
    <t xml:space="preserve">87378U</t>
  </si>
  <si>
    <t xml:space="preserve">ARGAMASSA TRAÇO 1:4 (EM VOLUME DE CIMENTO E AREIA GROSSA ÚMIDA) PARA CHAPISCO CONVENCIONAL, PREPARO MANUAL. AF_08/2019</t>
  </si>
  <si>
    <t xml:space="preserve">87379U</t>
  </si>
  <si>
    <t xml:space="preserve">ARGAMASSA TRAÇO 1:5 (EM VOLUME DE CIMENTO E AREIA GROSSA ÚMIDA) COM ADIÇÃO DE EMULSÃO POLIMÉRICA PARA CHAPISCO ROLADO, PREPARO MANUAL. AF_08/2019</t>
  </si>
  <si>
    <t xml:space="preserve">87380U</t>
  </si>
  <si>
    <t xml:space="preserve">ARGAMASSA TRAÇO 1:3 (EM VOLUME DE CIMENTO E AREIA GROSSA ÚMIDA) COM ADIÇÃO DE EMULSÃO POLIMÉRICA PARA CHAPISCO ROLADO, PREPARO MANUAL. AF_08/2019</t>
  </si>
  <si>
    <t xml:space="preserve">87381U</t>
  </si>
  <si>
    <t xml:space="preserve">ARGAMASSA TRAÇO 1:4 (EM VOLUME DE CIMENTO E AREIA GROSSA ÚMIDA) COM ADIÇÃO DE EMULSÃO POLIMÉRICA PARA CHAPISCO ROLADO, PREPARO MANUAL. AF_08/2019</t>
  </si>
  <si>
    <t xml:space="preserve">87382U</t>
  </si>
  <si>
    <t xml:space="preserve">ARGAMASSA INDUSTRIALIZADA MULTIUSO PARA REVESTIMENTOS E ASSENTAMENTO DA ALVENARIA, PREPARO COM MISTURADOR DE EIXO HORIZONTAL DE 160 KG. AF_08/2019</t>
  </si>
  <si>
    <t xml:space="preserve">87383U</t>
  </si>
  <si>
    <t xml:space="preserve">ARGAMASSA INDUSTRIALIZADA MULTIUSO PARA REVESTIMENTOS E ASSENTAMENTO DA ALVENARIA, PREPARO COM MISTURADOR DE EIXO HORIZONTAL DE 300 KG. AF_08/2019</t>
  </si>
  <si>
    <t xml:space="preserve">87384U</t>
  </si>
  <si>
    <t xml:space="preserve">ARGAMASSA INDUSTRIALIZADA MULTIUSO PARA REVESTIMENTOS E ASSENTAMENTO DA ALVENARIA, PREPARO COM MISTURADOR DE EIXO HORIZONTAL DE 600 KG. AF_08/2019</t>
  </si>
  <si>
    <t xml:space="preserve">87385U</t>
  </si>
  <si>
    <t xml:space="preserve">ARGAMASSA PRONTA PARA CONTRAPISO, PREPARO COM MISTURADOR DE EIXO HORIZONTAL DE 160 KG. AF_08/2019</t>
  </si>
  <si>
    <t xml:space="preserve">87386U</t>
  </si>
  <si>
    <t xml:space="preserve">ARGAMASSA PRONTA PARA CONTRAPISO, PREPARO COM MISTURADOR DE EIXO HORIZONTAL DE 300 KG. AF_08/2019</t>
  </si>
  <si>
    <t xml:space="preserve">87387U</t>
  </si>
  <si>
    <t xml:space="preserve">ARGAMASSA PRONTA PARA CONTRAPISO, PREPARO COM MISTURADOR DE EIXO HORIZONTAL DE 600 KG. AF_08/2019</t>
  </si>
  <si>
    <t xml:space="preserve">87388U</t>
  </si>
  <si>
    <t xml:space="preserve">ARGAMASSA PARA REVESTIMENTO DECORATIVO MONOCAMADA (MONOCAPA), PREPARO COM MISTURADOR DE EIXO HORIZONTAL DE 160 KG. AF_08/2019</t>
  </si>
  <si>
    <t xml:space="preserve">87389U</t>
  </si>
  <si>
    <t xml:space="preserve">ARGAMASSA PARA REVESTIMENTO DECORATIVO MONOCAMADA (MONOCAPA), PREPARO COM MISTURADOR DE EIXO HORIZONTAL DE 300 KG. AF_08/2019</t>
  </si>
  <si>
    <t xml:space="preserve">87390U</t>
  </si>
  <si>
    <t xml:space="preserve">ARGAMASSA PARA REVESTIMENTO DECORATIVO MONOCAMADA (MONOCAPA), PREPARO COM MISTURADOR DE EIXO HORIZONTAL DE 600 KG. AF_08/2019</t>
  </si>
  <si>
    <t xml:space="preserve">87391U</t>
  </si>
  <si>
    <t xml:space="preserve">ARGAMASSA INDUSTRIALIZADA PARA CHAPISCO ROLADO, PREPARO COM MISTURADOR DE EIXO HORIZONTAL DE 160 KG. AF_08/2019</t>
  </si>
  <si>
    <t xml:space="preserve">87393U</t>
  </si>
  <si>
    <t xml:space="preserve">ARGAMASSA INDUSTRIALIZADA PARA CHAPISCO ROLADO, PREPARO COM MISTURADOR DE EIXO HORIZONTAL DE 300 KG. AF_08/2019</t>
  </si>
  <si>
    <t xml:space="preserve">87394U</t>
  </si>
  <si>
    <t xml:space="preserve">ARGAMASSA INDUSTRIALIZADA PARA CHAPISCO ROLADO, PREPARO COM MISTURADOR DE EIXO HORIZONTAL DE 600 KG. AF_08/2019</t>
  </si>
  <si>
    <t xml:space="preserve">87395U</t>
  </si>
  <si>
    <t xml:space="preserve">ARGAMASSA INDUSTRIALIZADA PARA CHAPISCO COLANTE, PREPARO COM MISTURADOR DE EIXO HORIZONTAL DE 160 KG. AF_08/2019</t>
  </si>
  <si>
    <t xml:space="preserve">87396U</t>
  </si>
  <si>
    <t xml:space="preserve">ARGAMASSA INDUSTRIALIZADA PARA CHAPISCO COLANTE, PREPARO COM MISTURADOR DE EIXO HORIZONTAL DE 300 KG. AF_08/2019</t>
  </si>
  <si>
    <t xml:space="preserve">87397U</t>
  </si>
  <si>
    <t xml:space="preserve">ARGAMASSA INDUSTRIALIZADA PARA CHAPISCO COLANTE, PREPARO COM MISTURADOR DE EIXO HORIZONTAL DE 600 KG. AF_08/2019</t>
  </si>
  <si>
    <t xml:space="preserve">87398U</t>
  </si>
  <si>
    <t xml:space="preserve">ARGAMASSA INDUSTRIALIZADA MULTIUSO PARA REVESTIMENTOS E ASSENTAMENTO DA ALVENARIA, PREPARO MANUAL. AF_08/2019</t>
  </si>
  <si>
    <t xml:space="preserve">87399U</t>
  </si>
  <si>
    <t xml:space="preserve">ARGAMASSA PRONTA PARA CONTRAPISO, PREPARO MANUAL. AF_08/2019</t>
  </si>
  <si>
    <t xml:space="preserve">87401U</t>
  </si>
  <si>
    <t xml:space="preserve">ARGAMASSA INDUSTRIALIZADA PARA CHAPISCO ROLADO, PREPARO MANUAL. AF_08/2019</t>
  </si>
  <si>
    <t xml:space="preserve">87402U</t>
  </si>
  <si>
    <t xml:space="preserve">ARGAMASSA INDUSTRIALIZADA PARA CHAPISCO COLANTE, PREPARO MANUAL. AF_08/2019</t>
  </si>
  <si>
    <t xml:space="preserve">87404U</t>
  </si>
  <si>
    <t xml:space="preserve">ARGAMASSA PARA REVESTIMENTO DECORATIVO MONOCAMADA (MONOCAPA), MISTURA E PROJEÇÃO DE 1,5 M3/H DE ARGAMASSA. AF_08/2019</t>
  </si>
  <si>
    <t xml:space="preserve">87405U</t>
  </si>
  <si>
    <t xml:space="preserve">ARGAMASSA PARA REVESTIMENTO DECORATIVO MONOCAMADA (MONOCAPA), MISTURA E PROJEÇÃO DE 2 M3/H DE ARGAMASSA. AF_06/2014</t>
  </si>
  <si>
    <t xml:space="preserve">87407U</t>
  </si>
  <si>
    <t xml:space="preserve">ARGAMASSA INDUSTRIALIZADA PARA REVESTIMENTOS, MISTURA E PROJEÇÃO DE 1,5 M³/H DE ARGAMASSA. AF_08/2019</t>
  </si>
  <si>
    <t xml:space="preserve">87408U</t>
  </si>
  <si>
    <t xml:space="preserve">ARGAMASSA INDUSTRIALIZADA PARA REVESTIMENTOS, MISTURA E PROJEÇÃO DE 2 M³/H DE ARGAMASSA. AF_06/2014</t>
  </si>
  <si>
    <t xml:space="preserve">87410U</t>
  </si>
  <si>
    <t xml:space="preserve">ARGAMASSA À BASE DE GESSO, MISTURA E PROJEÇÃO DE 1,5 M³/H DE ARGAMASSA. AF_08/2019</t>
  </si>
  <si>
    <t xml:space="preserve">88626U</t>
  </si>
  <si>
    <t xml:space="preserve">ARGAMASSA TRAÇO 1:0,5:4,5 (EM VOLUME DE CIMENTO, CAL E AREIA MÉDIA ÚMIDA), PREPARO MECÂNICO COM BETONEIRA 400 L. AF_08/2019</t>
  </si>
  <si>
    <t xml:space="preserve">88627U</t>
  </si>
  <si>
    <t xml:space="preserve">ARGAMASSA TRAÇO 1:0,5:4,5 (EM VOLUME DE CIMENTO, CAL E AREIA MÉDIA ÚMIDA) PARA ASSENTAMENTO DE ALVENARIA, PREPARO MANUAL. AF_08/2019</t>
  </si>
  <si>
    <t xml:space="preserve">88628U</t>
  </si>
  <si>
    <t xml:space="preserve">ARGAMASSA TRAÇO 1:3 (EM VOLUME DE CIMENTO E AREIA MÉDIA ÚMIDA), PREPARO MECÂNICO COM BETONEIRA 400 L. AF_08/2019</t>
  </si>
  <si>
    <t xml:space="preserve">88629U</t>
  </si>
  <si>
    <t xml:space="preserve">ARGAMASSA TRAÇO 1:3 (EM VOLUME DE CIMENTO E AREIA MÉDIA ÚMIDA), PREPARO MANUAL. AF_08/2019</t>
  </si>
  <si>
    <t xml:space="preserve">88630U</t>
  </si>
  <si>
    <t xml:space="preserve">ARGAMASSA TRAÇO 1:4 (CIMENTO E AREIA MÉDIA), PREPARO MECÂNICO COM BETONEIRA 400 L. AF_08/2014</t>
  </si>
  <si>
    <t xml:space="preserve">88631U</t>
  </si>
  <si>
    <t xml:space="preserve">ARGAMASSA TRAÇO 1:4 (EM VOLUME DE CIMENTO E AREIA MÉDIA ÚMIDA), PREPARO MANUAL. AF_08/2019</t>
  </si>
  <si>
    <t xml:space="preserve">88715U</t>
  </si>
  <si>
    <t xml:space="preserve">ARGAMASSA TRAÇO 1:2:9 (EM VOLUME DE CIMENTO, CAL E AREIA MÉDIA ÚMIDA) PARA EMBOÇO/MASSA ÚNICA/ASSENTAMENTO DE ALVENARIA DE VEDAÇÃO, PREPARO MECÂNICO COM BETONEIRA 400 L. AF_08/2019</t>
  </si>
  <si>
    <t xml:space="preserve">95563U</t>
  </si>
  <si>
    <t xml:space="preserve">ARGAMASSA TRAÇO 1:1,93 (EM VOLUME DE CIMENTO E AREIA MÉDIA ÚMIDA), FCK 20 MPA, PREPARO MECÂNICO COM MISTURADOR DUPLO HORIZONTAL DE ALTA TURBULÊNCIA. AF_03/2020</t>
  </si>
  <si>
    <t xml:space="preserve">100464U</t>
  </si>
  <si>
    <t xml:space="preserve">ARGAMASSA TRAÇO 1:0,5:4,5  (EM VOLUME DE CIMENTO, CAL E AREIA MÉDIA ÚMIDA), PREPARO MECÂNICO COM MISTURADOR DE EIXO HORIZONTAL DE 160 KG. AF_08/2019</t>
  </si>
  <si>
    <t xml:space="preserve">100465U</t>
  </si>
  <si>
    <t xml:space="preserve">ARGAMASSA TRAÇO 1:0,5:4,5  (EM VOLUME DE CIMENTO, CAL E AREIA MÉDIA ÚMIDA), PREPARO MECÂNICO COM MISTURADOR DE EIXO HORIZONTAL DE 300 KG. AF_08/2019</t>
  </si>
  <si>
    <t xml:space="preserve">100466U</t>
  </si>
  <si>
    <t xml:space="preserve">ARGAMASSA TRAÇO 1:0,5:4,5  (EM VOLUME DE CIMENTO, CAL E AREIA MÉDIA ÚMIDA), PREPARO MECÂNICO COM MISTURADOR DE EIXO HORIZONTAL DE 600 KG. AF_08/2019</t>
  </si>
  <si>
    <t xml:space="preserve">100468U</t>
  </si>
  <si>
    <t xml:space="preserve">ARGAMASSA TRAÇO 1:3 (EM VOLUME DE CIMENTO E AREIA MÉDIA ÚMIDA), PREPARO MECÂNICO COM MISTURADOR DE EIXO HORIZONTAL DE 160 KG. AF_08/2019</t>
  </si>
  <si>
    <t xml:space="preserve">100469U</t>
  </si>
  <si>
    <t xml:space="preserve">ARGAMASSA TRAÇO 1:3 (EM VOLUME DE CIMENTO E AREIA MÉDIA ÚMIDA), PREPARO MECÂNICO COM MISTURADOR DE EIXO HORIZONTAL DE 300 KG. AF_08/2019</t>
  </si>
  <si>
    <t xml:space="preserve">100470U</t>
  </si>
  <si>
    <t xml:space="preserve">ARGAMASSA TRAÇO 1:3 (EM VOLUME DE CIMENTO E AREIA MÉDIA ÚMIDA), PREPARO MECÂNICO COM MISTURADOR DE EIXO HORIZONTAL DE 600 KG. AF_08/2019</t>
  </si>
  <si>
    <t xml:space="preserve">100472U</t>
  </si>
  <si>
    <t xml:space="preserve">ARGAMASSA TRAÇO 1:4 (EM VOLUME DE CIMENTO E AREIA MÉDIA ÚMIDA), PREPARO MECÂNICO COM MISTURADOR DE EIXO HORIZONTAL DE 160 KG. AF_08/2019</t>
  </si>
  <si>
    <t xml:space="preserve">100473U</t>
  </si>
  <si>
    <t xml:space="preserve">ARGAMASSA TRAÇO 1:4 (EM VOLUME DE CIMENTO E AREIA MÉDIA ÚMIDA), PREPARO MECÂNICO COM MISTURADOR DE EIXO HORIZONTAL DE 300 KG. AF_08/2019</t>
  </si>
  <si>
    <t xml:space="preserve">100474U</t>
  </si>
  <si>
    <t xml:space="preserve">ARGAMASSA TRAÇO 1:4 (EM VOLUME DE CIMENTO E AREIA MÉDIA ÚMIDA), PREPARO MECÂNICO COM MISTURADOR DE EIXO HORIZONTAL DE 600 KG. AF_08/2019</t>
  </si>
  <si>
    <t xml:space="preserve">100475U</t>
  </si>
  <si>
    <t xml:space="preserve">ARGAMASSA TRAÇO 1:3 (EM VOLUME DE CIMENTO E AREIA MÉDIA ÚMIDA) COM ADIÇÃO DE IMPERMEABILIZANTE, PREPARO MECÂNICO COM BETONEIRA 400 L. AF_08/2019</t>
  </si>
  <si>
    <t xml:space="preserve">100477U</t>
  </si>
  <si>
    <t xml:space="preserve">ARGAMASSA TRAÇO 1:3 (EM VOLUME DE CIMENTO E AREIA MÉDIA ÚMIDA) COM ADIÇÃO DE IMPERMEABILIZANTE, PREPARO MECÂNICO COM MISTURADOR DE EIXO HORIZONTAL DE 160 KG. AF_08/2019</t>
  </si>
  <si>
    <t xml:space="preserve">100478U</t>
  </si>
  <si>
    <t xml:space="preserve">ARGAMASSA TRAÇO 1:3 (EM VOLUME DE CIMENTO E AREIA MÉDIA ÚMIDA) COM ADIÇÃO DE IMPERMEABILIZANTE, PREPARO MECÂNICO COM MISTURADOR DE EIXO HORIZONTAL DE 300 KG. AF_08/2019</t>
  </si>
  <si>
    <t xml:space="preserve">100479U</t>
  </si>
  <si>
    <t xml:space="preserve">ARGAMASSA TRAÇO 1:3 (EM VOLUME DE CIMENTO E AREIA MÉDIA ÚMIDA) COM ADIÇÃO DE IMPERMEABILIZANTE, PREPARO MECÂNICO COM MISTURADOR DE EIXO HORIZONTAL DE 600 KG. AF_08/2019</t>
  </si>
  <si>
    <t xml:space="preserve">100480U</t>
  </si>
  <si>
    <t xml:space="preserve">ARGAMASSA TRAÇO 1:3 (EM VOLUME DE CIMENTO E AREIA MÉDIA ÚMIDA) COM ADIÇÃO DE IMPERMEABILIZANTE, PREPARO MANUAL. AF_08/2019</t>
  </si>
  <si>
    <t xml:space="preserve">100481U</t>
  </si>
  <si>
    <t xml:space="preserve">ARGAMASSA TRAÇO 1:4 (EM VOLUME DE CIMENTO E AREIA MÉDIA ÚMIDA) COM ADIÇÃO DE IMPERMEABILIZANTE, PREPARO MECÂNICO COM BETONEIRA 400 L. AF_08/2019</t>
  </si>
  <si>
    <t xml:space="preserve">100483U</t>
  </si>
  <si>
    <t xml:space="preserve">ARGAMASSA TRAÇO 1:4 (EM VOLUME DE CIMENTO E AREIA MÉDIA ÚMIDA) COM ADIÇÃO DE IMPERMEABILIZANTE, PREPARO MECÂNICO COM MISTURADOR DE EIXO HORIZONTAL DE 160 KG. AF_08/2019</t>
  </si>
  <si>
    <t xml:space="preserve">100484U</t>
  </si>
  <si>
    <t xml:space="preserve">ARGAMASSA TRAÇO 1:4 (EM VOLUME DE CIMENTO E AREIA MÉDIA ÚMIDA) COM ADIÇÃO DE IMPERMEABILIZANTE, PREPARO MECÂNICO COM MISTURADOR DE EIXO HORIZONTAL DE 300 KG. AF_08/2019</t>
  </si>
  <si>
    <t xml:space="preserve">100485U</t>
  </si>
  <si>
    <t xml:space="preserve">ARGAMASSA TRAÇO 1:4 (EM VOLUME DE CIMENTO E AREIA MÉDIA ÚMIDA) COM ADIÇÃO DE IMPERMEABILIZANTE, PREPARO MECÂNICO COM MISTURADOR DE EIXO HORIZONTAL DE 600 KG. AF_08/2019</t>
  </si>
  <si>
    <t xml:space="preserve">100486U</t>
  </si>
  <si>
    <t xml:space="preserve">ARGAMASSA TRAÇO 1:4 (EM VOLUME DE CIMENTO E AREIA MÉDIA ÚMIDA) COM ADIÇÃO DE IMPERMEABILIZANTE, PREPARO MANUAL. AF_08/2019</t>
  </si>
  <si>
    <t xml:space="preserve">100487U</t>
  </si>
  <si>
    <t xml:space="preserve">ARGAMASSA TRAÇO 1:2:9 (EM VOLUME DE CIMENTO, CAL E AREIA MÉDIA ÚMIDA) PARA EMBOÇO/MASSA ÚNICA/ASSENTAMENTO DE ALVENARIA DE VEDAÇÃO, PREPARO MECÂNICO COM MISTURADOR DE EIXO HORIZONTAL DE 600 KG. AF_08/2019</t>
  </si>
  <si>
    <t xml:space="preserve">100488U</t>
  </si>
  <si>
    <t xml:space="preserve">ARGAMASSA TRAÇO 1:0,5:4,5 (EM VOLUME DE CIMENTO, CAL E AREIA MÉDIA ÚMIDA), PREPARO MECÂNICO COM BETONEIRA 600 L. AF_08/2019</t>
  </si>
  <si>
    <t xml:space="preserve">100489U</t>
  </si>
  <si>
    <t xml:space="preserve">ARGAMASSA TRAÇO 1:3 (EM VOLUME DE CIMENTO E AREIA MÉDIA ÚMIDA), PREPARO MECÂNICO COM BETONEIRA 600 L. AF_08/2019</t>
  </si>
  <si>
    <t xml:space="preserve">100490U</t>
  </si>
  <si>
    <t xml:space="preserve">ARGAMASSA TRAÇO 1:4 (EM VOLUME DE CIMENTO E AREIA MÉDIA ÚMIDA), PREPARO MECÂNICO COM BETONEIRA 600 L. AF_08/2019</t>
  </si>
  <si>
    <t xml:space="preserve">100491U</t>
  </si>
  <si>
    <t xml:space="preserve">ARGAMASSA TRAÇO 1:3 (EM VOLUME DE CIMENTO E AREIA MÉDIA ÚMIDA) COM ADIÇÃO DE IMPERMEABILIZANTE, PREPARO MECÂNICO COM BETONEIRA 600 L. AF_08/2019</t>
  </si>
  <si>
    <t xml:space="preserve">100492U</t>
  </si>
  <si>
    <t xml:space="preserve">ARGAMASSA TRAÇO 1:4 (EM VOLUME DE CIMENTO E AREIA MÉDIA ÚMIDA) COM ADIÇÃO DE IMPERMEABILIZANTE, PREPARO MECÂNICO COM BETONEIRA 600 L. AF_08/2019</t>
  </si>
  <si>
    <t xml:space="preserve">92121U</t>
  </si>
  <si>
    <t xml:space="preserve">PENEIRAMENTO DE AREIA COM PENEIRA ELÉTRICA. AF_11/2015</t>
  </si>
  <si>
    <t xml:space="preserve">92122U</t>
  </si>
  <si>
    <t xml:space="preserve">PENEIRAMENTO DE AREIA COM PENEIRA MANUAL. AF_11/2015</t>
  </si>
  <si>
    <t xml:space="preserve">92123U</t>
  </si>
  <si>
    <t xml:space="preserve">ENSACAMENTO DE AREIA. AF_11/2015</t>
  </si>
  <si>
    <t xml:space="preserve">100195U</t>
  </si>
  <si>
    <t xml:space="preserve">TRANSPORTE HORIZONTAL MANUAL, DE SACOS DE 50 KG (UNIDADE: KGXKM). AF_07/2019</t>
  </si>
  <si>
    <t xml:space="preserve">KGXKM</t>
  </si>
  <si>
    <t xml:space="preserve">100196U</t>
  </si>
  <si>
    <t xml:space="preserve">TRANSPORTE HORIZONTAL MANUAL, DE SACOS DE 30 KG (UNIDADE: KGXKM). AF_07/2019</t>
  </si>
  <si>
    <t xml:space="preserve">100197U</t>
  </si>
  <si>
    <t xml:space="preserve">TRANSPORTE HORIZONTAL MANUAL, DE SACOS DE 20 KG (UNIDADE: KGXKM). AF_07/2019</t>
  </si>
  <si>
    <t xml:space="preserve">100198U</t>
  </si>
  <si>
    <t xml:space="preserve">TRANSPORTE HORIZONTAL COM CARRINHO PLATAFORMA, DE SACOS DE 50 KG (UNIDADE: KGXKM). AF_07/2019</t>
  </si>
  <si>
    <t xml:space="preserve">100199U</t>
  </si>
  <si>
    <t xml:space="preserve">TRANSPORTE HORIZONTAL COM CARRINHO PLATAFORMA, DE SACOS DE 30 KG (UNIDADE: KGXKM). AF_07/2019</t>
  </si>
  <si>
    <t xml:space="preserve">100200U</t>
  </si>
  <si>
    <t xml:space="preserve">TRANSPORTE HORIZONTAL COM CARRINHO PLATAFORMA, DE SACOS DE 20 KG (UNIDADE: KGXKM). AF_07/2019</t>
  </si>
  <si>
    <t xml:space="preserve">100201U</t>
  </si>
  <si>
    <t xml:space="preserve">TRANSPORTE HORIZONTAL COM CARRINHO DE MÃO, DE SACOS DE 50 KG (UNIDADE: KGXKM). AF_07/2019</t>
  </si>
  <si>
    <t xml:space="preserve">100202U</t>
  </si>
  <si>
    <t xml:space="preserve">TRANSPORTE HORIZONTAL COM CARRINHO DE MÃO, DE SACOS DE 30 KG (UNIDADE: KGXKM). AF_07/2019</t>
  </si>
  <si>
    <t xml:space="preserve">100203U</t>
  </si>
  <si>
    <t xml:space="preserve">TRANSPORTE HORIZONTAL COM CARRINHO DE MÃO, DE SACOS DE 20 KG (UNIDADE: KGXKM). AF_07/2019</t>
  </si>
  <si>
    <t xml:space="preserve">100204U</t>
  </si>
  <si>
    <t xml:space="preserve">TRANSPORTE HORIZONTAL COM MANIPULADOR TELESCÓPICO, DE PÁLETE DE SACOS (UNIDADE: KGXKM). AF_07/2019</t>
  </si>
  <si>
    <t xml:space="preserve">100205U</t>
  </si>
  <si>
    <t xml:space="preserve">TRANSPORTE HORIZONTAL COM JERICA DE 60 L, DE MASSA/ GRANEL (UNIDADE: M3XKM). AF_07/2019</t>
  </si>
  <si>
    <t xml:space="preserve">M3XKM</t>
  </si>
  <si>
    <t xml:space="preserve">100206U</t>
  </si>
  <si>
    <t xml:space="preserve">TRANSPORTE HORIZONTAL COM JERICA DE 90 L, DE MASSA/ GRANEL (UNIDADE: M3XKM). AF_07/2019</t>
  </si>
  <si>
    <t xml:space="preserve">100207U</t>
  </si>
  <si>
    <t xml:space="preserve">TRANSPORTE HORIZONTAL COM CARREGADEIRA, DE MASSA/ GRANEL (UNIDADE: M3XKM). AF_07/2019</t>
  </si>
  <si>
    <t xml:space="preserve">100208U</t>
  </si>
  <si>
    <t xml:space="preserve">TRANSPORTE HORIZONTAL MANUAL, DE BLOCOS VAZADOS DE CONCRETO OU CERÂMICO DE 19X19X39CM (UNIDADE: BLOCOXKM). AF_07/2019</t>
  </si>
  <si>
    <t xml:space="preserve">UNXKM</t>
  </si>
  <si>
    <t xml:space="preserve">100209U</t>
  </si>
  <si>
    <t xml:space="preserve">TRANSPORTE HORIZONTAL MANUAL, DE BLOCOS CERÂMICOS FURADOS NA HORIZONTAL DE 9X19X19CM (UNIDADE: BLOCOXKM). AF_07/2019</t>
  </si>
  <si>
    <t xml:space="preserve">100210U</t>
  </si>
  <si>
    <t xml:space="preserve">TRANSPORTE HORIZONTAL COM CARRINHO DE MÃO, DE BLOCOS VAZADOS DE CONCRETO OU CERÂMICO DE 19X19X39CM (UNIDADE: BLOCOXKM). AF_07/2019</t>
  </si>
  <si>
    <t xml:space="preserve">100211U</t>
  </si>
  <si>
    <t xml:space="preserve">TRANSPORTE HORIZONTAL COM CARRINHO DE MÃO, DE BLOCOS CERÂMICOS FURADOS NA HORIZONTAL DE 9X19X19CM (UNIDADE: BLOCOXKM). AF_07/2019</t>
  </si>
  <si>
    <t xml:space="preserve">100212U</t>
  </si>
  <si>
    <t xml:space="preserve">TRANSPORTE HORIZONTAL COM CARRINHO PLATAFORMA, DE BLOCOS VAZADOS DE CONCRETO OU CERÂMICO DE 19X19X39CM (UNIDADE: BLOCOXKM). AF_07/2019</t>
  </si>
  <si>
    <t xml:space="preserve">100213U</t>
  </si>
  <si>
    <t xml:space="preserve">TRANSPORTE HORIZONTAL COM CARRINHO PLATAFORMA, DE BLOCOS CERÂMICOS FURADOS NA HORIZONTAL DE 9X19X19CM (UNIDADE: BLOCOXKM). AF_07/2019</t>
  </si>
  <si>
    <t xml:space="preserve">100214U</t>
  </si>
  <si>
    <t xml:space="preserve">TRANSPORTE HORIZONTAL COM CARRINHO MINI PÁLETES, DE BLOCOS VAZADOS DE CONCRETO DE 19X19X39CM (UNIDADE: BLOCOXKM). AF_07/2019</t>
  </si>
  <si>
    <t xml:space="preserve">100215U</t>
  </si>
  <si>
    <t xml:space="preserve">TRANSPORTE HORIZONTAL COM CARRINHO MINI PÁLETES, DE BLOCOS CERÂMICOS FURADOS NA VERTICAL DE 19X19X39CM (UNIDADE: BLOCOXKM). AF_07/2019</t>
  </si>
  <si>
    <t xml:space="preserve">100216U</t>
  </si>
  <si>
    <t xml:space="preserve">TRANSPORTE HORIZONTAL COM CARRINHO MINI PÁLETES, DE BLOCOS CERÂMICOS FURADOS NA HORIZONTAL DE 9X19X19CM (UNIDADE: BLOCOXKM). AF_07/2019</t>
  </si>
  <si>
    <t xml:space="preserve">100217U</t>
  </si>
  <si>
    <t xml:space="preserve">TRANSPORTE HORIZONTAL COM MANIPULADOR TELESCÓPICO, DE BLOCOS VAZADOS DE CONCRETO DE 19X19X39CM (UNIDADE: BLOCOXKM). AF_07/2019</t>
  </si>
  <si>
    <t xml:space="preserve">100218U</t>
  </si>
  <si>
    <t xml:space="preserve">TRANSPORTE HORIZONTAL COM MANIPULADOR TELESCÓPICO, DE BLOCOS CERÂMICOS FURADOS NA VERTICAL DE 19X19X39CM (UNIDADE: BLOCOXKM). AF_07/2019</t>
  </si>
  <si>
    <t xml:space="preserve">100219U</t>
  </si>
  <si>
    <t xml:space="preserve">TRANSPORTE HORIZONTAL COM MANIPULADOR TELESCÓPICO, DE BLOCOS CERÂMICOS FURADOS NA HORIZONTAL DE 9X19X19CM (UNIDADE: BLOCOXKM). AF_07/2019</t>
  </si>
  <si>
    <t xml:space="preserve">100220U</t>
  </si>
  <si>
    <t xml:space="preserve">TRANSPORTE HORIZONTAL MANUAL, DE CAIXA COM REVESTIMENTO CERÂMICO (UNIDADE: M2XKM). AF_07/2019</t>
  </si>
  <si>
    <t xml:space="preserve">M2XKM</t>
  </si>
  <si>
    <t xml:space="preserve">100221U</t>
  </si>
  <si>
    <t xml:space="preserve">TRANSPORTE HORIZONTAL COM CARRINHO DE MÃO, DE CAIXA COM REVESTIMENTO CERÂMICO (UNIDADE: M2XKM). AF_07/2019</t>
  </si>
  <si>
    <t xml:space="preserve">100222U</t>
  </si>
  <si>
    <t xml:space="preserve">TRANSPORTE HORIZONTAL COM CARRINHO PLATAFORMA, DE CAIXA COM REVESTIMENTO CERÂMICO (UNIDADE: M2XKM). AF_07/2019</t>
  </si>
  <si>
    <t xml:space="preserve">100223U</t>
  </si>
  <si>
    <t xml:space="preserve">TRANSPORTE HORIZONTAL COM CARRINHO MINI PÁLETES, DE CAIXA COM REVESTIMENTO CERÂMICO (UNIDADE: M2XKM). AF_07/2019</t>
  </si>
  <si>
    <t xml:space="preserve">100224U</t>
  </si>
  <si>
    <t xml:space="preserve">TRANSPORTE HORIZONTAL COM MANIPULADOR TELESCÓPICO, DE CAIXA COM REVESTIMENTO CERÂMICO (UNIDADE: M2XKM). AF_07/2019</t>
  </si>
  <si>
    <t xml:space="preserve">100225U</t>
  </si>
  <si>
    <t xml:space="preserve">TRANSPORTE HORIZONTAL MANUAL, DE LATA DE 18 LITROS (UNIDADE: LXKM). AF_07/2019</t>
  </si>
  <si>
    <t xml:space="preserve">LXKM</t>
  </si>
  <si>
    <t xml:space="preserve">100226U</t>
  </si>
  <si>
    <t xml:space="preserve">TRANSPORTE HORIZONTAL COM CARRINHO PLATAFORMA, DE LATA DE 18 LITROS (UNIDADE: LXKM). AF_07/2019</t>
  </si>
  <si>
    <t xml:space="preserve">100227U</t>
  </si>
  <si>
    <t xml:space="preserve">TRANSPORTE HORIZONTAL COM CARRINHO RACIONAL, DE LATA DE 18 LITROS (UNIDADE: LXKM). AF_07/2019</t>
  </si>
  <si>
    <t xml:space="preserve">100228U</t>
  </si>
  <si>
    <t xml:space="preserve">TRANSPORTE HORIZONTAL COM MANIPULADOR TELESCÓPICO, DE LATA DE 18 LITROS (UNIDADE: LXKM). AF_07/2019</t>
  </si>
  <si>
    <t xml:space="preserve">100229U</t>
  </si>
  <si>
    <t xml:space="preserve">TRANSPORTE VERTICAL MANUAL, 1 PAVIMENTO, DE SACOS DE 50 KG (UNIDADE: KG). AF_07/2019</t>
  </si>
  <si>
    <t xml:space="preserve">100230U</t>
  </si>
  <si>
    <t xml:space="preserve">TRANSPORTE VERTICAL MANUAL, 1 PAVIMENTO, DE SACOS DE 30 KG (UNIDADE: KG). AF_07/2019</t>
  </si>
  <si>
    <t xml:space="preserve">100231U</t>
  </si>
  <si>
    <t xml:space="preserve">TRANSPORTE VERTICAL MANUAL, 1 PAVIMENTO, DE SACOS DE 20 KG (UNIDADE: KG). AF_07/2019</t>
  </si>
  <si>
    <t xml:space="preserve">100232U</t>
  </si>
  <si>
    <t xml:space="preserve">TRANSPORTE VERTICAL MANUAL, 1 PAVIMENTO, DE BLOCOS VAZADOS DE CONCRETO OU CERÂMICO DE 19X19X39CM (UNIDADE: BLOCO). AF_07/2019</t>
  </si>
  <si>
    <t xml:space="preserve">100233U</t>
  </si>
  <si>
    <t xml:space="preserve">TRANSPORTE VERTICAL MANUAL, 1 PAVIMENTO, DE BLOCOS CERÂMICOS FURADOS NA HORIZONTAL DE 9X19X19CM (UNIDADE: BLOCO). AF_07/2019</t>
  </si>
  <si>
    <t xml:space="preserve">100234U</t>
  </si>
  <si>
    <t xml:space="preserve">TRANSPORTE VERTICAL MANUAL, 1 PAVIMENTO, DE CAIXA COM REVESTIMENTO CERÂMICO (UNIDADE: M2). AF_07/2019</t>
  </si>
  <si>
    <t xml:space="preserve">100235U</t>
  </si>
  <si>
    <t xml:space="preserve">TRANSPORTE VERTICAL MANUAL, 1 PAVIMENTO, DE LATA DE 18 LITROS (UNIDADE: L). AF_07/2019</t>
  </si>
  <si>
    <t xml:space="preserve">100236U</t>
  </si>
  <si>
    <t xml:space="preserve">TRANSPORTE HORIZONTAL MANUAL, DE TUBO DE PVC SOLDÁVEL COM DIÂMETRO MENOR OU IGUAL A 60 MM (UNIDADE: MXKM). AF_07/2019</t>
  </si>
  <si>
    <t xml:space="preserve">MXKM</t>
  </si>
  <si>
    <t xml:space="preserve">100237U</t>
  </si>
  <si>
    <t xml:space="preserve">TRANSPORTE HORIZONTAL MANUAL, DE TUBO DE PVC SOLDÁVEL COM DIÂMETRO MAIOR QUE 60 MM E MENOR OU IGUAL A 85 MM (UNIDADE: MXKM). AF_07/2019</t>
  </si>
  <si>
    <t xml:space="preserve">100238U</t>
  </si>
  <si>
    <t xml:space="preserve">TRANSPORTE HORIZONTAL MANUAL, DE TUBO DE CPVC COM DIÂMETRO MENOR OU IGUAL A 73 MM (UNIDADE: MXKM). AF_07/2019</t>
  </si>
  <si>
    <t xml:space="preserve">100239U</t>
  </si>
  <si>
    <t xml:space="preserve">TRANSPORTE HORIZONTAL MANUAL, DE TUBO DE CPVC COM DIÂMETRO MAIOR QUE 73 MM E MENOR OU IGUAL A 89 MM (UNIDADE: MXKM). AF_07/2019</t>
  </si>
  <si>
    <t xml:space="preserve">100240U</t>
  </si>
  <si>
    <t xml:space="preserve">TRANSPORTE HORIZONTAL MANUAL, DE TUBO DE PPR - PN12 OU PN25 - COM DIÂMETRO MENOR OU IGUAL A 50 MM (UNIDADE: MXKM). AF_07/2019</t>
  </si>
  <si>
    <t xml:space="preserve">100241U</t>
  </si>
  <si>
    <t xml:space="preserve">TRANSPORTE HORIZONTAL MANUAL, DE TUBO DE PPR - PN12 OU PN25 - COM DIÂMETRO MAIOR QUE 50 MM E MENOR OU IGUAL A 75 MM (UNIDADE: MXKM). AF_07/2019</t>
  </si>
  <si>
    <t xml:space="preserve">100242U</t>
  </si>
  <si>
    <t xml:space="preserve">TRANSPORTE HORIZONTAL MANUAL, DE TUBO DE PPR - PN12 OU PN25 - COM DIÂMETRO MAIOR QUE 75 MM E MENOR OU IGUAL A 110 MM (UNIDADE: MXKM). AF_07/2019</t>
  </si>
  <si>
    <t xml:space="preserve">100243U</t>
  </si>
  <si>
    <t xml:space="preserve">TRANSPORTE HORIZONTAL MANUAL, DE TUBO DE COBRE - CLASSE E - COM DIÂMETRO MENOR OU IGUAL A 54 MM (UNIDADE: MXKM). AF_07/2019</t>
  </si>
  <si>
    <t xml:space="preserve">100244U</t>
  </si>
  <si>
    <t xml:space="preserve">TRANSPORTE HORIZONTAL MANUAL, DE TUBO DE COBRE - CLASSE E - COM DIÂMETRO MAIOR QUE 54 MM E MENOR OU IGUAL A 79 MM (UNIDADE: MXKM). AF_07/2019</t>
  </si>
  <si>
    <t xml:space="preserve">100245U</t>
  </si>
  <si>
    <t xml:space="preserve">TRANSPORTE HORIZONTAL MANUAL, DE TUBO DE COBRE - CLASSE E - COM DIÂMETRO MAIOR QUE 79 MM E MENOR OU IGUAL A 104 MM (UNIDADE: MXKM). AF_07/2019</t>
  </si>
  <si>
    <t xml:space="preserve">100246U</t>
  </si>
  <si>
    <t xml:space="preserve">TRANSPORTE HORIZONTAL MANUAL, DE TUBO DE PVC SÉRIE NORMAL - ESGOTO PREDIAL, OU REFORÇADO PARA ESGOTO OU ÁGUAS PLUVIAIS PREDIAL, COM DIÂMETRO MENOR OU IGUAL A 75 MM (UNIDADE: MXKM). AF_07/2019</t>
  </si>
  <si>
    <t xml:space="preserve">100247U</t>
  </si>
  <si>
    <t xml:space="preserve">TRANSPORTE HORIZONTAL MANUAL, DE TUBO DE PVC SÉRIE NORMAL - ESGOTO PREDIAL, OU REFORÇADO PARA ESGOTO OU ÁGUAS PLUVIAIS PREDIAL, COM DIÂMETRO MAIOR QUE 75 MM E MENOR OU IGUAL A 100 MM (UNIDADE: MXKM). AF_07/2019</t>
  </si>
  <si>
    <t xml:space="preserve">100248U</t>
  </si>
  <si>
    <t xml:space="preserve">TRANSPORTE HORIZONTAL MANUAL, DE TUBO DE PVC SÉRIE NORMAL - ESGOTO PREDIAL, OU REFORÇADO PARA ESGOTO OU ÁGUAS PLUVIAIS PREDIAL, COM DIÂMETRO MAIOR QUE 100 MM E MENOR OU IGUAL A 150 MM (UNIDADE: MXKM). AF_07/2019</t>
  </si>
  <si>
    <t xml:space="preserve">100249U</t>
  </si>
  <si>
    <t xml:space="preserve">TRANSPORTE HORIZONTAL MANUAL, DE TUBO DE AÇO CARBONO LEVE OU MÉDIO, PRETO OU GALVANIZADO, COM DIÂMETRO MENOR OU IGUAL A 20 MM (UNIDADE: MXKM). AF_07/2019</t>
  </si>
  <si>
    <t xml:space="preserve">100250U</t>
  </si>
  <si>
    <t xml:space="preserve">TRANSPORTE HORIZONTAL MANUAL, DE TUBO DE AÇO CARBONO LEVE OU MÉDIO, PRETO OU GALVANIZADO, COM DIÂMETRO MAIOR QUE 20 MM E MENOR OU IGUAL A 32 MM (UNIDADE: MXKM). AF_07/2019</t>
  </si>
  <si>
    <t xml:space="preserve">100251U</t>
  </si>
  <si>
    <t xml:space="preserve">TRANSPORTE HORIZONTAL MANUAL, DE TUBO DE AÇO CARBONO LEVE OU MÉDIO, PRETO OU GALVANIZADO, COM DIÂMETRO MAIOR QUE 32 MM E MENOR OU IGUAL A 65 MM (UNIDADE: MXKM). AF_07/2019</t>
  </si>
  <si>
    <t xml:space="preserve">100252U</t>
  </si>
  <si>
    <t xml:space="preserve">TRANSPORTE HORIZONTAL MANUAL, DE TUBO DE AÇO CARBONO LEVE OU MÉDIO, PRETO OU GALVANIZADO, COM DIÂMETRO MAIOR QUE 65 MM E MENOR OU IGUAL A 90 MM (UNIDADE: MXKM). AF_07/2019</t>
  </si>
  <si>
    <t xml:space="preserve">100253U</t>
  </si>
  <si>
    <t xml:space="preserve">TRANSPORTE HORIZONTAL MANUAL, DE TUBO DE AÇO CARBONO LEVE OU MÉDIO, PRETO OU GALVANIZADO, COM DIÂMETRO MAIOR QUE 90 MM E MENOR OU IGUAL A 125 MM (UNIDADE: MXKM). AF_07/2019</t>
  </si>
  <si>
    <t xml:space="preserve">100254U</t>
  </si>
  <si>
    <t xml:space="preserve">TRANSPORTE HORIZONTAL MANUAL, DE TUBO DE AÇO CARBONO LEVE OU MÉDIO, PRETO OU GALVANIZADO, COM DIÂMETRO MAIOR QUE 125 MM E MENOR OU IGUAL A 150 MM (UNIDADE: MXKM). AF_07/2019</t>
  </si>
  <si>
    <t xml:space="preserve">100255U</t>
  </si>
  <si>
    <t xml:space="preserve">TRANSPORTE HORIZONTAL MANUAL, DE TÁBUAS DE MADEIRA COM SEÇÃO TRANSVERSAL DE 2,5 X 25 CM E 2,5 X 30 CM (UNIDADE: MXKM). AF_07/2019</t>
  </si>
  <si>
    <t xml:space="preserve">100256U</t>
  </si>
  <si>
    <t xml:space="preserve">TRANSPORTE HORIZONTAL MANUAL, DE CAIBROS DE MADEIRA COM SEÇÃO TRANSVERSAL DE 7,5 X 6 CM E 6 X 8 CM (UNIDADE: MXKM). AF_07/2019</t>
  </si>
  <si>
    <t xml:space="preserve">100257U</t>
  </si>
  <si>
    <t xml:space="preserve">TRANSPORTE HORIZONTAL MANUAL, DE RIPAS DE MADEIRA COM SEÇÃO TRANSVERSAL DE 1 X 5 CM E 2 X 5 CM (UNIDADE: MXKM). AF_07/2019</t>
  </si>
  <si>
    <t xml:space="preserve">100258U</t>
  </si>
  <si>
    <t xml:space="preserve">TRANSPORTE HORIZONTAL MANUAL, DE VIGAS DE MADEIRA COM SEÇÃO TRANSVERSAL DE 5 X 12 CM (UNIDADE: MXKM). AF_07/2019</t>
  </si>
  <si>
    <t xml:space="preserve">100259U</t>
  </si>
  <si>
    <t xml:space="preserve">TRANSPORTE HORIZONTAL MANUAL, DE VIGAS DE MADEIRA COM SEÇÃO TRANSVERSAL DE 6 X 16 CM (UNIDADE: MXKM). AF_07/2019</t>
  </si>
  <si>
    <t xml:space="preserve">100260U</t>
  </si>
  <si>
    <t xml:space="preserve">TRANSPORTE HORIZONTAL MANUAL, DE VERGALHÕES DE AÇO COM DIÂMETRO DE 5 MM (UNIDADE: KGXKM). AF_07/2019</t>
  </si>
  <si>
    <t xml:space="preserve">100261U</t>
  </si>
  <si>
    <t xml:space="preserve">TRANSPORTE HORIZONTAL MANUAL, DE VERGALHÕES DE AÇO COM DIÂMETRO DE 6,3 MM (UNIDADE: KGXKM). AF_07/2019</t>
  </si>
  <si>
    <t xml:space="preserve">100262U</t>
  </si>
  <si>
    <t xml:space="preserve">TRANSPORTE HORIZONTAL MANUAL, DE VERGALHÕES DE AÇO COM DIÂMETRO DE 8 MM (UNIDADE: KGXKM). AF_07/2019</t>
  </si>
  <si>
    <t xml:space="preserve">100263U</t>
  </si>
  <si>
    <t xml:space="preserve">TRANSPORTE HORIZONTAL MANUAL, DE VERGALHÕES DE AÇO COM DIÂMETRO DE 10 MM; 12,5 MM; 16 MM; 20 MM; 25 MM OU 32 MM (UNIDADE: KGXKM). AF_07/2019</t>
  </si>
  <si>
    <t xml:space="preserve">100264U</t>
  </si>
  <si>
    <t xml:space="preserve">TRANSPORTE HORIZONTAL MANUAL, DE JANELA (UNIDADE: M2XKM). AF_07/2019</t>
  </si>
  <si>
    <t xml:space="preserve">100265U</t>
  </si>
  <si>
    <t xml:space="preserve">TRANSPORTE VERTICAL MANUAL, 1 PAVIMENTO, DE JANELA (UNIDADE: M2). AF_07/2019</t>
  </si>
  <si>
    <t xml:space="preserve">100266U</t>
  </si>
  <si>
    <t xml:space="preserve">TRANSPORTE HORIZONTAL MANUAL, DE PORTA (UNIDADE: UNIDXKM). AF_07/2019</t>
  </si>
  <si>
    <t xml:space="preserve">100267U</t>
  </si>
  <si>
    <t xml:space="preserve">TRANSPORTE VERTICAL MANUAL, 1 PAVIMENTO, DE PORTA (UNIDADE: UNID). AF_07/2019</t>
  </si>
  <si>
    <t xml:space="preserve">100268U</t>
  </si>
  <si>
    <t xml:space="preserve">TRANSPORTE HORIZONTAL MANUAL, DE BANCADA DE MÁRMORE OU GRANITO PARA COZINHA/LAVATÓRIO OU MÁRMORE SINTÉTICO COM CUBA INTEGRADA (UNIDADE: UNIDXKM). AF_07/2019</t>
  </si>
  <si>
    <t xml:space="preserve">100269U</t>
  </si>
  <si>
    <t xml:space="preserve">TRANSPORTE VERTICAL, BANCADA DE MÁRMORE OU GRANITO PARA COZINHA/LAVATÓRIO OU MÁRMORE SINTÉTICO COM CUBA INTEGRADA, MANUAL, 1 PAVIMENTO, (UNIDADE: UNID). AF_07/2019</t>
  </si>
  <si>
    <t xml:space="preserve">100270U</t>
  </si>
  <si>
    <t xml:space="preserve">TRANSPORTE HORIZONTAL COM CARRINHO PLATAFORMA, DE BANCADA DE MÁRMORE OU GRANITO PARA COZINHA/LAVATÓRIO OU MÁRMORE SINTÉTICO COM CUBA INTEGRADA (UNIDADE: UNIDXKM). AF_07/2019</t>
  </si>
  <si>
    <t xml:space="preserve">100271U</t>
  </si>
  <si>
    <t xml:space="preserve">TRANSPORTE HORIZONTAL MANUAL, DE VIDRO (UNIDADE: M2XKM). AF_07/2019</t>
  </si>
  <si>
    <t xml:space="preserve">100272U</t>
  </si>
  <si>
    <t xml:space="preserve">TRANSPORTE VERTICAL MANUAL, 1 PAVIMENTO, DE VIDRO (UNIDADE: M2). AF_07/2019</t>
  </si>
  <si>
    <t xml:space="preserve">100273U</t>
  </si>
  <si>
    <t xml:space="preserve">TRANSPORTE HORIZONTAL MANUAL, DE TELA DE AÇO (UNIDADE: KGXKM). AF_07/2019</t>
  </si>
  <si>
    <t xml:space="preserve">100274U</t>
  </si>
  <si>
    <t xml:space="preserve">TRANSPORTE HORIZONTAL MANUAL, DE COMPENSADO DE MADEIRA (UNIDADE: M2XKM). AF_07/2019</t>
  </si>
  <si>
    <t xml:space="preserve">100275U</t>
  </si>
  <si>
    <t xml:space="preserve">TRANSPORTE HORIZONTAL MANUAL, DE TELHA TERMOACÚSTICA OU TELHA DE AÇO ZINCADO (UNIDADE: M2XKM). AF_07/2019</t>
  </si>
  <si>
    <t xml:space="preserve">100276U</t>
  </si>
  <si>
    <t xml:space="preserve">TRANSPORTE HORIZONTAL MANUAL, DE TELHA DE FIBROCIMENTO OU TELHA ESTRUTURAL DE FIBROCIMENTO, CANALETE 90 OU KALHETÃO (UNIDADE: M2XKM). AF_07/2019</t>
  </si>
  <si>
    <t xml:space="preserve">100277U</t>
  </si>
  <si>
    <t xml:space="preserve">TRANSPORTE HORIZONTAL COM MANIPULADOR TELESCÓPICO, DE TELHAS TERMOACÚSTICAS, FIBROCIMENTO, AÇO ZINCADO, FIBROCIMENTO ESTRUTURAL, CANALETE 90 OU KALHETÃO (UNIDADE: M2XKM). AF_07/2019</t>
  </si>
  <si>
    <t xml:space="preserve">100278U</t>
  </si>
  <si>
    <t xml:space="preserve">TRANSPORTE HORIZONTAL MANUAL, DE BACIA SANITÁRIA, CAIXA ACOPLADA, TANQUE OU PIA (UNIDADE: UNIDXKM). AF_07/2019</t>
  </si>
  <si>
    <t xml:space="preserve">100279U</t>
  </si>
  <si>
    <t xml:space="preserve">TRANSPORTE VERTICAL MANUAL, 1 PAVIMENTO, DE BACIA SANITÁRIA, CAIXA ACOPLADA, TANQUE OU PIA (UNIDADE: UNID). AF_07/2019</t>
  </si>
  <si>
    <t xml:space="preserve">100280U</t>
  </si>
  <si>
    <t xml:space="preserve">TRANSPORTE HORIZONTAL COM CARRINHO PLATAFORMA, DE BACIA SANITÁRIA, CAIXA ACOPLADA, TANQUE OU PIA (UNIDADE: UNIDXKM). AF_07/2019</t>
  </si>
  <si>
    <t xml:space="preserve">100281U</t>
  </si>
  <si>
    <t xml:space="preserve">TRANSPORTE HORIZONTAL COM MANIPULADOR TELESCÓPICO, DE BACIA SANITÁRIA, CAIXA ACOPLADA, TANQUE OU PIA (UNIDADE: UNIDXKM). AF_07/2019</t>
  </si>
  <si>
    <t xml:space="preserve">100282U</t>
  </si>
  <si>
    <t xml:space="preserve">TRANSPORTE HORIZONTAL MANUAL, DE TELHA DE CONCRETO OU CERÂMICA (UNIDADE: M2XKM). AF_07/2019</t>
  </si>
  <si>
    <t xml:space="preserve">100283U</t>
  </si>
  <si>
    <t xml:space="preserve">TRANSPORTE HORIZONTAL COM CARRINHO PLATAFORMA, DE TELHA DE CONCRETO OU CERÂMICA (UNIDADE: M2XKM). AF_07/2019</t>
  </si>
  <si>
    <t xml:space="preserve">100284U</t>
  </si>
  <si>
    <t xml:space="preserve">TRANSPORTE HORIZONTAL COM MANIPULADOR TELESCÓPICO, DE TELHA DE CONCRETO OU CERÂMICA (UNIDADE: M2XKM). AF_07/2019</t>
  </si>
  <si>
    <t xml:space="preserve">100285U</t>
  </si>
  <si>
    <t xml:space="preserve">TRANSPORTE HORIZONTAL MANUAL, DE BARRAMENTO BLINDADO (UNIDADE: MXKM). AF_07/2019</t>
  </si>
  <si>
    <t xml:space="preserve">100286U</t>
  </si>
  <si>
    <t xml:space="preserve">TRANSPORTE HORIZONTAL COM CARRINHO PLATAFORMA, DE BARRAMENTO BLINDADO (UNIDADE: MXKM). AF_07/2019</t>
  </si>
  <si>
    <t xml:space="preserve">100287U</t>
  </si>
  <si>
    <t xml:space="preserve">TRANSPORTE HORIZONTAL MANUAL, DE CALHA QUADRADA NÚMERO 24  CORTE 33 (UNIDADE: MXKM). AF_07/2019</t>
  </si>
  <si>
    <t xml:space="preserve">99802U</t>
  </si>
  <si>
    <t xml:space="preserve">LIMPEZA DE PISO CERÂMICO OU PORCELANATO COM VASSOURA A SECO. AF_04/2019</t>
  </si>
  <si>
    <t xml:space="preserve">99803U</t>
  </si>
  <si>
    <t xml:space="preserve">LIMPEZA DE PISO CERÂMICO OU PORCELANATO COM PANO ÚMIDO. AF_04/2019</t>
  </si>
  <si>
    <t xml:space="preserve">99804U</t>
  </si>
  <si>
    <t xml:space="preserve">LIMPEZA DE PISO CERÂMICO OU PORCELANATO UTILIZANDO DETERGENTE NEUTRO E ESCOVAÇÃO MANUAL. AF_04/2019</t>
  </si>
  <si>
    <t xml:space="preserve">99805U</t>
  </si>
  <si>
    <t xml:space="preserve">LIMPEZA DE PISO CERÂMICO OU COM PEDRAS RÚSTICAS UTILIZANDO ÁCIDO MURIÁTICO. AF_04/2019</t>
  </si>
  <si>
    <t xml:space="preserve">99806U</t>
  </si>
  <si>
    <t xml:space="preserve">LIMPEZA DE REVESTIMENTO CERÂMICO EM PAREDE COM PANO ÚMIDO AF_04/2019</t>
  </si>
  <si>
    <t xml:space="preserve">99807U</t>
  </si>
  <si>
    <t xml:space="preserve">LIMPEZA DE REVESTIMENTO CERÂMICO EM PAREDE UTILIZANDO DETERGENTE NEUTRO E ESCOVAÇÃO MANUAL. AF_04/2019</t>
  </si>
  <si>
    <t xml:space="preserve">99808U</t>
  </si>
  <si>
    <t xml:space="preserve">LIMPEZA DE REVESTIMENTO CERÂMICO EM PAREDE UTILIZANDO ÁCIDO MURIÁTICO. AF_04/2019</t>
  </si>
  <si>
    <t xml:space="preserve">99809U</t>
  </si>
  <si>
    <t xml:space="preserve">LIMPEZA DE PISO DE LADRILHO HIDRÁULICO COM PANO ÚMIDO. AF_04/2019</t>
  </si>
  <si>
    <t xml:space="preserve">99810U</t>
  </si>
  <si>
    <t xml:space="preserve">LIMPEZA DE PISO DE MÁRMORE/GRANITO UTILIZANDO DETERGENTE NEUTRO E ESCOVAÇÃO MANUAL. AF_04/2019</t>
  </si>
  <si>
    <t xml:space="preserve">99811U</t>
  </si>
  <si>
    <t xml:space="preserve">LIMPEZA DE CONTRAPISO COM VASSOURA A SECO. AF_04/2019</t>
  </si>
  <si>
    <t xml:space="preserve">99812U</t>
  </si>
  <si>
    <t xml:space="preserve">LIMPEZA DE LADRILHO HIDRÁULICO EM PAREDE COM PANO ÚMIDO. AF_04/2019</t>
  </si>
  <si>
    <t xml:space="preserve">99813U</t>
  </si>
  <si>
    <t xml:space="preserve">LIMPEZA DE MÁRMORE/GRANITO EM PAREDE UTILIZANDO DETERGENTE NEUTRO E ESCOVAÇÃO MANUAL. AF_04/2019</t>
  </si>
  <si>
    <t xml:space="preserve">99814U</t>
  </si>
  <si>
    <t xml:space="preserve">LIMPEZA DE SUPERFÍCIE COM JATO DE ALTA PRESSÃO. AF_04/2019</t>
  </si>
  <si>
    <t xml:space="preserve">99815U</t>
  </si>
  <si>
    <t xml:space="preserve">LIMPEZA DE PIA INOX COM BANCADA DE PEDRA, INCLUSIVE METAIS CORRESPONDENTES. AF_04/2019</t>
  </si>
  <si>
    <t xml:space="preserve">99816U</t>
  </si>
  <si>
    <t xml:space="preserve">LIMPEZA DE TANQUE OU LAVATÓRIO DE LOUÇA ISOLADO, INCLUSIVE METAIS CORRESPONDENTES. AF_04/2019</t>
  </si>
  <si>
    <t xml:space="preserve">99817U</t>
  </si>
  <si>
    <t xml:space="preserve">LIMPEZA DE LAVATÓRIO DE LOUÇA COM BANCADA DE PEDRA, INCLUSIVE METAIS CORRESPONDENTES. AF_04/2019</t>
  </si>
  <si>
    <t xml:space="preserve">99818U</t>
  </si>
  <si>
    <t xml:space="preserve">LIMPEZA DE BACIA SANITÁRIA, BIDÊ OU MICTÓRIO EM LOUÇA, INCLUSIVE METAIS CORRESPONDENTES. AF_04/2019</t>
  </si>
  <si>
    <t xml:space="preserve">99819U</t>
  </si>
  <si>
    <t xml:space="preserve">LIMPEZA DE BANCADA DE PEDRA (MÁRMORE OU GRANITO). AF_04/2019</t>
  </si>
  <si>
    <t xml:space="preserve">99820U</t>
  </si>
  <si>
    <t xml:space="preserve">LIMPEZA DE JANELA INTEIRAMENTE DE VIDRO. AF_04/2019</t>
  </si>
  <si>
    <t xml:space="preserve">99821U</t>
  </si>
  <si>
    <t xml:space="preserve">LIMPEZA DE JANELA DE VIDRO COM CAIXILHO EM AÇO/ALUMÍNIO/PVC. AF_04/2019</t>
  </si>
  <si>
    <t xml:space="preserve">99822U</t>
  </si>
  <si>
    <t xml:space="preserve">LIMPEZA DE PORTA DE MADEIRA. AF_04/2019</t>
  </si>
  <si>
    <t xml:space="preserve">99823U</t>
  </si>
  <si>
    <t xml:space="preserve">LIMPEZA DE PORTA INTEIRAMENTE DE VIDRO. AF_04/2019</t>
  </si>
  <si>
    <t xml:space="preserve">99824U</t>
  </si>
  <si>
    <t xml:space="preserve">LIMPEZA DE PORTA EM AÇO/ALUMÍNIO. AF_04/2019</t>
  </si>
  <si>
    <t xml:space="preserve">99825U</t>
  </si>
  <si>
    <t xml:space="preserve">LIMPEZA DE PORTA DE VIDRO COM CAIXILHO EM AÇO/ ALUMÍNIO/ PVC. AF_04/2019</t>
  </si>
  <si>
    <t xml:space="preserve">99826U</t>
  </si>
  <si>
    <t xml:space="preserve">LIMPEZA DE FORRO REMOVÍVEL COM PANO ÚMIDO. AF_04/2019</t>
  </si>
  <si>
    <t xml:space="preserve">97010U</t>
  </si>
  <si>
    <t xml:space="preserve">GUARDA-CORPO FIXADO EM FÔRMA DE MADEIRA COM TRAVESSÕES EM MADEIRA PREGADA E FECHAMENTO EM TELA DE POLIPROPILENO PARA EDIFICAÇÕES COM ATÉ 2 PAVIMENTOS. AF_11/2017</t>
  </si>
  <si>
    <t xml:space="preserve">97011U</t>
  </si>
  <si>
    <t xml:space="preserve">GUARDA-CORPO FIXADO EM FÔRMA DE MADEIRA COM TRAVESSÕES EM MADEIRA PREGADA E FECHAMENTO EM TELA DE POLIPROPILENO PARA EDIFICAÇÕES COM  3 PAVIMENTOS. AF_11/2017</t>
  </si>
  <si>
    <t xml:space="preserve">97012U</t>
  </si>
  <si>
    <t xml:space="preserve">GUARDA-CORPO FIXADO EM FÔRMA DE MADEIRA COM TRAVESSÕES EM MADEIRA PREGADA E FECHAMENTO EM TELA DE POLIPROPILENO PARA EDIFICAÇÕES COM ALTURA IGUAL OU SUPERIOR A 4 PAVIMENTOS. AF_11/2017</t>
  </si>
  <si>
    <t xml:space="preserve">97013U</t>
  </si>
  <si>
    <t xml:space="preserve">GUARDA-CORPO FIXADO EM FÔRMA DE MADEIRA COM TRAVESSÕES EM MADEIRA PREGADA E FECHAMENTO EM PAINEL COMPENSADO PARA EDIFICAÇÕES COM ATÉ 2 PAVIMENTOS. AF_11/2017</t>
  </si>
  <si>
    <t xml:space="preserve">97014U</t>
  </si>
  <si>
    <t xml:space="preserve">GUARDA-CORPO FIXADO EM FÔRMA DE MADEIRA COM TRAVESSÕES EM MADEIRA PREGADA E FECHAMENTO EM PAINEL COMPENSADO PARA EDIFICAÇÕES COM 3 PAVIMENTOS. AF_11/2017</t>
  </si>
  <si>
    <t xml:space="preserve">97015U</t>
  </si>
  <si>
    <t xml:space="preserve">GUARDA-CORPO FIXADO EM FÔRMA DE MADEIRA COM TRAVESSÕES EM MADEIRA PREGADA E FECHAMENTO EM PAINEL COMPENSADO PARA EDIFICAÇÕES COM ALTURA IGUAL OU SUPERIOR A 4 PAVIMENTOS. AF_11/2017</t>
  </si>
  <si>
    <t xml:space="preserve">97016U</t>
  </si>
  <si>
    <t xml:space="preserve">GUARDA-CORPO FIXADO EM FÔRMA DE MADEIRA COM TRAVESSÕES EM MADEIRA PREGADA PRÉ-MONTADA E ENCAIXE NA FÔRMA. PARA EDIFICAÇÕES COM ATÉ 2 PAVIMENTOS. AF_11/2017</t>
  </si>
  <si>
    <t xml:space="preserve">97017U</t>
  </si>
  <si>
    <t xml:space="preserve">GUARDA-CORPO FIXADO EM FÔRMA DE MADEIRA COM TRAVESSÕES EM MADEIRA PREGADA PRÉ-MONTADA E ENCAIXE NA FÔRMA PARA EDIFICAÇÕES COM 3 PAVIMENTOS. AF_11/2017</t>
  </si>
  <si>
    <t xml:space="preserve">97018U</t>
  </si>
  <si>
    <t xml:space="preserve">GUARDA-CORPO FIXADO EM FÔRMA DE MADEIRA COM TRAVESSÕES EM MADEIRA PREGADA PRÉ-MONTADA E ENCAIXE NA FÔRMA. PARA EDIFICAÇÕES COM ALTURA IGUAL OU SUPERIOR A 4 PAVIMENTOS. AF_11/2017</t>
  </si>
  <si>
    <t xml:space="preserve">97031U</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</si>
  <si>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</si>
  <si>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97032U</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</si>
  <si>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</si>
  <si>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97033U</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</si>
  <si>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</si>
  <si>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97034U</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</si>
  <si>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</si>
  <si>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97039U</t>
  </si>
  <si>
    <t xml:space="preserve">FECHAMENTO REMOVÍVEL DE VÃO DE PORTAS, EM MADEIRA (VÃO DO ELEVADOR)  1 MONTAGEM EM OBRA. AF_11/2017</t>
  </si>
  <si>
    <t xml:space="preserve">97040U</t>
  </si>
  <si>
    <t xml:space="preserve">FECHAMENTO REMOVÍVEL DE ABERTURA DE CAIXILHO, EM MADEIRA  4 MONTAGENS EM OBRA. AF_11/2017</t>
  </si>
  <si>
    <t xml:space="preserve">97041U</t>
  </si>
  <si>
    <t xml:space="preserve">FECHAMENTO REMOVÍVEL DE ABERTURA NO PISO, EM MADEIRA  1 MONTAGEM EM OBRA. AF_11/2017</t>
  </si>
  <si>
    <t xml:space="preserve">97046U</t>
  </si>
  <si>
    <t xml:space="preserve">PONTEIRAS DE PROTEÇÃO DE VERGALHÕES EXPOSTOS EM FUNDAÇÕES. AF_11/2017</t>
  </si>
  <si>
    <t xml:space="preserve">97047U</t>
  </si>
  <si>
    <t xml:space="preserve">PONTEIRAS DE PROTEÇÃO DE VERGALHÕES EXPOSTOS EM ESTRUTURAS DE CONCRETO ARMADO CONVENCIONAL. AF_11/2017</t>
  </si>
  <si>
    <t xml:space="preserve">97048U</t>
  </si>
  <si>
    <t xml:space="preserve">PONTEIRAS DE PROTEÇÃO DE VERGALHÕES EXPOSTOS EM ALVENARIA ESTRUTURAL. AF_11/2017</t>
  </si>
  <si>
    <t xml:space="preserve">97054U</t>
  </si>
  <si>
    <t xml:space="preserve">INSTALAÇÃO DE SINALIZADOR NOTURNO LED. AF_11/2017</t>
  </si>
  <si>
    <t xml:space="preserve">97062U</t>
  </si>
  <si>
    <t xml:space="preserve">COLOCAÇÃO DE TELA EM ANDAIME FACHADEIRO. AF_11/2017</t>
  </si>
  <si>
    <t xml:space="preserve">97063U</t>
  </si>
  <si>
    <t xml:space="preserve">MONTAGEM E DESMONTAGEM DE ANDAIME MODULAR FACHADEIRO, COM PISO METÁLICO, PARA EDIFICAÇÕES COM MÚLTIPLOS PAVIMENTOS (EXCLUSIVE ANDAIME E LIMPEZA). AF_11/2017</t>
  </si>
  <si>
    <t xml:space="preserve">MONTAGEM E DESMONTAGEM DE ANDAIME TUBULAR TIPO TORRE (EXCLUSIVE ANDAIME E LIMPEZA). AF_11/2017</t>
  </si>
  <si>
    <t xml:space="preserve">97065U</t>
  </si>
  <si>
    <t xml:space="preserve">MONTAGEM E DESMONTAGEM DE ANDAIME MULTIDIRECIONAL (EXCLUSIVE ANDAIME E LIMPEZA). AF_11/2017</t>
  </si>
  <si>
    <t xml:space="preserve">97066U</t>
  </si>
  <si>
    <t xml:space="preserve">COBERTURA PARA PROTEÇÃO DE PEDESTRES SOBRE ESTRUTURA DE ANDAIME, INCLUSIVE MONTAGEM E DESMONTAGEM. AF_11/2017</t>
  </si>
  <si>
    <t xml:space="preserve">97067U</t>
  </si>
  <si>
    <t xml:space="preserve">PLATAFORMA DE PROTEÇÃO PRINCIPAL PARA ALVENARIA ESTRUTURAL PARA SER APOIADA EM ANDAIME, INCLUSIVE MONTAGEM E DESMONTAGEM. AF_11/2017</t>
  </si>
  <si>
    <t xml:space="preserve">97621U</t>
  </si>
  <si>
    <t xml:space="preserve">DEMOLIÇÃO DE ALVENARIA DE BLOCO FURADO, DE FORMA MANUAL, COM REAPROVEITAMENTO. AF_12/2017</t>
  </si>
  <si>
    <t xml:space="preserve">97622U</t>
  </si>
  <si>
    <t xml:space="preserve">DEMOLIÇÃO DE ALVENARIA DE BLOCO FURADO, DE FORMA MANUAL, SEM REAPROVEITAMENTO. AF_12/2017</t>
  </si>
  <si>
    <t xml:space="preserve">97623U</t>
  </si>
  <si>
    <t xml:space="preserve">DEMOLIÇÃO DE ALVENARIA DE TIJOLO MACIÇO, DE FORMA MANUAL, COM REAPROVEITAMENTO. AF_12/2017</t>
  </si>
  <si>
    <t xml:space="preserve">97624U</t>
  </si>
  <si>
    <t xml:space="preserve">DEMOLIÇÃO DE ALVENARIA DE TIJOLO MACIÇO, DE FORMA MANUAL, SEM REAPROVEITAMENTO. AF_12/2017</t>
  </si>
  <si>
    <t xml:space="preserve">97625U</t>
  </si>
  <si>
    <t xml:space="preserve">DEMOLIÇÃO DE ALVENARIA PARA QUALQUER TIPO DE BLOCO, DE FORMA MECANIZADA, SEM REAPROVEITAMENTO. AF_12/2017</t>
  </si>
  <si>
    <t xml:space="preserve">97626U</t>
  </si>
  <si>
    <t xml:space="preserve">DEMOLIÇÃO DE PILARES E VIGAS EM CONCRETO ARMADO, DE FORMA MANUAL, SEM REAPROVEITAMENTO. AF_12/2017</t>
  </si>
  <si>
    <t xml:space="preserve">97627U</t>
  </si>
  <si>
    <t xml:space="preserve">DEMOLIÇÃO DE PILARES E VIGAS EM CONCRETO ARMADO, DE FORMA MECANIZADA COM MARTELETE, SEM REAPROVEITAMENTO. AF_12/2017</t>
  </si>
  <si>
    <t xml:space="preserve">97628U</t>
  </si>
  <si>
    <t xml:space="preserve">DEMOLIÇÃO DE LAJES, DE FORMA MANUAL, SEM REAPROVEITAMENTO. AF_12/2017</t>
  </si>
  <si>
    <t xml:space="preserve">97631U</t>
  </si>
  <si>
    <t xml:space="preserve">DEMOLIÇÃO DE ARGAMASSAS, DE FORMA MANUAL, SEM REAPROVEITAMENTO. AF_12/2017</t>
  </si>
  <si>
    <t xml:space="preserve">97632U</t>
  </si>
  <si>
    <t xml:space="preserve">DEMOLIÇÃO DE RODAPÉ CERÂMICO, DE FORMA MANUAL, SEM REAPROVEITAMENTO. AF_12/2017</t>
  </si>
  <si>
    <t xml:space="preserve">97633U</t>
  </si>
  <si>
    <t xml:space="preserve">DEMOLIÇÃO DE REVESTIMENTO CERÂMICO, DE FORMA MANUAL, SEM REAPROVEITAMENTO. AF_12/2017</t>
  </si>
  <si>
    <t xml:space="preserve">97634U</t>
  </si>
  <si>
    <t xml:space="preserve">DEMOLIÇÃO DE REVESTIMENTO CERÂMICO, DE FORMA MECANIZADA COM MARTELETE, SEM REAPROVEITAMENTO. AF_12/2017</t>
  </si>
  <si>
    <t xml:space="preserve">97635U</t>
  </si>
  <si>
    <t xml:space="preserve">DEMOLIÇÃO DE PAVIMENTO INTERTRAVADO, DE FORMA MANUAL, COM REAPROVEITAMENTO. AF_12/2017</t>
  </si>
  <si>
    <t xml:space="preserve">97636U</t>
  </si>
  <si>
    <t xml:space="preserve">DEMOLIÇÃO PARCIAL DE PAVIMENTO ASFÁLTICO, DE FORMA MECANIZADA, SEM REAPROVEITAMENTO. AF_12/2017</t>
  </si>
  <si>
    <t xml:space="preserve">97637U</t>
  </si>
  <si>
    <t xml:space="preserve">REMOÇÃO DE TAPUME/ CHAPAS METÁLICAS E DE MADEIRA, DE FORMA MANUAL, SEM REAPROVEITAMENTO. AF_12/2017</t>
  </si>
  <si>
    <t xml:space="preserve">97638U</t>
  </si>
  <si>
    <t xml:space="preserve">REMOÇÃO DE CHAPAS E PERFIS DE DRYWALL, DE FORMA MANUAL, SEM REAPROVEITAMENTO. AF_12/2017</t>
  </si>
  <si>
    <t xml:space="preserve">97639U</t>
  </si>
  <si>
    <t xml:space="preserve">REMOÇÃO DE PLACAS E PILARETES DE CONCRETO, DE FORMA MANUAL, SEM REAPROVEITAMENTO. AF_12/2017</t>
  </si>
  <si>
    <t xml:space="preserve">97640U</t>
  </si>
  <si>
    <t xml:space="preserve">REMOÇÃO DE FORROS DE DRYWALL, PVC E FIBROMINERAL, DE FORMA MANUAL, SEM REAPROVEITAMENTO. AF_12/2017</t>
  </si>
  <si>
    <t xml:space="preserve">97641U</t>
  </si>
  <si>
    <t xml:space="preserve">REMOÇÃO DE FORRO DE GESSO, DE FORMA MANUAL, SEM REAPROVEITAMENTO. AF_12/2017</t>
  </si>
  <si>
    <t xml:space="preserve">97642U</t>
  </si>
  <si>
    <t xml:space="preserve">REMOÇÃO DE TRAMA METÁLICA OU DE MADEIRA PARA FORRO, DE FORMA MANUAL, SEM REAPROVEITAMENTO. AF_12/2017</t>
  </si>
  <si>
    <t xml:space="preserve">97643U</t>
  </si>
  <si>
    <t xml:space="preserve">REMOÇÃO DE PISO DE MADEIRA (ASSOALHO E BARROTE), DE FORMA MANUAL, SEM REAPROVEITAMENTO. AF_12/2017</t>
  </si>
  <si>
    <t xml:space="preserve">97644U</t>
  </si>
  <si>
    <t xml:space="preserve">REMOÇÃO DE PORTAS, DE FORMA MANUAL, SEM REAPROVEITAMENTO. AF_12/2017</t>
  </si>
  <si>
    <t xml:space="preserve">97645U</t>
  </si>
  <si>
    <t xml:space="preserve">REMOÇÃO DE JANELAS, DE FORMA MANUAL, SEM REAPROVEITAMENTO. AF_12/2017</t>
  </si>
  <si>
    <t xml:space="preserve">97647U</t>
  </si>
  <si>
    <t xml:space="preserve">REMOÇÃO DE TELHAS, DE FIBROCIMENTO, METÁLICA E CERÂMICA, DE FORMA MANUAL, SEM REAPROVEITAMENTO. AF_12/2017</t>
  </si>
  <si>
    <t xml:space="preserve">97648U</t>
  </si>
  <si>
    <t xml:space="preserve">REMOÇÃO DE PROTEÇÃO TÉRMICA PARA COBERTURA EM EPS, DE FORMA MANUAL, SEM REAPROVEITAMENTO. AF_12/2017</t>
  </si>
  <si>
    <t xml:space="preserve">97649U</t>
  </si>
  <si>
    <t xml:space="preserve">REMOÇÃO DE TELHAS DE FIBROCIMENTO, METÁLICA E CERÂMICA, DE FORMA MECANIZADA, COM USO DE GUINDASTE, SEM REAPROVEITAMENTO. AF_12/2017</t>
  </si>
  <si>
    <t xml:space="preserve">97650U</t>
  </si>
  <si>
    <t xml:space="preserve">REMOÇÃO DE TRAMA DE MADEIRA PARA COBERTURA, DE FORMA MANUAL, SEM REAPROVEITAMENTO. AF_12/2017</t>
  </si>
  <si>
    <t xml:space="preserve">97651U</t>
  </si>
  <si>
    <t xml:space="preserve">REMOÇÃO DE TESOURAS DE MADEIRA, COM VÃO MENOR QUE 8M, DE FORMA MANUAL, SEM REAPROVEITAMENTO. AF_12/2017</t>
  </si>
  <si>
    <t xml:space="preserve">97652U</t>
  </si>
  <si>
    <t xml:space="preserve">REMOÇÃO DE TESOURAS DE MADEIRA, COM VÃO MAIOR OU IGUAL A 8M, DE FORMA MANUAL, SEM REAPROVEITAMENTO. AF_12/2017</t>
  </si>
  <si>
    <t xml:space="preserve">97653U</t>
  </si>
  <si>
    <t xml:space="preserve">REMOÇÃO DE TESOURAS DE MADEIRA, COM VÃO MENOR QUE 8M, DE FORMA MECANIZADA, COM REAPROVEITAMENTO. AF_12/2017</t>
  </si>
  <si>
    <t xml:space="preserve">97654U</t>
  </si>
  <si>
    <t xml:space="preserve">REMOÇÃO DE TESOURAS DE MADEIRA, COM VÃO MAIOR OU IGUAL A 8M, DE FORMA MECANIZADA, COM REAPROVEITAMENTO. AF_12/2017</t>
  </si>
  <si>
    <t xml:space="preserve">97655U</t>
  </si>
  <si>
    <t xml:space="preserve">REMOÇÃO DE TRAMA METÁLICA PARA COBERTURA, DE FORMA MANUAL, SEM REAPROVEITAMENTO. AF_12/2017</t>
  </si>
  <si>
    <t xml:space="preserve">97656U</t>
  </si>
  <si>
    <t xml:space="preserve">REMOÇÃO DE TESOURAS METÁLICAS, COM VÃO MENOR QUE 8M, DE FORMA MANUAL, SEM REAPROVEITAMENTO. AF_12/2017</t>
  </si>
  <si>
    <t xml:space="preserve">97657U</t>
  </si>
  <si>
    <t xml:space="preserve">REMOÇÃO DE TESOURAS METÁLICAS, COM VÃO MAIOR OU IGUAL A 8M, DE FORMA MANUAL, SEM REAPROVEITAMENTO. AF_12/2017</t>
  </si>
  <si>
    <t xml:space="preserve">97658U</t>
  </si>
  <si>
    <t xml:space="preserve">REMOÇÃO DE TESOURAS METÁLICAS, COM VÃO MENOR QUE 8M, DE FORMA MECANIZADA, COM REAPROVEITAMENTO. AF_12/2017</t>
  </si>
  <si>
    <t xml:space="preserve">97659U</t>
  </si>
  <si>
    <t xml:space="preserve">REMOÇÃO DE TESOURAS METÁLICAS, COM VÃO MAIOR OU IGUAL A 8M, DE FORMA MECANIZADA, COM REAPROVEITAMENTO. AF_12/2017</t>
  </si>
  <si>
    <t xml:space="preserve">97660U</t>
  </si>
  <si>
    <t xml:space="preserve">REMOÇÃO DE INTERRUPTORES/TOMADAS ELÉTRICAS, DE FORMA MANUAL, SEM REAPROVEITAMENTO. AF_12/2017</t>
  </si>
  <si>
    <t xml:space="preserve">97661U</t>
  </si>
  <si>
    <t xml:space="preserve">REMOÇÃO DE CABOS ELÉTRICOS, DE FORMA MANUAL, SEM REAPROVEITAMENTO. AF_12/2017</t>
  </si>
  <si>
    <t xml:space="preserve">97662U</t>
  </si>
  <si>
    <t xml:space="preserve">REMOÇÃO DE TUBULAÇÕES (TUBOS E CONEXÕES) DE ÁGUA FRIA, DE FORMA MANUAL, SEM REAPROVEITAMENTO. AF_12/2017</t>
  </si>
  <si>
    <t xml:space="preserve">97663U</t>
  </si>
  <si>
    <t xml:space="preserve">REMOÇÃO DE LOUÇAS, DE FORMA MANUAL, SEM REAPROVEITAMENTO. AF_12/2017</t>
  </si>
  <si>
    <t xml:space="preserve">97664U</t>
  </si>
  <si>
    <t xml:space="preserve">REMOÇÃO DE ACESSÓRIOS, DE FORMA MANUAL, SEM REAPROVEITAMENTO. AF_12/2017</t>
  </si>
  <si>
    <t xml:space="preserve">97665U</t>
  </si>
  <si>
    <t xml:space="preserve">REMOÇÃO DE LUMINÁRIAS, DE FORMA MANUAL, SEM REAPROVEITAMENTO. AF_12/2017</t>
  </si>
  <si>
    <t xml:space="preserve">97666U</t>
  </si>
  <si>
    <t xml:space="preserve">REMOÇÃO DE METAIS SANITÁRIOS, DE FORMA MANUAL, SEM REAPROVEITAMENTO. AF_12/2017</t>
  </si>
  <si>
    <t xml:space="preserve">95967U</t>
  </si>
  <si>
    <t xml:space="preserve">SERVIÇOS TÉCNICOS ESPECIALIZADOS PARA ACOMPANHAMENTO DE EXECUÇÃO DE FUNDAÇÕES PROFUNDAS E ESTRUTURAS DE CONTENÇÃO</t>
  </si>
  <si>
    <t xml:space="preserve">99058U</t>
  </si>
  <si>
    <t xml:space="preserve">LOCAÇÃO DE PONTO PARA REFERÊNCIA TOPOGRÁFICA. AF_10/2018</t>
  </si>
  <si>
    <t xml:space="preserve">99059U</t>
  </si>
  <si>
    <t xml:space="preserve">LOCACAO CONVENCIONAL DE OBRA, UTILIZANDO GABARITO DE TÁBUAS CORRIDAS PONTALETADAS A CADA 2,00M -  2 UTILIZAÇÕES. AF_10/2018</t>
  </si>
  <si>
    <t xml:space="preserve">99060U</t>
  </si>
  <si>
    <t xml:space="preserve">LOCAÇÃO COM CAVALETE COM ALTURA DE 1,00 M - 2 UTILIZAÇÕES. AF_10/2018</t>
  </si>
  <si>
    <t xml:space="preserve">99061U</t>
  </si>
  <si>
    <t xml:space="preserve">LOCAÇÃO COM CAVALETE COM ALTURA DE 0,50 M - 2 UTILIZAÇÕES. AF_10/2018</t>
  </si>
  <si>
    <t xml:space="preserve">99062U</t>
  </si>
  <si>
    <t xml:space="preserve">MARCAÇÃO DE PONTOS EM GABARITO OU CAVALETE. AF_10/2018</t>
  </si>
  <si>
    <t xml:space="preserve">99063U</t>
  </si>
  <si>
    <t xml:space="preserve">LOCAÇÃO DE REDE DE ÁGUA OU ESGOTO. AF_10/2018</t>
  </si>
  <si>
    <t xml:space="preserve">99064U</t>
  </si>
  <si>
    <t xml:space="preserve">LOCAÇÃO DE PAVIMENTAÇÃO. AF_10/2018</t>
  </si>
  <si>
    <t xml:space="preserve">93588U</t>
  </si>
  <si>
    <t xml:space="preserve">TRANSPORTE COM CAMINHÃO BASCULANTE DE 10 M³, EM VIA URBANA EM LEITO NATURAL (UNIDADE: M3XKM). AF_07/2020</t>
  </si>
  <si>
    <t xml:space="preserve">93589U</t>
  </si>
  <si>
    <t xml:space="preserve">TRANSPORTE COM CAMINHÃO BASCULANTE DE 10 M³, EM VIA URBANA EM REVESTIMENTO PRIMÁRIO (UNIDADE: M3XKM). AF_07/2020</t>
  </si>
  <si>
    <t xml:space="preserve">93590U</t>
  </si>
  <si>
    <t xml:space="preserve">TRANSPORTE COM CAMINHÃO BASCULANTE DE 10 M³, EM VIA URBANA PAVIMENTADA, ADICIONAL PARA DMT EXCEDENTE A 30 KM (UNIDADE: M3XKM). AF_07/2020</t>
  </si>
  <si>
    <t xml:space="preserve">93591U</t>
  </si>
  <si>
    <t xml:space="preserve">TRANSPORTE COM CAMINHÃO BASCULANTE DE 14 M³, EM VIA URBANA EM LEITO NATURAL (UNIDADE: M3XKM). AF_07/2020</t>
  </si>
  <si>
    <t xml:space="preserve">93592U</t>
  </si>
  <si>
    <t xml:space="preserve">TRANSPORTE COM CAMINHÃO BASCULANTE DE 14 M³, EM VIA URBANA EM REVESTIMENTO PRIMÁRIO (UNIDADE: M3XKM). AF_07/2020</t>
  </si>
  <si>
    <t xml:space="preserve">93593U</t>
  </si>
  <si>
    <t xml:space="preserve">TRANSPORTE COM CAMINHÃO BASCULANTE DE 14 M³, EM VIA URBANA PAVIMENTADA, ADICIONAL PARA DMT EXCEDENTE A 30 KM (UNIDADE: M3XKM). AF_07/2020</t>
  </si>
  <si>
    <t xml:space="preserve">93594U</t>
  </si>
  <si>
    <t xml:space="preserve">TRANSPORTE COM CAMINHÃO BASCULANTE DE 10 M³, EM VIA URBANA EM LEITO NATURAL (UNIDADE: TXKM). AF_07/2020</t>
  </si>
  <si>
    <t xml:space="preserve">93595U</t>
  </si>
  <si>
    <t xml:space="preserve">TRANSPORTE COM CAMINHÃO BASCULANTE DE 10 M³, EM VIA URBANA EM REVESTIMENTO PRIMÁRIO (UNIDADE: TXKM). AF_07/2020</t>
  </si>
  <si>
    <t xml:space="preserve">93596U</t>
  </si>
  <si>
    <t xml:space="preserve">TRANSPORTE COM CAMINHÃO BASCULANTE DE 10 M³, EM VIA URBANA PAVIMENTADA, ADICIONAL PARA DMT EXCEDENTE A 30 KM (UNIDADE: TXKM). AF_07/2020</t>
  </si>
  <si>
    <t xml:space="preserve">93597U</t>
  </si>
  <si>
    <t xml:space="preserve">TRANSPORTE COM CAMINHÃO BASCULANTE DE 14 M³, EM VIA URBANA EM LEITO NATURAL (UNIDADE: TXKM). AF_07/2020</t>
  </si>
  <si>
    <t xml:space="preserve">93598U</t>
  </si>
  <si>
    <t xml:space="preserve">TRANSPORTE COM CAMINHÃO BASCULANTE DE 14 M³, EM VIA URBANA EM REVESTIMENTO PRIMÁRIO (UNIDADE: TXKM). AF_07/2020</t>
  </si>
  <si>
    <t xml:space="preserve">93599U</t>
  </si>
  <si>
    <t xml:space="preserve">TRANSPORTE COM CAMINHÃO BASCULANTE DE 14 M³, EM VIA URBANA PAVIMENTADA, ADICIONAL PARA DMT EXCEDENTE A 30 KM (UNIDADE: TXKM). AF_07/2020</t>
  </si>
  <si>
    <t xml:space="preserve">95425U</t>
  </si>
  <si>
    <t xml:space="preserve">TRANSPORTE COM CAMINHÃO BASCULANTE DE 18 M³, EM VIA URBANA EM LEITO NATURAL (UNIDADE: M3XKM). AF_07/2020</t>
  </si>
  <si>
    <t xml:space="preserve">95426U</t>
  </si>
  <si>
    <t xml:space="preserve">TRANSPORTE COM CAMINHÃO BASCULANTE DE 18 M³, EM VIA URBANA EM REVESTIMENTO PRIMÁRIO (UNIDADE: M3XKM). AF_07/2020</t>
  </si>
  <si>
    <t xml:space="preserve">95427U</t>
  </si>
  <si>
    <t xml:space="preserve">TRANSPORTE COM CAMINHÃO BASCULANTE DE 18 M³, EM VIA URBANA PAVIMENTADA, ADICIONAL PARA DMT EXCEDENTE A 30 KM (UNIDADE: M3XKM). AF_07/2020</t>
  </si>
  <si>
    <t xml:space="preserve">95428U</t>
  </si>
  <si>
    <t xml:space="preserve">TRANSPORTE COM CAMINHÃO BASCULANTE DE 18 M³, EM VIA URBANA EM LEITO NATURAL (UNIDADE: TXKM). AF_07/2020</t>
  </si>
  <si>
    <t xml:space="preserve">95429U</t>
  </si>
  <si>
    <t xml:space="preserve">TRANSPORTE COM CAMINHÃO BASCULANTE DE 18 M³, EM VIA URBANA EM REVESTIMENTO PRIMÁRIO (UNIDADE: TXKM). AF_07/2020</t>
  </si>
  <si>
    <t xml:space="preserve">95430U</t>
  </si>
  <si>
    <t xml:space="preserve">TRANSPORTE COM CAMINHÃO BASCULANTE DE 18 M³, EM VIA URBANA PAVIMENTADA, ADICIONAL PARA DMT EXCEDENTE A 30 KM (UNIDADE: TXKM). AF_07/2020</t>
  </si>
  <si>
    <t xml:space="preserve">95875U</t>
  </si>
  <si>
    <t xml:space="preserve">TRANSPORTE COM CAMINHÃO BASCULANTE DE 10 M³, EM VIA URBANA PAVIMENTADA, DMT ATÉ 30 KM (UNIDADE: M3XKM). AF_07/2020</t>
  </si>
  <si>
    <t xml:space="preserve">95876U</t>
  </si>
  <si>
    <t xml:space="preserve">TRANSPORTE COM CAMINHÃO BASCULANTE DE 14 M³, EM VIA URBANA PAVIMENTADA, DMT ATÉ 30 KM (UNIDADE: M3XKM). AF_07/2020</t>
  </si>
  <si>
    <t xml:space="preserve">95877U</t>
  </si>
  <si>
    <t xml:space="preserve">TRANSPORTE COM CAMINHÃO BASCULANTE DE 18 M³, EM VIA URBANA PAVIMENTADA, DMT ATÉ 30 KM (UNIDADE: M3XKM). AF_07/2020</t>
  </si>
  <si>
    <t xml:space="preserve">95878U</t>
  </si>
  <si>
    <t xml:space="preserve">TRANSPORTE COM CAMINHÃO BASCULANTE DE 10 M³, EM VIA URBANA PAVIMENTADA, DMT ATÉ 30 KM (UNIDADE: TXKM). AF_07/2020</t>
  </si>
  <si>
    <t xml:space="preserve">95879U</t>
  </si>
  <si>
    <t xml:space="preserve">TRANSPORTE COM CAMINHÃO BASCULANTE DE 14 M³, EM VIA URBANA PAVIMENTADA, DMT ATÉ 30 KM (UNIDADE: TXKM). AF_07/2020</t>
  </si>
  <si>
    <t xml:space="preserve">95880U</t>
  </si>
  <si>
    <t xml:space="preserve">TRANSPORTE COM CAMINHÃO BASCULANTE DE 18 M³, EM VIA URBANA PAVIMENTADA, DMT ATÉ 30 KM (UNIDADE: TXKM). AF_07/2020</t>
  </si>
  <si>
    <t xml:space="preserve">97912U</t>
  </si>
  <si>
    <t xml:space="preserve">TRANSPORTE COM CAMINHÃO BASCULANTE DE 6 M³, EM VIA URBANA EM LEITO NATURAL (UNIDADE: M3XKM). AF_07/2020</t>
  </si>
  <si>
    <t xml:space="preserve">97913U</t>
  </si>
  <si>
    <t xml:space="preserve">TRANSPORTE COM CAMINHÃO BASCULANTE DE 6 M³, EM VIA URBANA EM REVESTIMENTO PRIMÁRIO (UNIDADE: M3XKM). AF_07/2020</t>
  </si>
  <si>
    <t xml:space="preserve">97914U</t>
  </si>
  <si>
    <t xml:space="preserve">TRANSPORTE COM CAMINHÃO BASCULANTE DE 6 M³, EM VIA URBANA PAVIMENTADA, DMT ATÉ 30 KM (UNIDADE: M3XKM). AF_07/2020</t>
  </si>
  <si>
    <t xml:space="preserve">97915U</t>
  </si>
  <si>
    <t xml:space="preserve">TRANSPORTE COM CAMINHÃO BASCULANTE DE 6 M³, EM VIA URBANA PAVIMENTADA, ADICIONAL PARA DMT EXCEDENTE A 30 KM (UNIDADE: M3XKM). AF_07/2020</t>
  </si>
  <si>
    <t xml:space="preserve">100937U</t>
  </si>
  <si>
    <t xml:space="preserve">TRANSPORTE COM CAMINHÃO BASCULANTE DE 6 M³, EM VIA INTERNA (DENTRO DO CANTEIRO - UNIDADE: M3XKM). AF_07/2020</t>
  </si>
  <si>
    <t xml:space="preserve">100938U</t>
  </si>
  <si>
    <t xml:space="preserve">TRANSPORTE COM CAMINHÃO BASCULANTE DE 10 M³, EM VIA INTERNA (DENTRO DO CANTEIRO - UNIDADE: M3XKM). AF_07/2020</t>
  </si>
  <si>
    <t xml:space="preserve">100939U</t>
  </si>
  <si>
    <t xml:space="preserve">TRANSPORTE COM CAMINHÃO BASCULANTE DE 14 M³, EM VIA INTERNA (DENTRO DO CANTEIRO - UNIDADE:M3XKM). AF_07/2020</t>
  </si>
  <si>
    <t xml:space="preserve">100940U</t>
  </si>
  <si>
    <t xml:space="preserve">TRANSPORTE COM CAMINHÃO BASCULANTE DE 18 M³, EM VIA INTERNA (DENTRO DO CANTEIRO - UNIDADE: M3XKM). AF_07/2020</t>
  </si>
  <si>
    <t xml:space="preserve">100941U</t>
  </si>
  <si>
    <t xml:space="preserve">TRANSPORTE COM CAMINHÃO BASCULANTE DE 6 M³, EM VIA INTERNA (DENTRO DO CANTEIRO - UNIDADE: TXKM). AF_07/2020</t>
  </si>
  <si>
    <t xml:space="preserve">100942U</t>
  </si>
  <si>
    <t xml:space="preserve">TRANSPORTE COM CAMINHÃO BASCULANTE DE 10 M³, EM VIA INTERNA A OBRA (UNIDADE: TXKM). AF_07/2020</t>
  </si>
  <si>
    <t xml:space="preserve">100943U</t>
  </si>
  <si>
    <t xml:space="preserve">TRANSPORTE COM CAMINHÃO BASCULANTE DE 14 M³, EM VIA INTERNA (DENTRO DO CANTEIRO - UNIDADE: TXKM). AF_07/2020</t>
  </si>
  <si>
    <t xml:space="preserve">100944U</t>
  </si>
  <si>
    <t xml:space="preserve">TRANSPORTE COM CAMINHÃO BASCULANTE DE 18 M³, EM VIA INTERNA (DENTRO DO CANTEIRO - UNIDADE: TXKM). AF_07/2020</t>
  </si>
  <si>
    <t xml:space="preserve">100945U</t>
  </si>
  <si>
    <t xml:space="preserve">TRANSPORTE COM CAMINHÃO CARROCERIA 9T, EM VIA URBANA EM LEITO NATURAL (UNIDADE: TXKM). AF_07/2020</t>
  </si>
  <si>
    <t xml:space="preserve">100946U</t>
  </si>
  <si>
    <t xml:space="preserve">TRANSPORTE COM CAMINHÃO CARROCERIA 9T, EM VIA URBANA EM REVESTIMENTO PRIMÁRIO (UNIDADE: TXKM). AF_07/2020</t>
  </si>
  <si>
    <t xml:space="preserve">100947U</t>
  </si>
  <si>
    <t xml:space="preserve">TRANSPORTE COM CAMINHÃO CARROCERIA 9T, EM VIA URBANA PAVIMENTADA, DMT ATÉ 30KM (UNIDADE: TXKM). AF_07/2020</t>
  </si>
  <si>
    <t xml:space="preserve">100948U</t>
  </si>
  <si>
    <t xml:space="preserve">TRANSPORTE COM CAMINHÃO CARROCERIA 9T, EM VIA URBANA PAVIMENTADA, ADICIONAL PARA DMT EXCEDENTE A 30 KM (UNIDADE: TXKM). AF_07/2020</t>
  </si>
  <si>
    <t xml:space="preserve">100949U</t>
  </si>
  <si>
    <t xml:space="preserve">TRANSPORTE COM CAMINHÃO CARROCERIA 9T, EM VIA INTERNA (DENTRO DO CANTEIRO - UNIDADE: TXKM). AF_07/2020</t>
  </si>
  <si>
    <t xml:space="preserve">100950U</t>
  </si>
  <si>
    <t xml:space="preserve">TRANSPORTE COM CAMINHÃO CARROCERIA COM GUINDAUTO (MUNCK),  MOMENTO MÁXIMO DE CARGA 11,7 TM, EM VIA URBANA EM LEITO NATURAL (UNIDADE: TXKM). AF_07/2020</t>
  </si>
  <si>
    <t xml:space="preserve">100951U</t>
  </si>
  <si>
    <t xml:space="preserve">TRANSPORTE COM CAMINHÃO CARROCERIA COM GUINDAUTO (MUNCK),  MOMENTO MÁXIMO DE CARGA 11,7 TM, EM VIA URBANA EM REVESTIMENTO PRIMÁRIO (UNIDADE: TXKM). AF_07/2020</t>
  </si>
  <si>
    <t xml:space="preserve">100952U</t>
  </si>
  <si>
    <t xml:space="preserve">TRANSPORTE COM CAMINHÃO CARROCERIA COM GUINDAUTO (MUNCK),  MOMENTO MÁXIMO DE CARGA 11,7 TM, EM VIA URBANA PAVIMENTADA, DMT ATÉ 30KM (UNIDADE: TXKM). AF_07/2020</t>
  </si>
  <si>
    <t xml:space="preserve">100953U</t>
  </si>
  <si>
    <t xml:space="preserve">TRANSPORTE COM CAMINHÃO CARROCERIA COM GUINDAUTO (MUNCK),  MOMENTO MÁXIMO DE CARGA 11,7 TM, EM VIA URBANA PAVIMENTADA, ADICIONAL PARA DMT EXCEDENTE A 30 KM (UNIDADE: TXKM). AF_07/2020</t>
  </si>
  <si>
    <t xml:space="preserve">100954U</t>
  </si>
  <si>
    <t xml:space="preserve">TRANSPORTE COM CAMINHÃO CARROCERIA COM GUINDAUTO (MUNCK),  MOMENTO MÁXIMO DE CARGA 11,7 TM, EM VIA INTERNA (DENTRO DO CANTEIRO - UNIDADE: TXKM). AF_07/2020</t>
  </si>
  <si>
    <t xml:space="preserve">100955U</t>
  </si>
  <si>
    <t xml:space="preserve">TRANSPORTE COM CAMINHÃO PIPA DE 6 M³, EM VIA URBANA EM LEITO NATURAL (UNIDADE: M3XKM). AF_07/2020</t>
  </si>
  <si>
    <t xml:space="preserve">100956U</t>
  </si>
  <si>
    <t xml:space="preserve">TRANSPORTE COM CAMINHÃO PIPA DE 6 M³, EM VIA URBANA EM REVESTIMENTO PRIMÁRIO (UNIDADE: M3XKM). AF_07/2020</t>
  </si>
  <si>
    <t xml:space="preserve">100957U</t>
  </si>
  <si>
    <t xml:space="preserve">TRANSPORTE COM CAMINHÃO PIPA DE 6 M³, EM VIA URBANA PAVIMENTADA, DMT ATÉ 30KM (UNIDADE: M3XKM). AF_07/2020</t>
  </si>
  <si>
    <t xml:space="preserve">100958U</t>
  </si>
  <si>
    <t xml:space="preserve">TRANSPORTE COM CAMINHÃO PIPA DE 6 M³, EM VIA URBANA PAVIMENTADA, ADICIONAL PARA DMT EXCEDENTE A 30 KM (UNIDADE: M3XKM). AF_07/2020</t>
  </si>
  <si>
    <t xml:space="preserve">100959U</t>
  </si>
  <si>
    <t xml:space="preserve">TRANSPORTE COM CAMINHÃO PIPA DE 6 M³, EM VIA INTERNA (DENTRO DO CANTEIRO - UNIDADE: M3XKM). AF_07/2020</t>
  </si>
  <si>
    <t xml:space="preserve">100960U</t>
  </si>
  <si>
    <t xml:space="preserve">TRANSPORTE COM CAMINHÃO PIPA DE 10 M³, EM VIA URBANA EM LEITO NATURAL (UNIDADE: M3XKM). AF_07/2020</t>
  </si>
  <si>
    <t xml:space="preserve">100961U</t>
  </si>
  <si>
    <t xml:space="preserve">TRANSPORTE COM CAMINHÃO PIPA DE 10 M³, EM VIA URBANA EM REVESTIMENTO PRIMÁRIO (UNIDADE: M3XKM). AF_07/2020</t>
  </si>
  <si>
    <t xml:space="preserve">100962U</t>
  </si>
  <si>
    <t xml:space="preserve">TRANSPORTE COM CAMINHÃO PIPA DE 10 M³, EM VIA URBANA PAVIMENTADA, DMT ATÉ 30KM (UNIDADE: M3XKM). AF_07/2020</t>
  </si>
  <si>
    <t xml:space="preserve">100963U</t>
  </si>
  <si>
    <t xml:space="preserve">TRANSPORTE COM CAMINHÃO PIPA DE 10 M³, EM VIA URBANA PAVIMENTADA, ADICIONAL PARA DMT EXCEDENTE A 30 KM (UNIDADE: M3XKM). AF_07/2020</t>
  </si>
  <si>
    <t xml:space="preserve">100964U</t>
  </si>
  <si>
    <t xml:space="preserve">TRANSPORTE COM CAMINHÃO PIPA DE 10 M³, EM VIA INTERNA (DENTRO DO CANTEIRO - UNIDADE: M3XKM). AF_07/2020</t>
  </si>
  <si>
    <t xml:space="preserve">100973U</t>
  </si>
  <si>
    <t xml:space="preserve">CARGA, MANOBRA E DESCARGA DE SOLOS E MATERIAIS GRANULARES EM CAMINHÃO BASCULANTE 6 M³ - CARGA COM PÁ CARREGADEIRA (CAÇAMBA DE 1,7 A 2,8 M³ / 128 HP) E DESCARGA LIVRE (UNIDADE: M3). AF_07/2020</t>
  </si>
  <si>
    <t xml:space="preserve">100974U</t>
  </si>
  <si>
    <t xml:space="preserve">CARGA, MANOBRA E DESCARGA DE SOLOS E MATERIAIS GRANULARES EM CAMINHÃO BASCULANTE 10 M³ - CARGA COM PÁ CARREGADEIRA (CAÇAMBA DE 1,7 A 2,8 M³ / 128 HP) E DESCARGA LIVRE (UNIDADE: M3). AF_07/2020</t>
  </si>
  <si>
    <t xml:space="preserve">100975U</t>
  </si>
  <si>
    <t xml:space="preserve">CARGA, MANOBRA E DESCARGA DE SOLOS E MATERIAIS GRANULARES EM CAMINHÃO BASCULANTE 14 M³ - CARGA COM PÁ CARREGADEIRA (CAÇAMBA DE 1,7 A 2,8 M³ / 128 HP) E DESCARGA LIVRE (UNIDADE: M3). AF_07/2020</t>
  </si>
  <si>
    <t xml:space="preserve">100965U</t>
  </si>
  <si>
    <t xml:space="preserve">TRANSPORTE COM CAMINHÃO TANQUE DE TRANSPORTE DE MATERIAL ASFÁLTICO DE 30000 L, EM VIA URBANA EM  LEITO NATURAL (UNIDADE: TXKM). AF_07/2020</t>
  </si>
  <si>
    <t xml:space="preserve">100966U</t>
  </si>
  <si>
    <t xml:space="preserve">TRANSPORTE COM CAMINHÃO TANQUE DE TRANSPORTE DE MATERIAL ASFÁLTICO DE 30000 L, EM VIA URBANA EM  REVESTIMENTO PRIMÁRIO (UNIDADE: TXKM). AF_07/2020</t>
  </si>
  <si>
    <t xml:space="preserve">100969U</t>
  </si>
  <si>
    <t xml:space="preserve">TRANSPORTE COM CAMINHÃO TANQUE DE TRANSPORTE DE MATERIAL ASFÁLTICO DE 20000 L, EM VIA URBANA EM LEITO NATURAL (UNIDADE: TXKM). AF_07/2020</t>
  </si>
  <si>
    <t xml:space="preserve">100970U</t>
  </si>
  <si>
    <t xml:space="preserve">TRANSPORTE COM CAMINHÃO TANQUE DE TRANSPORTE DE MATERIAL ASFÁLTICO DE 20000 L, EM VIA URBANA EM  REVESTIMENTO PRIMÁRIO (UNIDADE: TXKM). AF_07/2020</t>
  </si>
  <si>
    <t xml:space="preserve">102330U</t>
  </si>
  <si>
    <t xml:space="preserve">TRANSPORTE COM CAMINHÃO TANQUE DE TRANSPORTE DE MATERIAL ASFÁLTICO DE 30000 L, EM VIA URBANA PAVIMENTADA, DMT ATÉ 30KM (UNIDADE: TXKM). AF_07/2020</t>
  </si>
  <si>
    <t xml:space="preserve">102331U</t>
  </si>
  <si>
    <t xml:space="preserve">TRANSPORTE COM CAMINHÃO TANQUE DE TRANSPORTE DE MATERIAL ASFÁLTICO DE 30000 L, EM VIA URBANA PAVIMENTADA, ADICIONAL PARA DMT EXCEDENTE A 30 KM (UNIDADE: TXKM). AF_07/2020</t>
  </si>
  <si>
    <t xml:space="preserve">102332U</t>
  </si>
  <si>
    <t xml:space="preserve">TRANSPORTE COM CAMINHÃO TANQUE DE TRANSPORTE DE MATERIAL ASFÁLTICO DE 20000 L, EM VIA URBANA PAVIMENTADA, DMT ATÉ 30KM (UNIDADE: TXKM). AF_07/2020</t>
  </si>
  <si>
    <t xml:space="preserve">102333U</t>
  </si>
  <si>
    <t xml:space="preserve">TRANSPORTE COM CAMINHÃO TANQUE DE TRANSPORTE DE MATERIAL ASFÁLTICO DE 20000 L, EM VIA URBANA PAVIMENTADA, ADICIONAL PARA DMT EXCEDENTE A 30 KM (UNIDADE: TXKM). AF_07/2020</t>
  </si>
  <si>
    <t xml:space="preserve">101019U</t>
  </si>
  <si>
    <t xml:space="preserve">CARGA, MANOBRA E DESCARGA MANUAL DE TUBOS PLÁSTICOS, DN MENOR OU IGUAL A 100 MM, EM CAMINHÃO CARROCERIA 9T. AF_07/2020</t>
  </si>
  <si>
    <t xml:space="preserve">101479U</t>
  </si>
  <si>
    <t xml:space="preserve">CARGA, MANOBRA E DESCARGA MANUAL DE TUBOS PLÁSTICOS, DN 200 MM, EM CAMINHÃO CARROCERIA 9T. AF_07/2020</t>
  </si>
  <si>
    <t xml:space="preserve">102568U</t>
  </si>
  <si>
    <t xml:space="preserve">CARGA, MANOBRA E DESCARGA MANUAL DE TUBOS PLÁSTICOS, DN 150 MM, EM CAMINHÃO CARROCERIA 9T. AF_06/2021</t>
  </si>
  <si>
    <t xml:space="preserve">100976U</t>
  </si>
  <si>
    <t xml:space="preserve">CARGA, MANOBRA E DESCARGA DE SOLOS E MATERIAIS GRANULARES EM CAMINHÃO BASCULANTE 18 M³ - CARGA COM PÁ CARREGADEIRA (CAÇAMBA DE 1,7 A 2,8 M³ / 128 HP) E DESCARGA LIVRE (UNIDADE: M3). AF_07/2020</t>
  </si>
  <si>
    <t xml:space="preserve">100977U</t>
  </si>
  <si>
    <t xml:space="preserve">CARGA, MANOBRA E DESCARGA DE SOLOS E MATERIAIS GRANULARES EM CAMINHÃO BASCULANTE 6 M³ - CARGA COM ESCAVADEIRA HIDRÁULICA (CAÇAMBA DE 1,20 M³ / 155 HP) E DESCARGA LIVRE (UNIDADE: M3). AF_07/2020</t>
  </si>
  <si>
    <t xml:space="preserve">100978U</t>
  </si>
  <si>
    <t xml:space="preserve">CARGA, MANOBRA E DESCARGA DE SOLOS E MATERIAIS GRANULARES EM CAMINHÃO BASCULANTE 10 M³ - CARGA COM ESCAVADEIRA HIDRÁULICA (CAÇAMBA DE 1,20 M³ / 155 HP) E DESCARGA LIVRE (UNIDADE: M3). AF_07/2020</t>
  </si>
  <si>
    <t xml:space="preserve">100979U</t>
  </si>
  <si>
    <t xml:space="preserve">CARGA, MANOBRA E DESCARGA DE SOLOS E MATERIAIS GRANULARES EM CAMINHÃO BASCULANTE 14 M³ - CARGA COM ESCAVADEIRA HIDRÁULICA (CAÇAMBA DE 1,20 M³ / 155 HP) E DESCARGA LIVRE (UNIDADE: M3). AF_07/2020</t>
  </si>
  <si>
    <t xml:space="preserve">100980U</t>
  </si>
  <si>
    <t xml:space="preserve">CARGA, MANOBRA E DESCARGA DE SOLOS E MATERIAIS GRANULARES EM CAMINHÃO BASCULANTE 18 M³ - CARGA COM ESCAVADEIRA HIDRÁULICA (CAÇAMBA DE 1,20 M³ / 155 HP) E DESCARGA LIVRE (UNIDADE: M3). AF_07/2020</t>
  </si>
  <si>
    <t xml:space="preserve">100981U</t>
  </si>
  <si>
    <t xml:space="preserve">CARGA, MANOBRA E DESCARGA DE ENTULHO EM CAMINHÃO BASCULANTE 6 M³ - CARGA COM ESCAVADEIRA HIDRÁULICA  (CAÇAMBA DE 0,80 M³ / 111 HP) E DESCARGA LIVRE (UNIDADE: M3). AF_07/2020</t>
  </si>
  <si>
    <t xml:space="preserve">100982U</t>
  </si>
  <si>
    <t xml:space="preserve">CARGA, MANOBRA E DESCARGA DE ENTULHO EM CAMINHÃO BASCULANTE 10 M³ - CARGA COM ESCAVADEIRA HIDRÁULICA  (CAÇAMBA DE 0,80 M³ / 111 HP) E DESCARGA LIVRE (UNIDADE: M3). AF_07/2020</t>
  </si>
  <si>
    <t xml:space="preserve">100983U</t>
  </si>
  <si>
    <t xml:space="preserve">CARGA, MANOBRA E DESCARGA DE ENTULHO EM CAMINHÃO BASCULANTE 14 M³ - CARGA COM ESCAVADEIRA HIDRÁULICA  (CAÇAMBA DE 0,80 M³ / 111 HP) E DESCARGA LIVRE (UNIDADE: M3). AF_07/2020</t>
  </si>
  <si>
    <t xml:space="preserve">100984U</t>
  </si>
  <si>
    <t xml:space="preserve">CARGA, MANOBRA E DESCARGA DE ENTULHO EM CAMINHÃO BASCULANTE 18 M³ - CARGA COM ESCAVADEIRA HIDRÁULICA  (CAÇAMBA DE 0,80 M³ / 111 HP) E DESCARGA LIVRE (UNIDADE: M3). AF_07/2020</t>
  </si>
  <si>
    <t xml:space="preserve">100985U</t>
  </si>
  <si>
    <t xml:space="preserve">CARGA DE MISTURA ASFÁLTICA EM CAMINHÃO BASCULANTE 6 M³ (UNIDADE: M3). AF_07/2020</t>
  </si>
  <si>
    <t xml:space="preserve">100986U</t>
  </si>
  <si>
    <t xml:space="preserve">CARGA DE MISTURA ASFÁLTICA EM CAMINHÃO BASCULANTE 10 M³ (UNIDADE: M3). AF_07/2020</t>
  </si>
  <si>
    <t xml:space="preserve">100987U</t>
  </si>
  <si>
    <t xml:space="preserve">CARGA DE MISTURA ASFÁLTICA EM CAMINHÃO BASCULANTE 14 M³ (UNIDADE: M3). AF_07/2020</t>
  </si>
  <si>
    <t xml:space="preserve">100988U</t>
  </si>
  <si>
    <t xml:space="preserve">CARGA DE MISTURA ASFÁLTICA EM CAMINHÃO BASCULANTE 18 M³ (UNIDADE: M3). AF_07/2020</t>
  </si>
  <si>
    <t xml:space="preserve">100989U</t>
  </si>
  <si>
    <t xml:space="preserve">CARGA, MANOBRA E DESCARGA DE SOLOS E MATERIAIS GRANULARES EM CAMINHÃO BASCULANTE 6 M³ - CARGA COM PÁ CARREGADEIRA (CAÇAMBA DE 1,7 A 2,8 M³ / 128 HP) E DESCARGA LIVRE (UNIDADE: T). AF_07/2020</t>
  </si>
  <si>
    <t xml:space="preserve">100990U</t>
  </si>
  <si>
    <t xml:space="preserve">CARGA, MANOBRA E DESCARGA DE SOLOS E MATERIAIS GRANULARES EM CAMINHÃO BASCULANTE 10 M³ - CARGA COM PÁ CARREGADEIRA (CAÇAMBA DE 1,7 A 2,8 M³ / 128 HP) E DESCARGA LIVRE (UNIDADE: T). AF_07/2020</t>
  </si>
  <si>
    <t xml:space="preserve">100991U</t>
  </si>
  <si>
    <t xml:space="preserve">CARGA, MANOBRA E DESCARGA DE SOLOS E MATERIAIS GRANULARES EM CAMINHÃO BASCULANTE 14 M³ - CARGA COM PÁ CARREGADEIRA (CAÇAMBA DE 1,7 A 2,8 M³ / 128 HP) E DESCARGA LIVRE (UNIDADE: T). AF_07/2020</t>
  </si>
  <si>
    <t xml:space="preserve">100992U</t>
  </si>
  <si>
    <t xml:space="preserve">CARGA, MANOBRA E DESCARGA DE SOLOS E MATERIAIS GRANULARES EM CAMINHÃO BASCULANTE 18 M³ - CARGA COM PÁ CARREGADEIRA (CAÇAMBA DE 1,7 A 2,8 M³ / 128 HP) E DESCARGA LIVRE (UNIDADE: T). AF_07/2020</t>
  </si>
  <si>
    <t xml:space="preserve">100993U</t>
  </si>
  <si>
    <t xml:space="preserve">CARGA, MANOBRA E DESCARGA DE SOLOS E MATERIAIS GRANULARES EM CAMINHÃO BASCULANTE 6 M³ - CARGA COM ESCAVADEIRA HIDRÁULICA (CAÇAMBA DE 1,20 M³ / 155 HP) E DESCARGA LIVRE (UNIDADE: T). AF_07/2020</t>
  </si>
  <si>
    <t xml:space="preserve">100994U</t>
  </si>
  <si>
    <t xml:space="preserve">CARGA, MANOBRA E DESCARGA DE SOLOS E MATERIAIS GRANULARES EM CAMINHÃO BASCULANTE 10 M³ - CARGA COM ESCAVADEIRA HIDRÁULICA (CAÇAMBA DE 1,20 M³ / 155 HP) E DESCARGA LIVRE (UNIDADE: T). AF_07/2020</t>
  </si>
  <si>
    <t xml:space="preserve">100995U</t>
  </si>
  <si>
    <t xml:space="preserve">CARGA, MANOBRA E DESCARGA DE SOLOS E MATERIAIS GRANULARES EM CAMINHÃO BASCULANTE 14 M³ - CARGA COM ESCAVADEIRA HIDRÁULICA (CAÇAMBA DE 1,20 M³ / 155 HP) E DESCARGA LIVRE (UNIDADE: T). AF_07/2020</t>
  </si>
  <si>
    <t xml:space="preserve">100996U</t>
  </si>
  <si>
    <t xml:space="preserve">CARGA, MANOBRA E DESCARGA DE SOLOS E MATERIAIS GRANULARES EM CAMINHÃO BASCULANTE 18 M³ - CARGA COM ESCAVADEIRA HIDRÁULICA (CAÇAMBA DE 1,20 M³ / 155 HP) E DESCARGA LIVRE (UNIDADE: T). AF_07/2020</t>
  </si>
  <si>
    <t xml:space="preserve">100997U</t>
  </si>
  <si>
    <t xml:space="preserve">CARGA, MANOBRA E DESCARGA DE ENTULHO EM CAMINHÃO BASCULANTE 6 M³ - CARGA COM ESCAVADEIRA HIDRÁULICA  (CAÇAMBA DE 0,80 M³ / 111 HP) E DESCARGA LIVRE (UNIDADE: T). AF_07/2020</t>
  </si>
  <si>
    <t xml:space="preserve">100998U</t>
  </si>
  <si>
    <t xml:space="preserve">CARGA, MANOBRA E DESCARGA DE ENTULHO EM CAMINHÃO BASCULANTE 10 M³ - CARGA COM ESCAVADEIRA HIDRÁULICA  (CAÇAMBA DE 0,80 M³ / 111 HP) E DESCARGA LIVRE (UNIDADE: T). AF_07/2020</t>
  </si>
  <si>
    <t xml:space="preserve">100999U</t>
  </si>
  <si>
    <t xml:space="preserve">CARGA, MANOBRA E DESCARGA DE ENTULHO EM CAMINHÃO BASCULANTE 14 M³ - CARGA COM ESCAVADEIRA HIDRÁULICA  (CAÇAMBA DE 0,80 M³ / 111 HP) E DESCARGA LIVRE (UNIDADE: T). AF_07/2020</t>
  </si>
  <si>
    <t xml:space="preserve">101000U</t>
  </si>
  <si>
    <t xml:space="preserve">CARGA, MANOBRA E DESCARGA DE ENTULHO EM CAMINHÃO BASCULANTE 18 M³ - CARGA COM ESCAVADEIRA HIDRÁULICA  (CAÇAMBA DE 0,80 M³ / 111 HP) E DESCARGA LIVRE (UNIDADE: T). AF_07/2020</t>
  </si>
  <si>
    <t xml:space="preserve">101001U</t>
  </si>
  <si>
    <t xml:space="preserve">CARGA DE MISTURA ASFÁLTICA EM CAMINHÃO BASCULANTE 6 M³ (UNIDADE: T). AF_07/2020</t>
  </si>
  <si>
    <t xml:space="preserve">101002U</t>
  </si>
  <si>
    <t xml:space="preserve">CARGA DE MISTURA ASFÁLTICA EM CAMINHÃO BASCULANTE 10 M³ (UNIDADE: T). AF_07/2020</t>
  </si>
  <si>
    <t xml:space="preserve">101003U</t>
  </si>
  <si>
    <t xml:space="preserve">CARGA DE MISTURA ASFÁLTICA EM CAMINHÃO BASCULANTE 14 M³ (UNIDADE: T). AF_07/2020</t>
  </si>
  <si>
    <t xml:space="preserve">101004U</t>
  </si>
  <si>
    <t xml:space="preserve">CARGA DE MISTURA ASFÁLTICA EM CAMINHÃO BASCULANTE 18 M³ (UNIDADE: T). AF_07/2020</t>
  </si>
  <si>
    <t xml:space="preserve">101005U</t>
  </si>
  <si>
    <t xml:space="preserve">CARGA, MANOBRA E DESCARGA DE ÁGUA EM CAMINHÃO PIPA 6 M³. AF_07/2020</t>
  </si>
  <si>
    <t xml:space="preserve">101006U</t>
  </si>
  <si>
    <t xml:space="preserve">CARGA, MANOBRA E DESCARGA DE ÁGUA EM CAMINHÃO PIPA 10 M³. AF_07/2020</t>
  </si>
  <si>
    <t xml:space="preserve">101007U</t>
  </si>
  <si>
    <t xml:space="preserve">CARGA DE ÁGUA EM CAMINHÃO PIPA 6 M³. AF_07/2020</t>
  </si>
  <si>
    <t xml:space="preserve">101008U</t>
  </si>
  <si>
    <t xml:space="preserve">CARGA DE ÁGUA EM CAMINHÃO PIPA 10 M³. AF_07/2020</t>
  </si>
  <si>
    <t xml:space="preserve">101009U</t>
  </si>
  <si>
    <t xml:space="preserve">CARGA, MANOBRA E DESCARGA DE POSTE DE CONCRETO EM CAMINHÃO CARROCERIA COM GUINDAUTO (MUNCK) 11,7 TM. AF_07/2020</t>
  </si>
  <si>
    <t xml:space="preserve">101010U</t>
  </si>
  <si>
    <t xml:space="preserve">CARGA, MANOBRA E DESCARGA DE PERFIL METÁLICO EM CAMINHÃO CARROCERIA COM GUINDAUTO (MUNCK) 11,7 TM. AF_07/2020</t>
  </si>
  <si>
    <t xml:space="preserve">101013U</t>
  </si>
  <si>
    <t xml:space="preserve">CARGA, MANOBRA E DESCARGA DE TUBOS DE CONCRETO, DN MENOR OU IGUAL A 300 MM, EM CAMINHÃO CARROCERIA COM GUINDAUTO (MUNCK) 11,7 TM. AF_07/2020</t>
  </si>
  <si>
    <t xml:space="preserve">101014U</t>
  </si>
  <si>
    <t xml:space="preserve">CARGA, MANOBRA E DESCARGA DE TUBOS DE CONCRETO, DN 400 MM, EM CAMINHÃO CARROCERIA COM GUINDAUTO (MUNCK) 11,7 TM. AF_07/2020</t>
  </si>
  <si>
    <t xml:space="preserve">101015U</t>
  </si>
  <si>
    <t xml:space="preserve">CARGA, MANOBRA E DESCARGA DE TUBOS DE CONCRETO, DN 500 MM, EM CAMINHÃO CARROCERIA COM GUINDAUTO (MUNCK) 11,7 TM. AF_07/2020</t>
  </si>
  <si>
    <t xml:space="preserve">101016U</t>
  </si>
  <si>
    <t xml:space="preserve">CARGA, MANOBRA E DESCARGA DE TUBOS METÁLICOS, DN MENOR OU IGUAL A 150 MM, EM CAMINHÃO CARROCERIA COM GUINDAUTO (MUNCK) 11,7 TM. AF_07/2020</t>
  </si>
  <si>
    <t xml:space="preserve">101017U</t>
  </si>
  <si>
    <t xml:space="preserve">CARGA, MANOBRA E DESCARGA DE TUBOS METÁLICOS, DN 200 MM, EM CAMINHÃO CARROCERIA COM GUINDAUTO (MUNCK) 11,7 TM. AF_07/2020</t>
  </si>
  <si>
    <t xml:space="preserve">101018U</t>
  </si>
  <si>
    <t xml:space="preserve">CARGA, MANOBRA E DESCARGA DE TUBOS METÁLICOS, DN 250 MM, EM CAMINHÃO CARROCERIA COM GUINDAUTO (MUNCK) 11,7 TM. AF_07/2020</t>
  </si>
  <si>
    <t xml:space="preserve">101463U</t>
  </si>
  <si>
    <t xml:space="preserve">CARGA, MANOBRA E DESCARGA DE TUBOS DE CONCRETO, DN 600 MM, EM CAMINHÃO CARROCERIA COM GUINDAUTO (MUNCK) 11,7 TM. AF_07/2020</t>
  </si>
  <si>
    <t xml:space="preserve">101464U</t>
  </si>
  <si>
    <t xml:space="preserve">CARGA, MANOBRA E DESCARGA DE TUBOS DE CONCRETO, DN 700 MM, EM CAMINHÃO CARROCERIA COM GUINDAUTO (MUNCK) 11,7 TM. AF_07/2020</t>
  </si>
  <si>
    <t xml:space="preserve">101465U</t>
  </si>
  <si>
    <t xml:space="preserve">CARGA, MANOBRA E DESCARGA DE TUBOS DE CONCRETO, DN 800 MM, EM CAMINHÃO CARROCERIA COM GUINDAUTO (MUNCK) 11,7 TM. AF_07/2020</t>
  </si>
  <si>
    <t xml:space="preserve">101466U</t>
  </si>
  <si>
    <t xml:space="preserve">CARGA, MANOBRA E DESCARGA DE TUBOS DE CONCRETO, DN 900 MM, EM CAMINHÃO CARROCERIA COM GUINDAUTO (MUNCK) 11,7 TM. AF_07/2020</t>
  </si>
  <si>
    <t xml:space="preserve">101467U</t>
  </si>
  <si>
    <t xml:space="preserve">CARGA, MANOBRA E DESCARGA DE TUBOS DE CONCRETO, DN 1000 MM, EM CAMINHÃO CARROCERIA COM GUINDAUTO (MUNCK) 11,7 TM. AF_07/2020</t>
  </si>
  <si>
    <t xml:space="preserve">101468U</t>
  </si>
  <si>
    <t xml:space="preserve">CARGA, MANOBRA E DESCARGA DE TUBOS DE CONCRETO, DN 1200 MM, EM CAMINHÃO CARROCERIA COM GUINDAUTO (MUNCK) 11,7 TM. AF_07/2020</t>
  </si>
  <si>
    <t xml:space="preserve">101469U</t>
  </si>
  <si>
    <t xml:space="preserve">CARGA, MANOBRA E DESCARGA DE TUBOS METÁLICOS, DN 300 MM, EM CAMINHÃO CARROCERIA COM GUINDAUTO (MUNCK) 11,7 TM. AF_07/2020</t>
  </si>
  <si>
    <t xml:space="preserve">101470U</t>
  </si>
  <si>
    <t xml:space="preserve">CARGA, MANOBRA E DESCARGA DE TUBOS METÁLICOS, DN 350 MM, EM CAMINHÃO CARROCERIA COM GUINDAUTO (MUNCK) 11,7 TM. AF_07/2020</t>
  </si>
  <si>
    <t xml:space="preserve">101471U</t>
  </si>
  <si>
    <t xml:space="preserve">CARGA, MANOBRA E DESCARGA DE TUBOS METÁLICOS, DN 400 MM, EM CAMINHÃO CARROCERIA COM GUINDAUTO (MUNCK) 11,7 TM. AF_07/2020</t>
  </si>
  <si>
    <t xml:space="preserve">101472U</t>
  </si>
  <si>
    <t xml:space="preserve">CARGA, MANOBRA E DESCARGA DE TUBOS METÁLICOS, DN 500 MM, EM CAMINHÃO CARROCERIA COM GUINDAUTO (MUNCK) 11,7 TM. AF_07/2020</t>
  </si>
  <si>
    <t xml:space="preserve">101473U</t>
  </si>
  <si>
    <t xml:space="preserve">CARGA, MANOBRA E DESCARGA DE TUBOS METÁLICOS, DN 600 MM, EM CAMINHÃO CARROCERIA COM GUINDAUTO (MUNCK) 11,7 TM. AF_07/2020</t>
  </si>
  <si>
    <t xml:space="preserve">101474U</t>
  </si>
  <si>
    <t xml:space="preserve">CARGA, MANOBRA E DESCARGA DE TUBOS METÁLICOS, DN 700 MM, EM CAMINHÃO CARROCERIA COM GUINDAUTO (MUNCK) 11,7 TM. AF_07/2020</t>
  </si>
  <si>
    <t xml:space="preserve">101475U</t>
  </si>
  <si>
    <t xml:space="preserve">CARGA, MANOBRA E DESCARGA DE TUBOS METÁLICOS, DN 800 MM, EM CAMINHÃO CARROCERIA COM GUINDAUTO (MUNCK) 11,7 TM. AF_07/2020</t>
  </si>
  <si>
    <t xml:space="preserve">101476U</t>
  </si>
  <si>
    <t xml:space="preserve">CARGA, MANOBRA E DESCARGA DE TUBOS METÁLICOS, DN 900 MM, EM CAMINHÃO CARROCERIA COM GUINDAUTO (MUNCK) 11,7 TM. AF_07/2020</t>
  </si>
  <si>
    <t xml:space="preserve">101477U</t>
  </si>
  <si>
    <t xml:space="preserve">CARGA, MANOBRA E DESCARGA DE TUBOS METÁLICOS, DN 1000 MM, EM CAMINHÃO CARROCERIA COM GUINDAUTO (MUNCK) 11,7 TM. AF_07/2020</t>
  </si>
  <si>
    <t xml:space="preserve">101478U</t>
  </si>
  <si>
    <t xml:space="preserve">CARGA, MANOBRA E DESCARGA DE TUBOS METÁLICOS, DN 1200 MM, EM CAMINHÃO CARROCERIA COM GUINDAUTO (MUNCK) 11,7 TM. AF_07/2020</t>
  </si>
  <si>
    <t xml:space="preserve">101480U</t>
  </si>
  <si>
    <t xml:space="preserve">CARGA, MANOBRA E DESCARGA DE TUBOS PLÁSTICOS, DN 250 MM, EM CAMINHÃO CARROCERIA COM GUINDAUTO (MUNCK) 11,7 TM. AF_07/2020</t>
  </si>
  <si>
    <t xml:space="preserve">101481U</t>
  </si>
  <si>
    <t xml:space="preserve">CARGA, MANOBRA E DESCARGA DE TUBOS PLÁSTICOS, DN 300 MM, EM CAMINHÃO CARROCERIA COM GUINDAUTO (MUNCK) 11,7 TM. AF_07/2020</t>
  </si>
  <si>
    <t xml:space="preserve">101482U</t>
  </si>
  <si>
    <t xml:space="preserve">CARGA, MANOBRA E DESCARGA DE TUBOS PLÁSTICOS, DN 400 MM, EM CAMINHÃO CARROCERIA COM GUINDAUTO (MUNCK) 11,7 TM. AF_07/2020</t>
  </si>
  <si>
    <t xml:space="preserve">101483U</t>
  </si>
  <si>
    <t xml:space="preserve">CARGA, MANOBRA E DESCARGA DE TUBOS PLÁSTICOS, DN 500 MM, EM CAMINHÃO CARROCERIA COM GUINDAUTO (MUNCK) 11,7 TM. AF_07/2020</t>
  </si>
  <si>
    <t xml:space="preserve">101484U</t>
  </si>
  <si>
    <t xml:space="preserve">CARGA, MANOBRA E DESCARGA DE TUBOS PLÁSTICOS, DN 600 MM, EM CAMINHÃO CARROCERIA COM GUINDAUTO (MUNCK) 11,7 TM. AF_07/2020</t>
  </si>
  <si>
    <t xml:space="preserve">101485U</t>
  </si>
  <si>
    <t xml:space="preserve">CARGA, MANOBRA E DESCARGA DE TUBOS PLÁSTICOS, DN 750 MM, EM CAMINHÃO CARROCERIA COM GUINDAUTO (MUNCK) 11,7 TM. AF_07/2020</t>
  </si>
  <si>
    <t xml:space="preserve">101486U</t>
  </si>
  <si>
    <t xml:space="preserve">CARGA, MANOBRA E DESCARGA DE TUBOS PLÁSTICOS, DN 900 MM, EM CAMINHÃO CARROCERIA COM GUINDAUTO (MUNCK) 11,7 TM. AF_07/2020</t>
  </si>
  <si>
    <t xml:space="preserve">101487U</t>
  </si>
  <si>
    <t xml:space="preserve">CARGA, MANOBRA E DESCARGA DE TUBOS PLÁSTICOS, DN 1000 MM, EM CAMINHÃO CARROCERIA COM GUINDAUTO (MUNCK) 11,7 TM. AF_07/2020</t>
  </si>
  <si>
    <t xml:space="preserve">101488U</t>
  </si>
  <si>
    <t xml:space="preserve">CARGA, MANOBRA E DESCARGA DE TUBOS PLÁSTICOS, DN 1200 MM, EM CAMINHÃO CARROCERIA COM GUINDAUTO (MUNCK) 11,7 TM. AF_07/2020</t>
  </si>
  <si>
    <t xml:space="preserve">101188U</t>
  </si>
  <si>
    <t xml:space="preserve">RECOMPOSIÇÃO PARCIAL DE ARAME FARPADO Nº 14 CLASSE 250, FIXADO EM CERCA COM MOURÕES DE CONCRETO - FORNECIMENTO E INSTALAÇÃO. AF_05/2020</t>
  </si>
  <si>
    <t xml:space="preserve">101189U</t>
  </si>
  <si>
    <t xml:space="preserve">CERCA COM MOURÕES DE CONCRETO, RETO, H=3,00 M, ESPAÇAMENTO DE 2,5 M, CRAVADOS 0,5 M, COM 4 FIOS DE ARAME FARPADO Nº 14 CLASSE 250 - FORNECIMENTO E INSTALAÇÃO. AF_05/2020</t>
  </si>
  <si>
    <t xml:space="preserve">101190U</t>
  </si>
  <si>
    <t xml:space="preserve">CERCA COM MOURÕES DE CONCRETO, RETO, H=3,00 M, ESPAÇAMENTO DE 2,5 M, CRAVADOS 0,5 M, COM 4 FIOS DE ARAME DE AÇO OVALADO 15X17 - FORNECIMENTO E INSTALAÇÃO. AF_05/2020</t>
  </si>
  <si>
    <t xml:space="preserve">101191U</t>
  </si>
  <si>
    <t xml:space="preserve">CERCA COM MOURÕES DE CONCRETO, RETO, H=3,00 M, ESPAÇAMENTO DE 2,5 M, CRAVADOS 0,5 M, COM 4 FIOS DE ARAME MISTO - FORNECIMENTO E INSTALAÇÃO. AF_05/2020</t>
  </si>
  <si>
    <t xml:space="preserve">101192U</t>
  </si>
  <si>
    <t xml:space="preserve">CERCA COM MOURÕES DE CONCRETO, RETO, H=2,30 M, ESPAÇAMENTO DE 2,5 M, CRAVADOS 0,5 M, COM 4 FIOS DE ARAME FARPADO Nº 14 CLASSE 250 - FORNECIMENTO E INSTALAÇÃO. AF_05/2020</t>
  </si>
  <si>
    <t xml:space="preserve">101193U</t>
  </si>
  <si>
    <t xml:space="preserve">CERCA COM MOURÕES DE CONCRETO, RETO, H=2,30 M, ESPAÇAMENTO DE 2,5 M, CRAVADOS 0,5 M, COM 4 FIOS DE ARAME DE AÇO OVALADO 15X17 - FORNECIMENTO E INSTALAÇÃO. AF_05/2020</t>
  </si>
  <si>
    <t xml:space="preserve">101194U</t>
  </si>
  <si>
    <t xml:space="preserve">CERCA COM MOURÕES DE CONCRETO, RETO, H=2,30 M, ESPAÇAMENTO DE 2,5 M, CRAVADOS 0,5 M, COM 4 FIOS DE ARAME MISTO - FORNECIMENTO E INSTALAÇÃO. AF_05/2020</t>
  </si>
  <si>
    <t xml:space="preserve">101197U</t>
  </si>
  <si>
    <t xml:space="preserve">CERCA COM MOURÕES DE CONCRETO, SEÇÃO "T" PONTA INCLINADA, 10X10 CM, ESPAÇAMENTO DE 2,5 M, CRAVADOS 0,5 M, COM 11 FIOS DE ARAME FARPADO Nº 14 - FORNECIMENTO E INSTALAÇÃO. AF_05/2020</t>
  </si>
  <si>
    <t xml:space="preserve">101198U</t>
  </si>
  <si>
    <t xml:space="preserve">CERCA COM MOURÕES DE CONCRETO, SEÇÃO "T" PONTA INCLINADA, 10X10 CM, ESPAÇAMENTO DE 2,5 M, CRAVADOS 0,5 M, COM 11 FIOS DE ARAME DE AÇO OVALADO 15X17 - FORNECIMENTO E INSTALAÇÃO. AF_05/2020</t>
  </si>
  <si>
    <t xml:space="preserve">101199U</t>
  </si>
  <si>
    <t xml:space="preserve">CERCA COM MOURÕES DE CONCRETO, SEÇÃO "T" PONTA INCLINADA, 10X10CM, ESPAÇAMENTO DE 2,5M, CRAVADOS 0,5M, COM 11 FIOS DE ARAME MISTO - FORNECIMENTO E INSTALAÇÃO. AF_05/2020</t>
  </si>
  <si>
    <t xml:space="preserve">101200U</t>
  </si>
  <si>
    <t xml:space="preserve">CERCA COM MOURÕES DE MADEIRA, 7,5X7,5 CM, ESPAÇAMENTO DE 2,5 M, ALTURA LIVRE DE 2 M, CRAVADOS 0,5 M, COM 4 FIOS DE ARAME FARPADO Nº 14 CLASSE 250 - FORNECIMENTO E INSTALAÇÃO. AF_05/2020</t>
  </si>
  <si>
    <t xml:space="preserve">101201U</t>
  </si>
  <si>
    <t xml:space="preserve">CERCA COM MOURÕES DE MADEIRA, 7,5X7,5 CM, ESPAÇAMENTO DE 2,5 M, ALTURA LIVRE DE 2 M, CRAVADOS 0,5 M, COM 8 FIOS DE ARAME FARPADO Nº 14 CLASSE 250 - FORNECIMENTO E INSTALAÇÃO. AF_05/2020</t>
  </si>
  <si>
    <t xml:space="preserve">101202U</t>
  </si>
  <si>
    <t xml:space="preserve">CERCA COM MOURÕES DE MADEIRA ROLIÇA, DIÂMETRO 11 CM, ESPAÇAMENTO DE 2,5 M, ALTURA LIVRE DE 1,7 M, CRAVADOS 0,5 M, COM 5 FIOS DE ARAME FARPADO Nº 14 CLASSE 250 - FORNECIMENTO E INSTALAÇÃO. AF_05/2020</t>
  </si>
  <si>
    <t xml:space="preserve">101203U</t>
  </si>
  <si>
    <t xml:space="preserve">CERCA COM MOURÕES DE MADEIRA ROLIÇA, DIÂMETRO 11 CM, ESPAÇAMENTO DE 2,5 M, ALTURA LIVRE DE 1,7 M, CRAVADOS 0,5 M, COM 5 FIOS DE ARAME DE AÇO OVALADO 15X17 - FORNECIMENTO E INSTALAÇÃO. AF_05/2020</t>
  </si>
  <si>
    <t xml:space="preserve">101204U</t>
  </si>
  <si>
    <t xml:space="preserve">CERCA COM MOURÕES DE MADEIRA ROLIÇA, DIÂMETRO 11 CM, ESPAÇAMENTO DE 2,5 M, ALTURA LIVRE DE 1,7 M, CRAVADOS 0,5 M, COM 5 FIOS DE ARAME MISTO - FORNECIMENTO E INSTALAÇÃO. AF_05/2020</t>
  </si>
  <si>
    <t xml:space="preserve">101205U</t>
  </si>
  <si>
    <t xml:space="preserve">PORTÃO COM MOURÕES DE MADEIRA ROLIÇA, DIÂMETRO 11 CM, COM 5 FIOS DE ARAME FARPADO Nº 14 CLASSE 250, SEM DOBRADIÇAS - FORNECIMENTO E INSTALAÇÃO. AF_05/2020</t>
  </si>
  <si>
    <t xml:space="preserve">102362U</t>
  </si>
  <si>
    <t xml:space="preserve">ALAMBRADO PARA QUADRA POLIESPORTIVA, ESTRUTURADO POR TUBOS DE ACO GALVANIZADO, (MONTANTES COM DIAMETRO 2", TRAVESSAS E ESCORAS COM DIÂMETRO 1 ¼), COM TELA DE ARAME GALVANIZADO, FIO 14 BWG E MALHA QUADRADA 5X5CM (EXCETO MURETA). AF_03/2021</t>
  </si>
  <si>
    <t xml:space="preserve">102363U</t>
  </si>
  <si>
    <t xml:space="preserve">ALAMBRADO PARA QUADRA POLIESPORTIVA, ESTRUTURADO POR TUBOS DE ACO GALVANIZADO, (MONTANTES COM DIAMETRO 2", TRAVESSAS E ESCORAS COM DIÂMETRO 1 ¼), COM TELA DE ARAME GALVANIZADO, FIO 12 BWG E MALHA QUADRADA 5X5CM (EXCETO MURETA). AF_03/2021</t>
  </si>
  <si>
    <t xml:space="preserve">102364U</t>
  </si>
  <si>
    <t xml:space="preserve">ALAMBRADO PARA QUADRA POLIESPORTIVA, ESTRUTURADO POR TUBOS DE ACO GALVANIZADO, (MONTANTES COM DIAMETRO 2", TRAVESSAS E ESCORAS COM DIÂMETRO 1 ¼), COM TELA DE ARAME GALVANIZADO, FIO 10 BWG E MALHA QUADRADA 5X5CM (EXCETO MURETA). AF_03/2021</t>
  </si>
  <si>
    <t xml:space="preserve">98509U</t>
  </si>
  <si>
    <t xml:space="preserve">PLANTIO DE ARBUSTO OU  CERCA VIVA. AF_05/2018</t>
  </si>
  <si>
    <t xml:space="preserve">98510U</t>
  </si>
  <si>
    <t xml:space="preserve">PLANTIO DE ÁRVORE ORNAMENTAL COM ALTURA DE MUDA MENOR OU IGUAL A 2,00 M. AF_05/2018</t>
  </si>
  <si>
    <t xml:space="preserve">98511U</t>
  </si>
  <si>
    <t xml:space="preserve">PLANTIO DE ÁRVORE ORNAMENTAL COM ALTURA DE MUDA MAIOR QUE 2,00 M E MENOR OU IGUAL A 4,00 M. AF_05/2018</t>
  </si>
  <si>
    <t xml:space="preserve">98516U</t>
  </si>
  <si>
    <t xml:space="preserve">PLANTIO DE PALMEIRA COM ALTURA DE MUDA MENOR OU IGUAL A 2,00 M. AF_05/2018</t>
  </si>
  <si>
    <t xml:space="preserve">98519U</t>
  </si>
  <si>
    <t xml:space="preserve">REVOLVIMENTO E LIMPEZA MANUAL DE SOLO. AF_05/2018</t>
  </si>
  <si>
    <t xml:space="preserve">98520U</t>
  </si>
  <si>
    <t xml:space="preserve">APLICAÇÃO DE ADUBO EM SOLO. AF_05/2018</t>
  </si>
  <si>
    <t xml:space="preserve">98521U</t>
  </si>
  <si>
    <t xml:space="preserve">APLICAÇÃO DE CALCÁRIO PARA CORREÇÃO DO PH DO SOLO. AF_05/2018</t>
  </si>
  <si>
    <t xml:space="preserve">98522U</t>
  </si>
  <si>
    <t xml:space="preserve">ALAMBRADO EM MOURÕES DE CONCRETO, COM TELA DE ARAME GALVANIZADO (INCLUSIVE MURETA EM CONCRETO). AF_05/2018</t>
  </si>
  <si>
    <t xml:space="preserve">98524U</t>
  </si>
  <si>
    <t xml:space="preserve">LIMPEZA MANUAL DE VEGETAÇÃO EM TERRENO COM ENXADA.AF_05/2018</t>
  </si>
  <si>
    <t xml:space="preserve">98503U</t>
  </si>
  <si>
    <t xml:space="preserve">PLANTIO DE GRAMA EM PAVIMENTO CONCREGRAMA. AF_05/2018</t>
  </si>
  <si>
    <t xml:space="preserve">98504U</t>
  </si>
  <si>
    <t xml:space="preserve">PLANTIO DE GRAMA BATATAIS EM PLACAS. AF_05/2018</t>
  </si>
  <si>
    <t xml:space="preserve">98505U</t>
  </si>
  <si>
    <t xml:space="preserve">PLANTIO DE FORRAÇÃO. AF_05/2018</t>
  </si>
  <si>
    <t xml:space="preserve">103946U</t>
  </si>
  <si>
    <t xml:space="preserve">PLANTIO DE GRAMA ESMERALDA OU SÃO CARLOS OU CURITIBANA, EM PLACAS. AF_05/2022</t>
  </si>
  <si>
    <t xml:space="preserve">103185U</t>
  </si>
  <si>
    <t xml:space="preserve">INSTALAÇÃO DE ESQUI TRIPLO, EM TUBO DE AÇO CARBONO - EQUIPAMENTO DE GINÁSTICA PARA ACADEMIA AO AR LIVRE / ACADEMIA DA TERCEIRA IDADE - ATI, INSTALADO SOBRE PISO DE CONCRETO EXISTENTE. AF_10/2021</t>
  </si>
  <si>
    <t xml:space="preserve">103186U</t>
  </si>
  <si>
    <t xml:space="preserve">INSTALAÇÃO DE MULTIEXERCITADOR COM SEIS FUNÇÕES, EM TUBO DE AÇO CARBONO - EQUIPAMENTO DE GINÁSTICA PARA ACADEMIA AO AR LIVRE / ACADEMIA DA TERCEIRA IDADE - ATI, INSTALADO SOBRE PISO DE CONCRETO EXISTENTE. AF_10/2021</t>
  </si>
  <si>
    <t xml:space="preserve">103187U</t>
  </si>
  <si>
    <t xml:space="preserve">INSTALAÇÃO DE SIMULADOR DE CAMINHADA TRIPLO, EM TUBO DE AÇO CARBONO - EQUIPAMENTO DE GINÁSTICA PARA ACADEMIA AO AR LIVRE / ACADEMIA DA TERCEIRA IDADE - ATI, INSTALADO SOBRE PISO DE CONCRETO EXISTENTE. AF_10/2021</t>
  </si>
  <si>
    <t xml:space="preserve">103188U</t>
  </si>
  <si>
    <t xml:space="preserve">INSTALAÇÃO DE SIMULADOR DE CAVALGADA TRIPLO, EM TUBO DE AÇO CARBONO - EQUIPAMENTO DE GINÁSTICA PARA ACADEMIA AO AR LIVRE / ACADEMIA DA TERCEIRA IDADE - ATI, INSTALADO SOBRE PISO DE CONCRETO EXISTENTE. AF_10/2021</t>
  </si>
  <si>
    <t xml:space="preserve">103189U</t>
  </si>
  <si>
    <t xml:space="preserve">INSTALAÇÃO DE SIMULADOR DE REMO INDIVIDUAL, EM TUBO DE AÇO CARBONO - EQUIPAMENTO DE GINÁSTICA PARA ACADEMIA AO AR LIVRE / ACADEMIA DA TERCEIRA IDADE - ATI, INSTALADO SOBRE PISO DE CONCRETO EXISTENTE. AF_10/2021</t>
  </si>
  <si>
    <t xml:space="preserve">103190U</t>
  </si>
  <si>
    <t xml:space="preserve">INSTALAÇÃO DE PRESSÃO DE PERNAS TRIPLO, EM TUBO DE AÇO CARBONO - EQUIPAMENTO DE GINÁSTICA PARA ACADEMIA AO AR LIVRE / ACADEMIA DA TERCEIRA IDADE - ATI, INSTALADO SOBRE SOLO. AF_10/2021</t>
  </si>
  <si>
    <t xml:space="preserve">103191U</t>
  </si>
  <si>
    <t xml:space="preserve">INSTALAÇÃO DE ALONGADOR COM TRÊS ALTURAS, EM TUBO DE AÇO CARBONO - EQUIPAMENTO DE GINASTICA PARA ACADEMIA AO AR LIVRE / ACADEMIA DA TERCEIRA IDADE - ATI, INSTALADO SOBRE SOLO. AF_10/2021</t>
  </si>
  <si>
    <t xml:space="preserve">103192U</t>
  </si>
  <si>
    <t xml:space="preserve">INSTALAÇÃO DE ROTAÇÃO DIAGONAL DUPLA, APARELHO TRIPLO, EM TUBO DE AÇO CARBONO - EQUIPAMENTO DE GINÁSTICA PARA ACADEMIA AO AR LIVRE / ACADEMIA DA TERCEIRA IDADE - ATI, INSTALADO SOBRE SOLO. AF_10/2021</t>
  </si>
  <si>
    <t xml:space="preserve">103193U</t>
  </si>
  <si>
    <t xml:space="preserve">INSTALAÇÃO DE ROTAÇÃO VERTICAL DUPLO, EM TUBO DE AÇO CARBONO - EQUIPAMENTO DE GINÁSTICA PARA ACADEMIA AO AR LIVRE / ACADEMIA DA TERCEIRA IDADE - ATI, INSTALADO SOBRE SOLO. AF_10/2021</t>
  </si>
  <si>
    <t xml:space="preserve">103194U</t>
  </si>
  <si>
    <t xml:space="preserve">INSTALAÇÃO DE SURF DUPLO, EM TUBO DE AÇO CARBONO - EQUIPAMENTO DE GINÁSTICA PARA ACADEMIA AO AR LIVRE / ACADEMIA DA TERCEIRA IDADE - ATI, INSTALADO SOBRE SOLO. AF_10/2021</t>
  </si>
  <si>
    <t xml:space="preserve">103195U</t>
  </si>
  <si>
    <t xml:space="preserve">INSTALAÇÃO DE PLACA ORIENTATIVA SOBRE EXERCÍCIOS, 2,00M X 1,00M, EM TUBO DE AÇO CARBONO - PARA ACADEMIA AO AR LIVRE / ACADEMIA DA TERCEIRA IDADE - ATI, INSTALADO SOBRE SOLO. AF_10/2021</t>
  </si>
  <si>
    <t xml:space="preserve">103205U</t>
  </si>
  <si>
    <t xml:space="preserve">INSTALAÇÃO DE PRESSÃO DE PERNAS TRIPLO, EM TUBO DE AÇO CARBONO - EQUIPAMENTO DE GINÁSTICA PARA ACADEMIA AO AR LIVRE / ACADEMIA DA TERCEIRA IDADE - ATI, INSTALADO SOBRE PISO DE CONCRETO EXISTENTE. AF_10/2021</t>
  </si>
  <si>
    <t xml:space="preserve">103206U</t>
  </si>
  <si>
    <t xml:space="preserve">INSTALAÇÃO DE ALONGADOR COM TRÊS ALTURAS, EM TUBO DE AÇO CARBONO - EQUIPAMENTO DE GINÁSTICA PARA ACADEMIA AO AR LIVRE / ACADEMIA DA TERCEIRA IDADE - ATI, INSTALADO SOBRE PISO DE CONCRETO EXISTENTE. AF_10/2021</t>
  </si>
  <si>
    <t xml:space="preserve">103207U</t>
  </si>
  <si>
    <t xml:space="preserve">INSTALAÇÃO DE ROTAÇÃO DIAGONAL DUPLA, APARELHO TRIPLO, EM TUBO DE AÇO CARBONO - EQUIPAMENTO DE GINÁSTICA PARA ACADEMIA AO AR LIVRE / ACADEMIA DA TERCEIRA IDADE - ATI, INSTALADO SOBRE PISO DE CONCRETO EXISTENTE. AF_10/2021</t>
  </si>
  <si>
    <t xml:space="preserve">103208U</t>
  </si>
  <si>
    <t xml:space="preserve">INSTALAÇÃO DE ROTAÇÃO VERTICAL DUPLO, EM TUBO DE ACO CARBONO - EQUIPAMENTO DE GINASTICA PARA ACADEMIA AO AR LIVRE / ACADEMIA DA TERCEIRA IDADE - ATI, INSTALADO SOBRE PISO DE CONCRETO EXISTENTE. AF_10/2021</t>
  </si>
  <si>
    <t xml:space="preserve">103209U</t>
  </si>
  <si>
    <t xml:space="preserve">INSTALAÇÃO DE SURF DUPLO, EM TUBO DE AÇO CARBONO - EQUIPAMENTO DE GINÁSTICA PARA ACADEMIA AO AR LIVRE / ACADEMIA DA TERCEIRA IDADE - ATI, INSTALADO SOBRE PISO DE CONCRETO EXISTENTE. AF_10/2021</t>
  </si>
  <si>
    <t xml:space="preserve">103210U</t>
  </si>
  <si>
    <t xml:space="preserve">INSTALAÇÃO DE PLACA ORIENTATIVA SOBRE EXERCÍCIOS, 2,00M X 1,00M, EM TUBO DE AÇO CARBONO - PARA ACADEMIA AO AR LIVRE / ACADEMIA DA TERCEIRA IDADE - ATI, INSTALADO SOBRE PISO DE CONCRETO EXISTENTE. AF_10/2021</t>
  </si>
  <si>
    <t xml:space="preserve">103304U</t>
  </si>
  <si>
    <t xml:space="preserve">INSTALAÇÃO DE BANCO METÁLICO COM ENCOSTO, 1,60 M DE COMPRIMENTO, EM TUBO DE AÇO CARBONO COM PINTURA ELETROSTÁTICA, SOBRE PISO DE CONCRETO EXISTENTE. AF_11/2021</t>
  </si>
  <si>
    <t xml:space="preserve">103307U</t>
  </si>
  <si>
    <t xml:space="preserve">INSTALAÇÃO DE LIXEIRA METÁLICA DUPLA, CAPACIDADE DE 60 L, EM TUBO DE AÇO CARBONO E CESTOS EM CHAPA DE AÇO COM PINTURA ELETROSTÁTICA, SOBRE PISO DE CONCRETO EXISTENTE. AF_11/2021</t>
  </si>
  <si>
    <t xml:space="preserve">103310U</t>
  </si>
  <si>
    <t xml:space="preserve">INSTALAÇÃO DE LIXEIRA METÁLICA DUPLA, CAPACIDADE DE 60 L, EM TUBO DE AÇO CARBONO E CESTOS EM CHAPA DE AÇO COM PINTURA ELETROSTÁTICA, SOBRE SOLO. AF_11/2021</t>
  </si>
  <si>
    <t xml:space="preserve">103314U</t>
  </si>
  <si>
    <t xml:space="preserve">INSTALAÇÃO DE PERGOLADO DE MADEIRA, EM MAÇARANDUBA, ANGELIM OU EQUIVALENTE DA REGIÃO, FIXADO COM CONCRETO SOBRE PISO DE CONCRETO EXISTENTE. AF_11/2021</t>
  </si>
  <si>
    <t xml:space="preserve">103315U</t>
  </si>
  <si>
    <t xml:space="preserve">INSTALAÇÃO DE PERGOLADO DE MADEIRA, EM MAÇARANDUBA, ANGELIM OU EQUIVALENTE DA REGIÃO, FIXADO COM CONCRETO SOBRE SOLO. AF_11/2021</t>
  </si>
  <si>
    <t xml:space="preserve">103769U</t>
  </si>
  <si>
    <t xml:space="preserve">PAR DE TABELAS DE BASQUETE DE COMPENSADO NAVAL, COM AROS E REDES - FORNECIMENTO E INSTALAÇÃO. AF_03/2022</t>
  </si>
  <si>
    <t xml:space="preserve">98525U</t>
  </si>
  <si>
    <t xml:space="preserve">LIMPEZA MECANIZADA DE CAMADA VEGETAL, VEGETAÇÃO E PEQUENAS ÁRVORES (DIÂMETRO DE TRONCO MENOR QUE 0,20 M), COM TRATOR DE ESTEIRAS.AF_05/2018</t>
  </si>
  <si>
    <t xml:space="preserve">98526U</t>
  </si>
  <si>
    <t xml:space="preserve">REMOÇÃO DE RAÍZES REMANESCENTES DE TRONCO DE ÁRVORE COM DIÂMETRO MAIOR OU IGUAL A 0,20 M E MENOR QUE 0,40 M.AF_05/2018</t>
  </si>
  <si>
    <t xml:space="preserve">98527U</t>
  </si>
  <si>
    <t xml:space="preserve">REMOÇÃO DE RAÍZES REMANESCENTES DE TRONCO DE ÁRVORE COM DIÂMETRO MAIOR OU IGUAL A 0,40 M E MENOR QUE 0,60 M.AF_05/2018</t>
  </si>
  <si>
    <t xml:space="preserve">98528U</t>
  </si>
  <si>
    <t xml:space="preserve">REMOÇÃO DE RAÍZES REMANESCENTES DE TRONCO DE ÁRVORE COM DIÂMETRO MAIOR OU IGUAL A 0,60 M.AF_05/2018</t>
  </si>
  <si>
    <t xml:space="preserve">98529U</t>
  </si>
  <si>
    <t xml:space="preserve">CORTE RASO E RECORTE DE ÁRVORE COM DIÂMETRO DE TRONCO MAIOR OU IGUAL A 0,20 M E MENOR QUE 0,40 M.AF_05/2018</t>
  </si>
  <si>
    <t xml:space="preserve">98530U</t>
  </si>
  <si>
    <t xml:space="preserve">CORTE RASO E RECORTE DE ÁRVORE COM DIÂMETRO DE TRONCO MAIOR OU IGUAL A 0,40 M E MENOR QUE 0,60 M.AF_05/2018</t>
  </si>
  <si>
    <t xml:space="preserve">98531U</t>
  </si>
  <si>
    <t xml:space="preserve">CORTE RASO E RECORTE DE ÁRVORE COM DIÂMETRO DE TRONCO MAIOR OU IGUAL A 0,60 M.AF_05/2018</t>
  </si>
  <si>
    <t xml:space="preserve">98532U</t>
  </si>
  <si>
    <t xml:space="preserve">PODA EM ALTURA DE ÁRVORE COM DIÂMETRO DE TRONCO MENOR QUE 0,20 M.AF_05/2018</t>
  </si>
  <si>
    <t xml:space="preserve">98533U</t>
  </si>
  <si>
    <t xml:space="preserve">PODA EM ALTURA DE ÁRVORE COM DIÂMETRO DE TRONCO MAIOR OU IGUAL A 0,20 M E MENOR QUE 0,40 M.AF_05/2018</t>
  </si>
  <si>
    <t xml:space="preserve">98534U</t>
  </si>
  <si>
    <t xml:space="preserve">PODA EM ALTURA DE ÁRVORE COM DIÂMETRO DE TRONCO MAIOR OU IGUAL A 0,40 M E MENOR QUE 0,60 M.AF_05/2018</t>
  </si>
  <si>
    <t xml:space="preserve">98535U</t>
  </si>
  <si>
    <t xml:space="preserve">PODA EM ALTURA DE ÁRVORE COM DIÂMETRO DE TRONCO MAIOR OU IGUAL A 0,60 M.AF_05/2018</t>
  </si>
  <si>
    <t xml:space="preserve">88238U</t>
  </si>
  <si>
    <t xml:space="preserve">AJUDANTE DE ARMADOR COM ENCARGOS COMPLEMENTARES</t>
  </si>
  <si>
    <t xml:space="preserve">88239U</t>
  </si>
  <si>
    <t xml:space="preserve">AJUDANTE DE CARPINTEIRO COM ENCARGOS COMPLEMENTARES</t>
  </si>
  <si>
    <t xml:space="preserve">88240U</t>
  </si>
  <si>
    <t xml:space="preserve">AJUDANTE DE ESTRUTURA METÁLICA COM ENCARGOS COMPLEMENTARES</t>
  </si>
  <si>
    <t xml:space="preserve">88241U</t>
  </si>
  <si>
    <t xml:space="preserve">AJUDANTE DE OPERAÇÃO EM GERAL COM ENCARGOS COMPLEMENTARES</t>
  </si>
  <si>
    <t xml:space="preserve">88242U</t>
  </si>
  <si>
    <t xml:space="preserve">AJUDANTE DE PEDREIRO COM ENCARGOS COMPLEMENTARES</t>
  </si>
  <si>
    <t xml:space="preserve">88243U</t>
  </si>
  <si>
    <t xml:space="preserve">AJUDANTE ESPECIALIZADO COM ENCARGOS COMPLEMENTARES</t>
  </si>
  <si>
    <t xml:space="preserve">88245U</t>
  </si>
  <si>
    <t xml:space="preserve">ARMADOR COM ENCARGOS COMPLEMENTARES</t>
  </si>
  <si>
    <t xml:space="preserve">88246U</t>
  </si>
  <si>
    <t xml:space="preserve">ASSENTADOR DE TUBOS COM ENCARGOS COMPLEMENTARES</t>
  </si>
  <si>
    <t xml:space="preserve">88247U</t>
  </si>
  <si>
    <t xml:space="preserve">AUXILIAR DE ELETRICISTA COM ENCARGOS COMPLEMENTARES</t>
  </si>
  <si>
    <t xml:space="preserve">88248U</t>
  </si>
  <si>
    <t xml:space="preserve">AUXILIAR DE ENCANADOR OU BOMBEIRO HIDRÁULICO COM ENCARGOS COMPLEMENTARES</t>
  </si>
  <si>
    <t xml:space="preserve">88249U</t>
  </si>
  <si>
    <t xml:space="preserve">AUXILIAR DE LABORATÓRIO COM ENCARGOS COMPLEMENTARES</t>
  </si>
  <si>
    <t xml:space="preserve">88250U</t>
  </si>
  <si>
    <t xml:space="preserve">AUXILIAR DE MECÂNICO COM ENCARGOS COMPLEMENTARES</t>
  </si>
  <si>
    <t xml:space="preserve">88251U</t>
  </si>
  <si>
    <t xml:space="preserve">AUXILIAR DE SERRALHEIRO COM ENCARGOS COMPLEMENTARES</t>
  </si>
  <si>
    <t xml:space="preserve">88252U</t>
  </si>
  <si>
    <t xml:space="preserve">AUXILIAR DE SERVIÇOS GERAIS COM ENCARGOS COMPLEMENTARES</t>
  </si>
  <si>
    <t xml:space="preserve">88253U</t>
  </si>
  <si>
    <t xml:space="preserve">AUXILIAR DE TOPÓGRAFO COM ENCARGOS COMPLEMENTARES</t>
  </si>
  <si>
    <t xml:space="preserve">88255U</t>
  </si>
  <si>
    <t xml:space="preserve">AUXILIAR TÉCNICO DE ENGENHARIA COM ENCARGOS COMPLEMENTARES</t>
  </si>
  <si>
    <t xml:space="preserve">88256U</t>
  </si>
  <si>
    <t xml:space="preserve">AZULEJISTA OU LADRILHISTA COM ENCARGOS COMPLEMENTARES</t>
  </si>
  <si>
    <t xml:space="preserve">88257U</t>
  </si>
  <si>
    <t xml:space="preserve">BLASTER, DINAMITADOR OU CABO DE FOGO COM ENCARGOS COMPLEMENTARES</t>
  </si>
  <si>
    <t xml:space="preserve">88258U</t>
  </si>
  <si>
    <t xml:space="preserve">CADASTRISTA DE REDES DE AGUA E ESGOTO COM ENCARGOS COMPLEMENTARES</t>
  </si>
  <si>
    <t xml:space="preserve">88260U</t>
  </si>
  <si>
    <t xml:space="preserve">CALCETEIRO COM ENCARGOS COMPLEMENTARES</t>
  </si>
  <si>
    <t xml:space="preserve">88261U</t>
  </si>
  <si>
    <t xml:space="preserve">CARPINTEIRO DE ESQUADRIA COM ENCARGOS COMPLEMENTARES</t>
  </si>
  <si>
    <t xml:space="preserve">88262U</t>
  </si>
  <si>
    <t xml:space="preserve">CARPINTEIRO DE FORMAS COM ENCARGOS COMPLEMENTARES</t>
  </si>
  <si>
    <t xml:space="preserve">88263U</t>
  </si>
  <si>
    <t xml:space="preserve">CAVOUQUEIRO OU OPERADOR PERFURATRIZ/ROMPEDOR COM ENCARGOS COMPLEMENTARES</t>
  </si>
  <si>
    <t xml:space="preserve">88264U</t>
  </si>
  <si>
    <t xml:space="preserve">ELETRICISTA COM ENCARGOS COMPLEMENTARES</t>
  </si>
  <si>
    <t xml:space="preserve">88265U</t>
  </si>
  <si>
    <t xml:space="preserve">ELETRICISTA INDUSTRIAL COM ENCARGOS COMPLEMENTARES</t>
  </si>
  <si>
    <t xml:space="preserve">88266U</t>
  </si>
  <si>
    <t xml:space="preserve">ELETROTÉCNICO COM ENCARGOS COMPLEMENTARES</t>
  </si>
  <si>
    <t xml:space="preserve">88267U</t>
  </si>
  <si>
    <t xml:space="preserve">ENCANADOR OU BOMBEIRO HIDRÁULICO COM ENCARGOS COMPLEMENTARES</t>
  </si>
  <si>
    <t xml:space="preserve">88269U</t>
  </si>
  <si>
    <t xml:space="preserve">GESSEIRO COM ENCARGOS COMPLEMENTARES</t>
  </si>
  <si>
    <t xml:space="preserve">88270U</t>
  </si>
  <si>
    <t xml:space="preserve">IMPERMEABILIZADOR COM ENCARGOS COMPLEMENTARES</t>
  </si>
  <si>
    <t xml:space="preserve">88272U</t>
  </si>
  <si>
    <t xml:space="preserve">MACARIQUEIRO COM ENCARGOS COMPLEMENTARES</t>
  </si>
  <si>
    <t xml:space="preserve">88273U</t>
  </si>
  <si>
    <t xml:space="preserve">MARCENEIRO COM ENCARGOS COMPLEMENTARES</t>
  </si>
  <si>
    <t xml:space="preserve">88274U</t>
  </si>
  <si>
    <t xml:space="preserve">MARMORISTA/GRANITEIRO COM ENCARGOS COMPLEMENTARES</t>
  </si>
  <si>
    <t xml:space="preserve">88275U</t>
  </si>
  <si>
    <t xml:space="preserve">MECÃNICO DE EQUIPAMENTOS PESADOS COM ENCARGOS COMPLEMENTARES</t>
  </si>
  <si>
    <t xml:space="preserve">88277U</t>
  </si>
  <si>
    <t xml:space="preserve">MONTADOR (TUBO AÇO/EQUIPAMENTOS) COM ENCARGOS COMPLEMENTARES</t>
  </si>
  <si>
    <t xml:space="preserve">88278U</t>
  </si>
  <si>
    <t xml:space="preserve">MONTADOR DE ESTRUTURA METÁLICA COM ENCARGOS COMPLEMENTARES</t>
  </si>
  <si>
    <t xml:space="preserve">88279U</t>
  </si>
  <si>
    <t xml:space="preserve">MONTADOR ELETROMECÃNICO COM ENCARGOS COMPLEMENTARES</t>
  </si>
  <si>
    <t xml:space="preserve">88281U</t>
  </si>
  <si>
    <t xml:space="preserve">MOTORISTA DE BASCULANTE COM ENCARGOS COMPLEMENTARES</t>
  </si>
  <si>
    <t xml:space="preserve">88282U</t>
  </si>
  <si>
    <t xml:space="preserve">MOTORISTA DE CAMINHÃO COM ENCARGOS COMPLEMENTARES</t>
  </si>
  <si>
    <t xml:space="preserve">88283U</t>
  </si>
  <si>
    <t xml:space="preserve">MOTORISTA DE CAMINHÃO E CARRETA COM ENCARGOS COMPLEMENTARES</t>
  </si>
  <si>
    <t xml:space="preserve">88284U</t>
  </si>
  <si>
    <t xml:space="preserve">MOTORISTA DE VEIÍCULO LEVE COM ENCARGOS COMPLEMENTARES</t>
  </si>
  <si>
    <t xml:space="preserve">88285U</t>
  </si>
  <si>
    <t xml:space="preserve">MOTORISTA DE VEÍCULO PESADO COM ENCARGOS COMPLEMENTARES</t>
  </si>
  <si>
    <t xml:space="preserve">88286U</t>
  </si>
  <si>
    <t xml:space="preserve">MOTORISTA OPERADOR DE MUNCK COM ENCARGOS COMPLEMENTARES</t>
  </si>
  <si>
    <t xml:space="preserve">88288U</t>
  </si>
  <si>
    <t xml:space="preserve">NIVELADOR COM ENCARGOS COMPLEMENTARES</t>
  </si>
  <si>
    <t xml:space="preserve">88291U</t>
  </si>
  <si>
    <t xml:space="preserve">OPERADOR DE BETONEIRA (CAMINHÃO) COM ENCARGOS COMPLEMENTARES</t>
  </si>
  <si>
    <t xml:space="preserve">88292U</t>
  </si>
  <si>
    <t xml:space="preserve">OPERADOR DE COMPRESSOR OU COMPRESSORISTA COM ENCARGOS COMPLEMENTARES</t>
  </si>
  <si>
    <t xml:space="preserve">88293U</t>
  </si>
  <si>
    <t xml:space="preserve">OPERADOR DE DEMARCADORA DE FAIXAS COM ENCARGOS COMPLEMENTARES</t>
  </si>
  <si>
    <t xml:space="preserve">88294U</t>
  </si>
  <si>
    <t xml:space="preserve">OPERADOR DE ESCAVADEIRA COM ENCARGOS COMPLEMENTARES</t>
  </si>
  <si>
    <t xml:space="preserve">88295U</t>
  </si>
  <si>
    <t xml:space="preserve">OPERADOR DE GUINCHO COM ENCARGOS COMPLEMENTARES</t>
  </si>
  <si>
    <t xml:space="preserve">88296U</t>
  </si>
  <si>
    <t xml:space="preserve">OPERADOR DE GUINDASTE COM ENCARGOS COMPLEMENTARES</t>
  </si>
  <si>
    <t xml:space="preserve">88297U</t>
  </si>
  <si>
    <t xml:space="preserve">OPERADOR DE MÁQUINAS E EQUIPAMENTOS COM ENCARGOS COMPLEMENTARES</t>
  </si>
  <si>
    <t xml:space="preserve">88298U</t>
  </si>
  <si>
    <t xml:space="preserve">OPERADOR DE MARTELETE OU MARTELETEIRO COM ENCARGOS COMPLEMENTARES</t>
  </si>
  <si>
    <t xml:space="preserve">88299U</t>
  </si>
  <si>
    <t xml:space="preserve">OPERADOR DE MOTO-ESCREIPER COM ENCARGOS COMPLEMENTARES</t>
  </si>
  <si>
    <t xml:space="preserve">88300U</t>
  </si>
  <si>
    <t xml:space="preserve">OPERADOR DE MOTONIVELADORA COM ENCARGOS COMPLEMENTARES</t>
  </si>
  <si>
    <t xml:space="preserve">88301U</t>
  </si>
  <si>
    <t xml:space="preserve">OPERADOR DE PÁ CARREGADEIRA COM ENCARGOS COMPLEMENTARES</t>
  </si>
  <si>
    <t xml:space="preserve">88302U</t>
  </si>
  <si>
    <t xml:space="preserve">OPERADOR DE PAVIMENTADORA COM ENCARGOS COMPLEMENTARES</t>
  </si>
  <si>
    <t xml:space="preserve">88303U</t>
  </si>
  <si>
    <t xml:space="preserve">OPERADOR DE ROLO COMPACTADOR COM ENCARGOS COMPLEMENTARES</t>
  </si>
  <si>
    <t xml:space="preserve">88304U</t>
  </si>
  <si>
    <t xml:space="preserve">OPERADOR DE USINA DE ASFALTO, DE SOLOS OU DE CONCRETO COM ENCARGOS COMPLEMENTARES</t>
  </si>
  <si>
    <t xml:space="preserve">88306U</t>
  </si>
  <si>
    <t xml:space="preserve">OPERADOR JATO DE AREIA OU JATISTA COM ENCARGOS COMPLEMENTARES</t>
  </si>
  <si>
    <t xml:space="preserve">88307U</t>
  </si>
  <si>
    <t xml:space="preserve">OPERADOR PARA BATE ESTACAS COM ENCARGOS COMPLEMENTARES</t>
  </si>
  <si>
    <t xml:space="preserve">88308U</t>
  </si>
  <si>
    <t xml:space="preserve">PASTILHEIRO COM ENCARGOS COMPLEMENTARES</t>
  </si>
  <si>
    <t xml:space="preserve">88309U</t>
  </si>
  <si>
    <t xml:space="preserve">PEDREIRO COM ENCARGOS COMPLEMENTARES</t>
  </si>
  <si>
    <t xml:space="preserve">88310U</t>
  </si>
  <si>
    <t xml:space="preserve">PINTOR COM ENCARGOS COMPLEMENTARES</t>
  </si>
  <si>
    <t xml:space="preserve">88311U</t>
  </si>
  <si>
    <t xml:space="preserve">PINTOR DE LETREIROS COM ENCARGOS COMPLEMENTARES</t>
  </si>
  <si>
    <t xml:space="preserve">88312U</t>
  </si>
  <si>
    <t xml:space="preserve">PINTOR PARA TINTA EPÓXI COM ENCARGOS COMPLEMENTARES</t>
  </si>
  <si>
    <t xml:space="preserve">88313U</t>
  </si>
  <si>
    <t xml:space="preserve">POCEIRO COM ENCARGOS COMPLEMENTARES</t>
  </si>
  <si>
    <t xml:space="preserve">88314U</t>
  </si>
  <si>
    <t xml:space="preserve">RASTELEIRO COM ENCARGOS COMPLEMENTARES</t>
  </si>
  <si>
    <t xml:space="preserve">88315U</t>
  </si>
  <si>
    <t xml:space="preserve">SERRALHEIRO COM ENCARGOS COMPLEMENTARES</t>
  </si>
  <si>
    <t xml:space="preserve">88316U</t>
  </si>
  <si>
    <t xml:space="preserve">SERVENTE COM ENCARGOS COMPLEMENTARES</t>
  </si>
  <si>
    <t xml:space="preserve">88317U</t>
  </si>
  <si>
    <t xml:space="preserve">SOLDADOR COM ENCARGOS COMPLEMENTARES</t>
  </si>
  <si>
    <t xml:space="preserve">88318U</t>
  </si>
  <si>
    <t xml:space="preserve">SOLDADOR A (PARA SOLDA A SER TESTADA COM RAIOS "X") COM ENCARGOS COMPLEMENTARES</t>
  </si>
  <si>
    <t xml:space="preserve">88320U</t>
  </si>
  <si>
    <t xml:space="preserve">TAQUEADOR OU TAQUEIRO COM ENCARGOS COMPLEMENTARES</t>
  </si>
  <si>
    <t xml:space="preserve">88321U</t>
  </si>
  <si>
    <t xml:space="preserve">TÉCNICO DE LABORATÓRIO COM ENCARGOS COMPLEMENTARES</t>
  </si>
  <si>
    <t xml:space="preserve">88322U</t>
  </si>
  <si>
    <t xml:space="preserve">TÉCNICO DE SONDAGEM COM ENCARGOS COMPLEMENTARES</t>
  </si>
  <si>
    <t xml:space="preserve">88323U</t>
  </si>
  <si>
    <t xml:space="preserve">TELHADISTA COM ENCARGOS COMPLEMENTARES</t>
  </si>
  <si>
    <t xml:space="preserve">88324U</t>
  </si>
  <si>
    <t xml:space="preserve">TRATORISTA COM ENCARGOS COMPLEMENTARES</t>
  </si>
  <si>
    <t xml:space="preserve">88325U</t>
  </si>
  <si>
    <t xml:space="preserve">VIDRACEIRO COM ENCARGOS COMPLEMENTARES</t>
  </si>
  <si>
    <t xml:space="preserve">88326U</t>
  </si>
  <si>
    <t xml:space="preserve">VIGIA NOTURNO COM ENCARGOS COMPLEMENTARES</t>
  </si>
  <si>
    <t xml:space="preserve">88377U</t>
  </si>
  <si>
    <t xml:space="preserve">OPERADOR DE BETONEIRA ESTACIONÁRIA/MISTURADOR COM ENCARGOS COMPLEMENTARES</t>
  </si>
  <si>
    <t xml:space="preserve">88441U</t>
  </si>
  <si>
    <t xml:space="preserve">JARDINEIRO COM ENCARGOS COMPLEMENTARES</t>
  </si>
  <si>
    <t xml:space="preserve">88597U</t>
  </si>
  <si>
    <t xml:space="preserve">DESENHISTA DETALHISTA COM ENCARGOS COMPLEMENTARES</t>
  </si>
  <si>
    <t xml:space="preserve">90766U</t>
  </si>
  <si>
    <t xml:space="preserve">ALMOXARIFE COM ENCARGOS COMPLEMENTARES</t>
  </si>
  <si>
    <t xml:space="preserve">90767U</t>
  </si>
  <si>
    <t xml:space="preserve">APONTADOR OU APROPRIADOR COM ENCARGOS COMPLEMENTARES</t>
  </si>
  <si>
    <t xml:space="preserve">90768U</t>
  </si>
  <si>
    <t xml:space="preserve">ARQUITETO DE OBRA JUNIOR COM ENCARGOS COMPLEMENTARES</t>
  </si>
  <si>
    <t xml:space="preserve">90769U</t>
  </si>
  <si>
    <t xml:space="preserve">ARQUITETO DE OBRA PLENO COM ENCARGOS COMPLEMENTARES</t>
  </si>
  <si>
    <t xml:space="preserve">90770U</t>
  </si>
  <si>
    <t xml:space="preserve">ARQUITETO DE OBRA SENIOR COM ENCARGOS COMPLEMENTARES</t>
  </si>
  <si>
    <t xml:space="preserve">90771U</t>
  </si>
  <si>
    <t xml:space="preserve">AUXILIAR DE DESENHISTA COM ENCARGOS COMPLEMENTARES</t>
  </si>
  <si>
    <t xml:space="preserve">90772U</t>
  </si>
  <si>
    <t xml:space="preserve">AUXILIAR DE ESCRITORIO COM ENCARGOS COMPLEMENTARES</t>
  </si>
  <si>
    <t xml:space="preserve">90773U</t>
  </si>
  <si>
    <t xml:space="preserve">DESENHISTA COPISTA COM ENCARGOS COMPLEMENTARES</t>
  </si>
  <si>
    <t xml:space="preserve">90775U</t>
  </si>
  <si>
    <t xml:space="preserve">DESENHISTA PROJETISTA COM ENCARGOS COMPLEMENTARES</t>
  </si>
  <si>
    <t xml:space="preserve">90776U</t>
  </si>
  <si>
    <t xml:space="preserve">ENCARREGADO GERAL COM ENCARGOS COMPLEMENTARES</t>
  </si>
  <si>
    <t xml:space="preserve">90777U</t>
  </si>
  <si>
    <t xml:space="preserve">ENGENHEIRO CIVIL DE OBRA JUNIOR COM ENCARGOS COMPLEMENTARES</t>
  </si>
  <si>
    <t xml:space="preserve">90778U</t>
  </si>
  <si>
    <t xml:space="preserve">ENGENHEIRO CIVIL DE OBRA PLENO COM ENCARGOS COMPLEMENTARES</t>
  </si>
  <si>
    <t xml:space="preserve">90779U</t>
  </si>
  <si>
    <t xml:space="preserve">ENGENHEIRO CIVIL DE OBRA SENIOR COM ENCARGOS COMPLEMENTARES</t>
  </si>
  <si>
    <t xml:space="preserve">90780U</t>
  </si>
  <si>
    <t xml:space="preserve">MESTRE DE OBRAS COM ENCARGOS COMPLEMENTARES</t>
  </si>
  <si>
    <t xml:space="preserve">90781U</t>
  </si>
  <si>
    <t xml:space="preserve">TOPOGRAFO COM ENCARGOS COMPLEMENTARES</t>
  </si>
  <si>
    <t xml:space="preserve">91677U</t>
  </si>
  <si>
    <t xml:space="preserve">ENGENHEIRO ELETRICISTA COM ENCARGOS COMPLEMENTARES</t>
  </si>
  <si>
    <t xml:space="preserve">91678U</t>
  </si>
  <si>
    <t xml:space="preserve">ENGENHEIRO SANITARISTA COM ENCARGOS COMPLEMENTARES</t>
  </si>
  <si>
    <t xml:space="preserve">93558U</t>
  </si>
  <si>
    <t xml:space="preserve">MOTORISTA DE CAMINHAO COM ENCARGOS COMPLEMENTARES</t>
  </si>
  <si>
    <t xml:space="preserve">MES</t>
  </si>
  <si>
    <t xml:space="preserve">93559U</t>
  </si>
  <si>
    <t xml:space="preserve">93560U</t>
  </si>
  <si>
    <t xml:space="preserve">93561U</t>
  </si>
  <si>
    <t xml:space="preserve">93562U</t>
  </si>
  <si>
    <t xml:space="preserve">93563U</t>
  </si>
  <si>
    <t xml:space="preserve">93564U</t>
  </si>
  <si>
    <t xml:space="preserve">93565U</t>
  </si>
  <si>
    <t xml:space="preserve">93566U</t>
  </si>
  <si>
    <t xml:space="preserve">93567U</t>
  </si>
  <si>
    <t xml:space="preserve">93568U</t>
  </si>
  <si>
    <t xml:space="preserve">93569U</t>
  </si>
  <si>
    <t xml:space="preserve">ARQUITETO JUNIOR COM ENCARGOS COMPLEMENTARES</t>
  </si>
  <si>
    <t xml:space="preserve">93570U</t>
  </si>
  <si>
    <t xml:space="preserve">ARQUITETO PLENO COM ENCARGOS COMPLEMENTARES</t>
  </si>
  <si>
    <t xml:space="preserve">93571U</t>
  </si>
  <si>
    <t xml:space="preserve">ARQUITETO SENIOR COM ENCARGOS COMPLEMENTARES</t>
  </si>
  <si>
    <t xml:space="preserve">94295U</t>
  </si>
  <si>
    <t xml:space="preserve">94296U</t>
  </si>
  <si>
    <t xml:space="preserve">95308U</t>
  </si>
  <si>
    <t xml:space="preserve">CURSO DE CAPACITAÇÃO PARA AJUDANTE DE ARMADOR (ENCARGOS COMPLEMENTARES) - HORISTA</t>
  </si>
  <si>
    <t xml:space="preserve">95309U</t>
  </si>
  <si>
    <t xml:space="preserve">CURSO DE CAPACITAÇÃO PARA AJUDANTE DE CARPINTEIRO (ENCARGOS COMPLEMENTARES) - HORISTA</t>
  </si>
  <si>
    <t xml:space="preserve">95310U</t>
  </si>
  <si>
    <t xml:space="preserve">CURSO DE CAPACITAÇÃO PARA AJUDANTE DE ESTRUTURA METÁLICA (ENCARGOS COMPLEMENTARES) - HORISTA</t>
  </si>
  <si>
    <t xml:space="preserve">95311U</t>
  </si>
  <si>
    <t xml:space="preserve">CURSO DE CAPACITAÇÃO PARA AJUDANTE DE OPERAÇÃO EM GERAL (ENCARGOS COMPLEMENTARES) - HORISTA</t>
  </si>
  <si>
    <t xml:space="preserve">95312U</t>
  </si>
  <si>
    <t xml:space="preserve">CURSO DE CAPACITAÇÃO PARA AJUDANTE DE PEDREIRO (ENCARGOS COMPLEMENTARES) - HORISTA</t>
  </si>
  <si>
    <t xml:space="preserve">95313U</t>
  </si>
  <si>
    <t xml:space="preserve">CURSO DE CAPACITAÇÃO PARA AJUDANTE ESPECIALIZADO (ENCARGOS COMPLEMENTARES) - HORISTA</t>
  </si>
  <si>
    <t xml:space="preserve">95314U</t>
  </si>
  <si>
    <t xml:space="preserve">CURSO DE CAPACITAÇÃO PARA ARMADOR (ENCARGOS COMPLEMENTARES) - HORISTA</t>
  </si>
  <si>
    <t xml:space="preserve">95315U</t>
  </si>
  <si>
    <t xml:space="preserve">CURSO DE CAPACITAÇÃO PARA ASSENTADOR DE TUBOS (ENCARGOS COMPLEMENTARES) - HORISTA</t>
  </si>
  <si>
    <t xml:space="preserve">95316U</t>
  </si>
  <si>
    <t xml:space="preserve">CURSO DE CAPACITAÇÃO PARA AUXILIAR DE ELETRICISTA (ENCARGOS COMPLEMENTARES) - HORISTA</t>
  </si>
  <si>
    <t xml:space="preserve">95317U</t>
  </si>
  <si>
    <t xml:space="preserve">CURSO DE CAPACITAÇÃO PARA AUXILIAR DE ENCANADOR OU BOMBEIRO HIDRÁULICO (ENCARGOS COMPLEMENTARES) - HORISTA</t>
  </si>
  <si>
    <t xml:space="preserve">95318U</t>
  </si>
  <si>
    <t xml:space="preserve">CURSO DE CAPACITAÇÃO PARA AUXILIAR DE LABORATÓRIO (ENCARGOS COMPLEMENTARES) - HORISTA</t>
  </si>
  <si>
    <t xml:space="preserve">95319U</t>
  </si>
  <si>
    <t xml:space="preserve">CURSO DE CAPACITAÇÃO PARA AUXILIAR DE MECÂNICO (ENCARGOS COMPLEMENTARES) - HORISTA</t>
  </si>
  <si>
    <t xml:space="preserve">95320U</t>
  </si>
  <si>
    <t xml:space="preserve">CURSO DE CAPACITAÇÃO PARA AUXILIAR DE SERRALHEIRO (ENCARGOS COMPLEMENTARES) - HORISTA</t>
  </si>
  <si>
    <t xml:space="preserve">95321U</t>
  </si>
  <si>
    <t xml:space="preserve">CURSO DE CAPACITAÇÃO PARA AUXILIAR DE SERVIÇOS GERAIS (ENCARGOS COMPLEMENTARES) - HORISTA</t>
  </si>
  <si>
    <t xml:space="preserve">95322U</t>
  </si>
  <si>
    <t xml:space="preserve">CURSO DE CAPACITAÇÃO PARA AUXILIAR DE TOPÓGRAFO (ENCARGOS COMPLEMENTARES) - HORISTA</t>
  </si>
  <si>
    <t xml:space="preserve">95323U</t>
  </si>
  <si>
    <t xml:space="preserve">CURSO DE CAPACITAÇÃO PARA AUXILIAR TÉCNICO DE ENGENHARIA (ENCARGOS COMPLEMENTARES) - HORISTA</t>
  </si>
  <si>
    <t xml:space="preserve">95324U</t>
  </si>
  <si>
    <t xml:space="preserve">CURSO DE CAPACITAÇÃO PARA AZULEJISTA OU LADRILHISTA (ENCARGOS COMPLEMENTARES) - HORISTA</t>
  </si>
  <si>
    <t xml:space="preserve">95325U</t>
  </si>
  <si>
    <t xml:space="preserve">CURSO DE CAPACITAÇÃO PARA BLASTER, DINAMITADOR OU CABO DE FOGO (ENCARGOS COMPLEMENTARES) - HORISTA</t>
  </si>
  <si>
    <t xml:space="preserve">95326U</t>
  </si>
  <si>
    <t xml:space="preserve">CURSO DE CAPACITAÇÃO PARA CADASTRISTA DE REDES DE AGUA E ESGOTO (ENCARGOS COMPLEMENTARES) - HORISTA</t>
  </si>
  <si>
    <t xml:space="preserve">95328U</t>
  </si>
  <si>
    <t xml:space="preserve">CURSO DE CAPACITAÇÃO PARA CALCETEIRO (ENCARGOS COMPLEMENTARES) - HORISTA</t>
  </si>
  <si>
    <t xml:space="preserve">95329U</t>
  </si>
  <si>
    <t xml:space="preserve">CURSO DE CAPACITAÇÃO PARA CARPINTEIRO DE ESQUADRIA (ENCARGOS COMPLEMENTARES) - HORISTA</t>
  </si>
  <si>
    <t xml:space="preserve">95330U</t>
  </si>
  <si>
    <t xml:space="preserve">CURSO DE CAPACITAÇÃO PARA CARPINTEIRO DE FÔRMAS (ENCARGOS COMPLEMENTARES) - HORISTA</t>
  </si>
  <si>
    <t xml:space="preserve">95331U</t>
  </si>
  <si>
    <t xml:space="preserve">CURSO DE CAPACITAÇÃO PARA CAVOUQUEIRO OU OPERADOR PERFURATRIZ/ROMPEDOR (ENCARGOS COMPLEMENTARES) - HORISTA</t>
  </si>
  <si>
    <t xml:space="preserve">95332U</t>
  </si>
  <si>
    <t xml:space="preserve">CURSO DE CAPACITAÇÃO PARA ELETRICISTA (ENCARGOS COMPLEMENTARES) - HORISTA</t>
  </si>
  <si>
    <t xml:space="preserve">95333U</t>
  </si>
  <si>
    <t xml:space="preserve">CURSO DE CAPACITAÇÃO PARA ELETRICISTA INDUSTRIAL (ENCARGOS COMPLEMENTARES) - HORISTA</t>
  </si>
  <si>
    <t xml:space="preserve">95334U</t>
  </si>
  <si>
    <t xml:space="preserve">CURSO DE CAPACITAÇÃO PARA ELETROTÉCNICO (ENCARGOS COMPLEMENTARES) - HORISTA</t>
  </si>
  <si>
    <t xml:space="preserve">95335U</t>
  </si>
  <si>
    <t xml:space="preserve">CURSO DE CAPACITAÇÃO PARA ENCANADOR OU BOMBEIRO HIDRÁULICO (ENCARGOS COMPLEMENTARES) - HORISTA</t>
  </si>
  <si>
    <t xml:space="preserve">95337U</t>
  </si>
  <si>
    <t xml:space="preserve">CURSO DE CAPACITAÇÃO PARA GESSEIRO (ENCARGOS COMPLEMENTARES) - HORISTA</t>
  </si>
  <si>
    <t xml:space="preserve">95338U</t>
  </si>
  <si>
    <t xml:space="preserve">CURSO DE CAPACITAÇÃO PARA IMPERMEABILIZADOR (ENCARGOS COMPLEMENTARES) - HORISTA</t>
  </si>
  <si>
    <t xml:space="preserve">95339U</t>
  </si>
  <si>
    <t xml:space="preserve">CURSO DE CAPACITAÇÃO PARA MAÇARIQUEIRO (ENCARGOS COMPLEMENTARES) - HORISTA</t>
  </si>
  <si>
    <t xml:space="preserve">95340U</t>
  </si>
  <si>
    <t xml:space="preserve">CURSO DE CAPACITAÇÃO PARA MARCENEIRO (ENCARGOS COMPLEMENTARES) - HORISTA</t>
  </si>
  <si>
    <t xml:space="preserve">95341U</t>
  </si>
  <si>
    <t xml:space="preserve">CURSO DE CAPACITAÇÃO PARA MARMORISTA/GRANITEIRO (ENCARGOS COMPLEMENTARES) - HORISTA</t>
  </si>
  <si>
    <t xml:space="preserve">95342U</t>
  </si>
  <si>
    <t xml:space="preserve">CURSO DE CAPACITAÇÃO PARA MECÂNICO DE EQUIPAMENTOS PESADOS (ENCARGOS COMPLEMENTARES) - HORISTA</t>
  </si>
  <si>
    <t xml:space="preserve">95343U</t>
  </si>
  <si>
    <t xml:space="preserve">CURSO DE CAPACITAÇÃO PARA MONTADOR  DE TUBO AÇO/EQUIPAMENTOS (ENCARGOS COMPLEMENTARES) - HORISTA</t>
  </si>
  <si>
    <t xml:space="preserve">95344U</t>
  </si>
  <si>
    <t xml:space="preserve">CURSO DE CAPACITAÇÃO PARA MONTADOR DE ESTRUTURA METÁLICA (ENCARGOS COMPLEMENTARES) - HORISTA</t>
  </si>
  <si>
    <t xml:space="preserve">95345U</t>
  </si>
  <si>
    <t xml:space="preserve">CURSO DE CAPACITAÇÃO PARA MONTADOR ELETROMECÂNICO (ENCARGOS COMPLEMENTARES) - HORISTA</t>
  </si>
  <si>
    <t xml:space="preserve">95346U</t>
  </si>
  <si>
    <t xml:space="preserve">CURSO DE CAPACITAÇÃO PARA MOTORISTA DE BASCULANTE (ENCARGOS COMPLEMENTARES) - HORISTA</t>
  </si>
  <si>
    <t xml:space="preserve">95347U</t>
  </si>
  <si>
    <t xml:space="preserve">CURSO DE CAPACITAÇÃO PARA MOTORISTA DE CAMINHÃO (ENCARGOS COMPLEMENTARES) - HORISTA</t>
  </si>
  <si>
    <t xml:space="preserve">95348U</t>
  </si>
  <si>
    <t xml:space="preserve">CURSO DE CAPACITAÇÃO PARA MOTORISTA DE CAMINHÃO E CARRETA (ENCARGOS COMPLEMENTARES) - HORISTA</t>
  </si>
  <si>
    <t xml:space="preserve">95349U</t>
  </si>
  <si>
    <t xml:space="preserve">CURSO DE CAPACITAÇÃO PARA MOTORISTA DE VEÍCULO LEVE (ENCARGOS COMPLEMENTARES) - HORISTA</t>
  </si>
  <si>
    <t xml:space="preserve">95350U</t>
  </si>
  <si>
    <t xml:space="preserve">CURSO DE CAPACITAÇÃO PARA MOTORISTA DE VEÍCULO PESADO (ENCARGOS COMPLEMENTARES) - HORISTA</t>
  </si>
  <si>
    <t xml:space="preserve">95351U</t>
  </si>
  <si>
    <t xml:space="preserve">CURSO DE CAPACITAÇÃO PARA MOTORISTA OPERADOR DE MUNCK (ENCARGOS COMPLEMENTARES) - HORISTA</t>
  </si>
  <si>
    <t xml:space="preserve">95352U</t>
  </si>
  <si>
    <t xml:space="preserve">CURSO DE CAPACITAÇÃO PARA NIVELADOR (ENCARGOS COMPLEMENTARES) - HORISTA</t>
  </si>
  <si>
    <t xml:space="preserve">95354U</t>
  </si>
  <si>
    <t xml:space="preserve">CURSO DE CAPACITAÇÃO PARA OPERADOR DE BETONEIRA (CAMINHÃO) (ENCARGOS COMPLEMENTARES) - HORISTA</t>
  </si>
  <si>
    <t xml:space="preserve">95355U</t>
  </si>
  <si>
    <t xml:space="preserve">CURSO DE CAPACITAÇÃO PARA OPERADOR DE COMPRESSOR OU COMPRESSORISTA (ENCARGOS COMPLEMENTARES) - HORISTA</t>
  </si>
  <si>
    <t xml:space="preserve">95356U</t>
  </si>
  <si>
    <t xml:space="preserve">CURSO DE CAPACITAÇÃO PARA OPERADOR DE DEMARCADORA DE FAIXAS (ENCARGOS COMPLEMENTARES) - HORISTA</t>
  </si>
  <si>
    <t xml:space="preserve">95357U</t>
  </si>
  <si>
    <t xml:space="preserve">CURSO DE CAPACITAÇÃO PARA OPERADOR DE ESCAVADEIRA (ENCARGOS COMPLEMENTARES) - HORISTA</t>
  </si>
  <si>
    <t xml:space="preserve">95358U</t>
  </si>
  <si>
    <t xml:space="preserve">CURSO DE CAPACITAÇÃO PARA OPERADOR DE GUINCHO (ENCARGOS COMPLEMENTARES) - HORISTA</t>
  </si>
  <si>
    <t xml:space="preserve">95359U</t>
  </si>
  <si>
    <t xml:space="preserve">CURSO DE CAPACITAÇÃO PARA OPERADOR DE GUINDASTE (ENCARGOS COMPLEMENTARES) - HORISTA</t>
  </si>
  <si>
    <t xml:space="preserve">95360U</t>
  </si>
  <si>
    <t xml:space="preserve">CURSO DE CAPACITAÇÃO PARA OPERADOR DE MÁQUINAS E EQUIPAMENTOS (ENCARGOS COMPLEMENTARES) - HORISTA</t>
  </si>
  <si>
    <t xml:space="preserve">95361U</t>
  </si>
  <si>
    <t xml:space="preserve">CURSO DE CAPACITAÇÃO PARA OPERADOR DE MARTELETE OU MARTELETEIRO (ENCARGOS COMPLEMENTARES) - HORISTA</t>
  </si>
  <si>
    <t xml:space="preserve">95362U</t>
  </si>
  <si>
    <t xml:space="preserve">CURSO DE CAPACITAÇÃO PARA OPERADOR DE MOTO-ESCREIPER (ENCARGOS COMPLEMENTARES) - HORISTA</t>
  </si>
  <si>
    <t xml:space="preserve">95363U</t>
  </si>
  <si>
    <t xml:space="preserve">CURSO DE CAPACITAÇÃO PARA OPERADOR DE MOTONIVELADORA (ENCARGOS COMPLEMENTARES) - HORISTA</t>
  </si>
  <si>
    <t xml:space="preserve">95364U</t>
  </si>
  <si>
    <t xml:space="preserve">CURSO DE CAPACITAÇÃO PARA OPERADOR DE PÁ CARREGADEIRA (ENCARGOS COMPLEMENTARES) - HORISTA</t>
  </si>
  <si>
    <t xml:space="preserve">95365U</t>
  </si>
  <si>
    <t xml:space="preserve">CURSO DE CAPACITAÇÃO PARA OPERADOR DE PAVIMENTADORA (ENCARGOS COMPLEMENTARES) - HORISTA</t>
  </si>
  <si>
    <t xml:space="preserve">95366U</t>
  </si>
  <si>
    <t xml:space="preserve">CURSO DE CAPACITAÇÃO PARA OPERADOR DE ROLO COMPACTADOR (ENCARGOS COMPLEMENTARES) - HORISTA</t>
  </si>
  <si>
    <t xml:space="preserve">95367U</t>
  </si>
  <si>
    <t xml:space="preserve">CURSO DE CAPACITAÇÃO PARA OPERADOR DE USINA DE ASFALTO, DE SOLOS OU DE CONCRETO (ENCARGOS COMPLEMENTARES) - HORISTA</t>
  </si>
  <si>
    <t xml:space="preserve">95368U</t>
  </si>
  <si>
    <t xml:space="preserve">CURSO DE CAPACITAÇÃO PARA OPERADOR JATO DE AREIA OU JATISTA (ENCARGOS COMPLEMENTARES) - HORISTA</t>
  </si>
  <si>
    <t xml:space="preserve">95369U</t>
  </si>
  <si>
    <t xml:space="preserve">CURSO DE CAPACITAÇÃO PARA OPERADOR PARA BATE ESTACAS (ENCARGOS COMPLEMENTARES) - HORISTA</t>
  </si>
  <si>
    <t xml:space="preserve">95370U</t>
  </si>
  <si>
    <t xml:space="preserve">CURSO DE CAPACITAÇÃO PARA PASTILHEIRO (ENCARGOS COMPLEMENTARES) - HORISTA</t>
  </si>
  <si>
    <t xml:space="preserve">95371U</t>
  </si>
  <si>
    <t xml:space="preserve">CURSO DE CAPACITAÇÃO PARA PEDREIRO (ENCARGOS COMPLEMENTARES) - HORISTA</t>
  </si>
  <si>
    <t xml:space="preserve">95372U</t>
  </si>
  <si>
    <t xml:space="preserve">CURSO DE CAPACITAÇÃO PARA PINTOR (ENCARGOS COMPLEMENTARES) - HORISTA</t>
  </si>
  <si>
    <t xml:space="preserve">95373U</t>
  </si>
  <si>
    <t xml:space="preserve">CURSO DE CAPACITAÇÃO PARA PINTOR DE LETREIROS (ENCARGOS COMPLEMENTARES) - HORISTA</t>
  </si>
  <si>
    <t xml:space="preserve">95374U</t>
  </si>
  <si>
    <t xml:space="preserve">CURSO DE CAPACITAÇÃO PARA PINTOR PARA TINTA EPÓXI (ENCARGOS COMPLEMENTARES) - HORISTA</t>
  </si>
  <si>
    <t xml:space="preserve">95375U</t>
  </si>
  <si>
    <t xml:space="preserve">CURSO DE CAPACITAÇÃO PARA POCEIRO (ENCARGOS COMPLEMENTARES) - HORISTA</t>
  </si>
  <si>
    <t xml:space="preserve">95376U</t>
  </si>
  <si>
    <t xml:space="preserve">CURSO DE CAPACITAÇÃO PARA RASTELEIRO (ENCARGOS COMPLEMENTARES) - HORISTA</t>
  </si>
  <si>
    <t xml:space="preserve">95377U</t>
  </si>
  <si>
    <t xml:space="preserve">CURSO DE CAPACITAÇÃO PARA SERRALHEIRO (ENCARGOS COMPLEMENTARES) - HORISTA</t>
  </si>
  <si>
    <t xml:space="preserve">95378U</t>
  </si>
  <si>
    <t xml:space="preserve">CURSO DE CAPACITAÇÃO PARA SERVENTE (ENCARGOS COMPLEMENTARES) - HORISTA</t>
  </si>
  <si>
    <t xml:space="preserve">95379U</t>
  </si>
  <si>
    <t xml:space="preserve">CURSO DE CAPACITAÇÃO PARA SOLDADOR (ENCARGOS COMPLEMENTARES) - HORISTA</t>
  </si>
  <si>
    <t xml:space="preserve">95380U</t>
  </si>
  <si>
    <t xml:space="preserve">CURSO DE CAPACITAÇÃO PARA SOLDADOR A (PARA SOLDA A SER TESTADA COM RAIOS  X ) (ENCARGOS COMPLEMENTARES) - HORISTA</t>
  </si>
  <si>
    <t xml:space="preserve">95382U</t>
  </si>
  <si>
    <t xml:space="preserve">CURSO DE CAPACITAÇÃO PARA TAQUEADOR OU TAQUEIRO (ENCARGOS COMPLEMENTARES) - HORISTA</t>
  </si>
  <si>
    <t xml:space="preserve">95383U</t>
  </si>
  <si>
    <t xml:space="preserve">CURSO DE CAPACITAÇÃO PARA TÉCNICO DE LABORATÓRIO (ENCARGOS COMPLEMENTARES) - HORISTA</t>
  </si>
  <si>
    <t xml:space="preserve">95384U</t>
  </si>
  <si>
    <t xml:space="preserve">CURSO DE CAPACITAÇÃO PARA TÉCNICO DE SONDAGEM (ENCARGOS COMPLEMENTARES) - HORISTA</t>
  </si>
  <si>
    <t xml:space="preserve">95385U</t>
  </si>
  <si>
    <t xml:space="preserve">CURSO DE CAPACITAÇÃO PARA TELHADISTA (ENCARGOS COMPLEMENTARES) - HORISTA</t>
  </si>
  <si>
    <t xml:space="preserve">95386U</t>
  </si>
  <si>
    <t xml:space="preserve">CURSO DE CAPACITAÇÃO PARA TRATORISTA (ENCARGOS COMPLEMENTARES) - HORISTA</t>
  </si>
  <si>
    <t xml:space="preserve">95387U</t>
  </si>
  <si>
    <t xml:space="preserve">CURSO DE CAPACITAÇÃO PARA VIDRACEIRO (ENCARGOS COMPLEMENTARES) - HORISTA</t>
  </si>
  <si>
    <t xml:space="preserve">95388U</t>
  </si>
  <si>
    <t xml:space="preserve">CURSO DE CAPACITAÇÃO PARA VIGIA NOTURNO (ENCARGOS COMPLEMENTARES) - HORISTA</t>
  </si>
  <si>
    <t xml:space="preserve">95389U</t>
  </si>
  <si>
    <t xml:space="preserve">CURSO DE CAPACITAÇÃO PARA OPERADOR DE BETONEIRA ESTACIONÁRIA/MISTURADOR (ENCARGOS COMPLEMENTARES) - HORISTA</t>
  </si>
  <si>
    <t xml:space="preserve">95390U</t>
  </si>
  <si>
    <t xml:space="preserve">CURSO DE CAPACITAÇÃO PARA JARDINEIRO (ENCARGOS COMPLEMENTARES) - HORISTA</t>
  </si>
  <si>
    <t xml:space="preserve">95391U</t>
  </si>
  <si>
    <t xml:space="preserve">CURSO DE CAPACITAÇÃO PARA DESENHISTA DETALHISTA (ENCARGOS COMPLEMENTARES) - HORISTA</t>
  </si>
  <si>
    <t xml:space="preserve">95392U</t>
  </si>
  <si>
    <t xml:space="preserve">CURSO DE CAPACITAÇÃO PARA ALMOXARIFE (ENCARGOS COMPLEMENTARES) - HORISTA</t>
  </si>
  <si>
    <t xml:space="preserve">95393U</t>
  </si>
  <si>
    <t xml:space="preserve">CURSO DE CAPACITAÇÃO PARA APONTADOR OU APROPRIADOR (ENCARGOS COMPLEMENTARES) - HORISTA</t>
  </si>
  <si>
    <t xml:space="preserve">95394U</t>
  </si>
  <si>
    <t xml:space="preserve">CURSO DE CAPACITAÇÃO PARA ARQUITETO DE OBRA JÚNIOR (ENCARGOS COMPLEMENTARES) - HORISTA</t>
  </si>
  <si>
    <t xml:space="preserve">95395U</t>
  </si>
  <si>
    <t xml:space="preserve">CURSO DE CAPACITAÇÃO PARA ARQUITETO DE OBRA PLENO (ENCARGOS COMPLEMENTARES) - HORISTA</t>
  </si>
  <si>
    <t xml:space="preserve">95396U</t>
  </si>
  <si>
    <t xml:space="preserve">CURSO DE CAPACITAÇÃO PARA ARQUITETO DE OBRA SÊNIOR (ENCARGOS COMPLEMENTARES) - HORISTA</t>
  </si>
  <si>
    <t xml:space="preserve">95397U</t>
  </si>
  <si>
    <t xml:space="preserve">CURSO DE CAPACITAÇÃO PARA AUXILIAR DE DESENHISTA (ENCARGOS COMPLEMENTARES) - HORISTA</t>
  </si>
  <si>
    <t xml:space="preserve">95398U</t>
  </si>
  <si>
    <t xml:space="preserve">CURSO DE CAPACITAÇÃO PARA AUXILIAR DE ESCRITÓRIO (ENCARGOS COMPLEMENTARES) - HORISTA</t>
  </si>
  <si>
    <t xml:space="preserve">95399U</t>
  </si>
  <si>
    <t xml:space="preserve">CURSO DE CAPACITAÇÃO PARA DESENHISTA COPISTA (ENCARGOS COMPLEMENTARES) - HORISTA</t>
  </si>
  <si>
    <t xml:space="preserve">95400U</t>
  </si>
  <si>
    <t xml:space="preserve">CURSO DE CAPACITAÇÃO PARA DESENHISTA PROJETISTA (ENCARGOS COMPLEMENTARES) - HORISTA</t>
  </si>
  <si>
    <t xml:space="preserve">95401U</t>
  </si>
  <si>
    <t xml:space="preserve">CURSO DE CAPACITAÇÃO PARA ENCARREGADO GERAL (ENCARGOS COMPLEMENTARES) - HORISTA</t>
  </si>
  <si>
    <t xml:space="preserve">95402U</t>
  </si>
  <si>
    <t xml:space="preserve">CURSO DE CAPACITAÇÃO PARA ENGENHEIRO CIVIL DE OBRA JÚNIOR (ENCARGOS COMPLEMENTARES) - HORISTA</t>
  </si>
  <si>
    <t xml:space="preserve">95403U</t>
  </si>
  <si>
    <t xml:space="preserve">CURSO DE CAPACITAÇÃO PARA ENGENHEIRO CIVIL DE OBRA PLENO (ENCARGOS COMPLEMENTARES) - HORISTA</t>
  </si>
  <si>
    <t xml:space="preserve">95404U</t>
  </si>
  <si>
    <t xml:space="preserve">CURSO DE CAPACITAÇÃO PARA ENGENHEIRO CIVIL DE OBRA SÊNIOR (ENCARGOS COMPLEMENTARES) - HORISTA</t>
  </si>
  <si>
    <t xml:space="preserve">95405U</t>
  </si>
  <si>
    <t xml:space="preserve">CURSO DE CAPACITAÇÃO PARA MESTRE DE OBRAS (ENCARGOS COMPLEMENTARES) - HORISTA</t>
  </si>
  <si>
    <t xml:space="preserve">95406U</t>
  </si>
  <si>
    <t xml:space="preserve">CURSO DE CAPACITAÇÃO PARA TOPÓGRAFO (ENCARGOS COMPLEMENTARES) - HORISTA</t>
  </si>
  <si>
    <t xml:space="preserve">95407U</t>
  </si>
  <si>
    <t xml:space="preserve">CURSO DE CAPACITAÇÃO PARA ENGENHEIRO ELETRICISTA (ENCARGOS COMPLEMENTARES) - HORISTA</t>
  </si>
  <si>
    <t xml:space="preserve">95408U</t>
  </si>
  <si>
    <t xml:space="preserve">CURSO DE CAPACITAÇÃO  PARA MOTORISTA DE CAMINHÃO (ENCARGOS COMPLEMENTARES) - MENSALISTA</t>
  </si>
  <si>
    <t xml:space="preserve">95409U</t>
  </si>
  <si>
    <t xml:space="preserve">CURSO DE CAPACITAÇÃO PARA DESENHISTA DETALHISTA (ENCARGOS COMPLEMENTARES) - MENSALISTA</t>
  </si>
  <si>
    <t xml:space="preserve">95410U</t>
  </si>
  <si>
    <t xml:space="preserve">CURSO DE CAPACITAÇÃO PARA DESENHISTA COPISTA (ENCARGOS COMPLEMENTARES) - MENSALISTA</t>
  </si>
  <si>
    <t xml:space="preserve">95411U</t>
  </si>
  <si>
    <t xml:space="preserve">CURSO DE CAPACITAÇÃO PARA DESENHISTA PROJETISTA (ENCARGOS COMPLEMENTARES) - MENSALISTA</t>
  </si>
  <si>
    <t xml:space="preserve">95412U</t>
  </si>
  <si>
    <t xml:space="preserve">CURSO DE CAPACITAÇÃO PARA AUXILIAR DE DESENHISTA (ENCARGOS COMPLEMENTARES) - MENSALISTA</t>
  </si>
  <si>
    <t xml:space="preserve">95413U</t>
  </si>
  <si>
    <t xml:space="preserve">CURSO DE CAPACITAÇÃO PARA ALMOXARIFE (ENCARGOS COMPLEMENTARES) - MENSALISTA</t>
  </si>
  <si>
    <t xml:space="preserve">95414U</t>
  </si>
  <si>
    <t xml:space="preserve">CURSO DE CAPACITAÇÃO PARA APONTADOR OU APROPRIADOR (ENCARGOS COMPLEMENTARES) - MENSALISTA</t>
  </si>
  <si>
    <t xml:space="preserve">95415U</t>
  </si>
  <si>
    <t xml:space="preserve">CURSO DE CAPACITAÇÃO PARA ENGENHEIRO CIVIL DE OBRA JÚNIOR (ENCARGOS COMPLEMENTARES) - MENSALISTA</t>
  </si>
  <si>
    <t xml:space="preserve">95416U</t>
  </si>
  <si>
    <t xml:space="preserve">CURSO DE CAPACITAÇÃO PARA AUXILIAR DE ESCRITÓRIO (ENCARGOS COMPLEMENTARES) - MENSALISTA</t>
  </si>
  <si>
    <t xml:space="preserve">95417U</t>
  </si>
  <si>
    <t xml:space="preserve">CURSO DE CAPACITAÇÃO PARA ENGENHEIRO CIVIL DE OBRA PLENO (ENCARGOS COMPLEMENTARES) - MENSALISTA</t>
  </si>
  <si>
    <t xml:space="preserve">95418U</t>
  </si>
  <si>
    <t xml:space="preserve">CURSO DE CAPACITAÇÃO PARA ENGENHEIRO CIVIL DE OBRA SÊNIOR (ENCARGOS COMPLEMENTARES) - MENSALISTA</t>
  </si>
  <si>
    <t xml:space="preserve">95419U</t>
  </si>
  <si>
    <t xml:space="preserve">CURSO DE CAPACITAÇÃO PARA ARQUITETO JÚNIOR (ENCARGOS COMPLEMENTARES) - MENSALISTA</t>
  </si>
  <si>
    <t xml:space="preserve">95420U</t>
  </si>
  <si>
    <t xml:space="preserve">CURSO DE CAPACITAÇÃO PARA ARQUITETO PLENO (ENCARGOS COMPLEMENTARES) - MENSALISTA</t>
  </si>
  <si>
    <t xml:space="preserve">95421U</t>
  </si>
  <si>
    <t xml:space="preserve">CURSO DE CAPACITAÇÃO PARA ARQUITETO SÊNIOR (ENCARGOS COMPLEMENTARES) - MENSALISTA</t>
  </si>
  <si>
    <t xml:space="preserve">95422U</t>
  </si>
  <si>
    <t xml:space="preserve">CURSO DE CAPACITAÇÃO PARA ENCARREGADO GERAL DE OBRAS (ENCARGOS COMPLEMENTARES) - MENSALISTA</t>
  </si>
  <si>
    <t xml:space="preserve">95423U</t>
  </si>
  <si>
    <t xml:space="preserve">CURSO DE CAPACITAÇÃO PARA MESTRE DE OBRAS (ENCARGOS COMPLEMENTARES) - MENSALISTA</t>
  </si>
  <si>
    <t xml:space="preserve">95424U</t>
  </si>
  <si>
    <t xml:space="preserve">CURSO DE CAPACITAÇÃO PARA TOPÓGRAFO (ENCARGOS COMPLEMENTARES) - MENSALISTA</t>
  </si>
  <si>
    <t xml:space="preserve">100288U</t>
  </si>
  <si>
    <t xml:space="preserve">CURSO DE CAPACITAÇÃO PARA VIGIA DIURNO (ENCARGOS COMPLEMENTARES) - HORISTA</t>
  </si>
  <si>
    <t xml:space="preserve">100289U</t>
  </si>
  <si>
    <t xml:space="preserve">VIGIA DIURNO COM ENCARGOS COMPLEMENTARES</t>
  </si>
  <si>
    <t xml:space="preserve">100290U</t>
  </si>
  <si>
    <t xml:space="preserve">CURSO DE CAPACITAÇÃO PARA AUXILIAR DE ALMOXARIFE (ENCARGOS COMPLEMENTARES) - HORISTA</t>
  </si>
  <si>
    <t xml:space="preserve">100291U</t>
  </si>
  <si>
    <t xml:space="preserve">CURSO DE CAPACITAÇÃO PARA AJUDANTE DE PINTOR (ENCARGOS COMPLEMENTARES) - HORISTA</t>
  </si>
  <si>
    <t xml:space="preserve">100292U</t>
  </si>
  <si>
    <t xml:space="preserve">CURSO DE CAPACITAÇÃO PARA COORDENADOR/GERENTE DE OBRA (ENCARGOS COMPLEMENTARES) - HORISTA</t>
  </si>
  <si>
    <t xml:space="preserve">100293U</t>
  </si>
  <si>
    <t xml:space="preserve">CURSO DE CAPACITAÇÃO PARA AUXILIAR DE AZULEJISTA (ENCARGOS COMPLEMENTARES) - HORISTA</t>
  </si>
  <si>
    <t xml:space="preserve">100294U</t>
  </si>
  <si>
    <t xml:space="preserve">CURSO DE CAPACITAÇÃO PARA ARQUITETO PAISAGISTA (ENCARGOS COMPLEMENTARES) - HORISTA</t>
  </si>
  <si>
    <t xml:space="preserve">100295U</t>
  </si>
  <si>
    <t xml:space="preserve">CURSO DE CAPACITAÇÃO PARA MONTADOR DE ELETROELETRONICOS (ENCARGOS COMPLEMENTARES) - HORISTA</t>
  </si>
  <si>
    <t xml:space="preserve">100296U</t>
  </si>
  <si>
    <t xml:space="preserve">CURSO DE CAPACITAÇÃO PARA ENGENHEIRO CIVIL JUNIOR (ENCARGOS COMPLEMENTARES) - HORISTA</t>
  </si>
  <si>
    <t xml:space="preserve">100297U</t>
  </si>
  <si>
    <t xml:space="preserve">CURSO DE CAPACITAÇÃO PARA ENGENHEIRO CIVIL PLENO (ENCARGOS COMPLEMENTARES) - HORISTA</t>
  </si>
  <si>
    <t xml:space="preserve">100298U</t>
  </si>
  <si>
    <t xml:space="preserve">CURSO DE CAPACITAÇÃO PARA MECÂNICO DE REFRIGERAÇÃO (ENCARGOS COMPLEMENTARES) - HORISTA</t>
  </si>
  <si>
    <t xml:space="preserve">100299U</t>
  </si>
  <si>
    <t xml:space="preserve">CURSO DE CAPACITAÇÃO PARA TÉCNICO EM SEGURANÇA DO TRABALHO (ENCARGOS COMPLEMENTARES) - HORISTA</t>
  </si>
  <si>
    <t xml:space="preserve">100300U</t>
  </si>
  <si>
    <t xml:space="preserve">AUXILIAR DE ALMOXARIFE COM ENCARGOS COMPLEMENTARES</t>
  </si>
  <si>
    <t xml:space="preserve">100301U</t>
  </si>
  <si>
    <t xml:space="preserve">AJUDANTE DE PINTOR COM ENCARGOS COMPLEMENTARES</t>
  </si>
  <si>
    <t xml:space="preserve">100302U</t>
  </si>
  <si>
    <t xml:space="preserve">COORDENADOR/GERENTE DE OBRA COM ENCARGOS COMPLEMENTARES</t>
  </si>
  <si>
    <t xml:space="preserve">100303U</t>
  </si>
  <si>
    <t xml:space="preserve">AUXILIAR DE AZULEJISTA COM ENCARGOS COMPLEMENTARES</t>
  </si>
  <si>
    <t xml:space="preserve">100304U</t>
  </si>
  <si>
    <t xml:space="preserve">ARQUITETO PAISAGISTA COM ENCARGOS COMPLEMENTARES</t>
  </si>
  <si>
    <t xml:space="preserve">100305U</t>
  </si>
  <si>
    <t xml:space="preserve">ENGENHEIRO CIVIL JUNIOR COM ENCARGOS COMPLEMENTARES</t>
  </si>
  <si>
    <t xml:space="preserve">100306U</t>
  </si>
  <si>
    <t xml:space="preserve">100307U</t>
  </si>
  <si>
    <t xml:space="preserve">MONTADOR DE ELETROELETRÔNICOS COM ENCARGOS COMPLEMENTARES</t>
  </si>
  <si>
    <t xml:space="preserve">100308U</t>
  </si>
  <si>
    <t xml:space="preserve">MECÂNICO DE REFRIGERAÇÃO COM ENCARGOS COMPLEMENTARES</t>
  </si>
  <si>
    <t xml:space="preserve">100309U</t>
  </si>
  <si>
    <t xml:space="preserve">TÉCNICO EM SEGURANÇA DO TRABALHO COM ENCARGOS COMPLEMENTARES</t>
  </si>
  <si>
    <t xml:space="preserve">100310U</t>
  </si>
  <si>
    <t xml:space="preserve">CURSO DE CAPACITAÇÃO PARA AUXILIAR DE ALMOXARIFE (ENCARGOS COMPLEMENTARES) - MENSALISTA</t>
  </si>
  <si>
    <t xml:space="preserve">100311U</t>
  </si>
  <si>
    <t xml:space="preserve">CURSO DE CAPACITAÇÃO PARA COORDENADOR/GERENTE DE OBRA (ENCARGOS COMPLEMENTARES) - MENSALISTA</t>
  </si>
  <si>
    <t xml:space="preserve">100312U</t>
  </si>
  <si>
    <t xml:space="preserve">CURSO DE CAPACITAÇÃO PARA ARQUITETO PAISAGISTA (ENCARGOS COMPLEMENTARES) - MENSALISTA</t>
  </si>
  <si>
    <t xml:space="preserve">100313U</t>
  </si>
  <si>
    <t xml:space="preserve">CURSO DE CAPACITAÇÃO PARA ENGENHEIRO CIVIL JUNIOR (ENCARGOS COMPLEMENTARES) - MENSALISTA</t>
  </si>
  <si>
    <t xml:space="preserve">100314U</t>
  </si>
  <si>
    <t xml:space="preserve">CURSO DE CAPACITAÇÃO PARA ENGENHEIRO CIVIL PLENO (ENCARGOS COMPLEMENTARES) - MENSALISTA</t>
  </si>
  <si>
    <t xml:space="preserve">100315U</t>
  </si>
  <si>
    <t xml:space="preserve">CURSO DE CAPACITAÇÃO PARA TÉCNICO EM SEGURANÇA DO TRABALHO (ENCARGOS COMPLEMENTARES) - MENSALISTA</t>
  </si>
  <si>
    <t xml:space="preserve">100316U</t>
  </si>
  <si>
    <t xml:space="preserve">100317U</t>
  </si>
  <si>
    <t xml:space="preserve">COORDENADOR / GERENTE DE OBRA COM ENCARGOS COMPLEMENTARES</t>
  </si>
  <si>
    <t xml:space="preserve">100318U</t>
  </si>
  <si>
    <t xml:space="preserve">100319U</t>
  </si>
  <si>
    <t xml:space="preserve">100321U</t>
  </si>
  <si>
    <t xml:space="preserve">100533U</t>
  </si>
  <si>
    <t xml:space="preserve">TECNICO DE EDIFICACOES COM ENCARGOS COMPLEMENTARES</t>
  </si>
  <si>
    <t xml:space="preserve">100534U</t>
  </si>
  <si>
    <t xml:space="preserve">100535U</t>
  </si>
  <si>
    <t xml:space="preserve">CURSO DE CAPACITAÇÃO PARA TECNICO DE EDIFICACOES (ENCARGOS COMPLEMENTARES) - HORISTA</t>
  </si>
  <si>
    <t xml:space="preserve">100536U</t>
  </si>
  <si>
    <t xml:space="preserve">CURSO DE CAPACITAÇÃO PARA TECNICO DE EDIFICACOES (ENCARGOS COMPLEMENTARES) - MENSALISTA</t>
  </si>
  <si>
    <t xml:space="preserve">101284U</t>
  </si>
  <si>
    <t xml:space="preserve">CURSO DE CAPACITAÇÃO PARA ENGENHEIRO CIVIL SENIOR (ENCARGOS COMPLEMENTARES) - HORISTA</t>
  </si>
  <si>
    <t xml:space="preserve">101285U</t>
  </si>
  <si>
    <t xml:space="preserve">CURSO DE CAPACITAÇÃO PARA ENGENHEIRO SANITARISTA (ENCARGOS COMPLEMENTARES) - HORISTA</t>
  </si>
  <si>
    <t xml:space="preserve">101286U</t>
  </si>
  <si>
    <t xml:space="preserve">CURSO DE CAPACITAÇÃO PARA AJUDANTE DE ARMADOR (ENCARGOS COMPLEMENTARES) - MENSALISTA</t>
  </si>
  <si>
    <t xml:space="preserve">101287U</t>
  </si>
  <si>
    <t xml:space="preserve">CURSO DE CAPACITAÇÃO PARA AJUDANTE DE ELETRICISTA (ENCARGOS COMPLEMENTARES) - MENSALISTA</t>
  </si>
  <si>
    <t xml:space="preserve">101288U</t>
  </si>
  <si>
    <t xml:space="preserve">CURSO DE CAPACITAÇÃO PARA AJUDANTE DE ESTRUTURAS METÁLICAS(ENCARGOS COMPLEMENTARES) - MENSALISTA</t>
  </si>
  <si>
    <t xml:space="preserve">101289U</t>
  </si>
  <si>
    <t xml:space="preserve">CURSO DE CAPACITAÇÃO PARA AJUDANTE DE OPERAÇÃO EM GERAL (ENCARGOS COMPLEMENTARES) - MENSALISTA</t>
  </si>
  <si>
    <t xml:space="preserve">101290U</t>
  </si>
  <si>
    <t xml:space="preserve">CURSO DE CAPACITAÇÃO PARA AJUDANTE DE PINTOR (ENCARGOS COMPLEMENTARES) - MENSALISTA</t>
  </si>
  <si>
    <t xml:space="preserve">101291U</t>
  </si>
  <si>
    <t xml:space="preserve">CURSO DE CAPACITAÇÃO PARA AJUDANTE DE SERRALHEIRO (ENCARGOS COMPLEMENTARES) - MENSALISTA</t>
  </si>
  <si>
    <t xml:space="preserve">101292U</t>
  </si>
  <si>
    <t xml:space="preserve">CURSO DE CAPACITAÇÃO PARA AJUDANTE ESPECIALIZADO (ENCARGOS COMPLEMENTARES) - MENSALISTA</t>
  </si>
  <si>
    <t xml:space="preserve">101293U</t>
  </si>
  <si>
    <t xml:space="preserve">CURSO DE CAPACITAÇÃO PARA ARMADOR (ENCARGOS COMPLEMENTARES) - MENSALISTA</t>
  </si>
  <si>
    <t xml:space="preserve">101294U</t>
  </si>
  <si>
    <t xml:space="preserve">CURSO DE CAPACITAÇÃO PARA ASSENTADOR DE MANILHA (ENCARGOS COMPLEMENTARES) - MENSALISTA</t>
  </si>
  <si>
    <t xml:space="preserve">101295U</t>
  </si>
  <si>
    <t xml:space="preserve">CURSO DE CAPACITAÇÃO PARA AUXILIAR DE AZULEJISTA (ENCARGOS COMPLEMENTARES) - MENSALISTA</t>
  </si>
  <si>
    <t xml:space="preserve">101296U</t>
  </si>
  <si>
    <t xml:space="preserve">CURSO DE CAPACITAÇÃO PARA AUXILIAR DE ENCANADOR OU BOMBEIRO HIDRÁULICO (ENCARGOS COMPLEMENTARES) - MENSALISTA</t>
  </si>
  <si>
    <t xml:space="preserve">101297U</t>
  </si>
  <si>
    <t xml:space="preserve">CURSO DE CAPACITAÇÃO PARA AUXILIAR DE LABORATORISTA (ENCARGOS COMPLEMENTARES) - MENSALISTA</t>
  </si>
  <si>
    <t xml:space="preserve">101298U</t>
  </si>
  <si>
    <t xml:space="preserve">CURSO DE CAPACITAÇÃO PARA AUXILIAR DE MECANICO (ENCARGOS COMPLEMENTARES) - MENSALISTA</t>
  </si>
  <si>
    <t xml:space="preserve">101299U</t>
  </si>
  <si>
    <t xml:space="preserve">CURSO DE CAPACITAÇÃO PARA AUXILIAR DE PEDREIRO (ENCARGOS COMPLEMENTARES) - MENSALISTA</t>
  </si>
  <si>
    <t xml:space="preserve">101300U</t>
  </si>
  <si>
    <t xml:space="preserve">CURSO DE CAPACITAÇÃO PARA AUXILIAR DE SERVIÇOS GERAIS (ENCARGOS COMPLEMENTARES) - MENSALISTA</t>
  </si>
  <si>
    <t xml:space="preserve">101301U</t>
  </si>
  <si>
    <t xml:space="preserve">CURSO DE CAPACITAÇÃO PARA AUXILIAR DE TOPÓGRAFO (ENCARGOS COMPLEMENTARES) - MENSALISTA</t>
  </si>
  <si>
    <t xml:space="preserve">101302U</t>
  </si>
  <si>
    <t xml:space="preserve">CURSO DE CAPACITAÇÃO PARA AUXILIAR TÉCNICO DE ENGENHARIA (ENCARGOS COMPLEMENTARES) - MENSALISTA</t>
  </si>
  <si>
    <t xml:space="preserve">101303U</t>
  </si>
  <si>
    <t xml:space="preserve">CURSO DE CAPACITAÇÃO PARA MONTADOR DE ELETROELETRONICOS(ENCARGOS COMPLEMENTARES) - MENSALISTA</t>
  </si>
  <si>
    <t xml:space="preserve">101304U</t>
  </si>
  <si>
    <t xml:space="preserve">CURSO DE CAPACITAÇÃO PARA AZULEJISTA OU LADRILHISTA (ENCARGOS COMPLEMENTARES) - MENSALISTA</t>
  </si>
  <si>
    <t xml:space="preserve">101305U</t>
  </si>
  <si>
    <t xml:space="preserve">CURSO DE CAPACITAÇÃO PARA BLASTER, DINAMITADOR OU CABO DE FORÇA (ENCARGOS COMPLEMENTARES) - MENSALISTA</t>
  </si>
  <si>
    <t xml:space="preserve">101307U</t>
  </si>
  <si>
    <t xml:space="preserve">CURSO DE CAPACITAÇÃO PARA CALCETEIRO (ENCARGOS COMPLEMENTARES) - MENSALISTA</t>
  </si>
  <si>
    <t xml:space="preserve">101308U</t>
  </si>
  <si>
    <t xml:space="preserve">CURSO DE CAPACITAÇÃO PARA MONTADOR DE ESTRUTURAS METALICAS (ENCARGOS COMPLEMENTARES) - MENSALISTA</t>
  </si>
  <si>
    <t xml:space="preserve">101309U</t>
  </si>
  <si>
    <t xml:space="preserve">CURSO DE CAPACITAÇÃO PARA CARPINTEIRO AUXILIAR (ENCARGOS COMPLEMENTARES) - MENSALISTA</t>
  </si>
  <si>
    <t xml:space="preserve">101310U</t>
  </si>
  <si>
    <t xml:space="preserve">CURSO DE CAPACITAÇÃO PARA CARPINTEIRO DE ESQUADRIAS (ENCARGOS COMPLEMENTARES) - MENSALISTA</t>
  </si>
  <si>
    <t xml:space="preserve">101311U</t>
  </si>
  <si>
    <t xml:space="preserve">CURSO DE CAPACITAÇÃO PARA CARPINTEIRO DE FORMAS (ENCARGOS COMPLEMENTARES) - MENSALISTA</t>
  </si>
  <si>
    <t xml:space="preserve">101312U</t>
  </si>
  <si>
    <t xml:space="preserve">CURSO DE CAPACITAÇÃO PARA CAVOUQUEIRO OU OPERADOR DE PERFURATRIZ (ENCARGOS COMPLEMENTARES) - MENSALISTA</t>
  </si>
  <si>
    <t xml:space="preserve">101313U</t>
  </si>
  <si>
    <t xml:space="preserve">CURSO DE CAPACITAÇÃO PARA ELETRICISTA (ENCARGOS COMPLEMENTARES) - MENSALISTA</t>
  </si>
  <si>
    <t xml:space="preserve">101314U</t>
  </si>
  <si>
    <t xml:space="preserve">CURSO DE CAPACITAÇÃO PARA ELETRICISTA DE MANUTENÇÃO INDUSTRIAL (ENCARGOS COMPLEMENTARES) - MENSALISTA</t>
  </si>
  <si>
    <t xml:space="preserve">101315U</t>
  </si>
  <si>
    <t xml:space="preserve">CURSO DE CAPACITAÇÃO PARA ELETROTÉCNICO (ENCARGOS COMPLEMENTARES) - MENSALISTA</t>
  </si>
  <si>
    <t xml:space="preserve">101316U</t>
  </si>
  <si>
    <t xml:space="preserve">CURSO DE CAPACITAÇÃO PARA ENCANADOR OU BOMBEIRO HIDRÁULICO (ENCARGOS COMPLEMENTARES) - MENSALISTA</t>
  </si>
  <si>
    <t xml:space="preserve">101317U</t>
  </si>
  <si>
    <t xml:space="preserve">CURSO DE CAPACITAÇÃO PARA ENGENHEIRO CIVIL SENIOR (ENCARGOS COMPLEMENTARES) - MENSALISTA</t>
  </si>
  <si>
    <t xml:space="preserve">101318U</t>
  </si>
  <si>
    <t xml:space="preserve">CURSO DE CAPACITAÇÃO PARA ENGENHEIRO ELETRICISTA (ENCARGOS COMPLEMENTARES) - MENSALISTA</t>
  </si>
  <si>
    <t xml:space="preserve">101319U</t>
  </si>
  <si>
    <t xml:space="preserve">CURSO DE CAPACITAÇÃO PARA ENGENHEIRO SANITARISTA (ENCARGOS COMPLEMENTARES) - MENSALISTA</t>
  </si>
  <si>
    <t xml:space="preserve">101320U</t>
  </si>
  <si>
    <t xml:space="preserve">CURSO DE CAPACITAÇÃO PARA MONTADOR DE MAQUINAS (ENCARGOS COMPLEMENTARES) - MENSALISTA</t>
  </si>
  <si>
    <t xml:space="preserve">101322U</t>
  </si>
  <si>
    <t xml:space="preserve">CURSO DE CAPACITAÇÃO PARA GESSEIRO (ENCARGOS COMPLEMENTARES) - MENSALISTA</t>
  </si>
  <si>
    <t xml:space="preserve">101323U</t>
  </si>
  <si>
    <t xml:space="preserve">CURSO DE CAPACITAÇÃO PARA IMPERMEABILIZADOR (ENCARGOS COMPLEMENTARES) - MENSALISTA</t>
  </si>
  <si>
    <t xml:space="preserve">101324U</t>
  </si>
  <si>
    <t xml:space="preserve">CURSO DE CAPACITAÇÃO PARA MOTORISTA DE CAMINHAO-BASCULANTE (ENCARGOS COMPLEMENTARES) - MENSALISTA</t>
  </si>
  <si>
    <t xml:space="preserve">101325U</t>
  </si>
  <si>
    <t xml:space="preserve">CURSO DE CAPACITAÇÃO PARA INSTALADOR DE TUBULAÇÕES (ENCARGOS COMPLEMENTARES) - MENSALISTA</t>
  </si>
  <si>
    <t xml:space="preserve">101326U</t>
  </si>
  <si>
    <t xml:space="preserve">CURSO DE CAPACITAÇÃO PARA JARDINEIRO (ENCARGOS COMPLEMENTARES) - MENSALISTA</t>
  </si>
  <si>
    <t xml:space="preserve">101327U</t>
  </si>
  <si>
    <t xml:space="preserve">CURSO DE CAPACITAÇÃO PARA LEITURISTA OU CADASTRISTA DE REDES DE ÁGUA (ENCARGOS COMPLEMENTARES) - MENSALISTA</t>
  </si>
  <si>
    <t xml:space="preserve">101328U</t>
  </si>
  <si>
    <t xml:space="preserve">CURSO DE CAPACITAÇÃO PARA MOTORISTA DE CAMINHAO-CARRETA (ENCARGOS COMPLEMENTARES) - MENSALISTA</t>
  </si>
  <si>
    <t xml:space="preserve">101329U</t>
  </si>
  <si>
    <t xml:space="preserve">CURSO DE CAPACITAÇÃO PARA MAÇARIQUEIRO (ENCARGOS COMPLEMENTARES) - MENSALISTA</t>
  </si>
  <si>
    <t xml:space="preserve">101330U</t>
  </si>
  <si>
    <t xml:space="preserve">CURSO DE CAPACITAÇÃO PARA MARCENEIRO (ENCARGOS COMPLEMENTARES) - MENSALISTA</t>
  </si>
  <si>
    <t xml:space="preserve">101331U</t>
  </si>
  <si>
    <t xml:space="preserve">CURSO DE CAPACITAÇÃO PARA MARMORISTA / GRANITEIRO (ENCARGOS COMPLEMENTARES) - MENSALISTA</t>
  </si>
  <si>
    <t xml:space="preserve">101332U</t>
  </si>
  <si>
    <t xml:space="preserve">CURSO DE CAPACITAÇÃO PARA MOTORISTA DE CARRO DE PASSEIO (ENCARGOS COMPLEMENTARES) - MENSALISTA</t>
  </si>
  <si>
    <t xml:space="preserve">101333U</t>
  </si>
  <si>
    <t xml:space="preserve">CURSO DE CAPACITAÇÃO PARA MECÂNICO DE EQUIPAMENTOS PESADOS (ENCARGOS COMPLEMENTARES) - MENSALISTA</t>
  </si>
  <si>
    <t xml:space="preserve">101334U</t>
  </si>
  <si>
    <t xml:space="preserve">CURSO DE CAPACITAÇÃO PARA MECÂNICO DE REFRIGERAÇÃO (ENCARGOS COMPLEMENTARES) - MENSALISTA</t>
  </si>
  <si>
    <t xml:space="preserve">101335U</t>
  </si>
  <si>
    <t xml:space="preserve">CURSO DE CAPACITAÇÃO PARA MOTORISTA DE ONIBUS / MICRO-ONIBUS (ENCARGOS COMPLEMENTARES) - MENSALISTA</t>
  </si>
  <si>
    <t xml:space="preserve">101336U</t>
  </si>
  <si>
    <t xml:space="preserve">CURSO DE CAPACITAÇÃO PARA MOTORISTA OPERADOR DE CAMINHAO COM MUNCK (ENCARGOS COMPLEMENTARES) - MENSALISTA</t>
  </si>
  <si>
    <t xml:space="preserve">101337U</t>
  </si>
  <si>
    <t xml:space="preserve">CURSO DE CAPACITAÇÃO PARA NIVELADOR (ENCARGOS COMPLEMENTARES) - MENSALISTA</t>
  </si>
  <si>
    <t xml:space="preserve">101338U</t>
  </si>
  <si>
    <t xml:space="preserve">CURSO DE CAPACITAÇÃO PARA OPERADOR DE BATE-ESTACAS (ENCARGOS COMPLEMENTARES) - MENSALISTA</t>
  </si>
  <si>
    <t xml:space="preserve">101339U</t>
  </si>
  <si>
    <t xml:space="preserve">CURSO DE CAPACITAÇÃO PARA OPERADOR DE BETONEIRA (ENCARGOS COMPLEMENTARES) - MENSALISTA</t>
  </si>
  <si>
    <t xml:space="preserve">101340U</t>
  </si>
  <si>
    <t xml:space="preserve">CURSO DE CAPACITAÇÃO PARA OPERADOR DE BETONEIRA ESTACIONARIA / MISTURADOR (ENCARGOS COMPLEMENTARES) - MENSALISTA</t>
  </si>
  <si>
    <t xml:space="preserve">101341U</t>
  </si>
  <si>
    <t xml:space="preserve">CURSO DE CAPACITAÇÃO PARA OPERADOR DE COMPRESSOR DE AR OU COMPRESSORISTA (ENCARGOS COMPLEMENTARES) - MENSALISTA</t>
  </si>
  <si>
    <t xml:space="preserve">101342U</t>
  </si>
  <si>
    <t xml:space="preserve">CURSO DE CAPACITAÇÃO PARA OPERADOR DE DEMARCADORA DE FAIXAS DE TRAFEGO (ENCARGOS COMPLEMENTARES) - MENSALISTA</t>
  </si>
  <si>
    <t xml:space="preserve">101343U</t>
  </si>
  <si>
    <t xml:space="preserve">CURSO DE CAPACITAÇÃO PARA OPERADOR DE ESCAVADEIRA (ENCARGOS COMPLEMENTARES) - MENSALISTA</t>
  </si>
  <si>
    <t xml:space="preserve">101344U</t>
  </si>
  <si>
    <t xml:space="preserve">CURSO DE CAPACITAÇÃO PARA OPERADOR DE GUINCHO OU GUINCHEIRO (ENCARGOS COMPLEMENTARES) - MENSALISTA</t>
  </si>
  <si>
    <t xml:space="preserve">101345U</t>
  </si>
  <si>
    <t xml:space="preserve">CURSO DE CAPACITAÇÃO PARA OPERADOR DE GUINDASTE (ENCARGOS COMPLEMENTARES) - MENSALISTA</t>
  </si>
  <si>
    <t xml:space="preserve">101346U</t>
  </si>
  <si>
    <t xml:space="preserve">CURSO DE CAPACITAÇÃO PARA OPERADOR DE JATO ABRASIVO OU JATISTA (ENCARGOS COMPLEMENTARES) - MENSALISTA</t>
  </si>
  <si>
    <t xml:space="preserve">101347U</t>
  </si>
  <si>
    <t xml:space="preserve">CURSO DE CAPACITAÇÃO PARA OPERADOR DE MAQUINAS E TRATORES DIVERSOS (ENCARGOS COMPLEMENTARES) - MENSALISTA</t>
  </si>
  <si>
    <t xml:space="preserve">101348U</t>
  </si>
  <si>
    <t xml:space="preserve">CURSO DE CAPACITAÇÃO PARA OPERADOR DE MARTELETE OU MARTELETEIRO (ENCARGOS COMPLEMENTARES) - MENSALISTA</t>
  </si>
  <si>
    <t xml:space="preserve">101349U</t>
  </si>
  <si>
    <t xml:space="preserve">CURSO DE CAPACITAÇÃO PARA OPERADOR DE MOTO SCRAPER (ENCARGOS COMPLEMENTARES) - MENSALISTA</t>
  </si>
  <si>
    <t xml:space="preserve">101350U</t>
  </si>
  <si>
    <t xml:space="preserve">CURSO DE CAPACITAÇÃO PARA OPERADOR DE MOTONIVELADORA (ENCARGOS COMPLEMENTARES) - MENSALISTA</t>
  </si>
  <si>
    <t xml:space="preserve">101351U</t>
  </si>
  <si>
    <t xml:space="preserve">CURSO DE CAPACITAÇÃO PARA OPERADOR DE PA CARREGADEIRA (ENCARGOS COMPLEMENTARES) - MENSALISTA</t>
  </si>
  <si>
    <t xml:space="preserve">101352U</t>
  </si>
  <si>
    <t xml:space="preserve">CURSO DE CAPACITAÇÃO PARA OPERADOR DE PAVIMENTADORA / MESA VIBROACABADORA (ENCARGOS COMPLEMENTARES) - MENSALISTA</t>
  </si>
  <si>
    <t xml:space="preserve">101353U</t>
  </si>
  <si>
    <t xml:space="preserve">CURSO DE CAPACITAÇÃO PARA OPERADOR DE ROLO COMPACTADOR (ENCARGOS COMPLEMENTARES) - MENSALISTA</t>
  </si>
  <si>
    <t xml:space="preserve">101354U</t>
  </si>
  <si>
    <t xml:space="preserve">CURSO DE CAPACITAÇÃO PARA OPERADOR DE TRATOR - EXCLUSIVE AGROPECUARIA (ENCARGOS COMPLEMENTARES) - MENSALISTA</t>
  </si>
  <si>
    <t xml:space="preserve">101355U</t>
  </si>
  <si>
    <t xml:space="preserve">CURSO DE CAPACITAÇÃO PARA OPERADOR DE USINA DE ASFALTO, DE SOLOS OU DE CONCRETO (ENCARGOS COMPLEMENTARES) - MENSALISTA</t>
  </si>
  <si>
    <t xml:space="preserve">101356U</t>
  </si>
  <si>
    <t xml:space="preserve">CURSO DE CAPACITAÇÃO PARA PASTILHEIRO (ENCARGOS COMPLEMENTARES) - MENSALISTA</t>
  </si>
  <si>
    <t xml:space="preserve">101357U</t>
  </si>
  <si>
    <t xml:space="preserve">CURSO DE CAPACITAÇÃO PARA PEDREIRO (ENCARGOS COMPLEMENTARES) - MENSALISTA</t>
  </si>
  <si>
    <t xml:space="preserve">101358U</t>
  </si>
  <si>
    <t xml:space="preserve">CURSO DE CAPACITAÇÃO PARA PINTOR (ENCARGOS COMPLEMENTARES) - MENSALISTA</t>
  </si>
  <si>
    <t xml:space="preserve">101359U</t>
  </si>
  <si>
    <t xml:space="preserve">CURSO DE CAPACITAÇÃO PARA PINTOR DE LETREIROS (ENCARGOS COMPLEMENTARES) - MENSALISTA</t>
  </si>
  <si>
    <t xml:space="preserve">101360U</t>
  </si>
  <si>
    <t xml:space="preserve">CURSO DE CAPACITAÇÃO PARA PINTOR PARA TINTA EPOXI (ENCARGOS COMPLEMENTARES) - MENSALISTA</t>
  </si>
  <si>
    <t xml:space="preserve">101361U</t>
  </si>
  <si>
    <t xml:space="preserve">CURSO DE CAPACITAÇÃO PARA POCEIRO / ESCAVADOR DE VALAS E TUBULOES (ENCARGOS COMPLEMENTARES) - MENSALISTA</t>
  </si>
  <si>
    <t xml:space="preserve">101362U</t>
  </si>
  <si>
    <t xml:space="preserve">CURSO DE CAPACITAÇÃO PARA RASTELEIRO (ENCARGOS COMPLEMENTARES) - MENSALISTA</t>
  </si>
  <si>
    <t xml:space="preserve">101363U</t>
  </si>
  <si>
    <t xml:space="preserve">CURSO DE CAPACITAÇÃO PARA SERRALHEIRO (ENCARGOS COMPLEMENTARES) - MENSALISTA</t>
  </si>
  <si>
    <t xml:space="preserve">101364U</t>
  </si>
  <si>
    <t xml:space="preserve">CURSO DE CAPACITAÇÃO PARA SERVENTE DE OBRAS (ENCARGOS COMPLEMENTARES) - MENSALISTA</t>
  </si>
  <si>
    <t xml:space="preserve">101365U</t>
  </si>
  <si>
    <t xml:space="preserve">CURSO DE CAPACITAÇÃO PARA SOLDADOR (ENCARGOS COMPLEMENTARES) - MENSALISTA</t>
  </si>
  <si>
    <t xml:space="preserve">101366U</t>
  </si>
  <si>
    <t xml:space="preserve">CURSO DE CAPACITAÇÃO PARA SOLDADOR ELETRICO (ENCARGOS COMPLEMENTARES) - MENSALISTA</t>
  </si>
  <si>
    <t xml:space="preserve">101367U</t>
  </si>
  <si>
    <t xml:space="preserve">CURSO DE CAPACITAÇÃO PARA TAQUEADOR OU TAQUEIRO (ENCARGOS COMPLEMENTARES) - MENSALISTA</t>
  </si>
  <si>
    <t xml:space="preserve">101368U</t>
  </si>
  <si>
    <t xml:space="preserve">CURSO DE CAPACITAÇÃO PARA TECNICO EM LABORATORIO E CAMPO DE CONSTRUCAO CIVIL (ENCARGOS COMPLEMENTARES) - MENSALISTA</t>
  </si>
  <si>
    <t xml:space="preserve">101369U</t>
  </si>
  <si>
    <t xml:space="preserve">CURSO DE CAPACITAÇÃO PARA TECNICO EM SONDAGEM (ENCARGOS COMPLEMENTARES) - MENSALISTA</t>
  </si>
  <si>
    <t xml:space="preserve">101370U</t>
  </si>
  <si>
    <t xml:space="preserve">CURSO DE CAPACITAÇÃO PARA TELHADOR (ENCARGOS COMPLEMENTARES) - MENSALISTA</t>
  </si>
  <si>
    <t xml:space="preserve">101371U</t>
  </si>
  <si>
    <t xml:space="preserve">CURSO DE CAPACITAÇÃO PARA VIDRACEIRO (ENCARGOS COMPLEMENTARES) - MENSALISTA</t>
  </si>
  <si>
    <t xml:space="preserve">101372U</t>
  </si>
  <si>
    <t xml:space="preserve">CURSO DE CAPACITAÇÃO PARA VIGIA DIURNO (ENCARGOS COMPLEMENTARES) - MENSALISTA</t>
  </si>
  <si>
    <t xml:space="preserve">101373U</t>
  </si>
  <si>
    <t xml:space="preserve">ENGENHEIRO CIVIL SENIOR COM ENCARGOS COMPLEMENTARES</t>
  </si>
  <si>
    <t xml:space="preserve">101374U</t>
  </si>
  <si>
    <t xml:space="preserve">101375U</t>
  </si>
  <si>
    <t xml:space="preserve">AJUDANTE DE ELETRICISTA COM ENCARGOS COMPLEMENTARES</t>
  </si>
  <si>
    <t xml:space="preserve">101376U</t>
  </si>
  <si>
    <t xml:space="preserve">AJUDANTE DE ESTRUTURAS METÁLICAS COM ENCARGOS COMPLEMENTARES</t>
  </si>
  <si>
    <t xml:space="preserve">101377U</t>
  </si>
  <si>
    <t xml:space="preserve">101378U</t>
  </si>
  <si>
    <t xml:space="preserve">101379U</t>
  </si>
  <si>
    <t xml:space="preserve">AJUDANTE DE SERRALHEIRO COM ENCARGOS COMPLEMENTARES</t>
  </si>
  <si>
    <t xml:space="preserve">101380U</t>
  </si>
  <si>
    <t xml:space="preserve">101381U</t>
  </si>
  <si>
    <t xml:space="preserve">101382U</t>
  </si>
  <si>
    <t xml:space="preserve">ASSENTADOR DE MANILHAS COM ENCARGOS COMPLEMENTARES</t>
  </si>
  <si>
    <t xml:space="preserve">101383U</t>
  </si>
  <si>
    <t xml:space="preserve">101384U</t>
  </si>
  <si>
    <t xml:space="preserve">101385U</t>
  </si>
  <si>
    <t xml:space="preserve">AUXILIAR DE LABORATORISTA DE SOLOS E DE CONCRETO COM ENCARGOS COMPLEMENTARES</t>
  </si>
  <si>
    <t xml:space="preserve">101386U</t>
  </si>
  <si>
    <t xml:space="preserve">101387U</t>
  </si>
  <si>
    <t xml:space="preserve">AUXILIAR DE PEDREIRO COM ENCARGOS COMPLEMENTARES</t>
  </si>
  <si>
    <t xml:space="preserve">101388U</t>
  </si>
  <si>
    <t xml:space="preserve">101389U</t>
  </si>
  <si>
    <t xml:space="preserve">101390U</t>
  </si>
  <si>
    <t xml:space="preserve">AUXILIAR TÉCNICO / ASSISTENTE DE ENGENHARIA COM ENCARGOS COMPLEMENTARES</t>
  </si>
  <si>
    <t xml:space="preserve">101391U</t>
  </si>
  <si>
    <t xml:space="preserve">AZULEJISTA OU LADRILHEIRO COM ENCARGOS COMPLEMENTARES</t>
  </si>
  <si>
    <t xml:space="preserve">101392U</t>
  </si>
  <si>
    <t xml:space="preserve">BLASTER, DINAMITADOR OU CABO DE FORÇA COM ENCARGOS COMPLEMENTARES</t>
  </si>
  <si>
    <t xml:space="preserve">101394U</t>
  </si>
  <si>
    <t xml:space="preserve">101395U</t>
  </si>
  <si>
    <t xml:space="preserve">CARPINTEIRO AUXILIAR COM ENCARGOS COMPLEMENTARES</t>
  </si>
  <si>
    <t xml:space="preserve">101396U</t>
  </si>
  <si>
    <t xml:space="preserve">CARPINTEIRO DE ESQUADRIAS COM ENCARGOS COMPLEMENTARES</t>
  </si>
  <si>
    <t xml:space="preserve">101397U</t>
  </si>
  <si>
    <t xml:space="preserve">101398U</t>
  </si>
  <si>
    <t xml:space="preserve">CAVOUQUEIRO OU OPERADOR DE PERFURATRIZ COM ENCARGOS COMPLEMENTARES</t>
  </si>
  <si>
    <t xml:space="preserve">101399U</t>
  </si>
  <si>
    <t xml:space="preserve">101400U</t>
  </si>
  <si>
    <t xml:space="preserve">ELETRICISTA DE MANUTENÇÃO INDUSTRIAL COM ENCARGOS COMPLEMENTARES</t>
  </si>
  <si>
    <t xml:space="preserve">101401U</t>
  </si>
  <si>
    <t xml:space="preserve">101402U</t>
  </si>
  <si>
    <t xml:space="preserve">101403U</t>
  </si>
  <si>
    <t xml:space="preserve">101404U</t>
  </si>
  <si>
    <t xml:space="preserve">101405U</t>
  </si>
  <si>
    <t xml:space="preserve">101407U</t>
  </si>
  <si>
    <t xml:space="preserve">101408U</t>
  </si>
  <si>
    <t xml:space="preserve">101409U</t>
  </si>
  <si>
    <t xml:space="preserve">INSTALADOR DE TUBULAÇÕES COM ENCARGOS COMPLEMENTARES</t>
  </si>
  <si>
    <t xml:space="preserve">101410U</t>
  </si>
  <si>
    <t xml:space="preserve">101411U</t>
  </si>
  <si>
    <t xml:space="preserve">LEITURISTA OU CADASTRISTA DE REDES DE ÁGUA COM ENCARGOS COMPLEMENTARES</t>
  </si>
  <si>
    <t xml:space="preserve">101412U</t>
  </si>
  <si>
    <t xml:space="preserve">MAÇARIQUEIRO COM ENCARGOS COMPLEMENTARES</t>
  </si>
  <si>
    <t xml:space="preserve">101413U</t>
  </si>
  <si>
    <t xml:space="preserve">101414U</t>
  </si>
  <si>
    <t xml:space="preserve">MARMORISTA / GRANITEIRO COM ENCARGOS COMPLEMENTARES</t>
  </si>
  <si>
    <t xml:space="preserve">101415U</t>
  </si>
  <si>
    <t xml:space="preserve">MECÂNICO DE EQUIPAMENTOS PESADOS COM ENCARGOS COMPLEMENTARES</t>
  </si>
  <si>
    <t xml:space="preserve">101416U</t>
  </si>
  <si>
    <t xml:space="preserve">101417U</t>
  </si>
  <si>
    <t xml:space="preserve">MONTADOR DE ELETROELETRÔNICO COM ENCARGOS COMPLEMENTARES</t>
  </si>
  <si>
    <t xml:space="preserve">101418U</t>
  </si>
  <si>
    <t xml:space="preserve">MONTADOR DE ESTRUTURAS METÁLICAS COM ENCARGOS COMPLEMENTARES</t>
  </si>
  <si>
    <t xml:space="preserve">101419U</t>
  </si>
  <si>
    <t xml:space="preserve">MONTADOR DE MÁQUINAS COM ENCARGOS COMPLEMENTARES</t>
  </si>
  <si>
    <t xml:space="preserve">101420U</t>
  </si>
  <si>
    <t xml:space="preserve">MOTORISTA DE CAMINHÃO BASCULANTE COM ENCARGOS COMPLEMENTARES</t>
  </si>
  <si>
    <t xml:space="preserve">101421U</t>
  </si>
  <si>
    <t xml:space="preserve">MOTORISTA DE CAMINHÃO CARRETA COM ENCARGOS COMPLEMENTARES</t>
  </si>
  <si>
    <t xml:space="preserve">101422U</t>
  </si>
  <si>
    <t xml:space="preserve">MOTORISTA DE CARRO DE PASSEIO COM ENCARGOS COMPLEMENTARES</t>
  </si>
  <si>
    <t xml:space="preserve">101423U</t>
  </si>
  <si>
    <t xml:space="preserve">MOTORISTA DE ÔNIBUS / MICRO-ÔNIBUS COM ENCARGOS COMPLEMENTARES</t>
  </si>
  <si>
    <t xml:space="preserve">101424U</t>
  </si>
  <si>
    <t xml:space="preserve">MOTORISTA OPERADOR DE CAMINHÃO COM MUNCK COM ENCARGOS COMPLEMENTARES</t>
  </si>
  <si>
    <t xml:space="preserve">101425U</t>
  </si>
  <si>
    <t xml:space="preserve">NIVELADOR  COM ENCARGOS COMPLEMENTARES</t>
  </si>
  <si>
    <t xml:space="preserve">101426U</t>
  </si>
  <si>
    <t xml:space="preserve">OPERADOR DE BATE-ESTACA COM ENCARGOS COMPLEMENTARES</t>
  </si>
  <si>
    <t xml:space="preserve">101427U</t>
  </si>
  <si>
    <t xml:space="preserve">101428U</t>
  </si>
  <si>
    <t xml:space="preserve">OPERADOR DE BETONEIRA ESTACIONÁRIA COM ENCARGOS COMPLEMENTARES</t>
  </si>
  <si>
    <t xml:space="preserve">101429U</t>
  </si>
  <si>
    <t xml:space="preserve">OPERADOR DE COMPRESSOR DE AR OU COMPRESSORISTA COM ENCARGOS COMPLEMENTARES</t>
  </si>
  <si>
    <t xml:space="preserve">101430U</t>
  </si>
  <si>
    <t xml:space="preserve">OPERADOR DE DEMARCADORA DE FAIXAS DE TRÁFEGO COM ENCARGOS COMPLEMENTARES</t>
  </si>
  <si>
    <t xml:space="preserve">101431U</t>
  </si>
  <si>
    <t xml:space="preserve">101432U</t>
  </si>
  <si>
    <t xml:space="preserve">OPERADOR DE GUINCHO OU GUINCHEIRO COM ENCARGOS COMPLEMENTARES</t>
  </si>
  <si>
    <t xml:space="preserve">101433U</t>
  </si>
  <si>
    <t xml:space="preserve">101434U</t>
  </si>
  <si>
    <t xml:space="preserve">OPERADOR DE JATO ABRASIVO OU JATISTA COM ENCARGOS COMPLEMENTARES</t>
  </si>
  <si>
    <t xml:space="preserve">101435U</t>
  </si>
  <si>
    <t xml:space="preserve">OPERADOR DE MÁQUINAS E TRATORES DIVERSOS COM ENCARGOS COMPLEMENTARES</t>
  </si>
  <si>
    <t xml:space="preserve">101436U</t>
  </si>
  <si>
    <t xml:space="preserve">101437U</t>
  </si>
  <si>
    <t xml:space="preserve">OPERADOR DE MOTO SCRAPER COM ENCARGOS COMPLEMENTARES</t>
  </si>
  <si>
    <t xml:space="preserve">101438U</t>
  </si>
  <si>
    <t xml:space="preserve">101439U</t>
  </si>
  <si>
    <t xml:space="preserve">101440U</t>
  </si>
  <si>
    <t xml:space="preserve">OPERADOR DE PAVIMENTADORA / MESA VIBROACABADORA COM ENCARGOS COMPLEMENTARES</t>
  </si>
  <si>
    <t xml:space="preserve">101441U</t>
  </si>
  <si>
    <t xml:space="preserve">101442U</t>
  </si>
  <si>
    <t xml:space="preserve">OPERADOR DE TRATOR - EXCLUSIVE AGROPECUÁRIA COM ENCARGOS COMPLEMENTARES</t>
  </si>
  <si>
    <t xml:space="preserve">101443U</t>
  </si>
  <si>
    <t xml:space="preserve">101444U</t>
  </si>
  <si>
    <t xml:space="preserve">101445U</t>
  </si>
  <si>
    <t xml:space="preserve">101446U</t>
  </si>
  <si>
    <t xml:space="preserve">101447U</t>
  </si>
  <si>
    <t xml:space="preserve">101448U</t>
  </si>
  <si>
    <t xml:space="preserve">101449U</t>
  </si>
  <si>
    <t xml:space="preserve">POCEIRO / ESCAVADOR DE VALAS COM ENCARGOS COMPLEMENTARES</t>
  </si>
  <si>
    <t xml:space="preserve">101450U</t>
  </si>
  <si>
    <t xml:space="preserve">101451U</t>
  </si>
  <si>
    <t xml:space="preserve">101452U</t>
  </si>
  <si>
    <t xml:space="preserve">SERVENTE DE OBRAS COM ENCARGOS COMPLEMENTARES</t>
  </si>
  <si>
    <t xml:space="preserve">101453U</t>
  </si>
  <si>
    <t xml:space="preserve">101454U</t>
  </si>
  <si>
    <t xml:space="preserve">SOLDADOR ELÉTRICO COM ENCARGOS COMPLEMENTARES</t>
  </si>
  <si>
    <t xml:space="preserve">101455U</t>
  </si>
  <si>
    <t xml:space="preserve">101456U</t>
  </si>
  <si>
    <t xml:space="preserve">TÉCNICO DE LABORATÓRIO E CAMPO DE CONSTRUÇÃO COM ENCARGOS COMPLEMENTARES</t>
  </si>
  <si>
    <t xml:space="preserve">101457U</t>
  </si>
  <si>
    <t xml:space="preserve">TÉCNICO EM SONDAGEM COM ENCARGOS COMPLEMENTARES</t>
  </si>
  <si>
    <t xml:space="preserve">101458U</t>
  </si>
  <si>
    <t xml:space="preserve">TELHADOR COM ENCARGOS COMPLEMENTARES</t>
  </si>
  <si>
    <t xml:space="preserve">101459U</t>
  </si>
  <si>
    <t xml:space="preserve">101460U</t>
  </si>
</sst>
</file>

<file path=xl/styles.xml><?xml version="1.0" encoding="utf-8"?>
<styleSheet xmlns="http://schemas.openxmlformats.org/spreadsheetml/2006/main">
  <numFmts count="24">
    <numFmt numFmtId="164" formatCode="General"/>
    <numFmt numFmtId="165" formatCode="d/m/yyyy"/>
    <numFmt numFmtId="166" formatCode="mmm/yy"/>
    <numFmt numFmtId="167" formatCode="&quot;R$ &quot;#,##0.00"/>
    <numFmt numFmtId="168" formatCode="General"/>
    <numFmt numFmtId="169" formatCode="0.00"/>
    <numFmt numFmtId="170" formatCode="&quot;R$ &quot;#,##0.00"/>
    <numFmt numFmtId="171" formatCode="_-&quot;R$ &quot;* #,##0.00_-;&quot;-R$ &quot;* #,##0.00_-;_-&quot;R$ &quot;* \-??_-;_-@_-"/>
    <numFmt numFmtId="172" formatCode="0.00%"/>
    <numFmt numFmtId="173" formatCode="0%"/>
    <numFmt numFmtId="174" formatCode="#,##0.00"/>
    <numFmt numFmtId="175" formatCode="0.000%"/>
    <numFmt numFmtId="176" formatCode="_-* #,##0.00_-;\-* #,##0.00_-;_-* \-??_-;_-@_-"/>
    <numFmt numFmtId="177" formatCode="#,##0.00\ ;&quot; (&quot;#,##0.00\);&quot; -&quot;#\ ;@\ "/>
    <numFmt numFmtId="178" formatCode="&quot; R$ &quot;#,##0.00\ ;&quot;-R$ &quot;#,##0.00\ ;&quot; R$ -&quot;#\ ;@\ "/>
    <numFmt numFmtId="179" formatCode="00&quot; dias&quot;"/>
    <numFmt numFmtId="180" formatCode="_-* #,##0.00_-;\-* #,##0.00_-;_-* \-??_-;_-@_-"/>
    <numFmt numFmtId="181" formatCode="&quot;MAT&quot;"/>
    <numFmt numFmtId="182" formatCode="&quot;ISS do MUNICIPIO: &quot;0%"/>
    <numFmt numFmtId="183" formatCode="&quot;AC+S+R+G = &quot;0.00%"/>
    <numFmt numFmtId="184" formatCode="&quot;DF = &quot;0.00%"/>
    <numFmt numFmtId="185" formatCode="&quot;L = &quot;0.00%"/>
    <numFmt numFmtId="186" formatCode="&quot; = &quot;0.00"/>
    <numFmt numFmtId="187" formatCode="&quot;BDI = &quot;0.00%"/>
  </numFmts>
  <fonts count="35">
    <font>
      <sz val="11"/>
      <color rgb="FF000000"/>
      <name val="Calibri"/>
      <family val="2"/>
      <charset val="1"/>
    </font>
    <font>
      <sz val="10"/>
      <name val="Arial"/>
      <family val="0"/>
    </font>
    <font>
      <sz val="10"/>
      <name val="Arial"/>
      <family val="0"/>
    </font>
    <font>
      <sz val="10"/>
      <name val="Arial"/>
      <family val="0"/>
    </font>
    <font>
      <b val="true"/>
      <sz val="12"/>
      <color rgb="FF000000"/>
      <name val="Calibri"/>
      <family val="2"/>
      <charset val="1"/>
    </font>
    <font>
      <b val="true"/>
      <i val="true"/>
      <u val="single"/>
      <sz val="10"/>
      <color rgb="FF000000"/>
      <name val="Calibri"/>
      <family val="2"/>
      <charset val="1"/>
    </font>
    <font>
      <b val="true"/>
      <sz val="11"/>
      <color rgb="FF000000"/>
      <name val="Calibri"/>
      <family val="2"/>
      <charset val="1"/>
    </font>
    <font>
      <sz val="10"/>
      <color rgb="FF000000"/>
      <name val="Arial"/>
      <family val="2"/>
      <charset val="1"/>
    </font>
    <font>
      <sz val="11"/>
      <color rgb="FF000000"/>
      <name val="Arial"/>
      <family val="2"/>
      <charset val="1"/>
    </font>
    <font>
      <b val="true"/>
      <sz val="14"/>
      <color rgb="FF000000"/>
      <name val="Arial"/>
      <family val="2"/>
      <charset val="1"/>
    </font>
    <font>
      <b val="true"/>
      <sz val="12"/>
      <color rgb="FF000000"/>
      <name val="Arial"/>
      <family val="2"/>
      <charset val="1"/>
    </font>
    <font>
      <sz val="14"/>
      <color rgb="FF000000"/>
      <name val="Arial"/>
      <family val="2"/>
      <charset val="1"/>
    </font>
    <font>
      <sz val="12"/>
      <color rgb="FF000000"/>
      <name val="Arial"/>
      <family val="2"/>
      <charset val="1"/>
    </font>
    <font>
      <b val="true"/>
      <sz val="10"/>
      <color rgb="FF000000"/>
      <name val="Arial"/>
      <family val="2"/>
      <charset val="1"/>
    </font>
    <font>
      <b val="true"/>
      <sz val="11"/>
      <color rgb="FF000000"/>
      <name val="Arial"/>
      <family val="2"/>
      <charset val="1"/>
    </font>
    <font>
      <b val="true"/>
      <sz val="10"/>
      <color rgb="FF000000"/>
      <name val="Arial"/>
      <family val="0"/>
    </font>
    <font>
      <sz val="10"/>
      <color rgb="FF000000"/>
      <name val="Arial"/>
      <family val="0"/>
    </font>
    <font>
      <sz val="10"/>
      <name val="Arial"/>
      <family val="2"/>
      <charset val="1"/>
    </font>
    <font>
      <sz val="11"/>
      <name val="Arial"/>
      <family val="2"/>
      <charset val="1"/>
    </font>
    <font>
      <b val="true"/>
      <sz val="11"/>
      <name val="Arial"/>
      <family val="2"/>
      <charset val="1"/>
    </font>
    <font>
      <sz val="9"/>
      <color rgb="FF000000"/>
      <name val="Tahoma"/>
      <family val="2"/>
      <charset val="1"/>
    </font>
    <font>
      <b val="true"/>
      <sz val="12"/>
      <name val="Arial"/>
      <family val="2"/>
      <charset val="1"/>
    </font>
    <font>
      <b val="true"/>
      <sz val="10"/>
      <name val="Arial"/>
      <family val="2"/>
      <charset val="1"/>
    </font>
    <font>
      <b val="true"/>
      <sz val="8"/>
      <color rgb="FF000000"/>
      <name val="Verdana"/>
      <family val="2"/>
      <charset val="1"/>
    </font>
    <font>
      <sz val="8"/>
      <color rgb="FF000000"/>
      <name val="Verdana"/>
      <family val="2"/>
      <charset val="1"/>
    </font>
    <font>
      <sz val="8"/>
      <color rgb="FF000000"/>
      <name val="Arial"/>
      <family val="2"/>
      <charset val="1"/>
    </font>
    <font>
      <sz val="10"/>
      <color rgb="FF000000"/>
      <name val="Calibri"/>
      <family val="2"/>
      <charset val="1"/>
    </font>
    <font>
      <i val="true"/>
      <sz val="10"/>
      <color rgb="FF000000"/>
      <name val="Arial"/>
      <family val="2"/>
      <charset val="1"/>
    </font>
    <font>
      <b val="true"/>
      <i val="true"/>
      <sz val="11"/>
      <color rgb="FF000000"/>
      <name val="Arial"/>
      <family val="2"/>
      <charset val="1"/>
    </font>
    <font>
      <sz val="11"/>
      <color rgb="FF000000"/>
      <name val="Cambria Math"/>
      <family val="0"/>
    </font>
    <font>
      <sz val="11"/>
      <color rgb="FF000000"/>
      <name val="Calibri"/>
      <family val="0"/>
    </font>
    <font>
      <sz val="11"/>
      <name val="Calibri"/>
      <family val="2"/>
      <charset val="1"/>
    </font>
    <font>
      <b val="true"/>
      <sz val="14"/>
      <name val="Arial"/>
      <family val="2"/>
      <charset val="1"/>
    </font>
    <font>
      <b val="true"/>
      <sz val="8"/>
      <name val="Arial"/>
      <family val="2"/>
      <charset val="1"/>
    </font>
    <font>
      <sz val="10"/>
      <name val="Courier New"/>
      <family val="3"/>
      <charset val="1"/>
    </font>
  </fonts>
  <fills count="11">
    <fill>
      <patternFill patternType="none"/>
    </fill>
    <fill>
      <patternFill patternType="gray125"/>
    </fill>
    <fill>
      <patternFill patternType="solid">
        <fgColor rgb="FFFAC090"/>
        <bgColor rgb="FFCCCCCC"/>
      </patternFill>
    </fill>
    <fill>
      <patternFill patternType="solid">
        <fgColor rgb="FF33CCFF"/>
        <bgColor rgb="FF00CCFF"/>
      </patternFill>
    </fill>
    <fill>
      <patternFill patternType="solid">
        <fgColor rgb="FFD9D9D9"/>
        <bgColor rgb="FFCCCCCC"/>
      </patternFill>
    </fill>
    <fill>
      <patternFill patternType="solid">
        <fgColor rgb="FFE6E6E6"/>
        <bgColor rgb="FFE6E6FF"/>
      </patternFill>
    </fill>
    <fill>
      <patternFill patternType="solid">
        <fgColor rgb="FFFFFFFF"/>
        <bgColor rgb="FFE6E6FF"/>
      </patternFill>
    </fill>
    <fill>
      <patternFill patternType="solid">
        <fgColor rgb="FFE46C0A"/>
        <bgColor rgb="FFFF9900"/>
      </patternFill>
    </fill>
    <fill>
      <patternFill patternType="solid">
        <fgColor rgb="FFCCCCCC"/>
        <bgColor rgb="FFD9D9D9"/>
      </patternFill>
    </fill>
    <fill>
      <patternFill patternType="solid">
        <fgColor rgb="FFE6E6FF"/>
        <bgColor rgb="FFE6E6E6"/>
      </patternFill>
    </fill>
    <fill>
      <patternFill patternType="solid">
        <fgColor rgb="FFBDD7EE"/>
        <bgColor rgb="FFCCCCCC"/>
      </patternFill>
    </fill>
  </fills>
  <borders count="28">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top style="thin"/>
      <bottom style="hair"/>
      <diagonal/>
    </border>
    <border diagonalUp="false" diagonalDown="false">
      <left/>
      <right style="thin"/>
      <top style="thin"/>
      <bottom style="hair"/>
      <diagonal/>
    </border>
    <border diagonalUp="false" diagonalDown="false">
      <left style="thin"/>
      <right/>
      <top/>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right style="thin"/>
      <top style="thin"/>
      <bottom/>
      <diagonal/>
    </border>
    <border diagonalUp="false" diagonalDown="false">
      <left/>
      <right/>
      <top/>
      <bottom style="thin"/>
      <diagonal/>
    </border>
    <border diagonalUp="false" diagonalDown="false">
      <left/>
      <right style="thin"/>
      <top/>
      <bottom style="thin"/>
      <diagonal/>
    </border>
    <border diagonalUp="false" diagonalDown="false">
      <left style="hair"/>
      <right style="hair"/>
      <top style="hair"/>
      <bottom style="hair"/>
      <diagonal/>
    </border>
    <border diagonalUp="false" diagonalDown="false">
      <left style="thin"/>
      <right/>
      <top/>
      <bottom/>
      <diagonal/>
    </border>
    <border diagonalUp="false" diagonalDown="false">
      <left/>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80"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177" fontId="17" fillId="0" borderId="0" applyFont="true" applyBorder="false" applyAlignment="true" applyProtection="false">
      <alignment horizontal="general" vertical="bottom" textRotation="0" wrapText="false" indent="0" shrinkToFit="false"/>
    </xf>
  </cellStyleXfs>
  <cellXfs count="29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center"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true" applyAlignment="true" applyProtection="false">
      <alignment horizontal="left" vertical="bottom" textRotation="0" wrapText="false" indent="0" shrinkToFit="false"/>
      <protection locked="true" hidden="false"/>
    </xf>
    <xf numFmtId="166" fontId="0" fillId="0" borderId="0" xfId="0" applyFont="true" applyBorder="true" applyAlignment="true" applyProtection="false">
      <alignment horizontal="left"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7" fontId="11" fillId="0" borderId="1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8" fontId="12" fillId="0" borderId="10" xfId="0" applyFont="true" applyBorder="true" applyAlignment="true" applyProtection="false">
      <alignment horizontal="left" vertical="center" textRotation="0" wrapText="true" indent="0" shrinkToFit="false"/>
      <protection locked="true" hidden="false"/>
    </xf>
    <xf numFmtId="165" fontId="12" fillId="0" borderId="10" xfId="0" applyFont="true" applyBorder="true" applyAlignment="true" applyProtection="false">
      <alignment horizontal="center" vertical="center" textRotation="0" wrapText="false" indent="0" shrinkToFit="false"/>
      <protection locked="true" hidden="false"/>
    </xf>
    <xf numFmtId="167" fontId="12" fillId="0" borderId="10" xfId="0" applyFont="true" applyBorder="true" applyAlignment="true" applyProtection="false">
      <alignment horizontal="center" vertical="center" textRotation="0" wrapText="false" indent="0" shrinkToFit="false"/>
      <protection locked="true" hidden="false"/>
    </xf>
    <xf numFmtId="167" fontId="11" fillId="0" borderId="0" xfId="0" applyFont="true" applyBorder="false" applyAlignment="true" applyProtection="false">
      <alignment horizontal="general" vertical="center" textRotation="0" wrapText="false" indent="0" shrinkToFit="false"/>
      <protection locked="true" hidden="false"/>
    </xf>
    <xf numFmtId="164" fontId="13" fillId="0" borderId="10" xfId="0" applyFont="true" applyBorder="true" applyAlignment="true" applyProtection="false">
      <alignment horizontal="center" vertical="center" textRotation="0" wrapText="false" indent="0" shrinkToFit="false"/>
      <protection locked="true" hidden="false"/>
    </xf>
    <xf numFmtId="164" fontId="13" fillId="0" borderId="10" xfId="0" applyFont="true" applyBorder="true" applyAlignment="true" applyProtection="false">
      <alignment horizontal="center" vertical="center" textRotation="0" wrapText="true" indent="0" shrinkToFit="false"/>
      <protection locked="true" hidden="false"/>
    </xf>
    <xf numFmtId="169" fontId="13" fillId="0" borderId="10" xfId="0" applyFont="true" applyBorder="true" applyAlignment="true" applyProtection="false">
      <alignment horizontal="center" vertical="center" textRotation="0" wrapText="false" indent="0" shrinkToFit="false"/>
      <protection locked="true" hidden="false"/>
    </xf>
    <xf numFmtId="167" fontId="13" fillId="0" borderId="1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10"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9" fontId="7" fillId="0" borderId="10" xfId="0" applyFont="true" applyBorder="true" applyAlignment="true" applyProtection="false">
      <alignment horizontal="center" vertical="center" textRotation="0" wrapText="false" indent="0" shrinkToFit="false"/>
      <protection locked="true" hidden="false"/>
    </xf>
    <xf numFmtId="167" fontId="7" fillId="0" borderId="1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8" fillId="0" borderId="10" xfId="0" applyFont="true" applyBorder="true" applyAlignment="true" applyProtection="false">
      <alignment horizontal="general" vertical="center" textRotation="0" wrapText="false" indent="0" shrinkToFit="false"/>
      <protection locked="true" hidden="false"/>
    </xf>
    <xf numFmtId="164" fontId="7" fillId="0" borderId="10" xfId="0" applyFont="true" applyBorder="true" applyAlignment="true" applyProtection="false">
      <alignment horizontal="general" vertical="center" textRotation="0" wrapText="false" indent="0" shrinkToFit="false"/>
      <protection locked="true" hidden="false"/>
    </xf>
    <xf numFmtId="164" fontId="7" fillId="0" borderId="10" xfId="0" applyFont="true" applyBorder="true" applyAlignment="true" applyProtection="false">
      <alignment horizontal="general"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9" fontId="7" fillId="0" borderId="10" xfId="0" applyFont="true" applyBorder="true" applyAlignment="true" applyProtection="false">
      <alignment horizontal="center" vertical="center" textRotation="0" wrapText="false" indent="0" shrinkToFit="false"/>
      <protection locked="true" hidden="false"/>
    </xf>
    <xf numFmtId="170" fontId="7" fillId="0" borderId="10" xfId="0" applyFont="true" applyBorder="true" applyAlignment="true" applyProtection="false">
      <alignment horizontal="center" vertical="center" textRotation="0" wrapText="false" indent="0" shrinkToFit="false"/>
      <protection locked="true" hidden="false"/>
    </xf>
    <xf numFmtId="167" fontId="8" fillId="0" borderId="0" xfId="0" applyFont="true" applyBorder="false" applyAlignment="true" applyProtection="false">
      <alignment horizontal="general" vertical="center" textRotation="0" wrapText="false" indent="0" shrinkToFit="false"/>
      <protection locked="true" hidden="false"/>
    </xf>
    <xf numFmtId="171" fontId="8" fillId="0" borderId="0" xfId="17"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7" fillId="0" borderId="11" xfId="0" applyFont="true" applyBorder="true" applyAlignment="true" applyProtection="false">
      <alignment horizontal="general" vertical="center" textRotation="0" wrapText="false" indent="0" shrinkToFit="false"/>
      <protection locked="true" hidden="false"/>
    </xf>
    <xf numFmtId="164" fontId="7" fillId="0" borderId="12" xfId="0" applyFont="true" applyBorder="true" applyAlignment="true" applyProtection="false">
      <alignment horizontal="general" vertical="center" textRotation="0" wrapText="false" indent="0" shrinkToFit="false"/>
      <protection locked="true" hidden="false"/>
    </xf>
    <xf numFmtId="164" fontId="7" fillId="0" borderId="12" xfId="0" applyFont="true" applyBorder="true" applyAlignment="true" applyProtection="false">
      <alignment horizontal="general"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false" indent="0" shrinkToFit="false"/>
      <protection locked="true" hidden="false"/>
    </xf>
    <xf numFmtId="169" fontId="7" fillId="0" borderId="12" xfId="0" applyFont="true" applyBorder="true" applyAlignment="true" applyProtection="false">
      <alignment horizontal="center" vertical="center" textRotation="0" wrapText="false" indent="0" shrinkToFit="false"/>
      <protection locked="true" hidden="false"/>
    </xf>
    <xf numFmtId="167" fontId="7" fillId="0" borderId="12" xfId="0" applyFont="true" applyBorder="true" applyAlignment="true" applyProtection="false">
      <alignment horizontal="center" vertical="center" textRotation="0" wrapText="false" indent="0" shrinkToFit="false"/>
      <protection locked="true" hidden="false"/>
    </xf>
    <xf numFmtId="167" fontId="7" fillId="0" borderId="13" xfId="0" applyFont="true" applyBorder="true" applyAlignment="true" applyProtection="false">
      <alignment horizontal="center" vertical="center" textRotation="0" wrapText="false" indent="0" shrinkToFit="false"/>
      <protection locked="true" hidden="false"/>
    </xf>
    <xf numFmtId="167" fontId="13" fillId="0" borderId="11" xfId="0" applyFont="true" applyBorder="true" applyAlignment="true" applyProtection="false">
      <alignment horizontal="right" vertical="center" textRotation="0" wrapText="false" indent="0" shrinkToFit="false"/>
      <protection locked="true" hidden="false"/>
    </xf>
    <xf numFmtId="167" fontId="13" fillId="0" borderId="12" xfId="0" applyFont="true" applyBorder="true" applyAlignment="true" applyProtection="false">
      <alignment horizontal="right" vertical="center" textRotation="0" wrapText="false" indent="0" shrinkToFit="false"/>
      <protection locked="true" hidden="false"/>
    </xf>
    <xf numFmtId="167" fontId="13" fillId="0" borderId="12" xfId="0" applyFont="true" applyBorder="true" applyAlignment="true" applyProtection="false">
      <alignment horizontal="right" vertical="center" textRotation="0" wrapText="true" indent="0" shrinkToFit="false"/>
      <protection locked="true" hidden="false"/>
    </xf>
    <xf numFmtId="167" fontId="13" fillId="0" borderId="13" xfId="0" applyFont="true" applyBorder="true" applyAlignment="true" applyProtection="false">
      <alignment horizontal="right"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7" fontId="14" fillId="0" borderId="0" xfId="0" applyFont="true" applyBorder="false" applyAlignment="true" applyProtection="false">
      <alignment horizontal="general" vertical="center" textRotation="0" wrapText="false" indent="0" shrinkToFit="false"/>
      <protection locked="true" hidden="false"/>
    </xf>
    <xf numFmtId="167" fontId="13" fillId="0" borderId="10" xfId="0" applyFont="true" applyBorder="true" applyAlignment="true" applyProtection="false">
      <alignment horizontal="right" vertical="center" textRotation="0" wrapText="false" indent="0" shrinkToFit="false"/>
      <protection locked="true" hidden="false"/>
    </xf>
    <xf numFmtId="172" fontId="13" fillId="0" borderId="10" xfId="0" applyFont="true" applyBorder="true" applyAlignment="true" applyProtection="false">
      <alignment horizontal="center" vertical="center" textRotation="0" wrapText="false" indent="0" shrinkToFit="false"/>
      <protection locked="true" hidden="false"/>
    </xf>
    <xf numFmtId="172" fontId="14" fillId="0" borderId="0" xfId="19" applyFont="true" applyBorder="true" applyAlignment="true" applyProtection="true">
      <alignment horizontal="general" vertical="center" textRotation="0" wrapText="false" indent="0" shrinkToFit="false"/>
      <protection locked="true" hidden="false"/>
    </xf>
    <xf numFmtId="167" fontId="13" fillId="0" borderId="11"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74" fontId="7" fillId="0" borderId="0" xfId="0" applyFont="true" applyBorder="false" applyAlignment="true" applyProtection="false">
      <alignment horizontal="left" vertical="center" textRotation="0" wrapText="false" indent="0" shrinkToFit="false"/>
      <protection locked="true" hidden="false"/>
    </xf>
    <xf numFmtId="167" fontId="8"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75" fontId="8" fillId="0" borderId="0" xfId="19" applyFont="true" applyBorder="true" applyAlignment="true" applyProtection="true">
      <alignment horizontal="left" vertical="center" textRotation="0" wrapText="false" indent="0" shrinkToFit="false"/>
      <protection locked="true" hidden="false"/>
    </xf>
    <xf numFmtId="171" fontId="0" fillId="0" borderId="0" xfId="17" applyFont="false" applyBorder="true" applyAlignment="false" applyProtection="true">
      <alignment horizontal="general" vertical="bottom" textRotation="0" wrapText="false" indent="0" shrinkToFit="false"/>
      <protection locked="true" hidden="false"/>
    </xf>
    <xf numFmtId="167" fontId="14" fillId="0" borderId="0" xfId="0" applyFont="true" applyBorder="false" applyAlignment="true" applyProtection="false">
      <alignment horizontal="left" vertical="center" textRotation="0" wrapText="false" indent="0" shrinkToFit="false"/>
      <protection locked="true" hidden="false"/>
    </xf>
    <xf numFmtId="176" fontId="8" fillId="0" borderId="0" xfId="0" applyFont="true" applyBorder="false" applyAlignment="true" applyProtection="false">
      <alignment horizontal="left" vertical="center" textRotation="0" wrapText="false" indent="0" shrinkToFit="false"/>
      <protection locked="true" hidden="false"/>
    </xf>
    <xf numFmtId="164" fontId="17" fillId="0" borderId="0" xfId="20" applyFont="false" applyBorder="true" applyAlignment="false" applyProtection="true">
      <alignment horizontal="general" vertical="bottom" textRotation="0" wrapText="false" indent="0" shrinkToFit="false"/>
      <protection locked="true" hidden="false"/>
    </xf>
    <xf numFmtId="164" fontId="18" fillId="0" borderId="0" xfId="20" applyFont="true" applyBorder="true" applyAlignment="false" applyProtection="true">
      <alignment horizontal="general" vertical="bottom" textRotation="0" wrapText="false" indent="0" shrinkToFit="false"/>
      <protection locked="true" hidden="false"/>
    </xf>
    <xf numFmtId="164" fontId="9" fillId="0" borderId="10" xfId="20" applyFont="true" applyBorder="true" applyAlignment="true" applyProtection="true">
      <alignment horizontal="center" vertical="center" textRotation="0" wrapText="true" indent="0" shrinkToFit="false"/>
      <protection locked="true" hidden="false"/>
    </xf>
    <xf numFmtId="164" fontId="10" fillId="0" borderId="10" xfId="20" applyFont="true" applyBorder="true" applyAlignment="true" applyProtection="true">
      <alignment horizontal="center" vertical="center" textRotation="0" wrapText="false" indent="0" shrinkToFit="false"/>
      <protection locked="true" hidden="false"/>
    </xf>
    <xf numFmtId="168" fontId="12" fillId="0" borderId="10" xfId="20" applyFont="true" applyBorder="true" applyAlignment="true" applyProtection="true">
      <alignment horizontal="center" vertical="center" textRotation="0" wrapText="true" indent="0" shrinkToFit="false"/>
      <protection locked="true" hidden="false"/>
    </xf>
    <xf numFmtId="165" fontId="12" fillId="0" borderId="10" xfId="20" applyFont="true" applyBorder="true" applyAlignment="true" applyProtection="true">
      <alignment horizontal="center" vertical="center" textRotation="0" wrapText="false" indent="0" shrinkToFit="false"/>
      <protection locked="true" hidden="false"/>
    </xf>
    <xf numFmtId="178" fontId="0" fillId="0" borderId="0" xfId="0" applyFont="false" applyBorder="false" applyAlignment="false" applyProtection="false">
      <alignment horizontal="general" vertical="bottom" textRotation="0" wrapText="false" indent="0" shrinkToFit="false"/>
      <protection locked="true" hidden="false"/>
    </xf>
    <xf numFmtId="168" fontId="12" fillId="0" borderId="10" xfId="20" applyFont="true" applyBorder="true" applyAlignment="true" applyProtection="true">
      <alignment horizontal="center" vertical="center" textRotation="0" wrapText="false" indent="0" shrinkToFit="false"/>
      <protection locked="true" hidden="false"/>
    </xf>
    <xf numFmtId="164" fontId="8" fillId="0" borderId="0" xfId="20" applyFont="true" applyBorder="true" applyAlignment="false" applyProtection="true">
      <alignment horizontal="general" vertical="bottom" textRotation="0" wrapText="false" indent="0" shrinkToFit="false"/>
      <protection locked="true" hidden="false"/>
    </xf>
    <xf numFmtId="164" fontId="14" fillId="0" borderId="0" xfId="20" applyFont="true" applyBorder="true" applyAlignment="false" applyProtection="true">
      <alignment horizontal="general" vertical="bottom" textRotation="0" wrapText="false" indent="0" shrinkToFit="false"/>
      <protection locked="true" hidden="false"/>
    </xf>
    <xf numFmtId="178" fontId="8" fillId="0" borderId="0" xfId="20" applyFont="true" applyBorder="true" applyAlignment="true" applyProtection="true">
      <alignment horizontal="center" vertical="bottom" textRotation="0" wrapText="false" indent="0" shrinkToFit="false"/>
      <protection locked="true" hidden="false"/>
    </xf>
    <xf numFmtId="172" fontId="8" fillId="0" borderId="0" xfId="20" applyFont="true" applyBorder="true" applyAlignment="true" applyProtection="true">
      <alignment horizontal="center" vertical="bottom" textRotation="0" wrapText="false" indent="0" shrinkToFit="false"/>
      <protection locked="true" hidden="false"/>
    </xf>
    <xf numFmtId="178" fontId="8" fillId="0" borderId="0" xfId="20" applyFont="true" applyBorder="true" applyAlignment="true" applyProtection="true">
      <alignment horizontal="center" vertical="center" textRotation="0" wrapText="false" indent="0" shrinkToFit="false"/>
      <protection locked="true" hidden="false"/>
    </xf>
    <xf numFmtId="178" fontId="8" fillId="0" borderId="0" xfId="20" applyFont="true" applyBorder="true" applyAlignment="false" applyProtection="true">
      <alignment horizontal="general" vertical="bottom" textRotation="0" wrapText="false" indent="0" shrinkToFit="false"/>
      <protection locked="true" hidden="false"/>
    </xf>
    <xf numFmtId="164" fontId="14" fillId="0" borderId="14" xfId="20" applyFont="true" applyBorder="true" applyAlignment="true" applyProtection="true">
      <alignment horizontal="center" vertical="center" textRotation="0" wrapText="false" indent="0" shrinkToFit="false"/>
      <protection locked="true" hidden="false"/>
    </xf>
    <xf numFmtId="164" fontId="14" fillId="0" borderId="14" xfId="20" applyFont="true" applyBorder="true" applyAlignment="true" applyProtection="true">
      <alignment horizontal="center" vertical="center" textRotation="0" wrapText="true" indent="0" shrinkToFit="false"/>
      <protection locked="true" hidden="false"/>
    </xf>
    <xf numFmtId="164" fontId="14" fillId="0" borderId="10" xfId="20" applyFont="true" applyBorder="true" applyAlignment="true" applyProtection="true">
      <alignment horizontal="center" vertical="center" textRotation="0" wrapText="false" indent="0" shrinkToFit="false"/>
      <protection locked="true" hidden="false"/>
    </xf>
    <xf numFmtId="164" fontId="14" fillId="0" borderId="0" xfId="20" applyFont="true" applyBorder="true" applyAlignment="true" applyProtection="true">
      <alignment horizontal="center" vertical="center" textRotation="0" wrapText="false" indent="0" shrinkToFit="false"/>
      <protection locked="true" hidden="false"/>
    </xf>
    <xf numFmtId="164" fontId="8" fillId="0" borderId="0" xfId="20" applyFont="true" applyBorder="true" applyAlignment="true" applyProtection="true">
      <alignment horizontal="center" vertical="bottom" textRotation="0" wrapText="false" indent="0" shrinkToFit="false"/>
      <protection locked="true" hidden="false"/>
    </xf>
    <xf numFmtId="164" fontId="8" fillId="0" borderId="0" xfId="20" applyFont="true" applyBorder="true" applyAlignment="true" applyProtection="true">
      <alignment horizontal="general" vertical="bottom" textRotation="0" wrapText="true" indent="0" shrinkToFit="false"/>
      <protection locked="true" hidden="false"/>
    </xf>
    <xf numFmtId="164" fontId="14" fillId="0" borderId="10" xfId="20" applyFont="true" applyBorder="true" applyAlignment="true" applyProtection="true">
      <alignment horizontal="center" vertical="center" textRotation="0" wrapText="true" indent="0" shrinkToFit="false"/>
      <protection locked="true" hidden="false"/>
    </xf>
    <xf numFmtId="164" fontId="8" fillId="0" borderId="0" xfId="20" applyFont="true" applyBorder="true" applyAlignment="true" applyProtection="true">
      <alignment horizontal="center" vertical="bottom" textRotation="0" wrapText="true" indent="0" shrinkToFit="false"/>
      <protection locked="true" hidden="false"/>
    </xf>
    <xf numFmtId="179" fontId="14" fillId="0" borderId="14" xfId="20" applyFont="true" applyBorder="true" applyAlignment="true" applyProtection="true">
      <alignment horizontal="center" vertical="center" textRotation="0" wrapText="true" indent="0" shrinkToFit="false"/>
      <protection locked="true" hidden="false"/>
    </xf>
    <xf numFmtId="164" fontId="14" fillId="0" borderId="15" xfId="20" applyFont="true" applyBorder="true" applyAlignment="true" applyProtection="true">
      <alignment horizontal="general" vertical="bottom" textRotation="0" wrapText="true" indent="0" shrinkToFit="false"/>
      <protection locked="true" hidden="false"/>
    </xf>
    <xf numFmtId="164" fontId="14" fillId="0" borderId="12" xfId="20" applyFont="true" applyBorder="true" applyAlignment="true" applyProtection="true">
      <alignment horizontal="general" vertical="bottom" textRotation="0" wrapText="true" indent="0" shrinkToFit="false"/>
      <protection locked="true" hidden="false"/>
    </xf>
    <xf numFmtId="178" fontId="8" fillId="0" borderId="12" xfId="20" applyFont="true" applyBorder="true" applyAlignment="true" applyProtection="true">
      <alignment horizontal="center" vertical="bottom" textRotation="0" wrapText="true" indent="0" shrinkToFit="false"/>
      <protection locked="true" hidden="false"/>
    </xf>
    <xf numFmtId="172" fontId="8" fillId="0" borderId="12" xfId="20" applyFont="true" applyBorder="true" applyAlignment="true" applyProtection="true">
      <alignment horizontal="center" vertical="bottom" textRotation="0" wrapText="true" indent="0" shrinkToFit="false"/>
      <protection locked="true" hidden="false"/>
    </xf>
    <xf numFmtId="178" fontId="8" fillId="0" borderId="16" xfId="20" applyFont="true" applyBorder="true" applyAlignment="true" applyProtection="true">
      <alignment horizontal="center" vertical="center" textRotation="0" wrapText="true" indent="0" shrinkToFit="false"/>
      <protection locked="true" hidden="false"/>
    </xf>
    <xf numFmtId="178" fontId="8" fillId="0" borderId="0" xfId="20" applyFont="true" applyBorder="true" applyAlignment="true" applyProtection="true">
      <alignment horizontal="center" vertical="bottom" textRotation="0" wrapText="true" indent="0" shrinkToFit="false"/>
      <protection locked="true" hidden="false"/>
    </xf>
    <xf numFmtId="178" fontId="8" fillId="0" borderId="0" xfId="20" applyFont="true" applyBorder="true" applyAlignment="true" applyProtection="true">
      <alignment horizontal="general" vertical="bottom" textRotation="0" wrapText="true" indent="0" shrinkToFit="false"/>
      <protection locked="true" hidden="false"/>
    </xf>
    <xf numFmtId="164" fontId="8" fillId="0" borderId="15" xfId="0" applyFont="true" applyBorder="true" applyAlignment="true" applyProtection="false">
      <alignment horizontal="general" vertical="center" textRotation="0" wrapText="false" indent="0" shrinkToFit="false"/>
      <protection locked="true" hidden="false"/>
    </xf>
    <xf numFmtId="168" fontId="14" fillId="0" borderId="17" xfId="20" applyFont="true" applyBorder="true" applyAlignment="false" applyProtection="true">
      <alignment horizontal="general" vertical="bottom" textRotation="0" wrapText="false" indent="0" shrinkToFit="false"/>
      <protection locked="true" hidden="false"/>
    </xf>
    <xf numFmtId="178" fontId="8" fillId="0" borderId="17" xfId="20" applyFont="true" applyBorder="true" applyAlignment="true" applyProtection="true">
      <alignment horizontal="center" vertical="bottom" textRotation="0" wrapText="false" indent="0" shrinkToFit="false"/>
      <protection locked="true" hidden="false"/>
    </xf>
    <xf numFmtId="172" fontId="8" fillId="0" borderId="17" xfId="20" applyFont="true" applyBorder="true" applyAlignment="true" applyProtection="true">
      <alignment horizontal="center" vertical="bottom" textRotation="0" wrapText="false" indent="0" shrinkToFit="false"/>
      <protection locked="true" hidden="false"/>
    </xf>
    <xf numFmtId="172" fontId="14" fillId="0" borderId="18" xfId="20" applyFont="true" applyBorder="true" applyAlignment="true" applyProtection="true">
      <alignment horizontal="center" vertical="bottom" textRotation="0" wrapText="false" indent="0" shrinkToFit="false"/>
      <protection locked="true" hidden="false"/>
    </xf>
    <xf numFmtId="172" fontId="18" fillId="2" borderId="10" xfId="20" applyFont="true" applyBorder="true" applyAlignment="true" applyProtection="true">
      <alignment horizontal="center" vertical="center" textRotation="0" wrapText="false" indent="0" shrinkToFit="false"/>
      <protection locked="true" hidden="false"/>
    </xf>
    <xf numFmtId="173" fontId="8" fillId="0" borderId="0" xfId="20" applyFont="true" applyBorder="true" applyAlignment="false" applyProtection="true">
      <alignment horizontal="general" vertical="bottom" textRotation="0" wrapText="false" indent="0" shrinkToFit="false"/>
      <protection locked="true" hidden="false"/>
    </xf>
    <xf numFmtId="164" fontId="8" fillId="0" borderId="19" xfId="0" applyFont="true" applyBorder="true" applyAlignment="true" applyProtection="false">
      <alignment horizontal="general" vertical="center" textRotation="0" wrapText="false" indent="0" shrinkToFit="false"/>
      <protection locked="true" hidden="false"/>
    </xf>
    <xf numFmtId="164" fontId="8" fillId="0" borderId="20" xfId="20" applyFont="true" applyBorder="true" applyAlignment="false" applyProtection="true">
      <alignment horizontal="general" vertical="bottom" textRotation="0" wrapText="false" indent="0" shrinkToFit="false"/>
      <protection locked="true" hidden="false"/>
    </xf>
    <xf numFmtId="178" fontId="8" fillId="0" borderId="20" xfId="20" applyFont="true" applyBorder="true" applyAlignment="true" applyProtection="true">
      <alignment horizontal="center" vertical="bottom" textRotation="0" wrapText="false" indent="0" shrinkToFit="false"/>
      <protection locked="true" hidden="false"/>
    </xf>
    <xf numFmtId="178" fontId="14" fillId="0" borderId="21" xfId="20" applyFont="true" applyBorder="true" applyAlignment="true" applyProtection="true">
      <alignment horizontal="center" vertical="bottom" textRotation="0" wrapText="false" indent="0" shrinkToFit="false"/>
      <protection locked="true" hidden="false"/>
    </xf>
    <xf numFmtId="167" fontId="18" fillId="0" borderId="10" xfId="20" applyFont="true" applyBorder="true" applyAlignment="true" applyProtection="true">
      <alignment horizontal="center" vertical="center" textRotation="0" wrapText="false" indent="0" shrinkToFit="false"/>
      <protection locked="true" hidden="false"/>
    </xf>
    <xf numFmtId="168" fontId="8" fillId="0" borderId="17" xfId="20" applyFont="true" applyBorder="true" applyAlignment="false" applyProtection="true">
      <alignment horizontal="general" vertical="bottom" textRotation="0" wrapText="false" indent="0" shrinkToFit="false"/>
      <protection locked="true" hidden="false"/>
    </xf>
    <xf numFmtId="172" fontId="18" fillId="3" borderId="10" xfId="20" applyFont="true" applyBorder="true" applyAlignment="true" applyProtection="true">
      <alignment horizontal="center" vertical="center" textRotation="0" wrapText="false" indent="0" shrinkToFit="false"/>
      <protection locked="true" hidden="false"/>
    </xf>
    <xf numFmtId="172" fontId="18" fillId="0" borderId="10" xfId="20" applyFont="true" applyBorder="true" applyAlignment="true" applyProtection="true">
      <alignment horizontal="center" vertical="center" textRotation="0" wrapText="false" indent="0" shrinkToFit="false"/>
      <protection locked="true" hidden="false"/>
    </xf>
    <xf numFmtId="164" fontId="19" fillId="4" borderId="15" xfId="20" applyFont="true" applyBorder="true" applyAlignment="true" applyProtection="true">
      <alignment horizontal="left" vertical="bottom" textRotation="0" wrapText="false" indent="0" shrinkToFit="false"/>
      <protection locked="true" hidden="false"/>
    </xf>
    <xf numFmtId="178" fontId="8" fillId="4" borderId="16" xfId="20" applyFont="true" applyBorder="true" applyAlignment="true" applyProtection="true">
      <alignment horizontal="center" vertical="bottom" textRotation="0" wrapText="false" indent="0" shrinkToFit="false"/>
      <protection locked="true" hidden="false"/>
    </xf>
    <xf numFmtId="172" fontId="8" fillId="4" borderId="22" xfId="20" applyFont="true" applyBorder="true" applyAlignment="true" applyProtection="true">
      <alignment horizontal="center" vertical="bottom" textRotation="0" wrapText="false" indent="0" shrinkToFit="false"/>
      <protection locked="true" hidden="false"/>
    </xf>
    <xf numFmtId="172" fontId="14" fillId="4" borderId="12" xfId="20" applyFont="true" applyBorder="true" applyAlignment="true" applyProtection="true">
      <alignment horizontal="center" vertical="bottom" textRotation="0" wrapText="false" indent="0" shrinkToFit="false"/>
      <protection locked="true" hidden="false"/>
    </xf>
    <xf numFmtId="172" fontId="8" fillId="4" borderId="10" xfId="20" applyFont="true" applyBorder="true" applyAlignment="true" applyProtection="true">
      <alignment horizontal="center" vertical="center" textRotation="0" wrapText="false" indent="0" shrinkToFit="false"/>
      <protection locked="true" hidden="false"/>
    </xf>
    <xf numFmtId="164" fontId="8" fillId="4" borderId="19" xfId="20" applyFont="true" applyBorder="true" applyAlignment="false" applyProtection="true">
      <alignment horizontal="general" vertical="bottom" textRotation="0" wrapText="false" indent="0" shrinkToFit="false"/>
      <protection locked="true" hidden="false"/>
    </xf>
    <xf numFmtId="164" fontId="8" fillId="4" borderId="23" xfId="20" applyFont="true" applyBorder="true" applyAlignment="false" applyProtection="true">
      <alignment horizontal="general" vertical="bottom" textRotation="0" wrapText="false" indent="0" shrinkToFit="false"/>
      <protection locked="true" hidden="false"/>
    </xf>
    <xf numFmtId="178" fontId="8" fillId="4" borderId="23" xfId="20" applyFont="true" applyBorder="true" applyAlignment="true" applyProtection="true">
      <alignment horizontal="center" vertical="bottom" textRotation="0" wrapText="false" indent="0" shrinkToFit="false"/>
      <protection locked="true" hidden="false"/>
    </xf>
    <xf numFmtId="178" fontId="8" fillId="4" borderId="24" xfId="20" applyFont="true" applyBorder="true" applyAlignment="true" applyProtection="true">
      <alignment horizontal="center" vertical="bottom" textRotation="0" wrapText="false" indent="0" shrinkToFit="false"/>
      <protection locked="true" hidden="false"/>
    </xf>
    <xf numFmtId="178" fontId="14" fillId="4" borderId="12" xfId="20" applyFont="true" applyBorder="true" applyAlignment="true" applyProtection="true">
      <alignment horizontal="center" vertical="bottom" textRotation="0" wrapText="false" indent="0" shrinkToFit="false"/>
      <protection locked="true" hidden="false"/>
    </xf>
    <xf numFmtId="167" fontId="8" fillId="4" borderId="10" xfId="20" applyFont="true" applyBorder="true" applyAlignment="true" applyProtection="true">
      <alignment horizontal="center" vertical="center" textRotation="0" wrapText="false" indent="0" shrinkToFit="false"/>
      <protection locked="true" hidden="false"/>
    </xf>
    <xf numFmtId="178" fontId="14" fillId="0" borderId="0" xfId="20" applyFont="true" applyBorder="true" applyAlignment="true" applyProtection="true">
      <alignment horizontal="center" vertical="bottom" textRotation="0" wrapText="false" indent="0" shrinkToFit="false"/>
      <protection locked="true" hidden="false"/>
    </xf>
    <xf numFmtId="167" fontId="8" fillId="0" borderId="0" xfId="2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7" fillId="0" borderId="0" xfId="20" applyFont="false" applyBorder="true" applyAlignment="true" applyProtection="true">
      <alignment horizontal="general" vertical="bottom" textRotation="0" wrapText="true" indent="0" shrinkToFit="false"/>
      <protection locked="true" hidden="false"/>
    </xf>
    <xf numFmtId="164" fontId="18" fillId="0" borderId="0" xfId="20" applyFont="true" applyBorder="tru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21" fillId="0" borderId="10" xfId="20" applyFont="true" applyBorder="true" applyAlignment="true" applyProtection="true">
      <alignment horizontal="center" vertical="center" textRotation="0" wrapText="true" indent="0" shrinkToFit="false"/>
      <protection locked="true" hidden="false"/>
    </xf>
    <xf numFmtId="164" fontId="22" fillId="0" borderId="10" xfId="20" applyFont="true" applyBorder="true" applyAlignment="true" applyProtection="true">
      <alignment horizontal="center" vertical="center" textRotation="0" wrapText="true" indent="0" shrinkToFit="false"/>
      <protection locked="true" hidden="false"/>
    </xf>
    <xf numFmtId="168" fontId="17" fillId="0" borderId="10" xfId="20" applyFont="false" applyBorder="true" applyAlignment="true" applyProtection="true">
      <alignment horizontal="left" vertical="center" textRotation="0" wrapText="true" indent="0" shrinkToFit="false"/>
      <protection locked="true" hidden="false"/>
    </xf>
    <xf numFmtId="165" fontId="17" fillId="0" borderId="10" xfId="15" applyFont="true" applyBorder="true" applyAlignment="true" applyProtection="true">
      <alignment horizontal="center" vertical="center" textRotation="0" wrapText="true" indent="0" shrinkToFit="false"/>
      <protection locked="true" hidden="false"/>
    </xf>
    <xf numFmtId="164" fontId="23" fillId="5" borderId="10" xfId="0" applyFont="true" applyBorder="true" applyAlignment="true" applyProtection="false">
      <alignment horizontal="left" vertical="center" textRotation="0" wrapText="true" indent="0" shrinkToFit="false"/>
      <protection locked="true" hidden="false"/>
    </xf>
    <xf numFmtId="164" fontId="23" fillId="5" borderId="10" xfId="0" applyFont="true" applyBorder="true" applyAlignment="true" applyProtection="false">
      <alignment horizontal="center" vertical="center" textRotation="0" wrapText="true" indent="0" shrinkToFit="false"/>
      <protection locked="true" hidden="false"/>
    </xf>
    <xf numFmtId="164" fontId="23" fillId="5" borderId="10" xfId="0" applyFont="true" applyBorder="true" applyAlignment="true" applyProtection="false">
      <alignment horizontal="right" vertical="center" textRotation="0" wrapText="true" indent="0" shrinkToFit="false"/>
      <protection locked="true" hidden="false"/>
    </xf>
    <xf numFmtId="164" fontId="24" fillId="6" borderId="11" xfId="0" applyFont="true" applyBorder="true" applyAlignment="true" applyProtection="false">
      <alignment horizontal="general" vertical="center" textRotation="0" wrapText="false" indent="0" shrinkToFit="false"/>
      <protection locked="true" hidden="false"/>
    </xf>
    <xf numFmtId="164" fontId="24" fillId="6" borderId="12" xfId="0" applyFont="true" applyBorder="true" applyAlignment="true" applyProtection="false">
      <alignment horizontal="general" vertical="center" textRotation="0" wrapText="true" indent="0" shrinkToFit="false"/>
      <protection locked="true" hidden="false"/>
    </xf>
    <xf numFmtId="164" fontId="24" fillId="6" borderId="12" xfId="0" applyFont="true" applyBorder="true" applyAlignment="true" applyProtection="false">
      <alignment horizontal="general" vertical="center" textRotation="0" wrapText="false" indent="0" shrinkToFit="false"/>
      <protection locked="true" hidden="false"/>
    </xf>
    <xf numFmtId="164" fontId="23" fillId="0" borderId="10" xfId="0" applyFont="true" applyBorder="true" applyAlignment="true" applyProtection="false">
      <alignment horizontal="left" vertical="center" textRotation="0" wrapText="false" indent="0" shrinkToFit="false"/>
      <protection locked="true" hidden="false"/>
    </xf>
    <xf numFmtId="164" fontId="23" fillId="0" borderId="11" xfId="0" applyFont="true" applyBorder="true" applyAlignment="true" applyProtection="false">
      <alignment horizontal="general" vertical="center" textRotation="0" wrapText="true" indent="0" shrinkToFit="false"/>
      <protection locked="true" hidden="false"/>
    </xf>
    <xf numFmtId="164" fontId="23" fillId="0" borderId="12" xfId="0" applyFont="true" applyBorder="true" applyAlignment="true" applyProtection="false">
      <alignment horizontal="general" vertical="center" textRotation="0" wrapText="false" indent="0" shrinkToFit="false"/>
      <protection locked="true" hidden="false"/>
    </xf>
    <xf numFmtId="164" fontId="24" fillId="5" borderId="10" xfId="0" applyFont="true" applyBorder="true" applyAlignment="true" applyProtection="false">
      <alignment horizontal="left" vertical="center" textRotation="0" wrapText="false" indent="0" shrinkToFit="false"/>
      <protection locked="true" hidden="false"/>
    </xf>
    <xf numFmtId="164" fontId="24" fillId="5" borderId="10" xfId="0" applyFont="true" applyBorder="true" applyAlignment="true" applyProtection="false">
      <alignment horizontal="left" vertical="center" textRotation="0" wrapText="true" indent="0" shrinkToFit="false"/>
      <protection locked="true" hidden="false"/>
    </xf>
    <xf numFmtId="164" fontId="24" fillId="5" borderId="10" xfId="0" applyFont="true" applyBorder="true" applyAlignment="true" applyProtection="false">
      <alignment horizontal="center" vertical="center" textRotation="0" wrapText="false" indent="0" shrinkToFit="false"/>
      <protection locked="true" hidden="false"/>
    </xf>
    <xf numFmtId="164" fontId="24" fillId="5" borderId="10" xfId="0" applyFont="true" applyBorder="true" applyAlignment="true" applyProtection="false">
      <alignment horizontal="right" vertical="center" textRotation="0" wrapText="false" indent="0" shrinkToFit="false"/>
      <protection locked="true" hidden="false"/>
    </xf>
    <xf numFmtId="174" fontId="24" fillId="5" borderId="10" xfId="0" applyFont="true" applyBorder="true" applyAlignment="true" applyProtection="false">
      <alignment horizontal="right" vertical="center" textRotation="0" wrapText="false" indent="0" shrinkToFit="false"/>
      <protection locked="true" hidden="false"/>
    </xf>
    <xf numFmtId="164" fontId="24" fillId="0" borderId="10" xfId="0" applyFont="true" applyBorder="true" applyAlignment="true" applyProtection="false">
      <alignment horizontal="right" vertical="center" textRotation="0" wrapText="false" indent="0" shrinkToFit="false"/>
      <protection locked="true" hidden="false"/>
    </xf>
    <xf numFmtId="164" fontId="24" fillId="0" borderId="10" xfId="0" applyFont="true" applyBorder="true" applyAlignment="true" applyProtection="false">
      <alignment horizontal="left" vertical="center" textRotation="0" wrapText="true" indent="0" shrinkToFit="false"/>
      <protection locked="true" hidden="false"/>
    </xf>
    <xf numFmtId="164" fontId="24" fillId="0" borderId="10" xfId="0" applyFont="true" applyBorder="true" applyAlignment="true" applyProtection="false">
      <alignment horizontal="center" vertical="center" textRotation="0" wrapText="false" indent="0" shrinkToFit="false"/>
      <protection locked="true" hidden="false"/>
    </xf>
    <xf numFmtId="169" fontId="25" fillId="0" borderId="10" xfId="0" applyFont="true" applyBorder="true" applyAlignment="true" applyProtection="false">
      <alignment horizontal="right" vertical="center" textRotation="0" wrapText="false" indent="0" shrinkToFit="false"/>
      <protection locked="true" hidden="false"/>
    </xf>
    <xf numFmtId="168" fontId="25" fillId="0" borderId="10" xfId="0" applyFont="true" applyBorder="true" applyAlignment="true" applyProtection="false">
      <alignment horizontal="right" vertical="center" textRotation="0" wrapText="false" indent="0" shrinkToFit="false"/>
      <protection locked="true" hidden="false"/>
    </xf>
    <xf numFmtId="164" fontId="7" fillId="0" borderId="0" xfId="20" applyFont="true" applyBorder="true" applyAlignment="false" applyProtection="true">
      <alignment horizontal="general" vertical="bottom" textRotation="0" wrapText="false" indent="0" shrinkToFit="false"/>
      <protection locked="true" hidden="false"/>
    </xf>
    <xf numFmtId="165" fontId="17" fillId="0" borderId="10" xfId="20" applyFont="false" applyBorder="true" applyAlignment="true" applyProtection="true">
      <alignment horizontal="left" vertical="top" textRotation="0" wrapText="true" indent="0" shrinkToFit="false"/>
      <protection locked="true" hidden="false"/>
    </xf>
    <xf numFmtId="165" fontId="17" fillId="0" borderId="14" xfId="20" applyFont="false" applyBorder="true" applyAlignment="true" applyProtection="true">
      <alignment horizontal="center" vertical="top" textRotation="0" wrapText="true" indent="0" shrinkToFit="false"/>
      <protection locked="true" hidden="false"/>
    </xf>
    <xf numFmtId="165" fontId="7" fillId="0" borderId="0" xfId="20" applyFont="true" applyBorder="true" applyAlignment="false" applyProtection="true">
      <alignment horizontal="general" vertical="bottom" textRotation="0" wrapText="false" indent="0" shrinkToFit="false"/>
      <protection locked="true" hidden="false"/>
    </xf>
    <xf numFmtId="165" fontId="17" fillId="0" borderId="10" xfId="20" applyFont="false" applyBorder="true" applyAlignment="true" applyProtection="true">
      <alignment horizontal="center" vertical="center" textRotation="0" wrapText="true" indent="0" shrinkToFit="false"/>
      <protection locked="true" hidden="false"/>
    </xf>
    <xf numFmtId="164" fontId="17" fillId="0" borderId="0" xfId="20" applyFont="true" applyBorder="true" applyAlignment="true" applyProtection="true">
      <alignment horizontal="left" vertical="top" textRotation="0" wrapText="true" indent="0" shrinkToFit="false"/>
      <protection locked="true" hidden="false"/>
    </xf>
    <xf numFmtId="164" fontId="17" fillId="0" borderId="0" xfId="20" applyFont="false" applyBorder="true" applyAlignment="true" applyProtection="true">
      <alignment horizontal="center" vertical="center" textRotation="0" wrapText="true" indent="0" shrinkToFit="false"/>
      <protection locked="true" hidden="false"/>
    </xf>
    <xf numFmtId="164" fontId="17" fillId="0" borderId="0" xfId="20" applyFont="false" applyBorder="true" applyAlignment="true" applyProtection="true">
      <alignment horizontal="center" vertical="top" textRotation="0" wrapText="true" indent="0" shrinkToFit="false"/>
      <protection locked="true" hidden="false"/>
    </xf>
    <xf numFmtId="164" fontId="22" fillId="7" borderId="10" xfId="20" applyFont="true" applyBorder="true" applyAlignment="true" applyProtection="true">
      <alignment horizontal="center" vertical="center" textRotation="0" wrapText="false" indent="0" shrinkToFit="false"/>
      <protection locked="true" hidden="false"/>
    </xf>
    <xf numFmtId="164" fontId="7" fillId="0" borderId="0" xfId="20" applyFont="true" applyBorder="true" applyAlignment="true" applyProtection="true">
      <alignment horizontal="general" vertical="bottom"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7" fillId="0" borderId="25" xfId="20" applyFont="true" applyBorder="true" applyAlignment="true" applyProtection="true">
      <alignment horizontal="center" vertical="center" textRotation="0" wrapText="true" indent="0" shrinkToFit="false"/>
      <protection locked="true" hidden="false"/>
    </xf>
    <xf numFmtId="164" fontId="7" fillId="0" borderId="10" xfId="20" applyFont="true" applyBorder="true" applyAlignment="true" applyProtection="true">
      <alignment horizontal="left" vertical="center" textRotation="0" wrapText="true" indent="0" shrinkToFit="false"/>
      <protection locked="true" hidden="false"/>
    </xf>
    <xf numFmtId="164" fontId="7" fillId="0" borderId="10" xfId="20" applyFont="true" applyBorder="true" applyAlignment="true" applyProtection="true">
      <alignment horizontal="center" vertical="center" textRotation="0" wrapText="true" indent="0" shrinkToFit="false"/>
      <protection locked="true" hidden="false"/>
    </xf>
    <xf numFmtId="167" fontId="7" fillId="0" borderId="10" xfId="20" applyFont="true" applyBorder="true" applyAlignment="true" applyProtection="true">
      <alignment horizontal="center" vertical="center" textRotation="0" wrapText="true" indent="0" shrinkToFit="false"/>
      <protection locked="true" hidden="false"/>
    </xf>
    <xf numFmtId="164" fontId="22" fillId="4" borderId="10" xfId="20" applyFont="true" applyBorder="true" applyAlignment="true" applyProtection="true">
      <alignment horizontal="center" vertical="center" textRotation="0" wrapText="true" indent="0" shrinkToFit="false"/>
      <protection locked="true" hidden="false"/>
    </xf>
    <xf numFmtId="181" fontId="13" fillId="4" borderId="10" xfId="20" applyFont="true" applyBorder="true" applyAlignment="true" applyProtection="true">
      <alignment horizontal="center" vertical="center" textRotation="0" wrapText="false" indent="0" shrinkToFit="false"/>
      <protection locked="true" hidden="false"/>
    </xf>
    <xf numFmtId="164" fontId="13" fillId="4" borderId="10" xfId="20" applyFont="true" applyBorder="true" applyAlignment="true" applyProtection="true">
      <alignment horizontal="center" vertical="center" textRotation="0" wrapText="false" indent="0" shrinkToFit="false"/>
      <protection locked="true" hidden="false"/>
    </xf>
    <xf numFmtId="164" fontId="7" fillId="0" borderId="10" xfId="20" applyFont="true" applyBorder="true" applyAlignment="false" applyProtection="true">
      <alignment horizontal="general" vertical="bottom" textRotation="0" wrapText="false" indent="0" shrinkToFit="false"/>
      <protection locked="true" hidden="false"/>
    </xf>
    <xf numFmtId="164" fontId="7" fillId="0" borderId="10" xfId="20" applyFont="true" applyBorder="true" applyAlignment="true" applyProtection="true">
      <alignment horizontal="center" vertical="center" textRotation="0" wrapText="false" indent="0" shrinkToFit="false"/>
      <protection locked="true" hidden="false"/>
    </xf>
    <xf numFmtId="171" fontId="7" fillId="0" borderId="10" xfId="20" applyFont="true" applyBorder="true" applyAlignment="true" applyProtection="true">
      <alignment horizontal="center" vertical="center" textRotation="0" wrapText="false" indent="0" shrinkToFit="false"/>
      <protection locked="true" hidden="false"/>
    </xf>
    <xf numFmtId="167" fontId="7" fillId="0" borderId="10" xfId="20" applyFont="true" applyBorder="true" applyAlignment="true" applyProtection="true">
      <alignment horizontal="center" vertical="center" textRotation="0" wrapText="false" indent="0" shrinkToFit="false"/>
      <protection locked="true" hidden="false"/>
    </xf>
    <xf numFmtId="164" fontId="7" fillId="0" borderId="0" xfId="20" applyFont="true" applyBorder="true" applyAlignment="true" applyProtection="true">
      <alignment horizontal="general" vertical="center" textRotation="0" wrapText="false" indent="0" shrinkToFit="false"/>
      <protection locked="true" hidden="false"/>
    </xf>
    <xf numFmtId="164" fontId="7" fillId="0" borderId="0" xfId="20" applyFont="true" applyBorder="true" applyAlignment="true" applyProtection="true">
      <alignment horizontal="left" vertical="center" textRotation="0" wrapText="false" indent="0" shrinkToFit="false"/>
      <protection locked="true" hidden="false"/>
    </xf>
    <xf numFmtId="164" fontId="7" fillId="0" borderId="0" xfId="20" applyFont="true" applyBorder="true" applyAlignment="true" applyProtection="true">
      <alignment horizontal="center" vertical="bottom" textRotation="0" wrapText="false" indent="0" shrinkToFit="false"/>
      <protection locked="true" hidden="false"/>
    </xf>
    <xf numFmtId="164" fontId="7" fillId="0" borderId="0" xfId="20" applyFont="true" applyBorder="true" applyAlignment="true" applyProtection="true">
      <alignment horizontal="center" vertical="center"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7" fillId="0" borderId="10" xfId="20" applyFont="true" applyBorder="true" applyAlignment="true" applyProtection="true">
      <alignment horizontal="center" vertical="center" textRotation="0" wrapText="false" indent="0" shrinkToFit="false"/>
      <protection locked="true" hidden="false"/>
    </xf>
    <xf numFmtId="164" fontId="7" fillId="0" borderId="10" xfId="20" applyFont="true" applyBorder="true" applyAlignment="true" applyProtection="true">
      <alignment horizontal="left" vertical="center" textRotation="0" wrapText="false" indent="0" shrinkToFit="false"/>
      <protection locked="true" hidden="false"/>
    </xf>
    <xf numFmtId="167" fontId="7" fillId="0" borderId="10" xfId="20" applyFont="true" applyBorder="true" applyAlignment="true" applyProtection="true">
      <alignment horizontal="center" vertical="center" textRotation="0" wrapText="false" indent="0" shrinkToFit="false"/>
      <protection locked="true" hidden="false"/>
    </xf>
    <xf numFmtId="164" fontId="22" fillId="4" borderId="10" xfId="20" applyFont="true" applyBorder="true" applyAlignment="true" applyProtection="true">
      <alignment horizontal="center" vertical="center" textRotation="0" wrapText="false" indent="0" shrinkToFit="false"/>
      <protection locked="true" hidden="false"/>
    </xf>
    <xf numFmtId="164" fontId="7" fillId="0" borderId="10" xfId="20" applyFont="true" applyBorder="true" applyAlignment="true" applyProtection="true">
      <alignment horizontal="general" vertical="bottom" textRotation="0" wrapText="false" indent="0" shrinkToFit="false"/>
      <protection locked="true" hidden="false"/>
    </xf>
    <xf numFmtId="171" fontId="7" fillId="0" borderId="10" xfId="20" applyFont="true" applyBorder="true" applyAlignment="true" applyProtection="true">
      <alignment horizontal="center" vertical="center" textRotation="0" wrapText="false" indent="0" shrinkToFit="false"/>
      <protection locked="true" hidden="false"/>
    </xf>
    <xf numFmtId="171" fontId="7" fillId="0" borderId="11" xfId="20" applyFont="true" applyBorder="true" applyAlignment="true" applyProtection="true">
      <alignment horizontal="center" vertical="center" textRotation="0" wrapText="false" indent="0" shrinkToFit="false"/>
      <protection locked="true" hidden="false"/>
    </xf>
    <xf numFmtId="164" fontId="7" fillId="0" borderId="10" xfId="20" applyFont="true" applyBorder="true" applyAlignment="true" applyProtection="true">
      <alignment horizontal="general" vertical="center" textRotation="0" wrapText="false" indent="0" shrinkToFit="false"/>
      <protection locked="true" hidden="false"/>
    </xf>
    <xf numFmtId="164" fontId="26" fillId="0" borderId="10" xfId="20" applyFont="true" applyBorder="true" applyAlignment="true" applyProtection="true">
      <alignment horizontal="general" vertical="bottom" textRotation="0" wrapText="true" indent="0" shrinkToFit="false"/>
      <protection locked="true" hidden="false"/>
    </xf>
    <xf numFmtId="164" fontId="17" fillId="0" borderId="10" xfId="20" applyFont="false" applyBorder="true" applyAlignment="false" applyProtection="true">
      <alignment horizontal="general" vertical="bottom" textRotation="0" wrapText="false" indent="0" shrinkToFit="false"/>
      <protection locked="true" hidden="false"/>
    </xf>
    <xf numFmtId="164" fontId="7" fillId="0" borderId="10" xfId="20" applyFont="true" applyBorder="true" applyAlignment="true" applyProtection="true">
      <alignment horizontal="center" vertical="center" textRotation="0" wrapText="true" indent="0" shrinkToFit="false"/>
      <protection locked="true" hidden="false"/>
    </xf>
    <xf numFmtId="164" fontId="0" fillId="0" borderId="0" xfId="20" applyFont="true" applyBorder="true" applyAlignment="false" applyProtection="true">
      <alignment horizontal="general" vertical="bottom" textRotation="0" wrapText="false" indent="0" shrinkToFit="false"/>
      <protection locked="true" hidden="false"/>
    </xf>
    <xf numFmtId="164" fontId="9" fillId="0" borderId="0" xfId="20" applyFont="true" applyBorder="true" applyAlignment="true" applyProtection="true">
      <alignment horizontal="center" vertical="bottom" textRotation="0" wrapText="false" indent="0" shrinkToFit="false"/>
      <protection locked="true" hidden="false"/>
    </xf>
    <xf numFmtId="164" fontId="12" fillId="0" borderId="0" xfId="20" applyFont="true" applyBorder="true" applyAlignment="true" applyProtection="true">
      <alignment horizontal="left" vertical="bottom" textRotation="0" wrapText="true" indent="0" shrinkToFit="false"/>
      <protection locked="true" hidden="false"/>
    </xf>
    <xf numFmtId="164" fontId="8" fillId="0" borderId="25" xfId="20" applyFont="true" applyBorder="true" applyAlignment="true" applyProtection="true">
      <alignment horizontal="center" vertical="bottom" textRotation="0" wrapText="false" indent="0" shrinkToFit="false"/>
      <protection locked="true" hidden="false"/>
    </xf>
    <xf numFmtId="164" fontId="8" fillId="0" borderId="25" xfId="20" applyFont="true" applyBorder="true" applyAlignment="false" applyProtection="true">
      <alignment horizontal="general" vertical="bottom" textRotation="0" wrapText="false" indent="0" shrinkToFit="false"/>
      <protection locked="true" hidden="false"/>
    </xf>
    <xf numFmtId="182" fontId="8" fillId="0" borderId="0" xfId="20" applyFont="true" applyBorder="true" applyAlignment="true" applyProtection="true">
      <alignment horizontal="left" vertical="bottom" textRotation="0" wrapText="false" indent="1" shrinkToFit="false"/>
      <protection locked="true" hidden="false"/>
    </xf>
    <xf numFmtId="164" fontId="14" fillId="8" borderId="25" xfId="20" applyFont="true" applyBorder="true" applyAlignment="true" applyProtection="true">
      <alignment horizontal="center" vertical="center" textRotation="0" wrapText="false" indent="0" shrinkToFit="false"/>
      <protection locked="true" hidden="false"/>
    </xf>
    <xf numFmtId="164" fontId="14" fillId="8" borderId="25" xfId="20" applyFont="true" applyBorder="true" applyAlignment="true" applyProtection="true">
      <alignment horizontal="center" vertical="center" textRotation="0" wrapText="true" indent="0" shrinkToFit="false"/>
      <protection locked="true" hidden="false"/>
    </xf>
    <xf numFmtId="164" fontId="8" fillId="0" borderId="25" xfId="20" applyFont="true" applyBorder="true" applyAlignment="true" applyProtection="true">
      <alignment horizontal="right" vertical="bottom" textRotation="0" wrapText="false" indent="0" shrinkToFit="false"/>
      <protection locked="true" hidden="false"/>
    </xf>
    <xf numFmtId="172" fontId="8" fillId="0" borderId="25" xfId="20" applyFont="true" applyBorder="true" applyAlignment="true" applyProtection="true">
      <alignment horizontal="center" vertical="bottom" textRotation="0" wrapText="false" indent="0" shrinkToFit="false"/>
      <protection locked="true" hidden="false"/>
    </xf>
    <xf numFmtId="172" fontId="8" fillId="0" borderId="0" xfId="20" applyFont="true" applyBorder="true" applyAlignment="true" applyProtection="true">
      <alignment horizontal="left" vertical="bottom" textRotation="0" wrapText="false" indent="0" shrinkToFit="false"/>
      <protection locked="true" hidden="false"/>
    </xf>
    <xf numFmtId="164" fontId="27" fillId="9" borderId="25" xfId="20" applyFont="true" applyBorder="true" applyAlignment="true" applyProtection="true">
      <alignment horizontal="right" vertical="bottom" textRotation="0" wrapText="false" indent="0" shrinkToFit="false"/>
      <protection locked="true" hidden="false"/>
    </xf>
    <xf numFmtId="183" fontId="8" fillId="9" borderId="25" xfId="20" applyFont="true" applyBorder="true" applyAlignment="true" applyProtection="true">
      <alignment horizontal="center" vertical="bottom" textRotation="0" wrapText="false" indent="0" shrinkToFit="false"/>
      <protection locked="true" hidden="false"/>
    </xf>
    <xf numFmtId="184" fontId="8" fillId="9" borderId="25" xfId="20" applyFont="true" applyBorder="true" applyAlignment="true" applyProtection="true">
      <alignment horizontal="center" vertical="bottom" textRotation="0" wrapText="false" indent="0" shrinkToFit="false"/>
      <protection locked="true" hidden="false"/>
    </xf>
    <xf numFmtId="185" fontId="8" fillId="9" borderId="25" xfId="20" applyFont="true" applyBorder="true" applyAlignment="true" applyProtection="true">
      <alignment horizontal="center" vertical="bottom" textRotation="0" wrapText="false" indent="0" shrinkToFit="false"/>
      <protection locked="true" hidden="false"/>
    </xf>
    <xf numFmtId="172" fontId="8" fillId="0" borderId="0" xfId="20" applyFont="true" applyBorder="true" applyAlignment="false" applyProtection="true">
      <alignment horizontal="general" vertical="bottom" textRotation="0" wrapText="false" indent="0" shrinkToFit="false"/>
      <protection locked="true" hidden="false"/>
    </xf>
    <xf numFmtId="164" fontId="14" fillId="8" borderId="25" xfId="20" applyFont="true" applyBorder="true" applyAlignment="true" applyProtection="true">
      <alignment horizontal="right" vertical="bottom" textRotation="0" wrapText="false" indent="0" shrinkToFit="false"/>
      <protection locked="true" hidden="false"/>
    </xf>
    <xf numFmtId="186" fontId="8" fillId="8" borderId="25" xfId="20" applyFont="true" applyBorder="true" applyAlignment="true" applyProtection="true">
      <alignment horizontal="center" vertical="bottom" textRotation="0" wrapText="false" indent="0" shrinkToFit="false"/>
      <protection locked="true" hidden="false"/>
    </xf>
    <xf numFmtId="186" fontId="28" fillId="8" borderId="25" xfId="20" applyFont="true" applyBorder="true" applyAlignment="true" applyProtection="true">
      <alignment horizontal="center" vertical="bottom" textRotation="0" wrapText="false" indent="0" shrinkToFit="false"/>
      <protection locked="true" hidden="false"/>
    </xf>
    <xf numFmtId="187" fontId="9" fillId="0" borderId="0" xfId="20" applyFont="true" applyBorder="true" applyAlignment="true" applyProtection="true">
      <alignment horizontal="center" vertical="bottom" textRotation="0" wrapText="false" indent="0" shrinkToFit="false"/>
      <protection locked="true" hidden="false"/>
    </xf>
    <xf numFmtId="172" fontId="8" fillId="0" borderId="25" xfId="20" applyFont="true" applyBorder="true" applyAlignment="false" applyProtection="true">
      <alignment horizontal="general" vertical="bottom" textRotation="0" wrapText="false" indent="0" shrinkToFit="false"/>
      <protection locked="true" hidden="false"/>
    </xf>
    <xf numFmtId="164" fontId="25" fillId="0" borderId="0" xfId="20" applyFont="true" applyBorder="true" applyAlignment="true" applyProtection="true">
      <alignment horizontal="left" vertical="bottom" textRotation="0" wrapText="true" indent="1" shrinkToFit="false"/>
      <protection locked="true" hidden="false"/>
    </xf>
    <xf numFmtId="164" fontId="13" fillId="0" borderId="10" xfId="20" applyFont="true" applyBorder="true" applyAlignment="true" applyProtection="true">
      <alignment horizontal="center" vertical="center" textRotation="0" wrapText="true" indent="0" shrinkToFit="false"/>
      <protection locked="true" hidden="false"/>
    </xf>
    <xf numFmtId="165" fontId="7" fillId="0" borderId="10" xfId="20" applyFont="true" applyBorder="true" applyAlignment="true" applyProtection="true">
      <alignment horizontal="left" vertical="top" textRotation="0" wrapText="true" indent="0" shrinkToFit="false"/>
      <protection locked="true" hidden="false"/>
    </xf>
    <xf numFmtId="165" fontId="7" fillId="0" borderId="14" xfId="20" applyFont="true" applyBorder="true" applyAlignment="true" applyProtection="true">
      <alignment horizontal="center" vertical="top" textRotation="0" wrapText="true" indent="0" shrinkToFit="false"/>
      <protection locked="true" hidden="false"/>
    </xf>
    <xf numFmtId="165" fontId="7" fillId="0" borderId="10" xfId="20" applyFont="true" applyBorder="true" applyAlignment="true" applyProtection="true">
      <alignment horizontal="center" vertical="center" textRotation="0" wrapText="tru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0" fillId="0" borderId="27"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71" fontId="0" fillId="0" borderId="0" xfId="17"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8" fontId="12" fillId="0" borderId="10" xfId="0" applyFont="true" applyBorder="true" applyAlignment="true" applyProtection="false">
      <alignment horizontal="center" vertical="center" textRotation="0" wrapText="true" indent="0" shrinkToFit="false"/>
      <protection locked="true" hidden="false"/>
    </xf>
    <xf numFmtId="171" fontId="11" fillId="0" borderId="0" xfId="0" applyFont="true" applyBorder="false" applyAlignment="true" applyProtection="false">
      <alignment horizontal="general" vertical="center" textRotation="0" wrapText="false" indent="0" shrinkToFit="false"/>
      <protection locked="true" hidden="false"/>
    </xf>
    <xf numFmtId="171" fontId="11" fillId="0" borderId="0" xfId="17" applyFont="true" applyBorder="true" applyAlignment="true" applyProtection="true">
      <alignment horizontal="general" vertical="center" textRotation="0" wrapText="false" indent="0" shrinkToFit="false"/>
      <protection locked="true" hidden="false"/>
    </xf>
    <xf numFmtId="167" fontId="13" fillId="0" borderId="10" xfId="0" applyFont="true" applyBorder="true" applyAlignment="true" applyProtection="false">
      <alignment horizontal="center" vertical="center" textRotation="0" wrapText="true" indent="0" shrinkToFit="false"/>
      <protection locked="true" hidden="false"/>
    </xf>
    <xf numFmtId="167" fontId="13" fillId="0" borderId="10" xfId="0" applyFont="true" applyBorder="true" applyAlignment="true" applyProtection="false">
      <alignment horizontal="center" vertical="bottom" textRotation="0" wrapText="true" indent="0" shrinkToFit="false"/>
      <protection locked="true" hidden="false"/>
    </xf>
    <xf numFmtId="171" fontId="13" fillId="0" borderId="10" xfId="17" applyFont="true" applyBorder="true" applyAlignment="true" applyProtection="true">
      <alignment horizontal="center" vertical="center" textRotation="0" wrapText="false" indent="0" shrinkToFit="false"/>
      <protection locked="true" hidden="false"/>
    </xf>
    <xf numFmtId="164" fontId="13" fillId="0" borderId="10" xfId="0" applyFont="true" applyBorder="true" applyAlignment="true" applyProtection="false">
      <alignment horizontal="center" vertical="bottom" textRotation="0" wrapText="fals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7" fillId="10" borderId="10" xfId="0" applyFont="true" applyBorder="true" applyAlignment="true" applyProtection="false">
      <alignment horizontal="general" vertical="center" textRotation="0" wrapText="false" indent="0" shrinkToFit="false"/>
      <protection locked="true" hidden="false"/>
    </xf>
    <xf numFmtId="168" fontId="7" fillId="10" borderId="10" xfId="0" applyFont="true" applyBorder="true" applyAlignment="true" applyProtection="false">
      <alignment horizontal="left" vertical="center" textRotation="0" wrapText="true" indent="0" shrinkToFit="false"/>
      <protection locked="true" hidden="false"/>
    </xf>
    <xf numFmtId="168" fontId="7" fillId="10" borderId="10" xfId="0" applyFont="true" applyBorder="true" applyAlignment="true" applyProtection="false">
      <alignment horizontal="center" vertical="center" textRotation="0" wrapText="true" indent="0" shrinkToFit="false"/>
      <protection locked="true" hidden="false"/>
    </xf>
    <xf numFmtId="171" fontId="7" fillId="10" borderId="10" xfId="17" applyFont="true" applyBorder="true" applyAlignment="true" applyProtection="true">
      <alignment horizontal="left" vertical="center" textRotation="0" wrapText="true" indent="0" shrinkToFit="false"/>
      <protection locked="true" hidden="false"/>
    </xf>
    <xf numFmtId="172" fontId="0" fillId="10" borderId="10" xfId="19" applyFont="true" applyBorder="true" applyAlignment="true" applyProtection="true">
      <alignment horizontal="center" vertical="center" textRotation="0" wrapText="false" indent="0" shrinkToFit="false"/>
      <protection locked="true" hidden="false"/>
    </xf>
    <xf numFmtId="172" fontId="31" fillId="10" borderId="1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7" fillId="10" borderId="10" xfId="0" applyFont="true" applyBorder="true" applyAlignment="true" applyProtection="false">
      <alignment horizontal="general" vertical="center" textRotation="0" wrapText="false" indent="0" shrinkToFit="false"/>
      <protection locked="true" hidden="false"/>
    </xf>
    <xf numFmtId="168" fontId="17" fillId="10" borderId="10" xfId="0" applyFont="true" applyBorder="true" applyAlignment="true" applyProtection="false">
      <alignment horizontal="left" vertical="center" textRotation="0" wrapText="true" indent="0" shrinkToFit="false"/>
      <protection locked="true" hidden="false"/>
    </xf>
    <xf numFmtId="168" fontId="17" fillId="10" borderId="10" xfId="0" applyFont="true" applyBorder="true" applyAlignment="true" applyProtection="false">
      <alignment horizontal="center" vertical="center" textRotation="0" wrapText="true" indent="0" shrinkToFit="false"/>
      <protection locked="true" hidden="false"/>
    </xf>
    <xf numFmtId="171" fontId="17" fillId="10" borderId="10" xfId="17" applyFont="true" applyBorder="true" applyAlignment="true" applyProtection="true">
      <alignment horizontal="left" vertical="center" textRotation="0" wrapText="true" indent="0" shrinkToFit="false"/>
      <protection locked="true" hidden="false"/>
    </xf>
    <xf numFmtId="172" fontId="31" fillId="10" borderId="10" xfId="19" applyFont="true" applyBorder="true" applyAlignment="true" applyProtection="true">
      <alignment horizontal="center" vertical="center" textRotation="0" wrapText="false" indent="0" shrinkToFit="false"/>
      <protection locked="true" hidden="false"/>
    </xf>
    <xf numFmtId="168" fontId="7" fillId="0" borderId="10" xfId="0" applyFont="true" applyBorder="true" applyAlignment="true" applyProtection="false">
      <alignment horizontal="left" vertical="center" textRotation="0" wrapText="true" indent="0" shrinkToFit="false"/>
      <protection locked="true" hidden="false"/>
    </xf>
    <xf numFmtId="168" fontId="7" fillId="0" borderId="10" xfId="0" applyFont="true" applyBorder="true" applyAlignment="true" applyProtection="false">
      <alignment horizontal="center" vertical="center" textRotation="0" wrapText="true" indent="0" shrinkToFit="false"/>
      <protection locked="true" hidden="false"/>
    </xf>
    <xf numFmtId="171" fontId="7" fillId="0" borderId="10" xfId="17" applyFont="true" applyBorder="true" applyAlignment="true" applyProtection="true">
      <alignment horizontal="left" vertical="center" textRotation="0" wrapText="true" indent="0" shrinkToFit="false"/>
      <protection locked="true" hidden="false"/>
    </xf>
    <xf numFmtId="172" fontId="0" fillId="0" borderId="10" xfId="19" applyFont="true" applyBorder="true" applyAlignment="true" applyProtection="true">
      <alignment horizontal="center" vertical="center" textRotation="0" wrapText="false" indent="0" shrinkToFit="false"/>
      <protection locked="true" hidden="false"/>
    </xf>
    <xf numFmtId="172" fontId="31" fillId="0" borderId="10" xfId="0" applyFont="true" applyBorder="true" applyAlignment="true" applyProtection="false">
      <alignment horizontal="center" vertical="center" textRotation="0" wrapText="false" indent="0" shrinkToFit="false"/>
      <protection locked="true" hidden="false"/>
    </xf>
    <xf numFmtId="164" fontId="17" fillId="0" borderId="10" xfId="0" applyFont="true" applyBorder="true" applyAlignment="true" applyProtection="false">
      <alignment horizontal="general" vertical="center" textRotation="0" wrapText="false" indent="0" shrinkToFit="false"/>
      <protection locked="true" hidden="false"/>
    </xf>
    <xf numFmtId="168" fontId="17" fillId="0" borderId="10" xfId="0" applyFont="true" applyBorder="true" applyAlignment="true" applyProtection="false">
      <alignment horizontal="left" vertical="center" textRotation="0" wrapText="true" indent="0" shrinkToFit="false"/>
      <protection locked="true" hidden="false"/>
    </xf>
    <xf numFmtId="168" fontId="17" fillId="0" borderId="10" xfId="0" applyFont="true" applyBorder="true" applyAlignment="true" applyProtection="false">
      <alignment horizontal="center" vertical="center" textRotation="0" wrapText="true" indent="0" shrinkToFit="false"/>
      <protection locked="true" hidden="false"/>
    </xf>
    <xf numFmtId="171" fontId="17" fillId="0" borderId="10" xfId="17" applyFont="true" applyBorder="true" applyAlignment="true" applyProtection="true">
      <alignment horizontal="left" vertical="center" textRotation="0" wrapText="true" indent="0" shrinkToFit="false"/>
      <protection locked="true" hidden="false"/>
    </xf>
    <xf numFmtId="172" fontId="31" fillId="0" borderId="10" xfId="19" applyFont="true" applyBorder="true" applyAlignment="true" applyProtection="true">
      <alignment horizontal="center" vertical="center" textRotation="0" wrapText="false" indent="0" shrinkToFit="false"/>
      <protection locked="true" hidden="false"/>
    </xf>
    <xf numFmtId="164" fontId="17" fillId="0" borderId="10" xfId="0" applyFont="true" applyBorder="true" applyAlignment="true" applyProtection="false">
      <alignment horizontal="general" vertical="center" textRotation="0" wrapText="false" indent="0" shrinkToFit="false"/>
      <protection locked="true" hidden="false"/>
    </xf>
    <xf numFmtId="168" fontId="17" fillId="0" borderId="10" xfId="0" applyFont="true" applyBorder="true" applyAlignment="true" applyProtection="false">
      <alignment horizontal="left" vertical="center" textRotation="0" wrapText="true" indent="0" shrinkToFit="false"/>
      <protection locked="true" hidden="false"/>
    </xf>
    <xf numFmtId="168" fontId="17" fillId="0" borderId="10" xfId="0" applyFont="true" applyBorder="true" applyAlignment="true" applyProtection="false">
      <alignment horizontal="center" vertical="center" textRotation="0" wrapText="true" indent="0" shrinkToFit="false"/>
      <protection locked="true" hidden="false"/>
    </xf>
    <xf numFmtId="171" fontId="17" fillId="0" borderId="10" xfId="17" applyFont="true" applyBorder="true" applyAlignment="true" applyProtection="true">
      <alignment horizontal="left" vertical="center" textRotation="0" wrapText="true" indent="0" shrinkToFit="false"/>
      <protection locked="true" hidden="false"/>
    </xf>
    <xf numFmtId="172" fontId="31" fillId="0" borderId="10" xfId="19" applyFont="true" applyBorder="true" applyAlignment="true" applyProtection="true">
      <alignment horizontal="center"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71" fontId="18" fillId="0" borderId="0" xfId="0" applyFont="true" applyBorder="fals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33" fillId="0" borderId="10" xfId="0" applyFont="true" applyBorder="true" applyAlignment="true" applyProtection="false">
      <alignment horizontal="left" vertical="center" textRotation="0" wrapText="false" indent="0" shrinkToFit="false"/>
      <protection locked="true" hidden="false"/>
    </xf>
    <xf numFmtId="164" fontId="33" fillId="0" borderId="10" xfId="0" applyFont="true" applyBorder="true" applyAlignment="true" applyProtection="false">
      <alignment horizontal="left" vertical="center" textRotation="0" wrapText="true" indent="0" shrinkToFit="false"/>
      <protection locked="true" hidden="false"/>
    </xf>
    <xf numFmtId="164" fontId="33" fillId="0" borderId="10" xfId="0" applyFont="true" applyBorder="true" applyAlignment="true" applyProtection="false">
      <alignment horizontal="center" vertical="center" textRotation="0" wrapText="false" indent="0" shrinkToFit="false"/>
      <protection locked="true" hidden="false"/>
    </xf>
    <xf numFmtId="171" fontId="33" fillId="0" borderId="10" xfId="0" applyFont="true" applyBorder="tru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false">
      <alignment horizontal="center" vertical="center" textRotation="0" wrapText="false" indent="0" shrinkToFit="false"/>
      <protection locked="true" hidden="false"/>
    </xf>
    <xf numFmtId="171" fontId="0" fillId="0" borderId="10" xfId="17" applyFont="false" applyBorder="true" applyAlignment="false" applyProtection="true">
      <alignment horizontal="general" vertical="bottom" textRotation="0" wrapText="false" indent="0" shrinkToFit="false"/>
      <protection locked="true" hidden="false"/>
    </xf>
    <xf numFmtId="176"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7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4" fontId="34" fillId="0" borderId="0" xfId="0" applyFont="true" applyBorder="false" applyAlignment="true" applyProtection="false">
      <alignment horizontal="left" vertical="bottom" textRotation="0" wrapText="false" indent="0" shrinkToFit="false"/>
      <protection locked="true" hidden="false"/>
    </xf>
    <xf numFmtId="164" fontId="34" fillId="0" borderId="0" xfId="0" applyFont="true" applyBorder="false" applyAlignment="true" applyProtection="false">
      <alignment horizontal="left" vertical="bottom" textRotation="0" wrapText="true" indent="0" shrinkToFit="false"/>
      <protection locked="true" hidden="false"/>
    </xf>
    <xf numFmtId="164" fontId="34" fillId="0" borderId="0" xfId="0" applyFont="true" applyBorder="false" applyAlignment="true" applyProtection="false">
      <alignment horizontal="right" vertical="bottom" textRotation="0" wrapText="false" indent="0" shrinkToFit="false"/>
      <protection locked="true" hidden="false"/>
    </xf>
    <xf numFmtId="174" fontId="34" fillId="0" borderId="0" xfId="0" applyFont="true" applyBorder="false" applyAlignment="true" applyProtection="false">
      <alignment horizontal="righ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dxfs count="7">
    <dxf>
      <fill>
        <patternFill patternType="solid">
          <fgColor rgb="FFD9D9D9"/>
        </patternFill>
      </fill>
    </dxf>
    <dxf>
      <fill>
        <patternFill patternType="solid">
          <fgColor rgb="00FFFFFF"/>
        </patternFill>
      </fill>
    </dxf>
    <dxf>
      <fill>
        <patternFill patternType="solid">
          <fgColor rgb="FF000000"/>
          <bgColor rgb="FFFFFFFF"/>
        </patternFill>
      </fill>
    </dxf>
    <dxf>
      <font>
        <b val="1"/>
        <i val="0"/>
      </font>
      <fill>
        <patternFill>
          <bgColor rgb="FFD9D9D9"/>
        </patternFill>
      </fill>
    </dxf>
    <dxf>
      <fill>
        <patternFill patternType="solid">
          <fgColor rgb="FFE6E6E6"/>
        </patternFill>
      </fill>
    </dxf>
    <dxf>
      <fill>
        <patternFill patternType="solid">
          <fgColor rgb="FFE46C0A"/>
        </patternFill>
      </fill>
    </dxf>
    <dxf>
      <fill>
        <patternFill patternType="solid">
          <fgColor rgb="FFBDD7EE"/>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E6E6E6"/>
      <rgbColor rgb="FFE6E6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AC090"/>
      <rgbColor rgb="FF3366FF"/>
      <rgbColor rgb="FF33CCFF"/>
      <rgbColor rgb="FF99CC00"/>
      <rgbColor rgb="FFFFCC00"/>
      <rgbColor rgb="FFFF9900"/>
      <rgbColor rgb="FFE46C0A"/>
      <rgbColor rgb="FF558ED5"/>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4.xml.rels><?xml version="1.0" encoding="UTF-8"?>
<Relationships xmlns="http://schemas.openxmlformats.org/package/2006/relationships"><Relationship Id="rId1" Type="http://schemas.openxmlformats.org/officeDocument/2006/relationships/image" Target="../media/image2.gif"/><Relationship Id="rId2" Type="http://schemas.openxmlformats.org/officeDocument/2006/relationships/image" Target="../media/image3.gif"/><Relationship Id="rId3" Type="http://schemas.openxmlformats.org/officeDocument/2006/relationships/image" Target="../media/image4.gif"/><Relationship Id="rId4" Type="http://schemas.openxmlformats.org/officeDocument/2006/relationships/image" Target="../media/image5.gif"/><Relationship Id="rId5" Type="http://schemas.openxmlformats.org/officeDocument/2006/relationships/image" Target="../media/image6.gif"/><Relationship Id="rId6" Type="http://schemas.openxmlformats.org/officeDocument/2006/relationships/image" Target="../media/image7.gif"/><Relationship Id="rId7" Type="http://schemas.openxmlformats.org/officeDocument/2006/relationships/image" Target="../media/image8.gif"/><Relationship Id="rId8" Type="http://schemas.openxmlformats.org/officeDocument/2006/relationships/image" Target="../media/image9.gif"/><Relationship Id="rId9" Type="http://schemas.openxmlformats.org/officeDocument/2006/relationships/image" Target="../media/image10.gif"/><Relationship Id="rId10" Type="http://schemas.openxmlformats.org/officeDocument/2006/relationships/image" Target="../media/image11.gif"/><Relationship Id="rId11" Type="http://schemas.openxmlformats.org/officeDocument/2006/relationships/image" Target="../media/image12.gif"/><Relationship Id="rId12" Type="http://schemas.openxmlformats.org/officeDocument/2006/relationships/image" Target="../media/image13.gif"/><Relationship Id="rId13" Type="http://schemas.openxmlformats.org/officeDocument/2006/relationships/image" Target="../media/image14.gif"/><Relationship Id="rId14" Type="http://schemas.openxmlformats.org/officeDocument/2006/relationships/image" Target="../media/image15.gif"/><Relationship Id="rId15" Type="http://schemas.openxmlformats.org/officeDocument/2006/relationships/image" Target="../media/image16.gif"/><Relationship Id="rId16" Type="http://schemas.openxmlformats.org/officeDocument/2006/relationships/image" Target="../media/image17.gif"/><Relationship Id="rId17" Type="http://schemas.openxmlformats.org/officeDocument/2006/relationships/image" Target="../media/image18.gif"/><Relationship Id="rId18" Type="http://schemas.openxmlformats.org/officeDocument/2006/relationships/image" Target="../media/image19.gif"/><Relationship Id="rId19" Type="http://schemas.openxmlformats.org/officeDocument/2006/relationships/image" Target="../media/image20.gif"/><Relationship Id="rId20" Type="http://schemas.openxmlformats.org/officeDocument/2006/relationships/image" Target="../media/image21.gif"/><Relationship Id="rId21" Type="http://schemas.openxmlformats.org/officeDocument/2006/relationships/image" Target="../media/image22.gif"/><Relationship Id="rId22" Type="http://schemas.openxmlformats.org/officeDocument/2006/relationships/image" Target="../media/image23.gif"/><Relationship Id="rId23" Type="http://schemas.openxmlformats.org/officeDocument/2006/relationships/image" Target="../media/image24.gif"/><Relationship Id="rId24" Type="http://schemas.openxmlformats.org/officeDocument/2006/relationships/image" Target="../media/image25.gif"/><Relationship Id="rId25" Type="http://schemas.openxmlformats.org/officeDocument/2006/relationships/image" Target="../media/image26.gif"/><Relationship Id="rId26" Type="http://schemas.openxmlformats.org/officeDocument/2006/relationships/image" Target="../media/image27.gif"/><Relationship Id="rId27" Type="http://schemas.openxmlformats.org/officeDocument/2006/relationships/image" Target="../media/image28.gif"/><Relationship Id="rId28" Type="http://schemas.openxmlformats.org/officeDocument/2006/relationships/image" Target="../media/image29.gif"/><Relationship Id="rId29" Type="http://schemas.openxmlformats.org/officeDocument/2006/relationships/image" Target="../media/image30.gif"/><Relationship Id="rId30" Type="http://schemas.openxmlformats.org/officeDocument/2006/relationships/image" Target="../media/image31.gif"/><Relationship Id="rId31" Type="http://schemas.openxmlformats.org/officeDocument/2006/relationships/image" Target="../media/image32.gif"/><Relationship Id="rId32" Type="http://schemas.openxmlformats.org/officeDocument/2006/relationships/image" Target="../media/image33.gif"/><Relationship Id="rId33" Type="http://schemas.openxmlformats.org/officeDocument/2006/relationships/image" Target="../media/image34.gif"/><Relationship Id="rId34" Type="http://schemas.openxmlformats.org/officeDocument/2006/relationships/image" Target="../media/image35.gif"/><Relationship Id="rId35" Type="http://schemas.openxmlformats.org/officeDocument/2006/relationships/image" Target="../media/image36.gif"/><Relationship Id="rId36" Type="http://schemas.openxmlformats.org/officeDocument/2006/relationships/image" Target="../media/image37.gif"/><Relationship Id="rId37" Type="http://schemas.openxmlformats.org/officeDocument/2006/relationships/image" Target="../media/image38.gif"/><Relationship Id="rId38" Type="http://schemas.openxmlformats.org/officeDocument/2006/relationships/image" Target="../media/image39.gif"/><Relationship Id="rId39" Type="http://schemas.openxmlformats.org/officeDocument/2006/relationships/image" Target="../media/image40.gif"/><Relationship Id="rId40" Type="http://schemas.openxmlformats.org/officeDocument/2006/relationships/image" Target="../media/image41.gif"/><Relationship Id="rId41" Type="http://schemas.openxmlformats.org/officeDocument/2006/relationships/image" Target="../media/image42.gif"/><Relationship Id="rId42" Type="http://schemas.openxmlformats.org/officeDocument/2006/relationships/image" Target="../media/image43.gif"/><Relationship Id="rId43" Type="http://schemas.openxmlformats.org/officeDocument/2006/relationships/image" Target="../media/image44.gif"/><Relationship Id="rId44" Type="http://schemas.openxmlformats.org/officeDocument/2006/relationships/image" Target="../media/image45.gif"/><Relationship Id="rId45" Type="http://schemas.openxmlformats.org/officeDocument/2006/relationships/image" Target="../media/image46.gif"/><Relationship Id="rId46" Type="http://schemas.openxmlformats.org/officeDocument/2006/relationships/image" Target="../media/image47.gif"/><Relationship Id="rId47" Type="http://schemas.openxmlformats.org/officeDocument/2006/relationships/image" Target="../media/image48.gif"/><Relationship Id="rId48" Type="http://schemas.openxmlformats.org/officeDocument/2006/relationships/image" Target="../media/image49.gif"/><Relationship Id="rId49" Type="http://schemas.openxmlformats.org/officeDocument/2006/relationships/image" Target="../media/image50.gif"/><Relationship Id="rId50" Type="http://schemas.openxmlformats.org/officeDocument/2006/relationships/image" Target="../media/image51.gif"/><Relationship Id="rId51" Type="http://schemas.openxmlformats.org/officeDocument/2006/relationships/image" Target="../media/image52.gif"/><Relationship Id="rId52" Type="http://schemas.openxmlformats.org/officeDocument/2006/relationships/image" Target="../media/image53.gif"/><Relationship Id="rId53" Type="http://schemas.openxmlformats.org/officeDocument/2006/relationships/image" Target="../media/image54.gif"/><Relationship Id="rId54" Type="http://schemas.openxmlformats.org/officeDocument/2006/relationships/image" Target="../media/image55.gif"/><Relationship Id="rId55" Type="http://schemas.openxmlformats.org/officeDocument/2006/relationships/image" Target="../media/image56.gif"/><Relationship Id="rId56" Type="http://schemas.openxmlformats.org/officeDocument/2006/relationships/image" Target="../media/image57.gif"/><Relationship Id="rId57" Type="http://schemas.openxmlformats.org/officeDocument/2006/relationships/image" Target="../media/image58.gif"/><Relationship Id="rId58" Type="http://schemas.openxmlformats.org/officeDocument/2006/relationships/image" Target="../media/image59.gif"/><Relationship Id="rId59" Type="http://schemas.openxmlformats.org/officeDocument/2006/relationships/image" Target="../media/image60.gif"/><Relationship Id="rId60" Type="http://schemas.openxmlformats.org/officeDocument/2006/relationships/image" Target="../media/image61.gif"/><Relationship Id="rId61" Type="http://schemas.openxmlformats.org/officeDocument/2006/relationships/image" Target="../media/image62.gif"/><Relationship Id="rId62" Type="http://schemas.openxmlformats.org/officeDocument/2006/relationships/image" Target="../media/image63.gif"/><Relationship Id="rId63" Type="http://schemas.openxmlformats.org/officeDocument/2006/relationships/image" Target="../media/image64.gif"/><Relationship Id="rId64" Type="http://schemas.openxmlformats.org/officeDocument/2006/relationships/image" Target="../media/image65.gif"/><Relationship Id="rId65" Type="http://schemas.openxmlformats.org/officeDocument/2006/relationships/image" Target="../media/image66.gif"/><Relationship Id="rId66" Type="http://schemas.openxmlformats.org/officeDocument/2006/relationships/image" Target="../media/image67.gif"/><Relationship Id="rId67" Type="http://schemas.openxmlformats.org/officeDocument/2006/relationships/image" Target="../media/image68.gif"/><Relationship Id="rId68" Type="http://schemas.openxmlformats.org/officeDocument/2006/relationships/image" Target="../media/image69.gif"/><Relationship Id="rId69" Type="http://schemas.openxmlformats.org/officeDocument/2006/relationships/image" Target="../media/image70.gif"/><Relationship Id="rId70" Type="http://schemas.openxmlformats.org/officeDocument/2006/relationships/image" Target="../media/image71.gif"/><Relationship Id="rId71" Type="http://schemas.openxmlformats.org/officeDocument/2006/relationships/image" Target="../media/image72.gif"/><Relationship Id="rId72" Type="http://schemas.openxmlformats.org/officeDocument/2006/relationships/image" Target="../media/image73.gif"/><Relationship Id="rId73" Type="http://schemas.openxmlformats.org/officeDocument/2006/relationships/image" Target="../media/image74.gif"/><Relationship Id="rId74" Type="http://schemas.openxmlformats.org/officeDocument/2006/relationships/image" Target="../media/image75.gif"/><Relationship Id="rId75" Type="http://schemas.openxmlformats.org/officeDocument/2006/relationships/image" Target="../media/image76.gif"/><Relationship Id="rId76" Type="http://schemas.openxmlformats.org/officeDocument/2006/relationships/image" Target="../media/image77.gif"/><Relationship Id="rId77" Type="http://schemas.openxmlformats.org/officeDocument/2006/relationships/image" Target="../media/image78.gif"/><Relationship Id="rId78" Type="http://schemas.openxmlformats.org/officeDocument/2006/relationships/image" Target="../media/image79.gif"/><Relationship Id="rId79" Type="http://schemas.openxmlformats.org/officeDocument/2006/relationships/image" Target="../media/image80.gif"/><Relationship Id="rId80" Type="http://schemas.openxmlformats.org/officeDocument/2006/relationships/image" Target="../media/image81.gif"/><Relationship Id="rId81" Type="http://schemas.openxmlformats.org/officeDocument/2006/relationships/image" Target="../media/image82.gif"/><Relationship Id="rId82" Type="http://schemas.openxmlformats.org/officeDocument/2006/relationships/image" Target="../media/image83.gif"/><Relationship Id="rId83" Type="http://schemas.openxmlformats.org/officeDocument/2006/relationships/image" Target="../media/image84.gif"/><Relationship Id="rId84" Type="http://schemas.openxmlformats.org/officeDocument/2006/relationships/image" Target="../media/image85.gif"/><Relationship Id="rId85" Type="http://schemas.openxmlformats.org/officeDocument/2006/relationships/image" Target="../media/image86.gif"/><Relationship Id="rId86" Type="http://schemas.openxmlformats.org/officeDocument/2006/relationships/image" Target="../media/image87.gif"/><Relationship Id="rId87" Type="http://schemas.openxmlformats.org/officeDocument/2006/relationships/image" Target="../media/image88.gif"/><Relationship Id="rId88" Type="http://schemas.openxmlformats.org/officeDocument/2006/relationships/image" Target="../media/image89.gif"/><Relationship Id="rId89" Type="http://schemas.openxmlformats.org/officeDocument/2006/relationships/image" Target="../media/image90.gif"/><Relationship Id="rId90" Type="http://schemas.openxmlformats.org/officeDocument/2006/relationships/image" Target="../media/image91.gif"/><Relationship Id="rId91" Type="http://schemas.openxmlformats.org/officeDocument/2006/relationships/image" Target="../media/image92.gif"/><Relationship Id="rId92" Type="http://schemas.openxmlformats.org/officeDocument/2006/relationships/image" Target="../media/image93.gif"/><Relationship Id="rId93" Type="http://schemas.openxmlformats.org/officeDocument/2006/relationships/image" Target="../media/image94.gif"/><Relationship Id="rId94" Type="http://schemas.openxmlformats.org/officeDocument/2006/relationships/image" Target="../media/image95.gif"/><Relationship Id="rId95" Type="http://schemas.openxmlformats.org/officeDocument/2006/relationships/image" Target="../media/image96.gif"/><Relationship Id="rId96" Type="http://schemas.openxmlformats.org/officeDocument/2006/relationships/image" Target="../media/image97.gif"/><Relationship Id="rId97" Type="http://schemas.openxmlformats.org/officeDocument/2006/relationships/image" Target="../media/image98.gif"/><Relationship Id="rId98" Type="http://schemas.openxmlformats.org/officeDocument/2006/relationships/image" Target="../media/image99.gif"/><Relationship Id="rId99" Type="http://schemas.openxmlformats.org/officeDocument/2006/relationships/image" Target="../media/image100.gif"/><Relationship Id="rId100" Type="http://schemas.openxmlformats.org/officeDocument/2006/relationships/image" Target="../media/image101.gif"/><Relationship Id="rId101" Type="http://schemas.openxmlformats.org/officeDocument/2006/relationships/image" Target="../media/image102.gif"/><Relationship Id="rId102" Type="http://schemas.openxmlformats.org/officeDocument/2006/relationships/image" Target="../media/image103.gif"/><Relationship Id="rId103" Type="http://schemas.openxmlformats.org/officeDocument/2006/relationships/image" Target="../media/image104.gif"/><Relationship Id="rId104" Type="http://schemas.openxmlformats.org/officeDocument/2006/relationships/image" Target="../media/image105.gif"/><Relationship Id="rId105" Type="http://schemas.openxmlformats.org/officeDocument/2006/relationships/image" Target="../media/image106.gif"/><Relationship Id="rId106" Type="http://schemas.openxmlformats.org/officeDocument/2006/relationships/image" Target="../media/image107.gif"/><Relationship Id="rId107" Type="http://schemas.openxmlformats.org/officeDocument/2006/relationships/image" Target="../media/image108.gif"/><Relationship Id="rId108" Type="http://schemas.openxmlformats.org/officeDocument/2006/relationships/image" Target="../media/image109.gif"/><Relationship Id="rId109" Type="http://schemas.openxmlformats.org/officeDocument/2006/relationships/image" Target="../media/image110.gif"/><Relationship Id="rId110" Type="http://schemas.openxmlformats.org/officeDocument/2006/relationships/image" Target="../media/image111.gif"/><Relationship Id="rId111" Type="http://schemas.openxmlformats.org/officeDocument/2006/relationships/image" Target="../media/image112.gif"/><Relationship Id="rId112" Type="http://schemas.openxmlformats.org/officeDocument/2006/relationships/image" Target="../media/image113.gif"/><Relationship Id="rId113" Type="http://schemas.openxmlformats.org/officeDocument/2006/relationships/image" Target="../media/image114.gif"/><Relationship Id="rId114" Type="http://schemas.openxmlformats.org/officeDocument/2006/relationships/image" Target="../media/image115.gif"/><Relationship Id="rId115" Type="http://schemas.openxmlformats.org/officeDocument/2006/relationships/image" Target="../media/image116.gif"/><Relationship Id="rId116" Type="http://schemas.openxmlformats.org/officeDocument/2006/relationships/image" Target="../media/image117.gif"/><Relationship Id="rId117" Type="http://schemas.openxmlformats.org/officeDocument/2006/relationships/image" Target="../media/image118.gif"/><Relationship Id="rId118" Type="http://schemas.openxmlformats.org/officeDocument/2006/relationships/image" Target="../media/image119.gif"/><Relationship Id="rId119" Type="http://schemas.openxmlformats.org/officeDocument/2006/relationships/image" Target="../media/image120.gif"/><Relationship Id="rId120" Type="http://schemas.openxmlformats.org/officeDocument/2006/relationships/image" Target="../media/image121.gif"/><Relationship Id="rId121" Type="http://schemas.openxmlformats.org/officeDocument/2006/relationships/image" Target="../media/image122.gif"/><Relationship Id="rId122" Type="http://schemas.openxmlformats.org/officeDocument/2006/relationships/image" Target="../media/image123.gif"/><Relationship Id="rId123" Type="http://schemas.openxmlformats.org/officeDocument/2006/relationships/image" Target="../media/image124.gif"/><Relationship Id="rId124" Type="http://schemas.openxmlformats.org/officeDocument/2006/relationships/image" Target="../media/image125.gif"/><Relationship Id="rId125" Type="http://schemas.openxmlformats.org/officeDocument/2006/relationships/image" Target="../media/image126.gif"/><Relationship Id="rId126" Type="http://schemas.openxmlformats.org/officeDocument/2006/relationships/image" Target="../media/image127.gif"/><Relationship Id="rId127" Type="http://schemas.openxmlformats.org/officeDocument/2006/relationships/image" Target="../media/image128.gif"/><Relationship Id="rId128" Type="http://schemas.openxmlformats.org/officeDocument/2006/relationships/image" Target="../media/image129.gif"/><Relationship Id="rId129" Type="http://schemas.openxmlformats.org/officeDocument/2006/relationships/image" Target="../media/image130.gif"/><Relationship Id="rId130" Type="http://schemas.openxmlformats.org/officeDocument/2006/relationships/image" Target="../media/image131.gif"/><Relationship Id="rId131" Type="http://schemas.openxmlformats.org/officeDocument/2006/relationships/image" Target="../media/image132.gif"/><Relationship Id="rId132" Type="http://schemas.openxmlformats.org/officeDocument/2006/relationships/image" Target="../media/image133.gif"/><Relationship Id="rId133" Type="http://schemas.openxmlformats.org/officeDocument/2006/relationships/image" Target="../media/image134.gif"/><Relationship Id="rId134" Type="http://schemas.openxmlformats.org/officeDocument/2006/relationships/image" Target="../media/image135.gif"/><Relationship Id="rId135" Type="http://schemas.openxmlformats.org/officeDocument/2006/relationships/image" Target="../media/image136.gif"/><Relationship Id="rId136" Type="http://schemas.openxmlformats.org/officeDocument/2006/relationships/image" Target="../media/image137.gif"/><Relationship Id="rId137" Type="http://schemas.openxmlformats.org/officeDocument/2006/relationships/image" Target="../media/image138.gif"/><Relationship Id="rId138" Type="http://schemas.openxmlformats.org/officeDocument/2006/relationships/image" Target="../media/image139.gif"/><Relationship Id="rId139" Type="http://schemas.openxmlformats.org/officeDocument/2006/relationships/image" Target="../media/image140.gif"/><Relationship Id="rId140" Type="http://schemas.openxmlformats.org/officeDocument/2006/relationships/image" Target="../media/image141.gif"/><Relationship Id="rId141" Type="http://schemas.openxmlformats.org/officeDocument/2006/relationships/image" Target="../media/image142.gif"/><Relationship Id="rId142" Type="http://schemas.openxmlformats.org/officeDocument/2006/relationships/image" Target="../media/image143.gif"/><Relationship Id="rId143" Type="http://schemas.openxmlformats.org/officeDocument/2006/relationships/image" Target="../media/image144.gif"/><Relationship Id="rId144" Type="http://schemas.openxmlformats.org/officeDocument/2006/relationships/image" Target="../media/image145.gif"/><Relationship Id="rId145" Type="http://schemas.openxmlformats.org/officeDocument/2006/relationships/image" Target="../media/image146.gif"/><Relationship Id="rId146" Type="http://schemas.openxmlformats.org/officeDocument/2006/relationships/image" Target="../media/image147.gif"/><Relationship Id="rId147" Type="http://schemas.openxmlformats.org/officeDocument/2006/relationships/image" Target="../media/image148.gif"/><Relationship Id="rId148" Type="http://schemas.openxmlformats.org/officeDocument/2006/relationships/image" Target="../media/image149.gif"/><Relationship Id="rId149" Type="http://schemas.openxmlformats.org/officeDocument/2006/relationships/image" Target="../media/image150.gif"/><Relationship Id="rId150" Type="http://schemas.openxmlformats.org/officeDocument/2006/relationships/image" Target="../media/image151.gif"/><Relationship Id="rId151" Type="http://schemas.openxmlformats.org/officeDocument/2006/relationships/image" Target="../media/image152.gif"/><Relationship Id="rId152" Type="http://schemas.openxmlformats.org/officeDocument/2006/relationships/image" Target="../media/image153.gif"/><Relationship Id="rId153" Type="http://schemas.openxmlformats.org/officeDocument/2006/relationships/image" Target="../media/image154.gif"/><Relationship Id="rId154" Type="http://schemas.openxmlformats.org/officeDocument/2006/relationships/image" Target="../media/image155.gif"/><Relationship Id="rId155" Type="http://schemas.openxmlformats.org/officeDocument/2006/relationships/image" Target="../media/image156.gif"/><Relationship Id="rId156" Type="http://schemas.openxmlformats.org/officeDocument/2006/relationships/image" Target="../media/image157.gif"/><Relationship Id="rId157" Type="http://schemas.openxmlformats.org/officeDocument/2006/relationships/image" Target="../media/image158.gif"/><Relationship Id="rId158" Type="http://schemas.openxmlformats.org/officeDocument/2006/relationships/image" Target="../media/image159.gif"/><Relationship Id="rId159" Type="http://schemas.openxmlformats.org/officeDocument/2006/relationships/image" Target="../media/image160.gif"/><Relationship Id="rId160" Type="http://schemas.openxmlformats.org/officeDocument/2006/relationships/image" Target="../media/image161.gif"/><Relationship Id="rId161" Type="http://schemas.openxmlformats.org/officeDocument/2006/relationships/image" Target="../media/image162.gif"/><Relationship Id="rId162" Type="http://schemas.openxmlformats.org/officeDocument/2006/relationships/image" Target="../media/image163.gif"/><Relationship Id="rId163" Type="http://schemas.openxmlformats.org/officeDocument/2006/relationships/image" Target="../media/image164.gif"/><Relationship Id="rId164" Type="http://schemas.openxmlformats.org/officeDocument/2006/relationships/image" Target="../media/image165.gif"/><Relationship Id="rId165" Type="http://schemas.openxmlformats.org/officeDocument/2006/relationships/image" Target="../media/image166.gif"/><Relationship Id="rId166" Type="http://schemas.openxmlformats.org/officeDocument/2006/relationships/image" Target="../media/image167.gif"/><Relationship Id="rId167" Type="http://schemas.openxmlformats.org/officeDocument/2006/relationships/image" Target="../media/image168.gif"/><Relationship Id="rId168" Type="http://schemas.openxmlformats.org/officeDocument/2006/relationships/image" Target="../media/image169.gif"/><Relationship Id="rId169" Type="http://schemas.openxmlformats.org/officeDocument/2006/relationships/image" Target="../media/image170.gif"/><Relationship Id="rId170" Type="http://schemas.openxmlformats.org/officeDocument/2006/relationships/image" Target="../media/image171.gif"/><Relationship Id="rId171" Type="http://schemas.openxmlformats.org/officeDocument/2006/relationships/image" Target="../media/image172.gif"/><Relationship Id="rId172" Type="http://schemas.openxmlformats.org/officeDocument/2006/relationships/image" Target="../media/image173.gif"/><Relationship Id="rId173" Type="http://schemas.openxmlformats.org/officeDocument/2006/relationships/image" Target="../media/image174.gif"/><Relationship Id="rId174" Type="http://schemas.openxmlformats.org/officeDocument/2006/relationships/image" Target="../media/image175.gif"/><Relationship Id="rId175" Type="http://schemas.openxmlformats.org/officeDocument/2006/relationships/image" Target="../media/image176.gif"/><Relationship Id="rId176" Type="http://schemas.openxmlformats.org/officeDocument/2006/relationships/image" Target="../media/image177.gif"/><Relationship Id="rId177" Type="http://schemas.openxmlformats.org/officeDocument/2006/relationships/image" Target="../media/image178.gif"/><Relationship Id="rId178" Type="http://schemas.openxmlformats.org/officeDocument/2006/relationships/image" Target="../media/image179.gif"/><Relationship Id="rId179" Type="http://schemas.openxmlformats.org/officeDocument/2006/relationships/image" Target="../media/image180.gif"/><Relationship Id="rId180" Type="http://schemas.openxmlformats.org/officeDocument/2006/relationships/image" Target="../media/image181.gif"/><Relationship Id="rId181" Type="http://schemas.openxmlformats.org/officeDocument/2006/relationships/image" Target="../media/image182.gif"/><Relationship Id="rId182" Type="http://schemas.openxmlformats.org/officeDocument/2006/relationships/image" Target="../media/image183.gif"/><Relationship Id="rId183" Type="http://schemas.openxmlformats.org/officeDocument/2006/relationships/image" Target="../media/image184.gif"/><Relationship Id="rId184" Type="http://schemas.openxmlformats.org/officeDocument/2006/relationships/image" Target="../media/image185.gif"/><Relationship Id="rId185" Type="http://schemas.openxmlformats.org/officeDocument/2006/relationships/image" Target="../media/image186.gif"/><Relationship Id="rId186" Type="http://schemas.openxmlformats.org/officeDocument/2006/relationships/image" Target="../media/image187.gif"/><Relationship Id="rId187" Type="http://schemas.openxmlformats.org/officeDocument/2006/relationships/image" Target="../media/image188.gif"/><Relationship Id="rId188" Type="http://schemas.openxmlformats.org/officeDocument/2006/relationships/image" Target="../media/image189.gif"/><Relationship Id="rId189" Type="http://schemas.openxmlformats.org/officeDocument/2006/relationships/image" Target="../media/image190.gif"/><Relationship Id="rId190" Type="http://schemas.openxmlformats.org/officeDocument/2006/relationships/image" Target="../media/image191.gif"/><Relationship Id="rId191" Type="http://schemas.openxmlformats.org/officeDocument/2006/relationships/image" Target="../media/image192.gif"/><Relationship Id="rId192" Type="http://schemas.openxmlformats.org/officeDocument/2006/relationships/image" Target="../media/image193.gif"/><Relationship Id="rId193" Type="http://schemas.openxmlformats.org/officeDocument/2006/relationships/image" Target="../media/image194.gif"/><Relationship Id="rId194" Type="http://schemas.openxmlformats.org/officeDocument/2006/relationships/image" Target="../media/image195.gif"/><Relationship Id="rId195" Type="http://schemas.openxmlformats.org/officeDocument/2006/relationships/image" Target="../media/image196.gif"/><Relationship Id="rId196" Type="http://schemas.openxmlformats.org/officeDocument/2006/relationships/image" Target="../media/image197.gif"/><Relationship Id="rId197" Type="http://schemas.openxmlformats.org/officeDocument/2006/relationships/image" Target="../media/image198.gif"/><Relationship Id="rId198" Type="http://schemas.openxmlformats.org/officeDocument/2006/relationships/image" Target="../media/image199.gif"/><Relationship Id="rId199" Type="http://schemas.openxmlformats.org/officeDocument/2006/relationships/image" Target="../media/image200.gif"/><Relationship Id="rId200" Type="http://schemas.openxmlformats.org/officeDocument/2006/relationships/image" Target="../media/image201.gif"/><Relationship Id="rId201" Type="http://schemas.openxmlformats.org/officeDocument/2006/relationships/image" Target="../media/image202.gif"/><Relationship Id="rId202" Type="http://schemas.openxmlformats.org/officeDocument/2006/relationships/image" Target="../media/image203.gif"/><Relationship Id="rId203" Type="http://schemas.openxmlformats.org/officeDocument/2006/relationships/image" Target="../media/image204.gif"/><Relationship Id="rId204" Type="http://schemas.openxmlformats.org/officeDocument/2006/relationships/image" Target="../media/image205.gif"/><Relationship Id="rId205" Type="http://schemas.openxmlformats.org/officeDocument/2006/relationships/image" Target="../media/image206.gif"/><Relationship Id="rId206" Type="http://schemas.openxmlformats.org/officeDocument/2006/relationships/image" Target="../media/image207.gif"/><Relationship Id="rId207" Type="http://schemas.openxmlformats.org/officeDocument/2006/relationships/image" Target="../media/image208.gif"/><Relationship Id="rId208" Type="http://schemas.openxmlformats.org/officeDocument/2006/relationships/image" Target="../media/image209.gif"/><Relationship Id="rId209" Type="http://schemas.openxmlformats.org/officeDocument/2006/relationships/image" Target="../media/image210.gif"/><Relationship Id="rId210" Type="http://schemas.openxmlformats.org/officeDocument/2006/relationships/image" Target="../media/image211.gif"/><Relationship Id="rId211" Type="http://schemas.openxmlformats.org/officeDocument/2006/relationships/image" Target="../media/image212.gif"/><Relationship Id="rId212" Type="http://schemas.openxmlformats.org/officeDocument/2006/relationships/image" Target="../media/image213.gif"/><Relationship Id="rId213" Type="http://schemas.openxmlformats.org/officeDocument/2006/relationships/image" Target="../media/image214.gif"/><Relationship Id="rId214" Type="http://schemas.openxmlformats.org/officeDocument/2006/relationships/image" Target="../media/image215.gif"/><Relationship Id="rId215" Type="http://schemas.openxmlformats.org/officeDocument/2006/relationships/image" Target="../media/image216.gif"/><Relationship Id="rId216" Type="http://schemas.openxmlformats.org/officeDocument/2006/relationships/image" Target="../media/image217.gif"/><Relationship Id="rId217" Type="http://schemas.openxmlformats.org/officeDocument/2006/relationships/image" Target="../media/image218.gif"/><Relationship Id="rId218" Type="http://schemas.openxmlformats.org/officeDocument/2006/relationships/image" Target="../media/image219.gif"/><Relationship Id="rId219" Type="http://schemas.openxmlformats.org/officeDocument/2006/relationships/image" Target="../media/image220.gif"/><Relationship Id="rId220" Type="http://schemas.openxmlformats.org/officeDocument/2006/relationships/image" Target="../media/image221.gif"/><Relationship Id="rId221" Type="http://schemas.openxmlformats.org/officeDocument/2006/relationships/image" Target="../media/image222.gif"/><Relationship Id="rId222" Type="http://schemas.openxmlformats.org/officeDocument/2006/relationships/image" Target="../media/image223.gif"/><Relationship Id="rId223" Type="http://schemas.openxmlformats.org/officeDocument/2006/relationships/image" Target="../media/image224.gif"/><Relationship Id="rId224" Type="http://schemas.openxmlformats.org/officeDocument/2006/relationships/image" Target="../media/image225.gif"/><Relationship Id="rId225" Type="http://schemas.openxmlformats.org/officeDocument/2006/relationships/image" Target="../media/image226.gif"/><Relationship Id="rId226" Type="http://schemas.openxmlformats.org/officeDocument/2006/relationships/image" Target="../media/image227.gif"/><Relationship Id="rId227" Type="http://schemas.openxmlformats.org/officeDocument/2006/relationships/image" Target="../media/image228.gif"/><Relationship Id="rId228" Type="http://schemas.openxmlformats.org/officeDocument/2006/relationships/image" Target="../media/image229.gif"/><Relationship Id="rId229" Type="http://schemas.openxmlformats.org/officeDocument/2006/relationships/image" Target="../media/image230.gif"/><Relationship Id="rId230" Type="http://schemas.openxmlformats.org/officeDocument/2006/relationships/image" Target="../media/image231.gif"/><Relationship Id="rId231" Type="http://schemas.openxmlformats.org/officeDocument/2006/relationships/image" Target="../media/image232.gif"/><Relationship Id="rId232" Type="http://schemas.openxmlformats.org/officeDocument/2006/relationships/image" Target="../media/image233.gif"/><Relationship Id="rId233" Type="http://schemas.openxmlformats.org/officeDocument/2006/relationships/image" Target="../media/image234.gif"/><Relationship Id="rId234" Type="http://schemas.openxmlformats.org/officeDocument/2006/relationships/image" Target="../media/image235.gif"/><Relationship Id="rId235" Type="http://schemas.openxmlformats.org/officeDocument/2006/relationships/image" Target="../media/image236.gif"/><Relationship Id="rId236" Type="http://schemas.openxmlformats.org/officeDocument/2006/relationships/image" Target="../media/image237.gif"/><Relationship Id="rId237" Type="http://schemas.openxmlformats.org/officeDocument/2006/relationships/image" Target="../media/image238.gif"/><Relationship Id="rId238" Type="http://schemas.openxmlformats.org/officeDocument/2006/relationships/image" Target="../media/image239.gif"/><Relationship Id="rId239" Type="http://schemas.openxmlformats.org/officeDocument/2006/relationships/image" Target="../media/image240.gif"/><Relationship Id="rId240" Type="http://schemas.openxmlformats.org/officeDocument/2006/relationships/image" Target="../media/image241.gif"/><Relationship Id="rId241" Type="http://schemas.openxmlformats.org/officeDocument/2006/relationships/image" Target="../media/image242.gif"/><Relationship Id="rId242" Type="http://schemas.openxmlformats.org/officeDocument/2006/relationships/image" Target="../media/image243.gif"/><Relationship Id="rId243" Type="http://schemas.openxmlformats.org/officeDocument/2006/relationships/image" Target="../media/image244.gif"/><Relationship Id="rId244" Type="http://schemas.openxmlformats.org/officeDocument/2006/relationships/image" Target="../media/image245.gif"/><Relationship Id="rId245" Type="http://schemas.openxmlformats.org/officeDocument/2006/relationships/image" Target="../media/image246.gif"/><Relationship Id="rId246" Type="http://schemas.openxmlformats.org/officeDocument/2006/relationships/image" Target="../media/image247.gif"/><Relationship Id="rId247" Type="http://schemas.openxmlformats.org/officeDocument/2006/relationships/image" Target="../media/image248.gif"/><Relationship Id="rId248" Type="http://schemas.openxmlformats.org/officeDocument/2006/relationships/image" Target="../media/image249.gif"/><Relationship Id="rId249" Type="http://schemas.openxmlformats.org/officeDocument/2006/relationships/image" Target="../media/image250.gif"/><Relationship Id="rId250" Type="http://schemas.openxmlformats.org/officeDocument/2006/relationships/image" Target="../media/image251.gif"/><Relationship Id="rId251" Type="http://schemas.openxmlformats.org/officeDocument/2006/relationships/image" Target="../media/image252.gif"/><Relationship Id="rId252" Type="http://schemas.openxmlformats.org/officeDocument/2006/relationships/image" Target="../media/image253.gif"/><Relationship Id="rId253" Type="http://schemas.openxmlformats.org/officeDocument/2006/relationships/image" Target="../media/image254.gif"/><Relationship Id="rId254" Type="http://schemas.openxmlformats.org/officeDocument/2006/relationships/image" Target="../media/image255.gif"/><Relationship Id="rId255" Type="http://schemas.openxmlformats.org/officeDocument/2006/relationships/image" Target="../media/image256.gif"/><Relationship Id="rId256" Type="http://schemas.openxmlformats.org/officeDocument/2006/relationships/image" Target="../media/image257.gif"/><Relationship Id="rId257" Type="http://schemas.openxmlformats.org/officeDocument/2006/relationships/image" Target="../media/image258.gif"/><Relationship Id="rId258" Type="http://schemas.openxmlformats.org/officeDocument/2006/relationships/image" Target="../media/image259.gif"/><Relationship Id="rId259" Type="http://schemas.openxmlformats.org/officeDocument/2006/relationships/image" Target="../media/image260.gif"/><Relationship Id="rId260" Type="http://schemas.openxmlformats.org/officeDocument/2006/relationships/image" Target="../media/image261.gif"/><Relationship Id="rId261" Type="http://schemas.openxmlformats.org/officeDocument/2006/relationships/image" Target="../media/image262.gif"/><Relationship Id="rId262" Type="http://schemas.openxmlformats.org/officeDocument/2006/relationships/image" Target="../media/image263.gif"/><Relationship Id="rId263" Type="http://schemas.openxmlformats.org/officeDocument/2006/relationships/image" Target="../media/image264.gif"/><Relationship Id="rId264" Type="http://schemas.openxmlformats.org/officeDocument/2006/relationships/image" Target="../media/image265.gif"/><Relationship Id="rId265" Type="http://schemas.openxmlformats.org/officeDocument/2006/relationships/image" Target="../media/image266.gif"/><Relationship Id="rId266" Type="http://schemas.openxmlformats.org/officeDocument/2006/relationships/image" Target="../media/image267.gif"/><Relationship Id="rId267" Type="http://schemas.openxmlformats.org/officeDocument/2006/relationships/image" Target="../media/image268.gif"/><Relationship Id="rId268" Type="http://schemas.openxmlformats.org/officeDocument/2006/relationships/image" Target="../media/image269.gif"/><Relationship Id="rId269" Type="http://schemas.openxmlformats.org/officeDocument/2006/relationships/image" Target="../media/image270.gif"/><Relationship Id="rId270" Type="http://schemas.openxmlformats.org/officeDocument/2006/relationships/image" Target="../media/image271.gif"/><Relationship Id="rId271" Type="http://schemas.openxmlformats.org/officeDocument/2006/relationships/image" Target="../media/image272.gif"/><Relationship Id="rId272" Type="http://schemas.openxmlformats.org/officeDocument/2006/relationships/image" Target="../media/image273.gif"/><Relationship Id="rId273" Type="http://schemas.openxmlformats.org/officeDocument/2006/relationships/image" Target="../media/image274.gif"/><Relationship Id="rId274" Type="http://schemas.openxmlformats.org/officeDocument/2006/relationships/image" Target="../media/image275.gif"/><Relationship Id="rId275" Type="http://schemas.openxmlformats.org/officeDocument/2006/relationships/image" Target="../media/image276.gif"/><Relationship Id="rId276" Type="http://schemas.openxmlformats.org/officeDocument/2006/relationships/image" Target="../media/image277.gif"/><Relationship Id="rId277" Type="http://schemas.openxmlformats.org/officeDocument/2006/relationships/image" Target="../media/image278.gif"/><Relationship Id="rId278" Type="http://schemas.openxmlformats.org/officeDocument/2006/relationships/image" Target="../media/image279.gif"/><Relationship Id="rId279" Type="http://schemas.openxmlformats.org/officeDocument/2006/relationships/image" Target="../media/image280.gif"/><Relationship Id="rId280" Type="http://schemas.openxmlformats.org/officeDocument/2006/relationships/image" Target="../media/image281.gif"/><Relationship Id="rId281" Type="http://schemas.openxmlformats.org/officeDocument/2006/relationships/image" Target="../media/image282.gif"/><Relationship Id="rId282" Type="http://schemas.openxmlformats.org/officeDocument/2006/relationships/image" Target="../media/image283.gif"/><Relationship Id="rId283" Type="http://schemas.openxmlformats.org/officeDocument/2006/relationships/image" Target="../media/image284.gif"/><Relationship Id="rId284" Type="http://schemas.openxmlformats.org/officeDocument/2006/relationships/image" Target="../media/image285.gif"/><Relationship Id="rId285" Type="http://schemas.openxmlformats.org/officeDocument/2006/relationships/image" Target="../media/image286.gif"/><Relationship Id="rId286" Type="http://schemas.openxmlformats.org/officeDocument/2006/relationships/image" Target="../media/image287.gif"/><Relationship Id="rId287" Type="http://schemas.openxmlformats.org/officeDocument/2006/relationships/image" Target="../media/image288.gif"/><Relationship Id="rId288" Type="http://schemas.openxmlformats.org/officeDocument/2006/relationships/image" Target="../media/image289.gif"/><Relationship Id="rId289" Type="http://schemas.openxmlformats.org/officeDocument/2006/relationships/image" Target="../media/image290.gif"/><Relationship Id="rId290" Type="http://schemas.openxmlformats.org/officeDocument/2006/relationships/image" Target="../media/image291.gif"/><Relationship Id="rId291" Type="http://schemas.openxmlformats.org/officeDocument/2006/relationships/image" Target="../media/image292.gif"/><Relationship Id="rId292" Type="http://schemas.openxmlformats.org/officeDocument/2006/relationships/image" Target="../media/image293.gif"/><Relationship Id="rId293" Type="http://schemas.openxmlformats.org/officeDocument/2006/relationships/image" Target="../media/image294.gif"/><Relationship Id="rId294" Type="http://schemas.openxmlformats.org/officeDocument/2006/relationships/image" Target="../media/image295.gif"/><Relationship Id="rId295" Type="http://schemas.openxmlformats.org/officeDocument/2006/relationships/image" Target="../media/image296.gif"/><Relationship Id="rId296" Type="http://schemas.openxmlformats.org/officeDocument/2006/relationships/image" Target="../media/image297.gif"/><Relationship Id="rId297" Type="http://schemas.openxmlformats.org/officeDocument/2006/relationships/image" Target="../media/image298.gif"/><Relationship Id="rId298" Type="http://schemas.openxmlformats.org/officeDocument/2006/relationships/image" Target="../media/image299.gif"/><Relationship Id="rId299" Type="http://schemas.openxmlformats.org/officeDocument/2006/relationships/image" Target="../media/image300.gif"/><Relationship Id="rId300" Type="http://schemas.openxmlformats.org/officeDocument/2006/relationships/image" Target="../media/image301.gif"/><Relationship Id="rId301" Type="http://schemas.openxmlformats.org/officeDocument/2006/relationships/image" Target="../media/image302.gif"/><Relationship Id="rId302" Type="http://schemas.openxmlformats.org/officeDocument/2006/relationships/image" Target="../media/image303.gif"/><Relationship Id="rId303" Type="http://schemas.openxmlformats.org/officeDocument/2006/relationships/image" Target="../media/image304.gif"/><Relationship Id="rId304" Type="http://schemas.openxmlformats.org/officeDocument/2006/relationships/image" Target="../media/image305.gif"/><Relationship Id="rId305" Type="http://schemas.openxmlformats.org/officeDocument/2006/relationships/image" Target="../media/image306.gif"/><Relationship Id="rId306" Type="http://schemas.openxmlformats.org/officeDocument/2006/relationships/image" Target="../media/image307.gif"/><Relationship Id="rId307" Type="http://schemas.openxmlformats.org/officeDocument/2006/relationships/image" Target="../media/image308.gif"/><Relationship Id="rId308" Type="http://schemas.openxmlformats.org/officeDocument/2006/relationships/image" Target="../media/image309.gif"/><Relationship Id="rId309" Type="http://schemas.openxmlformats.org/officeDocument/2006/relationships/image" Target="../media/image310.gif"/><Relationship Id="rId310" Type="http://schemas.openxmlformats.org/officeDocument/2006/relationships/image" Target="../media/image311.gif"/><Relationship Id="rId311" Type="http://schemas.openxmlformats.org/officeDocument/2006/relationships/image" Target="../media/image312.gif"/><Relationship Id="rId312" Type="http://schemas.openxmlformats.org/officeDocument/2006/relationships/image" Target="../media/image313.gif"/><Relationship Id="rId313" Type="http://schemas.openxmlformats.org/officeDocument/2006/relationships/image" Target="../media/image314.gif"/><Relationship Id="rId314" Type="http://schemas.openxmlformats.org/officeDocument/2006/relationships/image" Target="../media/image315.gif"/><Relationship Id="rId315" Type="http://schemas.openxmlformats.org/officeDocument/2006/relationships/image" Target="../media/image316.gif"/><Relationship Id="rId316" Type="http://schemas.openxmlformats.org/officeDocument/2006/relationships/image" Target="../media/image317.gif"/><Relationship Id="rId317" Type="http://schemas.openxmlformats.org/officeDocument/2006/relationships/image" Target="../media/image318.gif"/><Relationship Id="rId318" Type="http://schemas.openxmlformats.org/officeDocument/2006/relationships/image" Target="../media/image319.gif"/><Relationship Id="rId319" Type="http://schemas.openxmlformats.org/officeDocument/2006/relationships/image" Target="../media/image320.gif"/><Relationship Id="rId320" Type="http://schemas.openxmlformats.org/officeDocument/2006/relationships/image" Target="../media/image321.gif"/><Relationship Id="rId321" Type="http://schemas.openxmlformats.org/officeDocument/2006/relationships/image" Target="../media/image322.gif"/><Relationship Id="rId322" Type="http://schemas.openxmlformats.org/officeDocument/2006/relationships/image" Target="../media/image323.gif"/><Relationship Id="rId323" Type="http://schemas.openxmlformats.org/officeDocument/2006/relationships/image" Target="../media/image324.gif"/><Relationship Id="rId324" Type="http://schemas.openxmlformats.org/officeDocument/2006/relationships/image" Target="../media/image325.gif"/><Relationship Id="rId325" Type="http://schemas.openxmlformats.org/officeDocument/2006/relationships/image" Target="../media/image326.gif"/><Relationship Id="rId326" Type="http://schemas.openxmlformats.org/officeDocument/2006/relationships/image" Target="../media/image327.gif"/><Relationship Id="rId327" Type="http://schemas.openxmlformats.org/officeDocument/2006/relationships/image" Target="../media/image328.gif"/><Relationship Id="rId328" Type="http://schemas.openxmlformats.org/officeDocument/2006/relationships/image" Target="../media/image329.gif"/><Relationship Id="rId329" Type="http://schemas.openxmlformats.org/officeDocument/2006/relationships/image" Target="../media/image330.gif"/><Relationship Id="rId330" Type="http://schemas.openxmlformats.org/officeDocument/2006/relationships/image" Target="../media/image331.gif"/><Relationship Id="rId331" Type="http://schemas.openxmlformats.org/officeDocument/2006/relationships/image" Target="../media/image332.gif"/><Relationship Id="rId332" Type="http://schemas.openxmlformats.org/officeDocument/2006/relationships/image" Target="../media/image333.gif"/><Relationship Id="rId333" Type="http://schemas.openxmlformats.org/officeDocument/2006/relationships/image" Target="../media/image334.gif"/><Relationship Id="rId334" Type="http://schemas.openxmlformats.org/officeDocument/2006/relationships/image" Target="../media/image335.gif"/><Relationship Id="rId335" Type="http://schemas.openxmlformats.org/officeDocument/2006/relationships/image" Target="../media/image336.gif"/><Relationship Id="rId336" Type="http://schemas.openxmlformats.org/officeDocument/2006/relationships/image" Target="../media/image337.gif"/><Relationship Id="rId337" Type="http://schemas.openxmlformats.org/officeDocument/2006/relationships/image" Target="../media/image338.gif"/><Relationship Id="rId338" Type="http://schemas.openxmlformats.org/officeDocument/2006/relationships/image" Target="../media/image339.gif"/><Relationship Id="rId339" Type="http://schemas.openxmlformats.org/officeDocument/2006/relationships/image" Target="../media/image340.gif"/><Relationship Id="rId340" Type="http://schemas.openxmlformats.org/officeDocument/2006/relationships/image" Target="../media/image341.gif"/><Relationship Id="rId341" Type="http://schemas.openxmlformats.org/officeDocument/2006/relationships/image" Target="../media/image342.gif"/><Relationship Id="rId342" Type="http://schemas.openxmlformats.org/officeDocument/2006/relationships/image" Target="../media/image343.gif"/><Relationship Id="rId343" Type="http://schemas.openxmlformats.org/officeDocument/2006/relationships/image" Target="../media/image344.gif"/><Relationship Id="rId344" Type="http://schemas.openxmlformats.org/officeDocument/2006/relationships/image" Target="../media/image345.gif"/><Relationship Id="rId345" Type="http://schemas.openxmlformats.org/officeDocument/2006/relationships/image" Target="../media/image346.gif"/><Relationship Id="rId346" Type="http://schemas.openxmlformats.org/officeDocument/2006/relationships/image" Target="../media/image347.gif"/><Relationship Id="rId347" Type="http://schemas.openxmlformats.org/officeDocument/2006/relationships/image" Target="../media/image348.gif"/><Relationship Id="rId348" Type="http://schemas.openxmlformats.org/officeDocument/2006/relationships/image" Target="../media/image349.gif"/><Relationship Id="rId349" Type="http://schemas.openxmlformats.org/officeDocument/2006/relationships/image" Target="../media/image350.gif"/><Relationship Id="rId350" Type="http://schemas.openxmlformats.org/officeDocument/2006/relationships/image" Target="../media/image351.gif"/><Relationship Id="rId351" Type="http://schemas.openxmlformats.org/officeDocument/2006/relationships/image" Target="../media/image352.gif"/><Relationship Id="rId352" Type="http://schemas.openxmlformats.org/officeDocument/2006/relationships/image" Target="../media/image353.gif"/><Relationship Id="rId353" Type="http://schemas.openxmlformats.org/officeDocument/2006/relationships/image" Target="../media/image354.gif"/><Relationship Id="rId354" Type="http://schemas.openxmlformats.org/officeDocument/2006/relationships/image" Target="../media/image355.gif"/><Relationship Id="rId355" Type="http://schemas.openxmlformats.org/officeDocument/2006/relationships/image" Target="../media/image356.gif"/><Relationship Id="rId356" Type="http://schemas.openxmlformats.org/officeDocument/2006/relationships/image" Target="../media/image357.gif"/><Relationship Id="rId357" Type="http://schemas.openxmlformats.org/officeDocument/2006/relationships/image" Target="../media/image358.gif"/><Relationship Id="rId358" Type="http://schemas.openxmlformats.org/officeDocument/2006/relationships/image" Target="../media/image359.gif"/><Relationship Id="rId359" Type="http://schemas.openxmlformats.org/officeDocument/2006/relationships/image" Target="../media/image360.gif"/><Relationship Id="rId360" Type="http://schemas.openxmlformats.org/officeDocument/2006/relationships/image" Target="../media/image361.gif"/><Relationship Id="rId361" Type="http://schemas.openxmlformats.org/officeDocument/2006/relationships/image" Target="../media/image362.gif"/><Relationship Id="rId362" Type="http://schemas.openxmlformats.org/officeDocument/2006/relationships/image" Target="../media/image363.gif"/><Relationship Id="rId363" Type="http://schemas.openxmlformats.org/officeDocument/2006/relationships/image" Target="../media/image364.gif"/><Relationship Id="rId364" Type="http://schemas.openxmlformats.org/officeDocument/2006/relationships/image" Target="../media/image365.gif"/><Relationship Id="rId365" Type="http://schemas.openxmlformats.org/officeDocument/2006/relationships/image" Target="../media/image366.gif"/><Relationship Id="rId366" Type="http://schemas.openxmlformats.org/officeDocument/2006/relationships/image" Target="../media/image367.gif"/><Relationship Id="rId367" Type="http://schemas.openxmlformats.org/officeDocument/2006/relationships/image" Target="../media/image368.gif"/><Relationship Id="rId368" Type="http://schemas.openxmlformats.org/officeDocument/2006/relationships/image" Target="../media/image369.gif"/><Relationship Id="rId369" Type="http://schemas.openxmlformats.org/officeDocument/2006/relationships/image" Target="../media/image370.gif"/><Relationship Id="rId370" Type="http://schemas.openxmlformats.org/officeDocument/2006/relationships/image" Target="../media/image371.gif"/><Relationship Id="rId371" Type="http://schemas.openxmlformats.org/officeDocument/2006/relationships/image" Target="../media/image372.gif"/><Relationship Id="rId372" Type="http://schemas.openxmlformats.org/officeDocument/2006/relationships/image" Target="../media/image373.gif"/><Relationship Id="rId373" Type="http://schemas.openxmlformats.org/officeDocument/2006/relationships/image" Target="../media/image374.gif"/><Relationship Id="rId374" Type="http://schemas.openxmlformats.org/officeDocument/2006/relationships/image" Target="../media/image375.gif"/><Relationship Id="rId375" Type="http://schemas.openxmlformats.org/officeDocument/2006/relationships/image" Target="../media/image376.gif"/><Relationship Id="rId376" Type="http://schemas.openxmlformats.org/officeDocument/2006/relationships/image" Target="../media/image377.gif"/><Relationship Id="rId377" Type="http://schemas.openxmlformats.org/officeDocument/2006/relationships/image" Target="../media/image378.gif"/><Relationship Id="rId378" Type="http://schemas.openxmlformats.org/officeDocument/2006/relationships/image" Target="../media/image379.gif"/><Relationship Id="rId379" Type="http://schemas.openxmlformats.org/officeDocument/2006/relationships/image" Target="../media/image380.gif"/><Relationship Id="rId380" Type="http://schemas.openxmlformats.org/officeDocument/2006/relationships/image" Target="../media/image381.gif"/><Relationship Id="rId381" Type="http://schemas.openxmlformats.org/officeDocument/2006/relationships/image" Target="../media/image382.gif"/><Relationship Id="rId382" Type="http://schemas.openxmlformats.org/officeDocument/2006/relationships/image" Target="../media/image383.gif"/><Relationship Id="rId383" Type="http://schemas.openxmlformats.org/officeDocument/2006/relationships/image" Target="../media/image384.gif"/><Relationship Id="rId384" Type="http://schemas.openxmlformats.org/officeDocument/2006/relationships/image" Target="../media/image385.gif"/><Relationship Id="rId385" Type="http://schemas.openxmlformats.org/officeDocument/2006/relationships/image" Target="../media/image386.gif"/><Relationship Id="rId386" Type="http://schemas.openxmlformats.org/officeDocument/2006/relationships/image" Target="../media/image387.gif"/><Relationship Id="rId387" Type="http://schemas.openxmlformats.org/officeDocument/2006/relationships/image" Target="../media/image388.gif"/><Relationship Id="rId388" Type="http://schemas.openxmlformats.org/officeDocument/2006/relationships/image" Target="../media/image389.gif"/><Relationship Id="rId389" Type="http://schemas.openxmlformats.org/officeDocument/2006/relationships/image" Target="../media/image390.gif"/><Relationship Id="rId390" Type="http://schemas.openxmlformats.org/officeDocument/2006/relationships/image" Target="../media/image391.gif"/><Relationship Id="rId391" Type="http://schemas.openxmlformats.org/officeDocument/2006/relationships/image" Target="../media/image392.gif"/><Relationship Id="rId392" Type="http://schemas.openxmlformats.org/officeDocument/2006/relationships/image" Target="../media/image393.gif"/><Relationship Id="rId393" Type="http://schemas.openxmlformats.org/officeDocument/2006/relationships/image" Target="../media/image394.gif"/><Relationship Id="rId394" Type="http://schemas.openxmlformats.org/officeDocument/2006/relationships/image" Target="../media/image395.gif"/><Relationship Id="rId395" Type="http://schemas.openxmlformats.org/officeDocument/2006/relationships/image" Target="../media/image396.gif"/><Relationship Id="rId396" Type="http://schemas.openxmlformats.org/officeDocument/2006/relationships/image" Target="../media/image397.gif"/><Relationship Id="rId397" Type="http://schemas.openxmlformats.org/officeDocument/2006/relationships/image" Target="../media/image398.gif"/><Relationship Id="rId398" Type="http://schemas.openxmlformats.org/officeDocument/2006/relationships/image" Target="../media/image399.gif"/><Relationship Id="rId399" Type="http://schemas.openxmlformats.org/officeDocument/2006/relationships/image" Target="../media/image400.gif"/><Relationship Id="rId400" Type="http://schemas.openxmlformats.org/officeDocument/2006/relationships/image" Target="../media/image401.gif"/><Relationship Id="rId401" Type="http://schemas.openxmlformats.org/officeDocument/2006/relationships/image" Target="../media/image402.gif"/><Relationship Id="rId402" Type="http://schemas.openxmlformats.org/officeDocument/2006/relationships/image" Target="../media/image403.gif"/><Relationship Id="rId403" Type="http://schemas.openxmlformats.org/officeDocument/2006/relationships/image" Target="../media/image404.gif"/><Relationship Id="rId404" Type="http://schemas.openxmlformats.org/officeDocument/2006/relationships/image" Target="../media/image405.gif"/><Relationship Id="rId405" Type="http://schemas.openxmlformats.org/officeDocument/2006/relationships/image" Target="../media/image406.gif"/><Relationship Id="rId406" Type="http://schemas.openxmlformats.org/officeDocument/2006/relationships/image" Target="../media/image407.gif"/><Relationship Id="rId407" Type="http://schemas.openxmlformats.org/officeDocument/2006/relationships/image" Target="../media/image408.gif"/><Relationship Id="rId408" Type="http://schemas.openxmlformats.org/officeDocument/2006/relationships/image" Target="../media/image409.gif"/><Relationship Id="rId409" Type="http://schemas.openxmlformats.org/officeDocument/2006/relationships/image" Target="../media/image410.gif"/><Relationship Id="rId410" Type="http://schemas.openxmlformats.org/officeDocument/2006/relationships/image" Target="../media/image411.gif"/><Relationship Id="rId411" Type="http://schemas.openxmlformats.org/officeDocument/2006/relationships/image" Target="../media/image412.gif"/><Relationship Id="rId412" Type="http://schemas.openxmlformats.org/officeDocument/2006/relationships/image" Target="../media/image413.gif"/><Relationship Id="rId413" Type="http://schemas.openxmlformats.org/officeDocument/2006/relationships/image" Target="../media/image414.gif"/><Relationship Id="rId414" Type="http://schemas.openxmlformats.org/officeDocument/2006/relationships/image" Target="../media/image415.gif"/><Relationship Id="rId415" Type="http://schemas.openxmlformats.org/officeDocument/2006/relationships/image" Target="../media/image416.gif"/><Relationship Id="rId416" Type="http://schemas.openxmlformats.org/officeDocument/2006/relationships/image" Target="../media/image417.gif"/><Relationship Id="rId417" Type="http://schemas.openxmlformats.org/officeDocument/2006/relationships/image" Target="../media/image418.gif"/><Relationship Id="rId418" Type="http://schemas.openxmlformats.org/officeDocument/2006/relationships/image" Target="../media/image419.gif"/><Relationship Id="rId419" Type="http://schemas.openxmlformats.org/officeDocument/2006/relationships/image" Target="../media/image420.gif"/><Relationship Id="rId420" Type="http://schemas.openxmlformats.org/officeDocument/2006/relationships/image" Target="../media/image421.gif"/><Relationship Id="rId421" Type="http://schemas.openxmlformats.org/officeDocument/2006/relationships/image" Target="../media/image422.gif"/><Relationship Id="rId422" Type="http://schemas.openxmlformats.org/officeDocument/2006/relationships/image" Target="../media/image423.gif"/><Relationship Id="rId423" Type="http://schemas.openxmlformats.org/officeDocument/2006/relationships/image" Target="../media/image424.gif"/><Relationship Id="rId424" Type="http://schemas.openxmlformats.org/officeDocument/2006/relationships/image" Target="../media/image425.gif"/><Relationship Id="rId425" Type="http://schemas.openxmlformats.org/officeDocument/2006/relationships/image" Target="../media/image426.gif"/><Relationship Id="rId426" Type="http://schemas.openxmlformats.org/officeDocument/2006/relationships/image" Target="../media/image427.gif"/><Relationship Id="rId427" Type="http://schemas.openxmlformats.org/officeDocument/2006/relationships/image" Target="../media/image428.gif"/><Relationship Id="rId428" Type="http://schemas.openxmlformats.org/officeDocument/2006/relationships/image" Target="../media/image429.gif"/><Relationship Id="rId429" Type="http://schemas.openxmlformats.org/officeDocument/2006/relationships/image" Target="../media/image430.gif"/><Relationship Id="rId430" Type="http://schemas.openxmlformats.org/officeDocument/2006/relationships/image" Target="../media/image431.gif"/><Relationship Id="rId431" Type="http://schemas.openxmlformats.org/officeDocument/2006/relationships/image" Target="../media/image432.gif"/><Relationship Id="rId432" Type="http://schemas.openxmlformats.org/officeDocument/2006/relationships/image" Target="../media/image433.gif"/><Relationship Id="rId433" Type="http://schemas.openxmlformats.org/officeDocument/2006/relationships/image" Target="../media/image434.gif"/><Relationship Id="rId434" Type="http://schemas.openxmlformats.org/officeDocument/2006/relationships/image" Target="../media/image435.gif"/><Relationship Id="rId435" Type="http://schemas.openxmlformats.org/officeDocument/2006/relationships/image" Target="../media/image436.gif"/><Relationship Id="rId436" Type="http://schemas.openxmlformats.org/officeDocument/2006/relationships/image" Target="../media/image437.gif"/><Relationship Id="rId437" Type="http://schemas.openxmlformats.org/officeDocument/2006/relationships/image" Target="../media/image438.gif"/><Relationship Id="rId438" Type="http://schemas.openxmlformats.org/officeDocument/2006/relationships/image" Target="../media/image439.gif"/><Relationship Id="rId439" Type="http://schemas.openxmlformats.org/officeDocument/2006/relationships/image" Target="../media/image440.gif"/><Relationship Id="rId440" Type="http://schemas.openxmlformats.org/officeDocument/2006/relationships/image" Target="../media/image441.gif"/><Relationship Id="rId441" Type="http://schemas.openxmlformats.org/officeDocument/2006/relationships/image" Target="../media/image442.gif"/><Relationship Id="rId442" Type="http://schemas.openxmlformats.org/officeDocument/2006/relationships/image" Target="../media/image443.gif"/><Relationship Id="rId443" Type="http://schemas.openxmlformats.org/officeDocument/2006/relationships/image" Target="../media/image444.gif"/><Relationship Id="rId444" Type="http://schemas.openxmlformats.org/officeDocument/2006/relationships/image" Target="../media/image445.gif"/><Relationship Id="rId445" Type="http://schemas.openxmlformats.org/officeDocument/2006/relationships/image" Target="../media/image446.gif"/><Relationship Id="rId446" Type="http://schemas.openxmlformats.org/officeDocument/2006/relationships/image" Target="../media/image447.gif"/><Relationship Id="rId447" Type="http://schemas.openxmlformats.org/officeDocument/2006/relationships/image" Target="../media/image448.gif"/><Relationship Id="rId448" Type="http://schemas.openxmlformats.org/officeDocument/2006/relationships/image" Target="../media/image449.gif"/><Relationship Id="rId449" Type="http://schemas.openxmlformats.org/officeDocument/2006/relationships/image" Target="../media/image450.gif"/><Relationship Id="rId450" Type="http://schemas.openxmlformats.org/officeDocument/2006/relationships/image" Target="../media/image451.gif"/><Relationship Id="rId451" Type="http://schemas.openxmlformats.org/officeDocument/2006/relationships/image" Target="../media/image452.gif"/><Relationship Id="rId452" Type="http://schemas.openxmlformats.org/officeDocument/2006/relationships/image" Target="../media/image453.gif"/><Relationship Id="rId453" Type="http://schemas.openxmlformats.org/officeDocument/2006/relationships/image" Target="../media/image454.gif"/><Relationship Id="rId454" Type="http://schemas.openxmlformats.org/officeDocument/2006/relationships/image" Target="../media/image455.gif"/><Relationship Id="rId455" Type="http://schemas.openxmlformats.org/officeDocument/2006/relationships/image" Target="../media/image456.gif"/><Relationship Id="rId456" Type="http://schemas.openxmlformats.org/officeDocument/2006/relationships/image" Target="../media/image457.gif"/><Relationship Id="rId457" Type="http://schemas.openxmlformats.org/officeDocument/2006/relationships/image" Target="../media/image458.gif"/><Relationship Id="rId458" Type="http://schemas.openxmlformats.org/officeDocument/2006/relationships/image" Target="../media/image459.gif"/><Relationship Id="rId459" Type="http://schemas.openxmlformats.org/officeDocument/2006/relationships/image" Target="../media/image460.gif"/><Relationship Id="rId460" Type="http://schemas.openxmlformats.org/officeDocument/2006/relationships/image" Target="../media/image461.gif"/><Relationship Id="rId461" Type="http://schemas.openxmlformats.org/officeDocument/2006/relationships/image" Target="../media/image462.gif"/><Relationship Id="rId462" Type="http://schemas.openxmlformats.org/officeDocument/2006/relationships/image" Target="../media/image463.gif"/><Relationship Id="rId463" Type="http://schemas.openxmlformats.org/officeDocument/2006/relationships/image" Target="../media/image464.gif"/><Relationship Id="rId464" Type="http://schemas.openxmlformats.org/officeDocument/2006/relationships/image" Target="../media/image465.gif"/><Relationship Id="rId465" Type="http://schemas.openxmlformats.org/officeDocument/2006/relationships/image" Target="../media/image466.gif"/><Relationship Id="rId466" Type="http://schemas.openxmlformats.org/officeDocument/2006/relationships/image" Target="../media/image467.gif"/><Relationship Id="rId467" Type="http://schemas.openxmlformats.org/officeDocument/2006/relationships/image" Target="../media/image468.gif"/><Relationship Id="rId468" Type="http://schemas.openxmlformats.org/officeDocument/2006/relationships/image" Target="../media/image469.gif"/><Relationship Id="rId469" Type="http://schemas.openxmlformats.org/officeDocument/2006/relationships/image" Target="../media/image470.gif"/><Relationship Id="rId470" Type="http://schemas.openxmlformats.org/officeDocument/2006/relationships/image" Target="../media/image471.gif"/><Relationship Id="rId471" Type="http://schemas.openxmlformats.org/officeDocument/2006/relationships/image" Target="../media/image472.gif"/><Relationship Id="rId472" Type="http://schemas.openxmlformats.org/officeDocument/2006/relationships/image" Target="../media/image473.gif"/><Relationship Id="rId473" Type="http://schemas.openxmlformats.org/officeDocument/2006/relationships/image" Target="../media/image474.gif"/><Relationship Id="rId474" Type="http://schemas.openxmlformats.org/officeDocument/2006/relationships/image" Target="../media/image475.gif"/><Relationship Id="rId475" Type="http://schemas.openxmlformats.org/officeDocument/2006/relationships/image" Target="../media/image476.gif"/><Relationship Id="rId476" Type="http://schemas.openxmlformats.org/officeDocument/2006/relationships/image" Target="../media/image477.gif"/><Relationship Id="rId477" Type="http://schemas.openxmlformats.org/officeDocument/2006/relationships/image" Target="../media/image478.gif"/><Relationship Id="rId478" Type="http://schemas.openxmlformats.org/officeDocument/2006/relationships/image" Target="../media/image479.gif"/><Relationship Id="rId479" Type="http://schemas.openxmlformats.org/officeDocument/2006/relationships/image" Target="../media/image480.gif"/><Relationship Id="rId480" Type="http://schemas.openxmlformats.org/officeDocument/2006/relationships/image" Target="../media/image481.gif"/><Relationship Id="rId481" Type="http://schemas.openxmlformats.org/officeDocument/2006/relationships/image" Target="../media/image482.gif"/><Relationship Id="rId482" Type="http://schemas.openxmlformats.org/officeDocument/2006/relationships/image" Target="../media/image483.gif"/><Relationship Id="rId483" Type="http://schemas.openxmlformats.org/officeDocument/2006/relationships/image" Target="../media/image484.gif"/><Relationship Id="rId484" Type="http://schemas.openxmlformats.org/officeDocument/2006/relationships/image" Target="../media/image485.gif"/><Relationship Id="rId485" Type="http://schemas.openxmlformats.org/officeDocument/2006/relationships/image" Target="../media/image486.gif"/><Relationship Id="rId486" Type="http://schemas.openxmlformats.org/officeDocument/2006/relationships/image" Target="../media/image487.gif"/><Relationship Id="rId487" Type="http://schemas.openxmlformats.org/officeDocument/2006/relationships/image" Target="../media/image488.gif"/><Relationship Id="rId488" Type="http://schemas.openxmlformats.org/officeDocument/2006/relationships/image" Target="../media/image489.gif"/><Relationship Id="rId489" Type="http://schemas.openxmlformats.org/officeDocument/2006/relationships/image" Target="../media/image490.gif"/><Relationship Id="rId490" Type="http://schemas.openxmlformats.org/officeDocument/2006/relationships/image" Target="../media/image491.gif"/><Relationship Id="rId491" Type="http://schemas.openxmlformats.org/officeDocument/2006/relationships/image" Target="../media/image492.gif"/><Relationship Id="rId492" Type="http://schemas.openxmlformats.org/officeDocument/2006/relationships/image" Target="../media/image493.gif"/><Relationship Id="rId493" Type="http://schemas.openxmlformats.org/officeDocument/2006/relationships/image" Target="../media/image494.gif"/><Relationship Id="rId494" Type="http://schemas.openxmlformats.org/officeDocument/2006/relationships/image" Target="../media/image495.gif"/><Relationship Id="rId495" Type="http://schemas.openxmlformats.org/officeDocument/2006/relationships/image" Target="../media/image496.gif"/><Relationship Id="rId496" Type="http://schemas.openxmlformats.org/officeDocument/2006/relationships/image" Target="../media/image497.gif"/><Relationship Id="rId497" Type="http://schemas.openxmlformats.org/officeDocument/2006/relationships/image" Target="../media/image498.gif"/><Relationship Id="rId498" Type="http://schemas.openxmlformats.org/officeDocument/2006/relationships/image" Target="../media/image499.gif"/><Relationship Id="rId499" Type="http://schemas.openxmlformats.org/officeDocument/2006/relationships/image" Target="../media/image500.gif"/><Relationship Id="rId500" Type="http://schemas.openxmlformats.org/officeDocument/2006/relationships/image" Target="../media/image501.gif"/><Relationship Id="rId501" Type="http://schemas.openxmlformats.org/officeDocument/2006/relationships/image" Target="../media/image502.gif"/><Relationship Id="rId502" Type="http://schemas.openxmlformats.org/officeDocument/2006/relationships/image" Target="../media/image503.gif"/><Relationship Id="rId503" Type="http://schemas.openxmlformats.org/officeDocument/2006/relationships/image" Target="../media/image504.gif"/><Relationship Id="rId504" Type="http://schemas.openxmlformats.org/officeDocument/2006/relationships/image" Target="../media/image505.gif"/><Relationship Id="rId505" Type="http://schemas.openxmlformats.org/officeDocument/2006/relationships/image" Target="../media/image506.gif"/><Relationship Id="rId506" Type="http://schemas.openxmlformats.org/officeDocument/2006/relationships/image" Target="../media/image507.gif"/><Relationship Id="rId507" Type="http://schemas.openxmlformats.org/officeDocument/2006/relationships/image" Target="../media/image508.gif"/><Relationship Id="rId508" Type="http://schemas.openxmlformats.org/officeDocument/2006/relationships/image" Target="../media/image509.gif"/><Relationship Id="rId509" Type="http://schemas.openxmlformats.org/officeDocument/2006/relationships/image" Target="../media/image510.gif"/><Relationship Id="rId510" Type="http://schemas.openxmlformats.org/officeDocument/2006/relationships/image" Target="../media/image511.gif"/><Relationship Id="rId511" Type="http://schemas.openxmlformats.org/officeDocument/2006/relationships/image" Target="../media/image512.gif"/><Relationship Id="rId512" Type="http://schemas.openxmlformats.org/officeDocument/2006/relationships/image" Target="../media/image513.gif"/><Relationship Id="rId513" Type="http://schemas.openxmlformats.org/officeDocument/2006/relationships/image" Target="../media/image514.gif"/><Relationship Id="rId514" Type="http://schemas.openxmlformats.org/officeDocument/2006/relationships/image" Target="../media/image515.gif"/><Relationship Id="rId515" Type="http://schemas.openxmlformats.org/officeDocument/2006/relationships/image" Target="../media/image516.gif"/><Relationship Id="rId516" Type="http://schemas.openxmlformats.org/officeDocument/2006/relationships/image" Target="../media/image517.gif"/><Relationship Id="rId517" Type="http://schemas.openxmlformats.org/officeDocument/2006/relationships/image" Target="../media/image518.gif"/><Relationship Id="rId518" Type="http://schemas.openxmlformats.org/officeDocument/2006/relationships/image" Target="../media/image519.gif"/><Relationship Id="rId519" Type="http://schemas.openxmlformats.org/officeDocument/2006/relationships/image" Target="../media/image520.gif"/><Relationship Id="rId520" Type="http://schemas.openxmlformats.org/officeDocument/2006/relationships/image" Target="../media/image521.gif"/><Relationship Id="rId521" Type="http://schemas.openxmlformats.org/officeDocument/2006/relationships/image" Target="../media/image522.gif"/><Relationship Id="rId522" Type="http://schemas.openxmlformats.org/officeDocument/2006/relationships/image" Target="../media/image523.gif"/><Relationship Id="rId523" Type="http://schemas.openxmlformats.org/officeDocument/2006/relationships/image" Target="../media/image524.gif"/><Relationship Id="rId524" Type="http://schemas.openxmlformats.org/officeDocument/2006/relationships/image" Target="../media/image525.gif"/><Relationship Id="rId525" Type="http://schemas.openxmlformats.org/officeDocument/2006/relationships/image" Target="../media/image526.gif"/><Relationship Id="rId526" Type="http://schemas.openxmlformats.org/officeDocument/2006/relationships/image" Target="../media/image527.gif"/><Relationship Id="rId527" Type="http://schemas.openxmlformats.org/officeDocument/2006/relationships/image" Target="../media/image528.gif"/><Relationship Id="rId528" Type="http://schemas.openxmlformats.org/officeDocument/2006/relationships/image" Target="../media/image529.gif"/><Relationship Id="rId529" Type="http://schemas.openxmlformats.org/officeDocument/2006/relationships/image" Target="../media/image530.gif"/><Relationship Id="rId530" Type="http://schemas.openxmlformats.org/officeDocument/2006/relationships/image" Target="../media/image531.gif"/><Relationship Id="rId531" Type="http://schemas.openxmlformats.org/officeDocument/2006/relationships/image" Target="../media/image532.gif"/><Relationship Id="rId532" Type="http://schemas.openxmlformats.org/officeDocument/2006/relationships/image" Target="../media/image533.gif"/><Relationship Id="rId533" Type="http://schemas.openxmlformats.org/officeDocument/2006/relationships/image" Target="../media/image534.gif"/><Relationship Id="rId534" Type="http://schemas.openxmlformats.org/officeDocument/2006/relationships/image" Target="../media/image535.gif"/><Relationship Id="rId535" Type="http://schemas.openxmlformats.org/officeDocument/2006/relationships/image" Target="../media/image536.gif"/><Relationship Id="rId536" Type="http://schemas.openxmlformats.org/officeDocument/2006/relationships/image" Target="../media/image537.gif"/><Relationship Id="rId537" Type="http://schemas.openxmlformats.org/officeDocument/2006/relationships/image" Target="../media/image538.gif"/><Relationship Id="rId538" Type="http://schemas.openxmlformats.org/officeDocument/2006/relationships/image" Target="../media/image539.gif"/><Relationship Id="rId539" Type="http://schemas.openxmlformats.org/officeDocument/2006/relationships/image" Target="../media/image540.gif"/><Relationship Id="rId540" Type="http://schemas.openxmlformats.org/officeDocument/2006/relationships/image" Target="../media/image541.gif"/><Relationship Id="rId541" Type="http://schemas.openxmlformats.org/officeDocument/2006/relationships/image" Target="../media/image542.gif"/><Relationship Id="rId542" Type="http://schemas.openxmlformats.org/officeDocument/2006/relationships/image" Target="../media/image543.gif"/><Relationship Id="rId543" Type="http://schemas.openxmlformats.org/officeDocument/2006/relationships/image" Target="../media/image544.gif"/><Relationship Id="rId544" Type="http://schemas.openxmlformats.org/officeDocument/2006/relationships/image" Target="../media/image545.gif"/><Relationship Id="rId545" Type="http://schemas.openxmlformats.org/officeDocument/2006/relationships/image" Target="../media/image546.gif"/><Relationship Id="rId546" Type="http://schemas.openxmlformats.org/officeDocument/2006/relationships/image" Target="../media/image547.gif"/><Relationship Id="rId547" Type="http://schemas.openxmlformats.org/officeDocument/2006/relationships/image" Target="../media/image548.gif"/><Relationship Id="rId548" Type="http://schemas.openxmlformats.org/officeDocument/2006/relationships/image" Target="../media/image549.gif"/><Relationship Id="rId549" Type="http://schemas.openxmlformats.org/officeDocument/2006/relationships/image" Target="../media/image550.gif"/><Relationship Id="rId550" Type="http://schemas.openxmlformats.org/officeDocument/2006/relationships/image" Target="../media/image551.gif"/><Relationship Id="rId551" Type="http://schemas.openxmlformats.org/officeDocument/2006/relationships/image" Target="../media/image552.gif"/><Relationship Id="rId552" Type="http://schemas.openxmlformats.org/officeDocument/2006/relationships/image" Target="../media/image553.gif"/><Relationship Id="rId553" Type="http://schemas.openxmlformats.org/officeDocument/2006/relationships/image" Target="../media/image554.gif"/><Relationship Id="rId554" Type="http://schemas.openxmlformats.org/officeDocument/2006/relationships/image" Target="../media/image555.gif"/><Relationship Id="rId555" Type="http://schemas.openxmlformats.org/officeDocument/2006/relationships/image" Target="../media/image556.gif"/><Relationship Id="rId556" Type="http://schemas.openxmlformats.org/officeDocument/2006/relationships/image" Target="../media/image557.gif"/><Relationship Id="rId557" Type="http://schemas.openxmlformats.org/officeDocument/2006/relationships/image" Target="../media/image558.gif"/><Relationship Id="rId558" Type="http://schemas.openxmlformats.org/officeDocument/2006/relationships/image" Target="../media/image559.gif"/><Relationship Id="rId559" Type="http://schemas.openxmlformats.org/officeDocument/2006/relationships/image" Target="../media/image560.gif"/><Relationship Id="rId560" Type="http://schemas.openxmlformats.org/officeDocument/2006/relationships/image" Target="../media/image561.gif"/><Relationship Id="rId561" Type="http://schemas.openxmlformats.org/officeDocument/2006/relationships/image" Target="../media/image562.gif"/><Relationship Id="rId562" Type="http://schemas.openxmlformats.org/officeDocument/2006/relationships/image" Target="../media/image563.gif"/><Relationship Id="rId563" Type="http://schemas.openxmlformats.org/officeDocument/2006/relationships/image" Target="../media/image564.gif"/><Relationship Id="rId564" Type="http://schemas.openxmlformats.org/officeDocument/2006/relationships/image" Target="../media/image565.gif"/><Relationship Id="rId565" Type="http://schemas.openxmlformats.org/officeDocument/2006/relationships/image" Target="../media/image566.gif"/><Relationship Id="rId566" Type="http://schemas.openxmlformats.org/officeDocument/2006/relationships/image" Target="../media/image567.gif"/><Relationship Id="rId567" Type="http://schemas.openxmlformats.org/officeDocument/2006/relationships/image" Target="../media/image568.gif"/><Relationship Id="rId568" Type="http://schemas.openxmlformats.org/officeDocument/2006/relationships/image" Target="../media/image569.gif"/><Relationship Id="rId569" Type="http://schemas.openxmlformats.org/officeDocument/2006/relationships/image" Target="../media/image570.gif"/><Relationship Id="rId570" Type="http://schemas.openxmlformats.org/officeDocument/2006/relationships/image" Target="../media/image571.gif"/><Relationship Id="rId571" Type="http://schemas.openxmlformats.org/officeDocument/2006/relationships/image" Target="../media/image572.gif"/><Relationship Id="rId572" Type="http://schemas.openxmlformats.org/officeDocument/2006/relationships/image" Target="../media/image573.gif"/><Relationship Id="rId573" Type="http://schemas.openxmlformats.org/officeDocument/2006/relationships/image" Target="../media/image574.gif"/><Relationship Id="rId574" Type="http://schemas.openxmlformats.org/officeDocument/2006/relationships/image" Target="../media/image575.gif"/><Relationship Id="rId575" Type="http://schemas.openxmlformats.org/officeDocument/2006/relationships/image" Target="../media/image576.gif"/><Relationship Id="rId576" Type="http://schemas.openxmlformats.org/officeDocument/2006/relationships/image" Target="../media/image577.gif"/><Relationship Id="rId577" Type="http://schemas.openxmlformats.org/officeDocument/2006/relationships/image" Target="../media/image578.gif"/><Relationship Id="rId578" Type="http://schemas.openxmlformats.org/officeDocument/2006/relationships/image" Target="../media/image579.gif"/><Relationship Id="rId579" Type="http://schemas.openxmlformats.org/officeDocument/2006/relationships/image" Target="../media/image580.gif"/><Relationship Id="rId580" Type="http://schemas.openxmlformats.org/officeDocument/2006/relationships/image" Target="../media/image581.gif"/><Relationship Id="rId581" Type="http://schemas.openxmlformats.org/officeDocument/2006/relationships/image" Target="../media/image582.gif"/><Relationship Id="rId582" Type="http://schemas.openxmlformats.org/officeDocument/2006/relationships/image" Target="../media/image583.gif"/><Relationship Id="rId583" Type="http://schemas.openxmlformats.org/officeDocument/2006/relationships/image" Target="../media/image584.gif"/><Relationship Id="rId584" Type="http://schemas.openxmlformats.org/officeDocument/2006/relationships/image" Target="../media/image585.gif"/><Relationship Id="rId585" Type="http://schemas.openxmlformats.org/officeDocument/2006/relationships/image" Target="../media/image586.gif"/><Relationship Id="rId586" Type="http://schemas.openxmlformats.org/officeDocument/2006/relationships/image" Target="../media/image587.gif"/><Relationship Id="rId587" Type="http://schemas.openxmlformats.org/officeDocument/2006/relationships/image" Target="../media/image588.gif"/><Relationship Id="rId588" Type="http://schemas.openxmlformats.org/officeDocument/2006/relationships/image" Target="../media/image589.gif"/><Relationship Id="rId589" Type="http://schemas.openxmlformats.org/officeDocument/2006/relationships/image" Target="../media/image590.gif"/><Relationship Id="rId590" Type="http://schemas.openxmlformats.org/officeDocument/2006/relationships/image" Target="../media/image591.gif"/><Relationship Id="rId591" Type="http://schemas.openxmlformats.org/officeDocument/2006/relationships/image" Target="../media/image592.gif"/><Relationship Id="rId592" Type="http://schemas.openxmlformats.org/officeDocument/2006/relationships/image" Target="../media/image593.gif"/><Relationship Id="rId593" Type="http://schemas.openxmlformats.org/officeDocument/2006/relationships/image" Target="../media/image594.gif"/><Relationship Id="rId594" Type="http://schemas.openxmlformats.org/officeDocument/2006/relationships/image" Target="../media/image595.gif"/><Relationship Id="rId595" Type="http://schemas.openxmlformats.org/officeDocument/2006/relationships/image" Target="../media/image596.gif"/><Relationship Id="rId596" Type="http://schemas.openxmlformats.org/officeDocument/2006/relationships/image" Target="../media/image597.gif"/><Relationship Id="rId597" Type="http://schemas.openxmlformats.org/officeDocument/2006/relationships/image" Target="../media/image598.gif"/><Relationship Id="rId598" Type="http://schemas.openxmlformats.org/officeDocument/2006/relationships/image" Target="../media/image599.gif"/><Relationship Id="rId599" Type="http://schemas.openxmlformats.org/officeDocument/2006/relationships/image" Target="../media/image600.gif"/><Relationship Id="rId600" Type="http://schemas.openxmlformats.org/officeDocument/2006/relationships/image" Target="../media/image601.gif"/><Relationship Id="rId601" Type="http://schemas.openxmlformats.org/officeDocument/2006/relationships/image" Target="../media/image602.gif"/><Relationship Id="rId602" Type="http://schemas.openxmlformats.org/officeDocument/2006/relationships/image" Target="../media/image603.gif"/><Relationship Id="rId603" Type="http://schemas.openxmlformats.org/officeDocument/2006/relationships/image" Target="../media/image604.gif"/><Relationship Id="rId604" Type="http://schemas.openxmlformats.org/officeDocument/2006/relationships/image" Target="../media/image605.gif"/><Relationship Id="rId605" Type="http://schemas.openxmlformats.org/officeDocument/2006/relationships/image" Target="../media/image606.gif"/><Relationship Id="rId606" Type="http://schemas.openxmlformats.org/officeDocument/2006/relationships/image" Target="../media/image607.gif"/><Relationship Id="rId607" Type="http://schemas.openxmlformats.org/officeDocument/2006/relationships/image" Target="../media/image608.gif"/><Relationship Id="rId608" Type="http://schemas.openxmlformats.org/officeDocument/2006/relationships/image" Target="../media/image609.gif"/><Relationship Id="rId609" Type="http://schemas.openxmlformats.org/officeDocument/2006/relationships/image" Target="../media/image610.gif"/><Relationship Id="rId610" Type="http://schemas.openxmlformats.org/officeDocument/2006/relationships/image" Target="../media/image611.gif"/><Relationship Id="rId611" Type="http://schemas.openxmlformats.org/officeDocument/2006/relationships/image" Target="../media/image612.gif"/><Relationship Id="rId612" Type="http://schemas.openxmlformats.org/officeDocument/2006/relationships/image" Target="../media/image613.gif"/><Relationship Id="rId613" Type="http://schemas.openxmlformats.org/officeDocument/2006/relationships/image" Target="../media/image614.gif"/><Relationship Id="rId614" Type="http://schemas.openxmlformats.org/officeDocument/2006/relationships/image" Target="../media/image615.gif"/><Relationship Id="rId615" Type="http://schemas.openxmlformats.org/officeDocument/2006/relationships/image" Target="../media/image616.gif"/><Relationship Id="rId616" Type="http://schemas.openxmlformats.org/officeDocument/2006/relationships/image" Target="../media/image617.gif"/><Relationship Id="rId617" Type="http://schemas.openxmlformats.org/officeDocument/2006/relationships/image" Target="../media/image618.gif"/><Relationship Id="rId618" Type="http://schemas.openxmlformats.org/officeDocument/2006/relationships/image" Target="../media/image619.gif"/><Relationship Id="rId619" Type="http://schemas.openxmlformats.org/officeDocument/2006/relationships/image" Target="../media/image620.gif"/><Relationship Id="rId620" Type="http://schemas.openxmlformats.org/officeDocument/2006/relationships/image" Target="../media/image621.gif"/><Relationship Id="rId621" Type="http://schemas.openxmlformats.org/officeDocument/2006/relationships/image" Target="../media/image622.gif"/><Relationship Id="rId622" Type="http://schemas.openxmlformats.org/officeDocument/2006/relationships/image" Target="../media/image623.gif"/><Relationship Id="rId623" Type="http://schemas.openxmlformats.org/officeDocument/2006/relationships/image" Target="../media/image624.gif"/><Relationship Id="rId624" Type="http://schemas.openxmlformats.org/officeDocument/2006/relationships/image" Target="../media/image625.gif"/><Relationship Id="rId625" Type="http://schemas.openxmlformats.org/officeDocument/2006/relationships/image" Target="../media/image626.gif"/><Relationship Id="rId626" Type="http://schemas.openxmlformats.org/officeDocument/2006/relationships/image" Target="../media/image627.gif"/><Relationship Id="rId627" Type="http://schemas.openxmlformats.org/officeDocument/2006/relationships/image" Target="../media/image628.gif"/><Relationship Id="rId628" Type="http://schemas.openxmlformats.org/officeDocument/2006/relationships/image" Target="../media/image629.gif"/><Relationship Id="rId629" Type="http://schemas.openxmlformats.org/officeDocument/2006/relationships/image" Target="../media/image630.gif"/><Relationship Id="rId630" Type="http://schemas.openxmlformats.org/officeDocument/2006/relationships/image" Target="../media/image631.gif"/><Relationship Id="rId631" Type="http://schemas.openxmlformats.org/officeDocument/2006/relationships/image" Target="../media/image632.gif"/><Relationship Id="rId632" Type="http://schemas.openxmlformats.org/officeDocument/2006/relationships/image" Target="../media/image633.gif"/><Relationship Id="rId633" Type="http://schemas.openxmlformats.org/officeDocument/2006/relationships/image" Target="../media/image634.gif"/><Relationship Id="rId634" Type="http://schemas.openxmlformats.org/officeDocument/2006/relationships/image" Target="../media/image635.gif"/><Relationship Id="rId635" Type="http://schemas.openxmlformats.org/officeDocument/2006/relationships/image" Target="../media/image636.gif"/><Relationship Id="rId636" Type="http://schemas.openxmlformats.org/officeDocument/2006/relationships/image" Target="../media/image637.gif"/><Relationship Id="rId637" Type="http://schemas.openxmlformats.org/officeDocument/2006/relationships/image" Target="../media/image638.gif"/><Relationship Id="rId638" Type="http://schemas.openxmlformats.org/officeDocument/2006/relationships/image" Target="../media/image639.gif"/><Relationship Id="rId639" Type="http://schemas.openxmlformats.org/officeDocument/2006/relationships/image" Target="../media/image640.gif"/><Relationship Id="rId640" Type="http://schemas.openxmlformats.org/officeDocument/2006/relationships/image" Target="../media/image641.gif"/><Relationship Id="rId641" Type="http://schemas.openxmlformats.org/officeDocument/2006/relationships/image" Target="../media/image642.gif"/><Relationship Id="rId642" Type="http://schemas.openxmlformats.org/officeDocument/2006/relationships/image" Target="../media/image643.gif"/><Relationship Id="rId643" Type="http://schemas.openxmlformats.org/officeDocument/2006/relationships/image" Target="../media/image644.gif"/><Relationship Id="rId644" Type="http://schemas.openxmlformats.org/officeDocument/2006/relationships/image" Target="../media/image645.gif"/><Relationship Id="rId645" Type="http://schemas.openxmlformats.org/officeDocument/2006/relationships/image" Target="../media/image646.gif"/><Relationship Id="rId646" Type="http://schemas.openxmlformats.org/officeDocument/2006/relationships/image" Target="../media/image647.gif"/><Relationship Id="rId647" Type="http://schemas.openxmlformats.org/officeDocument/2006/relationships/image" Target="../media/image648.gif"/><Relationship Id="rId648" Type="http://schemas.openxmlformats.org/officeDocument/2006/relationships/image" Target="../media/image649.gif"/><Relationship Id="rId649" Type="http://schemas.openxmlformats.org/officeDocument/2006/relationships/image" Target="../media/image650.gif"/><Relationship Id="rId650" Type="http://schemas.openxmlformats.org/officeDocument/2006/relationships/image" Target="../media/image651.gif"/><Relationship Id="rId651" Type="http://schemas.openxmlformats.org/officeDocument/2006/relationships/image" Target="../media/image652.gif"/><Relationship Id="rId652" Type="http://schemas.openxmlformats.org/officeDocument/2006/relationships/image" Target="../media/image653.gif"/><Relationship Id="rId653" Type="http://schemas.openxmlformats.org/officeDocument/2006/relationships/image" Target="../media/image654.gif"/><Relationship Id="rId654" Type="http://schemas.openxmlformats.org/officeDocument/2006/relationships/image" Target="../media/image655.gif"/><Relationship Id="rId655" Type="http://schemas.openxmlformats.org/officeDocument/2006/relationships/image" Target="../media/image656.gif"/><Relationship Id="rId656" Type="http://schemas.openxmlformats.org/officeDocument/2006/relationships/image" Target="../media/image657.gif"/><Relationship Id="rId657" Type="http://schemas.openxmlformats.org/officeDocument/2006/relationships/image" Target="../media/image658.gif"/><Relationship Id="rId658" Type="http://schemas.openxmlformats.org/officeDocument/2006/relationships/image" Target="../media/image659.gif"/><Relationship Id="rId659" Type="http://schemas.openxmlformats.org/officeDocument/2006/relationships/image" Target="../media/image660.gif"/><Relationship Id="rId660" Type="http://schemas.openxmlformats.org/officeDocument/2006/relationships/image" Target="../media/image661.gif"/><Relationship Id="rId661" Type="http://schemas.openxmlformats.org/officeDocument/2006/relationships/image" Target="../media/image662.gif"/><Relationship Id="rId662" Type="http://schemas.openxmlformats.org/officeDocument/2006/relationships/image" Target="../media/image663.gif"/><Relationship Id="rId663" Type="http://schemas.openxmlformats.org/officeDocument/2006/relationships/image" Target="../media/image664.gif"/><Relationship Id="rId664" Type="http://schemas.openxmlformats.org/officeDocument/2006/relationships/image" Target="../media/image665.gif"/><Relationship Id="rId665" Type="http://schemas.openxmlformats.org/officeDocument/2006/relationships/image" Target="../media/image666.gif"/><Relationship Id="rId666" Type="http://schemas.openxmlformats.org/officeDocument/2006/relationships/image" Target="../media/image667.gif"/><Relationship Id="rId667" Type="http://schemas.openxmlformats.org/officeDocument/2006/relationships/image" Target="../media/image668.gif"/><Relationship Id="rId668" Type="http://schemas.openxmlformats.org/officeDocument/2006/relationships/image" Target="../media/image669.gif"/><Relationship Id="rId669" Type="http://schemas.openxmlformats.org/officeDocument/2006/relationships/image" Target="../media/image670.gif"/><Relationship Id="rId670" Type="http://schemas.openxmlformats.org/officeDocument/2006/relationships/image" Target="../media/image671.gif"/><Relationship Id="rId671" Type="http://schemas.openxmlformats.org/officeDocument/2006/relationships/image" Target="../media/image672.gif"/><Relationship Id="rId672" Type="http://schemas.openxmlformats.org/officeDocument/2006/relationships/image" Target="../media/image673.gif"/><Relationship Id="rId673" Type="http://schemas.openxmlformats.org/officeDocument/2006/relationships/image" Target="../media/image674.gif"/><Relationship Id="rId674" Type="http://schemas.openxmlformats.org/officeDocument/2006/relationships/image" Target="../media/image675.gif"/><Relationship Id="rId675" Type="http://schemas.openxmlformats.org/officeDocument/2006/relationships/image" Target="../media/image676.gif"/><Relationship Id="rId676" Type="http://schemas.openxmlformats.org/officeDocument/2006/relationships/image" Target="../media/image677.gif"/><Relationship Id="rId677" Type="http://schemas.openxmlformats.org/officeDocument/2006/relationships/image" Target="../media/image678.gif"/><Relationship Id="rId678" Type="http://schemas.openxmlformats.org/officeDocument/2006/relationships/image" Target="../media/image679.gif"/><Relationship Id="rId679" Type="http://schemas.openxmlformats.org/officeDocument/2006/relationships/image" Target="../media/image680.gif"/><Relationship Id="rId680" Type="http://schemas.openxmlformats.org/officeDocument/2006/relationships/image" Target="../media/image681.gif"/><Relationship Id="rId681" Type="http://schemas.openxmlformats.org/officeDocument/2006/relationships/image" Target="../media/image682.gif"/><Relationship Id="rId682" Type="http://schemas.openxmlformats.org/officeDocument/2006/relationships/image" Target="../media/image683.gif"/><Relationship Id="rId683" Type="http://schemas.openxmlformats.org/officeDocument/2006/relationships/image" Target="../media/image684.gif"/><Relationship Id="rId684" Type="http://schemas.openxmlformats.org/officeDocument/2006/relationships/image" Target="../media/image685.gif"/><Relationship Id="rId685" Type="http://schemas.openxmlformats.org/officeDocument/2006/relationships/image" Target="../media/image686.gif"/><Relationship Id="rId686" Type="http://schemas.openxmlformats.org/officeDocument/2006/relationships/image" Target="../media/image687.gif"/><Relationship Id="rId687" Type="http://schemas.openxmlformats.org/officeDocument/2006/relationships/image" Target="../media/image688.gif"/><Relationship Id="rId688" Type="http://schemas.openxmlformats.org/officeDocument/2006/relationships/image" Target="../media/image689.gif"/><Relationship Id="rId689" Type="http://schemas.openxmlformats.org/officeDocument/2006/relationships/image" Target="../media/image690.gif"/><Relationship Id="rId690" Type="http://schemas.openxmlformats.org/officeDocument/2006/relationships/image" Target="../media/image691.gif"/><Relationship Id="rId691" Type="http://schemas.openxmlformats.org/officeDocument/2006/relationships/image" Target="../media/image692.gif"/><Relationship Id="rId692" Type="http://schemas.openxmlformats.org/officeDocument/2006/relationships/image" Target="../media/image693.gif"/><Relationship Id="rId693" Type="http://schemas.openxmlformats.org/officeDocument/2006/relationships/image" Target="../media/image694.gif"/><Relationship Id="rId694" Type="http://schemas.openxmlformats.org/officeDocument/2006/relationships/image" Target="../media/image695.gif"/><Relationship Id="rId695" Type="http://schemas.openxmlformats.org/officeDocument/2006/relationships/image" Target="../media/image696.gif"/><Relationship Id="rId696" Type="http://schemas.openxmlformats.org/officeDocument/2006/relationships/image" Target="../media/image697.gif"/><Relationship Id="rId697" Type="http://schemas.openxmlformats.org/officeDocument/2006/relationships/image" Target="../media/image698.gif"/><Relationship Id="rId698" Type="http://schemas.openxmlformats.org/officeDocument/2006/relationships/image" Target="../media/image699.gif"/><Relationship Id="rId699" Type="http://schemas.openxmlformats.org/officeDocument/2006/relationships/image" Target="../media/image700.gif"/><Relationship Id="rId700" Type="http://schemas.openxmlformats.org/officeDocument/2006/relationships/image" Target="../media/image701.gif"/><Relationship Id="rId701" Type="http://schemas.openxmlformats.org/officeDocument/2006/relationships/image" Target="../media/image702.gif"/><Relationship Id="rId702" Type="http://schemas.openxmlformats.org/officeDocument/2006/relationships/image" Target="../media/image703.gif"/><Relationship Id="rId703" Type="http://schemas.openxmlformats.org/officeDocument/2006/relationships/image" Target="../media/image704.gif"/><Relationship Id="rId704" Type="http://schemas.openxmlformats.org/officeDocument/2006/relationships/image" Target="../media/image705.gif"/><Relationship Id="rId705" Type="http://schemas.openxmlformats.org/officeDocument/2006/relationships/image" Target="../media/image706.gif"/><Relationship Id="rId706" Type="http://schemas.openxmlformats.org/officeDocument/2006/relationships/image" Target="../media/image707.gif"/><Relationship Id="rId707" Type="http://schemas.openxmlformats.org/officeDocument/2006/relationships/image" Target="../media/image708.gif"/><Relationship Id="rId708" Type="http://schemas.openxmlformats.org/officeDocument/2006/relationships/image" Target="../media/image709.gif"/><Relationship Id="rId709" Type="http://schemas.openxmlformats.org/officeDocument/2006/relationships/image" Target="../media/image710.gif"/><Relationship Id="rId710" Type="http://schemas.openxmlformats.org/officeDocument/2006/relationships/image" Target="../media/image711.gif"/><Relationship Id="rId711" Type="http://schemas.openxmlformats.org/officeDocument/2006/relationships/image" Target="../media/image712.gif"/><Relationship Id="rId712" Type="http://schemas.openxmlformats.org/officeDocument/2006/relationships/image" Target="../media/image713.gif"/><Relationship Id="rId713" Type="http://schemas.openxmlformats.org/officeDocument/2006/relationships/image" Target="../media/image714.gif"/><Relationship Id="rId714" Type="http://schemas.openxmlformats.org/officeDocument/2006/relationships/image" Target="../media/image715.gif"/><Relationship Id="rId715" Type="http://schemas.openxmlformats.org/officeDocument/2006/relationships/image" Target="../media/image716.gif"/><Relationship Id="rId716" Type="http://schemas.openxmlformats.org/officeDocument/2006/relationships/image" Target="../media/image717.gif"/><Relationship Id="rId717" Type="http://schemas.openxmlformats.org/officeDocument/2006/relationships/image" Target="../media/image718.gif"/><Relationship Id="rId718" Type="http://schemas.openxmlformats.org/officeDocument/2006/relationships/image" Target="../media/image719.gif"/><Relationship Id="rId719" Type="http://schemas.openxmlformats.org/officeDocument/2006/relationships/image" Target="../media/image720.gif"/><Relationship Id="rId720" Type="http://schemas.openxmlformats.org/officeDocument/2006/relationships/image" Target="../media/image721.gif"/><Relationship Id="rId721" Type="http://schemas.openxmlformats.org/officeDocument/2006/relationships/image" Target="../media/image722.gif"/><Relationship Id="rId722" Type="http://schemas.openxmlformats.org/officeDocument/2006/relationships/image" Target="../media/image723.gif"/><Relationship Id="rId723" Type="http://schemas.openxmlformats.org/officeDocument/2006/relationships/image" Target="../media/image724.gif"/><Relationship Id="rId724" Type="http://schemas.openxmlformats.org/officeDocument/2006/relationships/image" Target="../media/image725.gif"/><Relationship Id="rId725" Type="http://schemas.openxmlformats.org/officeDocument/2006/relationships/image" Target="../media/image726.gif"/><Relationship Id="rId726" Type="http://schemas.openxmlformats.org/officeDocument/2006/relationships/image" Target="../media/image727.gif"/><Relationship Id="rId727" Type="http://schemas.openxmlformats.org/officeDocument/2006/relationships/image" Target="../media/image728.gif"/><Relationship Id="rId728" Type="http://schemas.openxmlformats.org/officeDocument/2006/relationships/image" Target="../media/image729.gif"/><Relationship Id="rId729" Type="http://schemas.openxmlformats.org/officeDocument/2006/relationships/image" Target="../media/image730.gif"/><Relationship Id="rId730" Type="http://schemas.openxmlformats.org/officeDocument/2006/relationships/image" Target="../media/image731.gif"/><Relationship Id="rId731" Type="http://schemas.openxmlformats.org/officeDocument/2006/relationships/image" Target="../media/image732.gif"/><Relationship Id="rId732" Type="http://schemas.openxmlformats.org/officeDocument/2006/relationships/image" Target="../media/image733.gif"/><Relationship Id="rId733" Type="http://schemas.openxmlformats.org/officeDocument/2006/relationships/image" Target="../media/image734.gif"/><Relationship Id="rId734" Type="http://schemas.openxmlformats.org/officeDocument/2006/relationships/image" Target="../media/image735.gif"/><Relationship Id="rId735" Type="http://schemas.openxmlformats.org/officeDocument/2006/relationships/image" Target="../media/image736.gif"/><Relationship Id="rId736" Type="http://schemas.openxmlformats.org/officeDocument/2006/relationships/image" Target="../media/image737.gif"/><Relationship Id="rId737" Type="http://schemas.openxmlformats.org/officeDocument/2006/relationships/image" Target="../media/image738.gif"/><Relationship Id="rId738" Type="http://schemas.openxmlformats.org/officeDocument/2006/relationships/image" Target="../media/image739.gif"/><Relationship Id="rId739" Type="http://schemas.openxmlformats.org/officeDocument/2006/relationships/image" Target="../media/image740.gif"/><Relationship Id="rId740" Type="http://schemas.openxmlformats.org/officeDocument/2006/relationships/image" Target="../media/image741.gif"/><Relationship Id="rId741" Type="http://schemas.openxmlformats.org/officeDocument/2006/relationships/image" Target="../media/image742.gif"/><Relationship Id="rId742" Type="http://schemas.openxmlformats.org/officeDocument/2006/relationships/image" Target="../media/image743.gif"/><Relationship Id="rId743" Type="http://schemas.openxmlformats.org/officeDocument/2006/relationships/image" Target="../media/image744.gif"/><Relationship Id="rId744" Type="http://schemas.openxmlformats.org/officeDocument/2006/relationships/image" Target="../media/image745.gif"/><Relationship Id="rId745" Type="http://schemas.openxmlformats.org/officeDocument/2006/relationships/image" Target="../media/image746.gif"/><Relationship Id="rId746" Type="http://schemas.openxmlformats.org/officeDocument/2006/relationships/image" Target="../media/image747.gif"/><Relationship Id="rId747" Type="http://schemas.openxmlformats.org/officeDocument/2006/relationships/image" Target="../media/image748.gif"/><Relationship Id="rId748" Type="http://schemas.openxmlformats.org/officeDocument/2006/relationships/image" Target="../media/image749.gif"/><Relationship Id="rId749" Type="http://schemas.openxmlformats.org/officeDocument/2006/relationships/image" Target="../media/image750.gif"/><Relationship Id="rId750" Type="http://schemas.openxmlformats.org/officeDocument/2006/relationships/image" Target="../media/image751.gif"/><Relationship Id="rId751" Type="http://schemas.openxmlformats.org/officeDocument/2006/relationships/image" Target="../media/image752.gif"/><Relationship Id="rId752" Type="http://schemas.openxmlformats.org/officeDocument/2006/relationships/image" Target="../media/image753.gif"/><Relationship Id="rId753" Type="http://schemas.openxmlformats.org/officeDocument/2006/relationships/image" Target="../media/image754.gif"/><Relationship Id="rId754" Type="http://schemas.openxmlformats.org/officeDocument/2006/relationships/image" Target="../media/image755.gif"/><Relationship Id="rId755" Type="http://schemas.openxmlformats.org/officeDocument/2006/relationships/image" Target="../media/image756.gif"/><Relationship Id="rId756" Type="http://schemas.openxmlformats.org/officeDocument/2006/relationships/image" Target="../media/image757.gif"/><Relationship Id="rId757" Type="http://schemas.openxmlformats.org/officeDocument/2006/relationships/image" Target="../media/image758.gif"/><Relationship Id="rId758" Type="http://schemas.openxmlformats.org/officeDocument/2006/relationships/image" Target="../media/image759.gif"/><Relationship Id="rId759" Type="http://schemas.openxmlformats.org/officeDocument/2006/relationships/image" Target="../media/image760.gif"/><Relationship Id="rId760" Type="http://schemas.openxmlformats.org/officeDocument/2006/relationships/image" Target="../media/image761.gif"/><Relationship Id="rId761" Type="http://schemas.openxmlformats.org/officeDocument/2006/relationships/image" Target="../media/image762.gif"/><Relationship Id="rId762" Type="http://schemas.openxmlformats.org/officeDocument/2006/relationships/image" Target="../media/image763.gif"/><Relationship Id="rId763" Type="http://schemas.openxmlformats.org/officeDocument/2006/relationships/image" Target="../media/image764.gif"/><Relationship Id="rId764" Type="http://schemas.openxmlformats.org/officeDocument/2006/relationships/image" Target="../media/image765.gif"/><Relationship Id="rId765" Type="http://schemas.openxmlformats.org/officeDocument/2006/relationships/image" Target="../media/image766.gif"/><Relationship Id="rId766" Type="http://schemas.openxmlformats.org/officeDocument/2006/relationships/image" Target="../media/image767.gif"/><Relationship Id="rId767" Type="http://schemas.openxmlformats.org/officeDocument/2006/relationships/image" Target="../media/image768.gif"/><Relationship Id="rId768" Type="http://schemas.openxmlformats.org/officeDocument/2006/relationships/image" Target="../media/image769.gif"/><Relationship Id="rId769" Type="http://schemas.openxmlformats.org/officeDocument/2006/relationships/image" Target="../media/image770.gif"/><Relationship Id="rId770" Type="http://schemas.openxmlformats.org/officeDocument/2006/relationships/image" Target="../media/image771.gif"/><Relationship Id="rId771" Type="http://schemas.openxmlformats.org/officeDocument/2006/relationships/image" Target="../media/image772.gif"/><Relationship Id="rId772" Type="http://schemas.openxmlformats.org/officeDocument/2006/relationships/image" Target="../media/image773.gif"/><Relationship Id="rId773" Type="http://schemas.openxmlformats.org/officeDocument/2006/relationships/image" Target="../media/image774.gif"/><Relationship Id="rId774" Type="http://schemas.openxmlformats.org/officeDocument/2006/relationships/image" Target="../media/image775.gif"/><Relationship Id="rId775" Type="http://schemas.openxmlformats.org/officeDocument/2006/relationships/image" Target="../media/image776.gif"/><Relationship Id="rId776" Type="http://schemas.openxmlformats.org/officeDocument/2006/relationships/image" Target="../media/image777.gif"/><Relationship Id="rId777" Type="http://schemas.openxmlformats.org/officeDocument/2006/relationships/image" Target="../media/image778.gif"/><Relationship Id="rId778" Type="http://schemas.openxmlformats.org/officeDocument/2006/relationships/image" Target="../media/image779.gif"/><Relationship Id="rId779" Type="http://schemas.openxmlformats.org/officeDocument/2006/relationships/image" Target="../media/image780.gif"/><Relationship Id="rId780" Type="http://schemas.openxmlformats.org/officeDocument/2006/relationships/image" Target="../media/image781.gif"/><Relationship Id="rId781" Type="http://schemas.openxmlformats.org/officeDocument/2006/relationships/image" Target="../media/image782.gif"/><Relationship Id="rId782" Type="http://schemas.openxmlformats.org/officeDocument/2006/relationships/image" Target="../media/image783.gif"/><Relationship Id="rId783" Type="http://schemas.openxmlformats.org/officeDocument/2006/relationships/image" Target="../media/image784.gif"/><Relationship Id="rId784" Type="http://schemas.openxmlformats.org/officeDocument/2006/relationships/image" Target="../media/image785.gif"/><Relationship Id="rId785" Type="http://schemas.openxmlformats.org/officeDocument/2006/relationships/image" Target="../media/image786.gif"/><Relationship Id="rId786" Type="http://schemas.openxmlformats.org/officeDocument/2006/relationships/image" Target="../media/image787.gif"/><Relationship Id="rId787" Type="http://schemas.openxmlformats.org/officeDocument/2006/relationships/image" Target="../media/image788.gif"/><Relationship Id="rId788" Type="http://schemas.openxmlformats.org/officeDocument/2006/relationships/image" Target="../media/image789.gif"/><Relationship Id="rId789" Type="http://schemas.openxmlformats.org/officeDocument/2006/relationships/image" Target="../media/image790.gif"/><Relationship Id="rId790" Type="http://schemas.openxmlformats.org/officeDocument/2006/relationships/image" Target="../media/image791.gif"/><Relationship Id="rId791" Type="http://schemas.openxmlformats.org/officeDocument/2006/relationships/image" Target="../media/image792.gif"/><Relationship Id="rId792" Type="http://schemas.openxmlformats.org/officeDocument/2006/relationships/image" Target="../media/image793.gif"/><Relationship Id="rId793" Type="http://schemas.openxmlformats.org/officeDocument/2006/relationships/image" Target="../media/image794.gif"/><Relationship Id="rId794" Type="http://schemas.openxmlformats.org/officeDocument/2006/relationships/image" Target="../media/image795.gif"/><Relationship Id="rId795" Type="http://schemas.openxmlformats.org/officeDocument/2006/relationships/image" Target="../media/image796.gif"/><Relationship Id="rId796" Type="http://schemas.openxmlformats.org/officeDocument/2006/relationships/image" Target="../media/image797.gif"/><Relationship Id="rId797" Type="http://schemas.openxmlformats.org/officeDocument/2006/relationships/image" Target="../media/image798.gif"/><Relationship Id="rId798" Type="http://schemas.openxmlformats.org/officeDocument/2006/relationships/image" Target="../media/image799.gif"/><Relationship Id="rId799" Type="http://schemas.openxmlformats.org/officeDocument/2006/relationships/image" Target="../media/image800.gif"/><Relationship Id="rId800" Type="http://schemas.openxmlformats.org/officeDocument/2006/relationships/image" Target="../media/image801.gif"/><Relationship Id="rId801" Type="http://schemas.openxmlformats.org/officeDocument/2006/relationships/image" Target="../media/image802.gif"/><Relationship Id="rId802" Type="http://schemas.openxmlformats.org/officeDocument/2006/relationships/image" Target="../media/image803.gif"/><Relationship Id="rId803" Type="http://schemas.openxmlformats.org/officeDocument/2006/relationships/image" Target="../media/image804.gif"/><Relationship Id="rId804" Type="http://schemas.openxmlformats.org/officeDocument/2006/relationships/image" Target="../media/image805.gif"/><Relationship Id="rId805" Type="http://schemas.openxmlformats.org/officeDocument/2006/relationships/image" Target="../media/image806.gif"/><Relationship Id="rId806" Type="http://schemas.openxmlformats.org/officeDocument/2006/relationships/image" Target="../media/image807.gif"/><Relationship Id="rId807" Type="http://schemas.openxmlformats.org/officeDocument/2006/relationships/image" Target="../media/image808.gif"/><Relationship Id="rId808" Type="http://schemas.openxmlformats.org/officeDocument/2006/relationships/image" Target="../media/image809.gif"/><Relationship Id="rId809" Type="http://schemas.openxmlformats.org/officeDocument/2006/relationships/image" Target="../media/image810.gif"/><Relationship Id="rId810" Type="http://schemas.openxmlformats.org/officeDocument/2006/relationships/image" Target="../media/image811.gif"/><Relationship Id="rId811" Type="http://schemas.openxmlformats.org/officeDocument/2006/relationships/image" Target="../media/image812.gif"/><Relationship Id="rId812" Type="http://schemas.openxmlformats.org/officeDocument/2006/relationships/image" Target="../media/image813.gif"/><Relationship Id="rId813" Type="http://schemas.openxmlformats.org/officeDocument/2006/relationships/image" Target="../media/image814.gif"/><Relationship Id="rId814" Type="http://schemas.openxmlformats.org/officeDocument/2006/relationships/image" Target="../media/image815.gif"/><Relationship Id="rId815" Type="http://schemas.openxmlformats.org/officeDocument/2006/relationships/image" Target="../media/image816.gif"/><Relationship Id="rId816" Type="http://schemas.openxmlformats.org/officeDocument/2006/relationships/image" Target="../media/image817.gif"/><Relationship Id="rId817" Type="http://schemas.openxmlformats.org/officeDocument/2006/relationships/image" Target="../media/image818.gif"/><Relationship Id="rId818" Type="http://schemas.openxmlformats.org/officeDocument/2006/relationships/image" Target="../media/image819.gif"/><Relationship Id="rId819" Type="http://schemas.openxmlformats.org/officeDocument/2006/relationships/image" Target="../media/image820.gif"/><Relationship Id="rId820" Type="http://schemas.openxmlformats.org/officeDocument/2006/relationships/image" Target="../media/image821.gif"/><Relationship Id="rId821" Type="http://schemas.openxmlformats.org/officeDocument/2006/relationships/image" Target="../media/image822.gif"/><Relationship Id="rId822" Type="http://schemas.openxmlformats.org/officeDocument/2006/relationships/image" Target="../media/image823.gif"/><Relationship Id="rId823" Type="http://schemas.openxmlformats.org/officeDocument/2006/relationships/image" Target="../media/image824.gif"/><Relationship Id="rId824" Type="http://schemas.openxmlformats.org/officeDocument/2006/relationships/image" Target="../media/image825.gif"/><Relationship Id="rId825" Type="http://schemas.openxmlformats.org/officeDocument/2006/relationships/image" Target="../media/image826.gif"/><Relationship Id="rId826" Type="http://schemas.openxmlformats.org/officeDocument/2006/relationships/image" Target="../media/image827.gif"/><Relationship Id="rId827" Type="http://schemas.openxmlformats.org/officeDocument/2006/relationships/image" Target="../media/image828.gif"/><Relationship Id="rId828" Type="http://schemas.openxmlformats.org/officeDocument/2006/relationships/image" Target="../media/image829.gif"/><Relationship Id="rId829" Type="http://schemas.openxmlformats.org/officeDocument/2006/relationships/image" Target="../media/image830.gif"/><Relationship Id="rId830" Type="http://schemas.openxmlformats.org/officeDocument/2006/relationships/image" Target="../media/image831.gif"/><Relationship Id="rId831" Type="http://schemas.openxmlformats.org/officeDocument/2006/relationships/image" Target="../media/image832.gif"/><Relationship Id="rId832" Type="http://schemas.openxmlformats.org/officeDocument/2006/relationships/image" Target="../media/image833.gif"/><Relationship Id="rId833" Type="http://schemas.openxmlformats.org/officeDocument/2006/relationships/image" Target="../media/image834.gif"/><Relationship Id="rId834" Type="http://schemas.openxmlformats.org/officeDocument/2006/relationships/image" Target="../media/image835.gif"/><Relationship Id="rId835" Type="http://schemas.openxmlformats.org/officeDocument/2006/relationships/image" Target="../media/image836.gif"/><Relationship Id="rId836" Type="http://schemas.openxmlformats.org/officeDocument/2006/relationships/image" Target="../media/image837.gif"/><Relationship Id="rId837" Type="http://schemas.openxmlformats.org/officeDocument/2006/relationships/image" Target="../media/image838.gif"/><Relationship Id="rId838" Type="http://schemas.openxmlformats.org/officeDocument/2006/relationships/image" Target="../media/image839.gif"/><Relationship Id="rId839" Type="http://schemas.openxmlformats.org/officeDocument/2006/relationships/image" Target="../media/image840.gif"/><Relationship Id="rId840" Type="http://schemas.openxmlformats.org/officeDocument/2006/relationships/image" Target="../media/image841.gif"/><Relationship Id="rId841" Type="http://schemas.openxmlformats.org/officeDocument/2006/relationships/image" Target="../media/image842.gif"/><Relationship Id="rId842" Type="http://schemas.openxmlformats.org/officeDocument/2006/relationships/image" Target="../media/image843.gif"/><Relationship Id="rId843" Type="http://schemas.openxmlformats.org/officeDocument/2006/relationships/image" Target="../media/image844.gif"/><Relationship Id="rId844" Type="http://schemas.openxmlformats.org/officeDocument/2006/relationships/image" Target="../media/image845.gif"/><Relationship Id="rId845" Type="http://schemas.openxmlformats.org/officeDocument/2006/relationships/image" Target="../media/image846.gif"/><Relationship Id="rId846" Type="http://schemas.openxmlformats.org/officeDocument/2006/relationships/image" Target="../media/image847.gif"/><Relationship Id="rId847" Type="http://schemas.openxmlformats.org/officeDocument/2006/relationships/image" Target="../media/image848.gif"/><Relationship Id="rId848" Type="http://schemas.openxmlformats.org/officeDocument/2006/relationships/image" Target="../media/image849.gif"/><Relationship Id="rId849" Type="http://schemas.openxmlformats.org/officeDocument/2006/relationships/image" Target="../media/image850.gif"/><Relationship Id="rId850" Type="http://schemas.openxmlformats.org/officeDocument/2006/relationships/image" Target="../media/image851.gif"/><Relationship Id="rId851" Type="http://schemas.openxmlformats.org/officeDocument/2006/relationships/image" Target="../media/image852.gif"/><Relationship Id="rId852" Type="http://schemas.openxmlformats.org/officeDocument/2006/relationships/image" Target="../media/image853.gif"/><Relationship Id="rId853" Type="http://schemas.openxmlformats.org/officeDocument/2006/relationships/image" Target="../media/image854.gif"/><Relationship Id="rId854" Type="http://schemas.openxmlformats.org/officeDocument/2006/relationships/image" Target="../media/image855.gif"/><Relationship Id="rId855" Type="http://schemas.openxmlformats.org/officeDocument/2006/relationships/image" Target="../media/image856.gif"/><Relationship Id="rId856" Type="http://schemas.openxmlformats.org/officeDocument/2006/relationships/image" Target="../media/image857.gif"/><Relationship Id="rId857" Type="http://schemas.openxmlformats.org/officeDocument/2006/relationships/image" Target="../media/image858.gif"/><Relationship Id="rId858" Type="http://schemas.openxmlformats.org/officeDocument/2006/relationships/image" Target="../media/image859.gif"/><Relationship Id="rId859" Type="http://schemas.openxmlformats.org/officeDocument/2006/relationships/image" Target="../media/image860.gif"/><Relationship Id="rId860" Type="http://schemas.openxmlformats.org/officeDocument/2006/relationships/image" Target="../media/image861.gif"/><Relationship Id="rId861" Type="http://schemas.openxmlformats.org/officeDocument/2006/relationships/image" Target="../media/image862.gif"/><Relationship Id="rId862" Type="http://schemas.openxmlformats.org/officeDocument/2006/relationships/image" Target="../media/image863.gif"/><Relationship Id="rId863" Type="http://schemas.openxmlformats.org/officeDocument/2006/relationships/image" Target="../media/image864.gif"/><Relationship Id="rId864" Type="http://schemas.openxmlformats.org/officeDocument/2006/relationships/image" Target="../media/image865.gif"/><Relationship Id="rId865" Type="http://schemas.openxmlformats.org/officeDocument/2006/relationships/image" Target="../media/image866.gif"/><Relationship Id="rId866" Type="http://schemas.openxmlformats.org/officeDocument/2006/relationships/image" Target="../media/image867.gif"/><Relationship Id="rId867" Type="http://schemas.openxmlformats.org/officeDocument/2006/relationships/image" Target="../media/image868.gif"/><Relationship Id="rId868" Type="http://schemas.openxmlformats.org/officeDocument/2006/relationships/image" Target="../media/image869.gif"/><Relationship Id="rId869" Type="http://schemas.openxmlformats.org/officeDocument/2006/relationships/image" Target="../media/image870.gif"/><Relationship Id="rId870" Type="http://schemas.openxmlformats.org/officeDocument/2006/relationships/image" Target="../media/image871.gif"/><Relationship Id="rId871" Type="http://schemas.openxmlformats.org/officeDocument/2006/relationships/image" Target="../media/image872.gif"/><Relationship Id="rId872" Type="http://schemas.openxmlformats.org/officeDocument/2006/relationships/image" Target="../media/image873.gif"/><Relationship Id="rId873" Type="http://schemas.openxmlformats.org/officeDocument/2006/relationships/image" Target="../media/image874.gif"/><Relationship Id="rId874" Type="http://schemas.openxmlformats.org/officeDocument/2006/relationships/image" Target="../media/image875.gif"/><Relationship Id="rId875" Type="http://schemas.openxmlformats.org/officeDocument/2006/relationships/image" Target="../media/image876.gif"/><Relationship Id="rId876" Type="http://schemas.openxmlformats.org/officeDocument/2006/relationships/image" Target="../media/image877.gif"/><Relationship Id="rId877" Type="http://schemas.openxmlformats.org/officeDocument/2006/relationships/image" Target="../media/image878.gif"/><Relationship Id="rId878" Type="http://schemas.openxmlformats.org/officeDocument/2006/relationships/image" Target="../media/image879.gif"/><Relationship Id="rId879" Type="http://schemas.openxmlformats.org/officeDocument/2006/relationships/image" Target="../media/image880.gif"/><Relationship Id="rId880" Type="http://schemas.openxmlformats.org/officeDocument/2006/relationships/image" Target="../media/image881.gif"/><Relationship Id="rId881" Type="http://schemas.openxmlformats.org/officeDocument/2006/relationships/image" Target="../media/image882.gif"/><Relationship Id="rId882" Type="http://schemas.openxmlformats.org/officeDocument/2006/relationships/image" Target="../media/image883.gif"/><Relationship Id="rId883" Type="http://schemas.openxmlformats.org/officeDocument/2006/relationships/image" Target="../media/image884.gif"/><Relationship Id="rId884" Type="http://schemas.openxmlformats.org/officeDocument/2006/relationships/image" Target="../media/image885.gif"/><Relationship Id="rId885" Type="http://schemas.openxmlformats.org/officeDocument/2006/relationships/image" Target="../media/image886.gif"/><Relationship Id="rId886" Type="http://schemas.openxmlformats.org/officeDocument/2006/relationships/image" Target="../media/image887.gif"/><Relationship Id="rId887" Type="http://schemas.openxmlformats.org/officeDocument/2006/relationships/image" Target="../media/image888.gif"/><Relationship Id="rId888" Type="http://schemas.openxmlformats.org/officeDocument/2006/relationships/image" Target="../media/image889.gif"/><Relationship Id="rId889" Type="http://schemas.openxmlformats.org/officeDocument/2006/relationships/image" Target="../media/image890.gif"/><Relationship Id="rId890" Type="http://schemas.openxmlformats.org/officeDocument/2006/relationships/image" Target="../media/image891.gif"/><Relationship Id="rId891" Type="http://schemas.openxmlformats.org/officeDocument/2006/relationships/image" Target="../media/image892.gif"/><Relationship Id="rId892" Type="http://schemas.openxmlformats.org/officeDocument/2006/relationships/image" Target="../media/image893.gif"/><Relationship Id="rId893" Type="http://schemas.openxmlformats.org/officeDocument/2006/relationships/image" Target="../media/image894.gif"/><Relationship Id="rId894" Type="http://schemas.openxmlformats.org/officeDocument/2006/relationships/image" Target="../media/image895.gif"/><Relationship Id="rId895" Type="http://schemas.openxmlformats.org/officeDocument/2006/relationships/image" Target="../media/image896.gif"/><Relationship Id="rId896" Type="http://schemas.openxmlformats.org/officeDocument/2006/relationships/image" Target="../media/image897.gif"/><Relationship Id="rId897" Type="http://schemas.openxmlformats.org/officeDocument/2006/relationships/image" Target="../media/image898.gif"/><Relationship Id="rId898" Type="http://schemas.openxmlformats.org/officeDocument/2006/relationships/image" Target="../media/image899.gif"/><Relationship Id="rId899" Type="http://schemas.openxmlformats.org/officeDocument/2006/relationships/image" Target="../media/image900.gif"/><Relationship Id="rId900" Type="http://schemas.openxmlformats.org/officeDocument/2006/relationships/image" Target="../media/image901.gif"/><Relationship Id="rId901" Type="http://schemas.openxmlformats.org/officeDocument/2006/relationships/image" Target="../media/image902.gif"/><Relationship Id="rId902" Type="http://schemas.openxmlformats.org/officeDocument/2006/relationships/image" Target="../media/image903.gif"/><Relationship Id="rId903" Type="http://schemas.openxmlformats.org/officeDocument/2006/relationships/image" Target="../media/image904.gif"/><Relationship Id="rId904" Type="http://schemas.openxmlformats.org/officeDocument/2006/relationships/image" Target="../media/image905.gif"/><Relationship Id="rId905" Type="http://schemas.openxmlformats.org/officeDocument/2006/relationships/image" Target="../media/image906.gif"/><Relationship Id="rId906" Type="http://schemas.openxmlformats.org/officeDocument/2006/relationships/image" Target="../media/image907.gif"/><Relationship Id="rId907" Type="http://schemas.openxmlformats.org/officeDocument/2006/relationships/image" Target="../media/image908.gif"/><Relationship Id="rId908" Type="http://schemas.openxmlformats.org/officeDocument/2006/relationships/image" Target="../media/image909.gif"/><Relationship Id="rId909" Type="http://schemas.openxmlformats.org/officeDocument/2006/relationships/image" Target="../media/image910.gif"/><Relationship Id="rId910" Type="http://schemas.openxmlformats.org/officeDocument/2006/relationships/image" Target="../media/image911.gif"/><Relationship Id="rId911" Type="http://schemas.openxmlformats.org/officeDocument/2006/relationships/image" Target="../media/image912.gif"/><Relationship Id="rId912" Type="http://schemas.openxmlformats.org/officeDocument/2006/relationships/image" Target="../media/image913.gif"/><Relationship Id="rId913" Type="http://schemas.openxmlformats.org/officeDocument/2006/relationships/image" Target="../media/image914.gif"/><Relationship Id="rId914" Type="http://schemas.openxmlformats.org/officeDocument/2006/relationships/image" Target="../media/image915.gif"/><Relationship Id="rId915" Type="http://schemas.openxmlformats.org/officeDocument/2006/relationships/image" Target="../media/image916.gif"/><Relationship Id="rId916" Type="http://schemas.openxmlformats.org/officeDocument/2006/relationships/image" Target="../media/image917.gif"/><Relationship Id="rId917" Type="http://schemas.openxmlformats.org/officeDocument/2006/relationships/image" Target="../media/image918.gif"/><Relationship Id="rId918" Type="http://schemas.openxmlformats.org/officeDocument/2006/relationships/image" Target="../media/image919.gif"/><Relationship Id="rId919" Type="http://schemas.openxmlformats.org/officeDocument/2006/relationships/image" Target="../media/image920.gif"/><Relationship Id="rId920" Type="http://schemas.openxmlformats.org/officeDocument/2006/relationships/image" Target="../media/image921.gif"/><Relationship Id="rId921" Type="http://schemas.openxmlformats.org/officeDocument/2006/relationships/image" Target="../media/image922.gif"/><Relationship Id="rId922" Type="http://schemas.openxmlformats.org/officeDocument/2006/relationships/image" Target="../media/image923.gif"/><Relationship Id="rId923" Type="http://schemas.openxmlformats.org/officeDocument/2006/relationships/image" Target="../media/image924.gif"/><Relationship Id="rId924" Type="http://schemas.openxmlformats.org/officeDocument/2006/relationships/image" Target="../media/image925.gif"/><Relationship Id="rId925" Type="http://schemas.openxmlformats.org/officeDocument/2006/relationships/image" Target="../media/image926.gif"/><Relationship Id="rId926" Type="http://schemas.openxmlformats.org/officeDocument/2006/relationships/image" Target="../media/image927.gif"/><Relationship Id="rId927" Type="http://schemas.openxmlformats.org/officeDocument/2006/relationships/image" Target="../media/image928.gif"/><Relationship Id="rId928" Type="http://schemas.openxmlformats.org/officeDocument/2006/relationships/image" Target="../media/image929.gif"/><Relationship Id="rId929" Type="http://schemas.openxmlformats.org/officeDocument/2006/relationships/image" Target="../media/image930.gif"/><Relationship Id="rId930" Type="http://schemas.openxmlformats.org/officeDocument/2006/relationships/image" Target="../media/image931.gif"/><Relationship Id="rId931" Type="http://schemas.openxmlformats.org/officeDocument/2006/relationships/image" Target="../media/image932.gif"/><Relationship Id="rId932" Type="http://schemas.openxmlformats.org/officeDocument/2006/relationships/image" Target="../media/image933.gif"/><Relationship Id="rId933" Type="http://schemas.openxmlformats.org/officeDocument/2006/relationships/image" Target="../media/image934.gif"/><Relationship Id="rId934" Type="http://schemas.openxmlformats.org/officeDocument/2006/relationships/image" Target="../media/image935.gif"/><Relationship Id="rId935" Type="http://schemas.openxmlformats.org/officeDocument/2006/relationships/image" Target="../media/image936.gif"/><Relationship Id="rId936" Type="http://schemas.openxmlformats.org/officeDocument/2006/relationships/image" Target="../media/image937.gif"/><Relationship Id="rId937" Type="http://schemas.openxmlformats.org/officeDocument/2006/relationships/image" Target="../media/image938.gif"/><Relationship Id="rId938" Type="http://schemas.openxmlformats.org/officeDocument/2006/relationships/image" Target="../media/image939.gif"/><Relationship Id="rId939" Type="http://schemas.openxmlformats.org/officeDocument/2006/relationships/image" Target="../media/image940.gif"/><Relationship Id="rId940" Type="http://schemas.openxmlformats.org/officeDocument/2006/relationships/image" Target="../media/image941.gif"/><Relationship Id="rId941" Type="http://schemas.openxmlformats.org/officeDocument/2006/relationships/image" Target="../media/image942.gif"/><Relationship Id="rId942" Type="http://schemas.openxmlformats.org/officeDocument/2006/relationships/image" Target="../media/image943.gif"/><Relationship Id="rId943" Type="http://schemas.openxmlformats.org/officeDocument/2006/relationships/image" Target="../media/image944.gif"/><Relationship Id="rId944" Type="http://schemas.openxmlformats.org/officeDocument/2006/relationships/image" Target="../media/image945.gif"/><Relationship Id="rId945" Type="http://schemas.openxmlformats.org/officeDocument/2006/relationships/image" Target="../media/image946.gif"/><Relationship Id="rId946" Type="http://schemas.openxmlformats.org/officeDocument/2006/relationships/image" Target="../media/image947.gif"/><Relationship Id="rId947" Type="http://schemas.openxmlformats.org/officeDocument/2006/relationships/image" Target="../media/image948.gif"/><Relationship Id="rId948" Type="http://schemas.openxmlformats.org/officeDocument/2006/relationships/image" Target="../media/image949.gif"/><Relationship Id="rId949" Type="http://schemas.openxmlformats.org/officeDocument/2006/relationships/image" Target="../media/image950.gif"/><Relationship Id="rId950" Type="http://schemas.openxmlformats.org/officeDocument/2006/relationships/image" Target="../media/image951.gif"/><Relationship Id="rId951" Type="http://schemas.openxmlformats.org/officeDocument/2006/relationships/image" Target="../media/image952.gif"/><Relationship Id="rId952" Type="http://schemas.openxmlformats.org/officeDocument/2006/relationships/image" Target="../media/image953.gif"/><Relationship Id="rId953" Type="http://schemas.openxmlformats.org/officeDocument/2006/relationships/image" Target="../media/image954.gif"/><Relationship Id="rId954" Type="http://schemas.openxmlformats.org/officeDocument/2006/relationships/image" Target="../media/image955.gif"/><Relationship Id="rId955" Type="http://schemas.openxmlformats.org/officeDocument/2006/relationships/image" Target="../media/image956.gif"/><Relationship Id="rId956" Type="http://schemas.openxmlformats.org/officeDocument/2006/relationships/image" Target="../media/image957.gif"/><Relationship Id="rId957" Type="http://schemas.openxmlformats.org/officeDocument/2006/relationships/image" Target="../media/image958.gif"/><Relationship Id="rId958" Type="http://schemas.openxmlformats.org/officeDocument/2006/relationships/image" Target="../media/image959.gif"/><Relationship Id="rId959" Type="http://schemas.openxmlformats.org/officeDocument/2006/relationships/image" Target="../media/image960.gif"/><Relationship Id="rId960" Type="http://schemas.openxmlformats.org/officeDocument/2006/relationships/image" Target="../media/image961.gif"/><Relationship Id="rId961" Type="http://schemas.openxmlformats.org/officeDocument/2006/relationships/image" Target="../media/image962.gif"/><Relationship Id="rId962" Type="http://schemas.openxmlformats.org/officeDocument/2006/relationships/image" Target="../media/image963.gif"/><Relationship Id="rId963" Type="http://schemas.openxmlformats.org/officeDocument/2006/relationships/image" Target="../media/image964.gif"/><Relationship Id="rId964" Type="http://schemas.openxmlformats.org/officeDocument/2006/relationships/image" Target="../media/image965.gif"/><Relationship Id="rId965" Type="http://schemas.openxmlformats.org/officeDocument/2006/relationships/image" Target="../media/image966.gif"/><Relationship Id="rId966" Type="http://schemas.openxmlformats.org/officeDocument/2006/relationships/image" Target="../media/image967.gif"/><Relationship Id="rId967" Type="http://schemas.openxmlformats.org/officeDocument/2006/relationships/image" Target="../media/image968.gif"/><Relationship Id="rId968" Type="http://schemas.openxmlformats.org/officeDocument/2006/relationships/image" Target="../media/image969.gif"/><Relationship Id="rId969" Type="http://schemas.openxmlformats.org/officeDocument/2006/relationships/image" Target="../media/image970.gif"/><Relationship Id="rId970" Type="http://schemas.openxmlformats.org/officeDocument/2006/relationships/image" Target="../media/image971.gif"/><Relationship Id="rId971" Type="http://schemas.openxmlformats.org/officeDocument/2006/relationships/image" Target="../media/image972.gif"/><Relationship Id="rId972" Type="http://schemas.openxmlformats.org/officeDocument/2006/relationships/image" Target="../media/image973.gif"/><Relationship Id="rId973" Type="http://schemas.openxmlformats.org/officeDocument/2006/relationships/image" Target="../media/image974.gif"/><Relationship Id="rId974" Type="http://schemas.openxmlformats.org/officeDocument/2006/relationships/image" Target="../media/image975.gif"/><Relationship Id="rId975" Type="http://schemas.openxmlformats.org/officeDocument/2006/relationships/image" Target="../media/image976.gif"/><Relationship Id="rId976" Type="http://schemas.openxmlformats.org/officeDocument/2006/relationships/image" Target="../media/image977.gif"/><Relationship Id="rId977" Type="http://schemas.openxmlformats.org/officeDocument/2006/relationships/image" Target="../media/image978.gif"/><Relationship Id="rId978" Type="http://schemas.openxmlformats.org/officeDocument/2006/relationships/image" Target="../media/image979.gif"/><Relationship Id="rId979" Type="http://schemas.openxmlformats.org/officeDocument/2006/relationships/image" Target="../media/image980.gif"/><Relationship Id="rId980" Type="http://schemas.openxmlformats.org/officeDocument/2006/relationships/image" Target="../media/image981.gif"/><Relationship Id="rId981" Type="http://schemas.openxmlformats.org/officeDocument/2006/relationships/image" Target="../media/image982.gif"/><Relationship Id="rId982" Type="http://schemas.openxmlformats.org/officeDocument/2006/relationships/image" Target="../media/image983.gif"/><Relationship Id="rId983" Type="http://schemas.openxmlformats.org/officeDocument/2006/relationships/image" Target="../media/image984.gif"/><Relationship Id="rId984" Type="http://schemas.openxmlformats.org/officeDocument/2006/relationships/image" Target="../media/image985.gif"/><Relationship Id="rId985" Type="http://schemas.openxmlformats.org/officeDocument/2006/relationships/image" Target="../media/image986.gif"/><Relationship Id="rId986" Type="http://schemas.openxmlformats.org/officeDocument/2006/relationships/image" Target="../media/image987.gif"/><Relationship Id="rId987" Type="http://schemas.openxmlformats.org/officeDocument/2006/relationships/image" Target="../media/image988.gif"/><Relationship Id="rId988" Type="http://schemas.openxmlformats.org/officeDocument/2006/relationships/image" Target="../media/image989.gif"/><Relationship Id="rId989" Type="http://schemas.openxmlformats.org/officeDocument/2006/relationships/image" Target="../media/image990.gif"/><Relationship Id="rId990" Type="http://schemas.openxmlformats.org/officeDocument/2006/relationships/image" Target="../media/image991.gif"/><Relationship Id="rId991" Type="http://schemas.openxmlformats.org/officeDocument/2006/relationships/image" Target="../media/image992.gif"/><Relationship Id="rId992" Type="http://schemas.openxmlformats.org/officeDocument/2006/relationships/image" Target="../media/image993.gif"/><Relationship Id="rId993" Type="http://schemas.openxmlformats.org/officeDocument/2006/relationships/image" Target="../media/image994.gif"/><Relationship Id="rId994" Type="http://schemas.openxmlformats.org/officeDocument/2006/relationships/image" Target="../media/image995.gif"/><Relationship Id="rId995" Type="http://schemas.openxmlformats.org/officeDocument/2006/relationships/image" Target="../media/image996.gif"/><Relationship Id="rId996" Type="http://schemas.openxmlformats.org/officeDocument/2006/relationships/image" Target="../media/image997.gif"/><Relationship Id="rId997" Type="http://schemas.openxmlformats.org/officeDocument/2006/relationships/image" Target="../media/image998.gif"/><Relationship Id="rId998" Type="http://schemas.openxmlformats.org/officeDocument/2006/relationships/image" Target="../media/image999.gif"/><Relationship Id="rId999" Type="http://schemas.openxmlformats.org/officeDocument/2006/relationships/image" Target="../media/image1000.gif"/><Relationship Id="rId1000" Type="http://schemas.openxmlformats.org/officeDocument/2006/relationships/image" Target="../media/image1001.gif"/><Relationship Id="rId1001" Type="http://schemas.openxmlformats.org/officeDocument/2006/relationships/image" Target="../media/image1002.gif"/><Relationship Id="rId1002" Type="http://schemas.openxmlformats.org/officeDocument/2006/relationships/image" Target="../media/image1003.gif"/><Relationship Id="rId1003" Type="http://schemas.openxmlformats.org/officeDocument/2006/relationships/image" Target="../media/image1004.gif"/><Relationship Id="rId1004" Type="http://schemas.openxmlformats.org/officeDocument/2006/relationships/image" Target="../media/image1005.gif"/><Relationship Id="rId1005" Type="http://schemas.openxmlformats.org/officeDocument/2006/relationships/image" Target="../media/image1006.gif"/><Relationship Id="rId1006" Type="http://schemas.openxmlformats.org/officeDocument/2006/relationships/image" Target="../media/image1007.gif"/><Relationship Id="rId1007" Type="http://schemas.openxmlformats.org/officeDocument/2006/relationships/image" Target="../media/image1008.gif"/><Relationship Id="rId1008" Type="http://schemas.openxmlformats.org/officeDocument/2006/relationships/image" Target="../media/image1009.gif"/><Relationship Id="rId1009" Type="http://schemas.openxmlformats.org/officeDocument/2006/relationships/image" Target="../media/image1010.gif"/><Relationship Id="rId1010" Type="http://schemas.openxmlformats.org/officeDocument/2006/relationships/image" Target="../media/image1011.gif"/><Relationship Id="rId1011" Type="http://schemas.openxmlformats.org/officeDocument/2006/relationships/image" Target="../media/image1012.gif"/><Relationship Id="rId1012" Type="http://schemas.openxmlformats.org/officeDocument/2006/relationships/image" Target="../media/image1013.gif"/><Relationship Id="rId1013" Type="http://schemas.openxmlformats.org/officeDocument/2006/relationships/image" Target="../media/image1014.gif"/><Relationship Id="rId1014" Type="http://schemas.openxmlformats.org/officeDocument/2006/relationships/image" Target="../media/image1015.gif"/><Relationship Id="rId1015" Type="http://schemas.openxmlformats.org/officeDocument/2006/relationships/image" Target="../media/image1016.gif"/><Relationship Id="rId1016" Type="http://schemas.openxmlformats.org/officeDocument/2006/relationships/image" Target="../media/image1017.gif"/><Relationship Id="rId1017" Type="http://schemas.openxmlformats.org/officeDocument/2006/relationships/image" Target="../media/image1018.gif"/><Relationship Id="rId1018" Type="http://schemas.openxmlformats.org/officeDocument/2006/relationships/image" Target="../media/image1019.gif"/><Relationship Id="rId1019" Type="http://schemas.openxmlformats.org/officeDocument/2006/relationships/image" Target="../media/image1020.gif"/><Relationship Id="rId1020" Type="http://schemas.openxmlformats.org/officeDocument/2006/relationships/image" Target="../media/image1021.gif"/><Relationship Id="rId1021" Type="http://schemas.openxmlformats.org/officeDocument/2006/relationships/image" Target="../media/image1022.gif"/><Relationship Id="rId1022" Type="http://schemas.openxmlformats.org/officeDocument/2006/relationships/image" Target="../media/image1023.gif"/><Relationship Id="rId1023" Type="http://schemas.openxmlformats.org/officeDocument/2006/relationships/image" Target="../media/image1024.gif"/><Relationship Id="rId1024" Type="http://schemas.openxmlformats.org/officeDocument/2006/relationships/image" Target="../media/image1025.gif"/><Relationship Id="rId1025" Type="http://schemas.openxmlformats.org/officeDocument/2006/relationships/image" Target="../media/image1026.gif"/><Relationship Id="rId1026" Type="http://schemas.openxmlformats.org/officeDocument/2006/relationships/image" Target="../media/image1027.gif"/><Relationship Id="rId1027" Type="http://schemas.openxmlformats.org/officeDocument/2006/relationships/image" Target="../media/image1028.gif"/><Relationship Id="rId1028" Type="http://schemas.openxmlformats.org/officeDocument/2006/relationships/image" Target="../media/image1029.gif"/><Relationship Id="rId1029" Type="http://schemas.openxmlformats.org/officeDocument/2006/relationships/image" Target="../media/image1030.gif"/><Relationship Id="rId1030" Type="http://schemas.openxmlformats.org/officeDocument/2006/relationships/image" Target="../media/image1031.gif"/><Relationship Id="rId1031" Type="http://schemas.openxmlformats.org/officeDocument/2006/relationships/image" Target="../media/image1032.gif"/><Relationship Id="rId1032" Type="http://schemas.openxmlformats.org/officeDocument/2006/relationships/image" Target="../media/image1033.gif"/><Relationship Id="rId1033" Type="http://schemas.openxmlformats.org/officeDocument/2006/relationships/image" Target="../media/image1034.gif"/><Relationship Id="rId1034" Type="http://schemas.openxmlformats.org/officeDocument/2006/relationships/image" Target="../media/image1035.gif"/><Relationship Id="rId1035" Type="http://schemas.openxmlformats.org/officeDocument/2006/relationships/image" Target="../media/image1036.gif"/><Relationship Id="rId1036" Type="http://schemas.openxmlformats.org/officeDocument/2006/relationships/image" Target="../media/image1037.gif"/><Relationship Id="rId1037" Type="http://schemas.openxmlformats.org/officeDocument/2006/relationships/image" Target="../media/image1038.gif"/><Relationship Id="rId1038" Type="http://schemas.openxmlformats.org/officeDocument/2006/relationships/image" Target="../media/image1039.gif"/><Relationship Id="rId1039" Type="http://schemas.openxmlformats.org/officeDocument/2006/relationships/image" Target="../media/image1040.gif"/><Relationship Id="rId1040" Type="http://schemas.openxmlformats.org/officeDocument/2006/relationships/image" Target="../media/image1041.gif"/><Relationship Id="rId1041" Type="http://schemas.openxmlformats.org/officeDocument/2006/relationships/image" Target="../media/image1042.gif"/><Relationship Id="rId1042" Type="http://schemas.openxmlformats.org/officeDocument/2006/relationships/image" Target="../media/image1043.gif"/><Relationship Id="rId1043" Type="http://schemas.openxmlformats.org/officeDocument/2006/relationships/image" Target="../media/image1044.gif"/><Relationship Id="rId1044" Type="http://schemas.openxmlformats.org/officeDocument/2006/relationships/image" Target="../media/image1045.gif"/><Relationship Id="rId1045" Type="http://schemas.openxmlformats.org/officeDocument/2006/relationships/image" Target="../media/image1046.gif"/><Relationship Id="rId1046" Type="http://schemas.openxmlformats.org/officeDocument/2006/relationships/image" Target="../media/image1047.gif"/><Relationship Id="rId1047" Type="http://schemas.openxmlformats.org/officeDocument/2006/relationships/image" Target="../media/image1048.gif"/><Relationship Id="rId1048" Type="http://schemas.openxmlformats.org/officeDocument/2006/relationships/image" Target="../media/image1049.gif"/><Relationship Id="rId1049" Type="http://schemas.openxmlformats.org/officeDocument/2006/relationships/image" Target="../media/image1050.gif"/><Relationship Id="rId1050" Type="http://schemas.openxmlformats.org/officeDocument/2006/relationships/image" Target="../media/image1051.gif"/><Relationship Id="rId1051" Type="http://schemas.openxmlformats.org/officeDocument/2006/relationships/image" Target="../media/image1052.gif"/><Relationship Id="rId1052" Type="http://schemas.openxmlformats.org/officeDocument/2006/relationships/image" Target="../media/image1053.gif"/><Relationship Id="rId1053" Type="http://schemas.openxmlformats.org/officeDocument/2006/relationships/image" Target="../media/image1054.gif"/><Relationship Id="rId1054" Type="http://schemas.openxmlformats.org/officeDocument/2006/relationships/image" Target="../media/image1055.gif"/><Relationship Id="rId1055" Type="http://schemas.openxmlformats.org/officeDocument/2006/relationships/image" Target="../media/image1056.gif"/><Relationship Id="rId1056" Type="http://schemas.openxmlformats.org/officeDocument/2006/relationships/image" Target="../media/image1057.gif"/><Relationship Id="rId1057" Type="http://schemas.openxmlformats.org/officeDocument/2006/relationships/image" Target="../media/image1058.gif"/><Relationship Id="rId1058" Type="http://schemas.openxmlformats.org/officeDocument/2006/relationships/image" Target="../media/image1059.gif"/><Relationship Id="rId1059" Type="http://schemas.openxmlformats.org/officeDocument/2006/relationships/image" Target="../media/image1060.gif"/><Relationship Id="rId1060" Type="http://schemas.openxmlformats.org/officeDocument/2006/relationships/image" Target="../media/image1061.gif"/><Relationship Id="rId1061" Type="http://schemas.openxmlformats.org/officeDocument/2006/relationships/image" Target="../media/image1062.gif"/><Relationship Id="rId1062" Type="http://schemas.openxmlformats.org/officeDocument/2006/relationships/image" Target="../media/image1063.gif"/><Relationship Id="rId1063" Type="http://schemas.openxmlformats.org/officeDocument/2006/relationships/image" Target="../media/image1064.gif"/><Relationship Id="rId1064" Type="http://schemas.openxmlformats.org/officeDocument/2006/relationships/image" Target="../media/image1065.gif"/><Relationship Id="rId1065" Type="http://schemas.openxmlformats.org/officeDocument/2006/relationships/image" Target="../media/image1066.gif"/><Relationship Id="rId1066" Type="http://schemas.openxmlformats.org/officeDocument/2006/relationships/image" Target="../media/image1067.gif"/><Relationship Id="rId1067" Type="http://schemas.openxmlformats.org/officeDocument/2006/relationships/image" Target="../media/image1068.gif"/><Relationship Id="rId1068" Type="http://schemas.openxmlformats.org/officeDocument/2006/relationships/image" Target="../media/image1069.gif"/><Relationship Id="rId1069" Type="http://schemas.openxmlformats.org/officeDocument/2006/relationships/image" Target="../media/image1070.gif"/><Relationship Id="rId1070" Type="http://schemas.openxmlformats.org/officeDocument/2006/relationships/image" Target="../media/image1071.gif"/><Relationship Id="rId1071" Type="http://schemas.openxmlformats.org/officeDocument/2006/relationships/image" Target="../media/image1072.gif"/><Relationship Id="rId1072" Type="http://schemas.openxmlformats.org/officeDocument/2006/relationships/image" Target="../media/image1073.gif"/><Relationship Id="rId1073" Type="http://schemas.openxmlformats.org/officeDocument/2006/relationships/image" Target="../media/image1074.gif"/><Relationship Id="rId1074" Type="http://schemas.openxmlformats.org/officeDocument/2006/relationships/image" Target="../media/image1075.gif"/><Relationship Id="rId1075" Type="http://schemas.openxmlformats.org/officeDocument/2006/relationships/image" Target="../media/image1076.gif"/><Relationship Id="rId1076" Type="http://schemas.openxmlformats.org/officeDocument/2006/relationships/image" Target="../media/image1077.gif"/><Relationship Id="rId1077" Type="http://schemas.openxmlformats.org/officeDocument/2006/relationships/image" Target="../media/image1078.gif"/><Relationship Id="rId1078" Type="http://schemas.openxmlformats.org/officeDocument/2006/relationships/image" Target="../media/image1079.gif"/><Relationship Id="rId1079" Type="http://schemas.openxmlformats.org/officeDocument/2006/relationships/image" Target="../media/image1080.gif"/><Relationship Id="rId1080" Type="http://schemas.openxmlformats.org/officeDocument/2006/relationships/image" Target="../media/image1081.gif"/><Relationship Id="rId1081" Type="http://schemas.openxmlformats.org/officeDocument/2006/relationships/image" Target="../media/image1082.gif"/><Relationship Id="rId1082" Type="http://schemas.openxmlformats.org/officeDocument/2006/relationships/image" Target="../media/image1083.gif"/><Relationship Id="rId1083" Type="http://schemas.openxmlformats.org/officeDocument/2006/relationships/image" Target="../media/image1084.gif"/><Relationship Id="rId1084" Type="http://schemas.openxmlformats.org/officeDocument/2006/relationships/image" Target="../media/image1085.gif"/><Relationship Id="rId1085" Type="http://schemas.openxmlformats.org/officeDocument/2006/relationships/image" Target="../media/image1086.gif"/><Relationship Id="rId1086" Type="http://schemas.openxmlformats.org/officeDocument/2006/relationships/image" Target="../media/image1087.gif"/><Relationship Id="rId1087" Type="http://schemas.openxmlformats.org/officeDocument/2006/relationships/image" Target="../media/image1088.gif"/><Relationship Id="rId1088" Type="http://schemas.openxmlformats.org/officeDocument/2006/relationships/image" Target="../media/image1089.gif"/><Relationship Id="rId1089" Type="http://schemas.openxmlformats.org/officeDocument/2006/relationships/image" Target="../media/image1090.gif"/><Relationship Id="rId1090" Type="http://schemas.openxmlformats.org/officeDocument/2006/relationships/image" Target="../media/image1091.gif"/><Relationship Id="rId1091" Type="http://schemas.openxmlformats.org/officeDocument/2006/relationships/image" Target="../media/image1092.gif"/><Relationship Id="rId1092" Type="http://schemas.openxmlformats.org/officeDocument/2006/relationships/image" Target="../media/image1093.gif"/><Relationship Id="rId1093" Type="http://schemas.openxmlformats.org/officeDocument/2006/relationships/image" Target="../media/image1094.gif"/><Relationship Id="rId1094" Type="http://schemas.openxmlformats.org/officeDocument/2006/relationships/image" Target="../media/image1095.gif"/><Relationship Id="rId1095" Type="http://schemas.openxmlformats.org/officeDocument/2006/relationships/image" Target="../media/image1096.gif"/><Relationship Id="rId1096" Type="http://schemas.openxmlformats.org/officeDocument/2006/relationships/image" Target="../media/image1097.gif"/><Relationship Id="rId1097" Type="http://schemas.openxmlformats.org/officeDocument/2006/relationships/image" Target="../media/image1098.gif"/><Relationship Id="rId1098" Type="http://schemas.openxmlformats.org/officeDocument/2006/relationships/image" Target="../media/image1099.gif"/><Relationship Id="rId1099" Type="http://schemas.openxmlformats.org/officeDocument/2006/relationships/image" Target="../media/image1100.gif"/><Relationship Id="rId1100" Type="http://schemas.openxmlformats.org/officeDocument/2006/relationships/image" Target="../media/image1101.gif"/><Relationship Id="rId1101" Type="http://schemas.openxmlformats.org/officeDocument/2006/relationships/image" Target="../media/image1102.gif"/><Relationship Id="rId1102" Type="http://schemas.openxmlformats.org/officeDocument/2006/relationships/image" Target="../media/image1103.gif"/><Relationship Id="rId1103" Type="http://schemas.openxmlformats.org/officeDocument/2006/relationships/image" Target="../media/image1104.gif"/><Relationship Id="rId1104" Type="http://schemas.openxmlformats.org/officeDocument/2006/relationships/image" Target="../media/image1105.gif"/><Relationship Id="rId1105" Type="http://schemas.openxmlformats.org/officeDocument/2006/relationships/image" Target="../media/image1106.gif"/><Relationship Id="rId1106" Type="http://schemas.openxmlformats.org/officeDocument/2006/relationships/image" Target="../media/image1107.gif"/><Relationship Id="rId1107" Type="http://schemas.openxmlformats.org/officeDocument/2006/relationships/image" Target="../media/image1108.gif"/><Relationship Id="rId1108" Type="http://schemas.openxmlformats.org/officeDocument/2006/relationships/image" Target="../media/image1109.gif"/><Relationship Id="rId1109" Type="http://schemas.openxmlformats.org/officeDocument/2006/relationships/image" Target="../media/image1110.gif"/><Relationship Id="rId1110" Type="http://schemas.openxmlformats.org/officeDocument/2006/relationships/image" Target="../media/image1111.gif"/><Relationship Id="rId1111" Type="http://schemas.openxmlformats.org/officeDocument/2006/relationships/image" Target="../media/image1112.gif"/><Relationship Id="rId1112" Type="http://schemas.openxmlformats.org/officeDocument/2006/relationships/image" Target="../media/image1113.gif"/><Relationship Id="rId1113" Type="http://schemas.openxmlformats.org/officeDocument/2006/relationships/image" Target="../media/image1114.gif"/><Relationship Id="rId1114" Type="http://schemas.openxmlformats.org/officeDocument/2006/relationships/image" Target="../media/image1115.gif"/><Relationship Id="rId1115" Type="http://schemas.openxmlformats.org/officeDocument/2006/relationships/image" Target="../media/image1116.gif"/><Relationship Id="rId1116" Type="http://schemas.openxmlformats.org/officeDocument/2006/relationships/image" Target="../media/image1117.gif"/><Relationship Id="rId1117" Type="http://schemas.openxmlformats.org/officeDocument/2006/relationships/image" Target="../media/image1118.gif"/><Relationship Id="rId1118" Type="http://schemas.openxmlformats.org/officeDocument/2006/relationships/image" Target="../media/image1119.gif"/><Relationship Id="rId1119" Type="http://schemas.openxmlformats.org/officeDocument/2006/relationships/image" Target="../media/image1120.gif"/><Relationship Id="rId1120" Type="http://schemas.openxmlformats.org/officeDocument/2006/relationships/image" Target="../media/image1121.gif"/><Relationship Id="rId1121" Type="http://schemas.openxmlformats.org/officeDocument/2006/relationships/image" Target="../media/image1122.gif"/><Relationship Id="rId1122" Type="http://schemas.openxmlformats.org/officeDocument/2006/relationships/image" Target="../media/image1123.gif"/><Relationship Id="rId1123" Type="http://schemas.openxmlformats.org/officeDocument/2006/relationships/image" Target="../media/image1124.gif"/><Relationship Id="rId1124" Type="http://schemas.openxmlformats.org/officeDocument/2006/relationships/image" Target="../media/image1125.gif"/><Relationship Id="rId1125" Type="http://schemas.openxmlformats.org/officeDocument/2006/relationships/image" Target="../media/image1126.gif"/><Relationship Id="rId1126" Type="http://schemas.openxmlformats.org/officeDocument/2006/relationships/image" Target="../media/image1127.gif"/><Relationship Id="rId1127" Type="http://schemas.openxmlformats.org/officeDocument/2006/relationships/image" Target="../media/image1128.gif"/><Relationship Id="rId1128" Type="http://schemas.openxmlformats.org/officeDocument/2006/relationships/image" Target="../media/image1129.gif"/><Relationship Id="rId1129" Type="http://schemas.openxmlformats.org/officeDocument/2006/relationships/image" Target="../media/image1130.gif"/><Relationship Id="rId1130" Type="http://schemas.openxmlformats.org/officeDocument/2006/relationships/image" Target="../media/image1131.gif"/><Relationship Id="rId1131" Type="http://schemas.openxmlformats.org/officeDocument/2006/relationships/image" Target="../media/image1132.gif"/><Relationship Id="rId1132" Type="http://schemas.openxmlformats.org/officeDocument/2006/relationships/image" Target="../media/image1133.gif"/><Relationship Id="rId1133" Type="http://schemas.openxmlformats.org/officeDocument/2006/relationships/image" Target="../media/image1134.gif"/><Relationship Id="rId1134" Type="http://schemas.openxmlformats.org/officeDocument/2006/relationships/image" Target="../media/image1135.gif"/><Relationship Id="rId1135" Type="http://schemas.openxmlformats.org/officeDocument/2006/relationships/image" Target="../media/image1136.gif"/><Relationship Id="rId1136" Type="http://schemas.openxmlformats.org/officeDocument/2006/relationships/image" Target="../media/image1137.gif"/><Relationship Id="rId1137" Type="http://schemas.openxmlformats.org/officeDocument/2006/relationships/image" Target="../media/image1138.gif"/><Relationship Id="rId1138" Type="http://schemas.openxmlformats.org/officeDocument/2006/relationships/image" Target="../media/image1139.gif"/><Relationship Id="rId1139" Type="http://schemas.openxmlformats.org/officeDocument/2006/relationships/image" Target="../media/image1140.gif"/><Relationship Id="rId1140" Type="http://schemas.openxmlformats.org/officeDocument/2006/relationships/image" Target="../media/image1141.gif"/><Relationship Id="rId1141" Type="http://schemas.openxmlformats.org/officeDocument/2006/relationships/image" Target="../media/image1142.gif"/><Relationship Id="rId1142" Type="http://schemas.openxmlformats.org/officeDocument/2006/relationships/image" Target="../media/image1143.gif"/><Relationship Id="rId1143" Type="http://schemas.openxmlformats.org/officeDocument/2006/relationships/image" Target="../media/image1144.gif"/><Relationship Id="rId1144" Type="http://schemas.openxmlformats.org/officeDocument/2006/relationships/image" Target="../media/image1145.gif"/><Relationship Id="rId1145" Type="http://schemas.openxmlformats.org/officeDocument/2006/relationships/image" Target="../media/image1146.gif"/><Relationship Id="rId1146" Type="http://schemas.openxmlformats.org/officeDocument/2006/relationships/image" Target="../media/image1147.gif"/><Relationship Id="rId1147" Type="http://schemas.openxmlformats.org/officeDocument/2006/relationships/image" Target="../media/image1148.gif"/><Relationship Id="rId1148" Type="http://schemas.openxmlformats.org/officeDocument/2006/relationships/image" Target="../media/image1149.gif"/><Relationship Id="rId1149" Type="http://schemas.openxmlformats.org/officeDocument/2006/relationships/image" Target="../media/image1150.gif"/><Relationship Id="rId1150" Type="http://schemas.openxmlformats.org/officeDocument/2006/relationships/image" Target="../media/image1151.gif"/><Relationship Id="rId1151" Type="http://schemas.openxmlformats.org/officeDocument/2006/relationships/image" Target="../media/image1152.gif"/><Relationship Id="rId1152" Type="http://schemas.openxmlformats.org/officeDocument/2006/relationships/image" Target="../media/image1153.gif"/><Relationship Id="rId1153" Type="http://schemas.openxmlformats.org/officeDocument/2006/relationships/image" Target="../media/image1154.gif"/><Relationship Id="rId1154" Type="http://schemas.openxmlformats.org/officeDocument/2006/relationships/image" Target="../media/image1155.gif"/><Relationship Id="rId1155" Type="http://schemas.openxmlformats.org/officeDocument/2006/relationships/image" Target="../media/image1156.gif"/><Relationship Id="rId1156" Type="http://schemas.openxmlformats.org/officeDocument/2006/relationships/image" Target="../media/image1157.gif"/><Relationship Id="rId1157" Type="http://schemas.openxmlformats.org/officeDocument/2006/relationships/image" Target="../media/image1158.gif"/><Relationship Id="rId1158" Type="http://schemas.openxmlformats.org/officeDocument/2006/relationships/image" Target="../media/image1159.gif"/><Relationship Id="rId1159" Type="http://schemas.openxmlformats.org/officeDocument/2006/relationships/image" Target="../media/image1160.gif"/><Relationship Id="rId1160" Type="http://schemas.openxmlformats.org/officeDocument/2006/relationships/image" Target="../media/image1161.gif"/><Relationship Id="rId1161" Type="http://schemas.openxmlformats.org/officeDocument/2006/relationships/image" Target="../media/image1162.gif"/><Relationship Id="rId1162" Type="http://schemas.openxmlformats.org/officeDocument/2006/relationships/image" Target="../media/image1163.gif"/><Relationship Id="rId1163" Type="http://schemas.openxmlformats.org/officeDocument/2006/relationships/image" Target="../media/image1164.gif"/><Relationship Id="rId1164" Type="http://schemas.openxmlformats.org/officeDocument/2006/relationships/image" Target="../media/image1165.gif"/><Relationship Id="rId1165" Type="http://schemas.openxmlformats.org/officeDocument/2006/relationships/image" Target="../media/image1166.gif"/><Relationship Id="rId1166" Type="http://schemas.openxmlformats.org/officeDocument/2006/relationships/image" Target="../media/image1167.gif"/><Relationship Id="rId1167" Type="http://schemas.openxmlformats.org/officeDocument/2006/relationships/image" Target="../media/image1168.gif"/><Relationship Id="rId1168" Type="http://schemas.openxmlformats.org/officeDocument/2006/relationships/image" Target="../media/image1169.gif"/><Relationship Id="rId1169" Type="http://schemas.openxmlformats.org/officeDocument/2006/relationships/image" Target="../media/image1170.gif"/><Relationship Id="rId1170" Type="http://schemas.openxmlformats.org/officeDocument/2006/relationships/image" Target="../media/image1171.gif"/><Relationship Id="rId1171" Type="http://schemas.openxmlformats.org/officeDocument/2006/relationships/image" Target="../media/image1172.gif"/><Relationship Id="rId1172" Type="http://schemas.openxmlformats.org/officeDocument/2006/relationships/image" Target="../media/image1173.gif"/><Relationship Id="rId1173" Type="http://schemas.openxmlformats.org/officeDocument/2006/relationships/image" Target="../media/image1174.gif"/><Relationship Id="rId1174" Type="http://schemas.openxmlformats.org/officeDocument/2006/relationships/image" Target="../media/image1175.gif"/><Relationship Id="rId1175" Type="http://schemas.openxmlformats.org/officeDocument/2006/relationships/image" Target="../media/image1176.gif"/><Relationship Id="rId1176" Type="http://schemas.openxmlformats.org/officeDocument/2006/relationships/image" Target="../media/image1177.gif"/><Relationship Id="rId1177" Type="http://schemas.openxmlformats.org/officeDocument/2006/relationships/image" Target="../media/image1178.gif"/><Relationship Id="rId1178" Type="http://schemas.openxmlformats.org/officeDocument/2006/relationships/image" Target="../media/image1179.gif"/><Relationship Id="rId1179" Type="http://schemas.openxmlformats.org/officeDocument/2006/relationships/image" Target="../media/image1180.gif"/><Relationship Id="rId1180" Type="http://schemas.openxmlformats.org/officeDocument/2006/relationships/image" Target="../media/image1181.gif"/><Relationship Id="rId1181" Type="http://schemas.openxmlformats.org/officeDocument/2006/relationships/image" Target="../media/image1182.gif"/><Relationship Id="rId1182" Type="http://schemas.openxmlformats.org/officeDocument/2006/relationships/image" Target="../media/image1183.gif"/><Relationship Id="rId1183" Type="http://schemas.openxmlformats.org/officeDocument/2006/relationships/image" Target="../media/image1184.gif"/><Relationship Id="rId1184" Type="http://schemas.openxmlformats.org/officeDocument/2006/relationships/image" Target="../media/image1185.gif"/><Relationship Id="rId1185" Type="http://schemas.openxmlformats.org/officeDocument/2006/relationships/image" Target="../media/image1186.gif"/><Relationship Id="rId1186" Type="http://schemas.openxmlformats.org/officeDocument/2006/relationships/image" Target="../media/image1187.gif"/><Relationship Id="rId1187" Type="http://schemas.openxmlformats.org/officeDocument/2006/relationships/image" Target="../media/image1188.gif"/><Relationship Id="rId1188" Type="http://schemas.openxmlformats.org/officeDocument/2006/relationships/image" Target="../media/image1189.gif"/><Relationship Id="rId1189" Type="http://schemas.openxmlformats.org/officeDocument/2006/relationships/image" Target="../media/image1190.gif"/><Relationship Id="rId1190" Type="http://schemas.openxmlformats.org/officeDocument/2006/relationships/image" Target="../media/image1191.gif"/><Relationship Id="rId1191" Type="http://schemas.openxmlformats.org/officeDocument/2006/relationships/image" Target="../media/image1192.gif"/><Relationship Id="rId1192" Type="http://schemas.openxmlformats.org/officeDocument/2006/relationships/image" Target="../media/image1193.gif"/><Relationship Id="rId1193" Type="http://schemas.openxmlformats.org/officeDocument/2006/relationships/image" Target="../media/image1194.gif"/><Relationship Id="rId1194" Type="http://schemas.openxmlformats.org/officeDocument/2006/relationships/image" Target="../media/image1195.gif"/><Relationship Id="rId1195" Type="http://schemas.openxmlformats.org/officeDocument/2006/relationships/image" Target="../media/image1196.gif"/><Relationship Id="rId1196" Type="http://schemas.openxmlformats.org/officeDocument/2006/relationships/image" Target="../media/image1197.gif"/><Relationship Id="rId1197" Type="http://schemas.openxmlformats.org/officeDocument/2006/relationships/image" Target="../media/image1198.gif"/><Relationship Id="rId1198" Type="http://schemas.openxmlformats.org/officeDocument/2006/relationships/image" Target="../media/image1199.gif"/><Relationship Id="rId1199" Type="http://schemas.openxmlformats.org/officeDocument/2006/relationships/image" Target="../media/image1200.gif"/><Relationship Id="rId1200" Type="http://schemas.openxmlformats.org/officeDocument/2006/relationships/image" Target="../media/image1201.gif"/><Relationship Id="rId1201" Type="http://schemas.openxmlformats.org/officeDocument/2006/relationships/image" Target="../media/image1202.gif"/><Relationship Id="rId1202" Type="http://schemas.openxmlformats.org/officeDocument/2006/relationships/image" Target="../media/image1203.gif"/><Relationship Id="rId1203" Type="http://schemas.openxmlformats.org/officeDocument/2006/relationships/image" Target="../media/image1204.gif"/><Relationship Id="rId1204" Type="http://schemas.openxmlformats.org/officeDocument/2006/relationships/image" Target="../media/image1205.gif"/><Relationship Id="rId1205" Type="http://schemas.openxmlformats.org/officeDocument/2006/relationships/image" Target="../media/image1206.gif"/><Relationship Id="rId1206" Type="http://schemas.openxmlformats.org/officeDocument/2006/relationships/image" Target="../media/image1207.gif"/><Relationship Id="rId1207" Type="http://schemas.openxmlformats.org/officeDocument/2006/relationships/image" Target="../media/image1208.gif"/><Relationship Id="rId1208" Type="http://schemas.openxmlformats.org/officeDocument/2006/relationships/image" Target="../media/image1209.gif"/><Relationship Id="rId1209" Type="http://schemas.openxmlformats.org/officeDocument/2006/relationships/image" Target="../media/image1210.gif"/><Relationship Id="rId1210" Type="http://schemas.openxmlformats.org/officeDocument/2006/relationships/image" Target="../media/image1211.gif"/><Relationship Id="rId1211" Type="http://schemas.openxmlformats.org/officeDocument/2006/relationships/image" Target="../media/image1212.gif"/><Relationship Id="rId1212" Type="http://schemas.openxmlformats.org/officeDocument/2006/relationships/image" Target="../media/image1213.gif"/><Relationship Id="rId1213" Type="http://schemas.openxmlformats.org/officeDocument/2006/relationships/image" Target="../media/image1214.gif"/><Relationship Id="rId1214" Type="http://schemas.openxmlformats.org/officeDocument/2006/relationships/image" Target="../media/image1215.gif"/><Relationship Id="rId1215" Type="http://schemas.openxmlformats.org/officeDocument/2006/relationships/image" Target="../media/image1216.gif"/><Relationship Id="rId1216" Type="http://schemas.openxmlformats.org/officeDocument/2006/relationships/image" Target="../media/image1217.gif"/><Relationship Id="rId1217" Type="http://schemas.openxmlformats.org/officeDocument/2006/relationships/image" Target="../media/image1218.gif"/><Relationship Id="rId1218" Type="http://schemas.openxmlformats.org/officeDocument/2006/relationships/image" Target="../media/image1219.gif"/><Relationship Id="rId1219" Type="http://schemas.openxmlformats.org/officeDocument/2006/relationships/image" Target="../media/image1220.gif"/><Relationship Id="rId1220" Type="http://schemas.openxmlformats.org/officeDocument/2006/relationships/image" Target="../media/image1221.gif"/><Relationship Id="rId1221" Type="http://schemas.openxmlformats.org/officeDocument/2006/relationships/image" Target="../media/image1222.gif"/><Relationship Id="rId1222" Type="http://schemas.openxmlformats.org/officeDocument/2006/relationships/image" Target="../media/image1223.gif"/><Relationship Id="rId1223" Type="http://schemas.openxmlformats.org/officeDocument/2006/relationships/image" Target="../media/image1224.gif"/><Relationship Id="rId1224" Type="http://schemas.openxmlformats.org/officeDocument/2006/relationships/image" Target="../media/image1225.gif"/><Relationship Id="rId1225" Type="http://schemas.openxmlformats.org/officeDocument/2006/relationships/image" Target="../media/image1226.gif"/><Relationship Id="rId1226" Type="http://schemas.openxmlformats.org/officeDocument/2006/relationships/image" Target="../media/image1227.gif"/><Relationship Id="rId1227" Type="http://schemas.openxmlformats.org/officeDocument/2006/relationships/image" Target="../media/image1228.gif"/><Relationship Id="rId1228" Type="http://schemas.openxmlformats.org/officeDocument/2006/relationships/image" Target="../media/image1229.gif"/><Relationship Id="rId1229" Type="http://schemas.openxmlformats.org/officeDocument/2006/relationships/image" Target="../media/image1230.gif"/><Relationship Id="rId1230" Type="http://schemas.openxmlformats.org/officeDocument/2006/relationships/image" Target="../media/image1231.gif"/><Relationship Id="rId1231" Type="http://schemas.openxmlformats.org/officeDocument/2006/relationships/image" Target="../media/image1232.gif"/><Relationship Id="rId1232" Type="http://schemas.openxmlformats.org/officeDocument/2006/relationships/image" Target="../media/image1233.gif"/><Relationship Id="rId1233" Type="http://schemas.openxmlformats.org/officeDocument/2006/relationships/image" Target="../media/image1234.gif"/><Relationship Id="rId1234" Type="http://schemas.openxmlformats.org/officeDocument/2006/relationships/image" Target="../media/image1235.gif"/><Relationship Id="rId1235" Type="http://schemas.openxmlformats.org/officeDocument/2006/relationships/image" Target="../media/image1236.gif"/><Relationship Id="rId1236" Type="http://schemas.openxmlformats.org/officeDocument/2006/relationships/image" Target="../media/image1237.gif"/><Relationship Id="rId1237" Type="http://schemas.openxmlformats.org/officeDocument/2006/relationships/image" Target="../media/image1238.gif"/><Relationship Id="rId1238" Type="http://schemas.openxmlformats.org/officeDocument/2006/relationships/image" Target="../media/image1239.gif"/><Relationship Id="rId1239" Type="http://schemas.openxmlformats.org/officeDocument/2006/relationships/image" Target="../media/image1240.gif"/><Relationship Id="rId1240" Type="http://schemas.openxmlformats.org/officeDocument/2006/relationships/image" Target="../media/image1241.gif"/><Relationship Id="rId1241" Type="http://schemas.openxmlformats.org/officeDocument/2006/relationships/image" Target="../media/image1242.gif"/><Relationship Id="rId1242" Type="http://schemas.openxmlformats.org/officeDocument/2006/relationships/image" Target="../media/image1243.gif"/><Relationship Id="rId1243" Type="http://schemas.openxmlformats.org/officeDocument/2006/relationships/image" Target="../media/image1244.gif"/><Relationship Id="rId1244" Type="http://schemas.openxmlformats.org/officeDocument/2006/relationships/image" Target="../media/image1245.gif"/><Relationship Id="rId1245" Type="http://schemas.openxmlformats.org/officeDocument/2006/relationships/image" Target="../media/image1246.gif"/><Relationship Id="rId1246" Type="http://schemas.openxmlformats.org/officeDocument/2006/relationships/image" Target="../media/image1247.gif"/><Relationship Id="rId1247" Type="http://schemas.openxmlformats.org/officeDocument/2006/relationships/image" Target="../media/image1248.gif"/><Relationship Id="rId1248" Type="http://schemas.openxmlformats.org/officeDocument/2006/relationships/image" Target="../media/image1249.gif"/><Relationship Id="rId1249" Type="http://schemas.openxmlformats.org/officeDocument/2006/relationships/image" Target="../media/image1250.gif"/><Relationship Id="rId1250" Type="http://schemas.openxmlformats.org/officeDocument/2006/relationships/image" Target="../media/image1251.gif"/><Relationship Id="rId1251" Type="http://schemas.openxmlformats.org/officeDocument/2006/relationships/image" Target="../media/image1252.gif"/><Relationship Id="rId1252" Type="http://schemas.openxmlformats.org/officeDocument/2006/relationships/image" Target="../media/image1253.gif"/><Relationship Id="rId1253" Type="http://schemas.openxmlformats.org/officeDocument/2006/relationships/image" Target="../media/image1254.gif"/><Relationship Id="rId1254" Type="http://schemas.openxmlformats.org/officeDocument/2006/relationships/image" Target="../media/image1255.gif"/><Relationship Id="rId1255" Type="http://schemas.openxmlformats.org/officeDocument/2006/relationships/image" Target="../media/image1256.gif"/><Relationship Id="rId1256" Type="http://schemas.openxmlformats.org/officeDocument/2006/relationships/image" Target="../media/image1257.gif"/><Relationship Id="rId1257" Type="http://schemas.openxmlformats.org/officeDocument/2006/relationships/image" Target="../media/image1258.gif"/><Relationship Id="rId1258" Type="http://schemas.openxmlformats.org/officeDocument/2006/relationships/image" Target="../media/image1259.gif"/><Relationship Id="rId1259" Type="http://schemas.openxmlformats.org/officeDocument/2006/relationships/image" Target="../media/image1260.gif"/><Relationship Id="rId1260" Type="http://schemas.openxmlformats.org/officeDocument/2006/relationships/image" Target="../media/image1261.gif"/><Relationship Id="rId1261" Type="http://schemas.openxmlformats.org/officeDocument/2006/relationships/image" Target="../media/image1262.gif"/><Relationship Id="rId1262" Type="http://schemas.openxmlformats.org/officeDocument/2006/relationships/image" Target="../media/image1263.gif"/><Relationship Id="rId1263" Type="http://schemas.openxmlformats.org/officeDocument/2006/relationships/image" Target="../media/image1264.gif"/><Relationship Id="rId1264" Type="http://schemas.openxmlformats.org/officeDocument/2006/relationships/image" Target="../media/image1265.gif"/><Relationship Id="rId1265" Type="http://schemas.openxmlformats.org/officeDocument/2006/relationships/image" Target="../media/image1266.gif"/><Relationship Id="rId1266" Type="http://schemas.openxmlformats.org/officeDocument/2006/relationships/image" Target="../media/image1267.gif"/><Relationship Id="rId1267" Type="http://schemas.openxmlformats.org/officeDocument/2006/relationships/image" Target="../media/image1268.gif"/><Relationship Id="rId1268" Type="http://schemas.openxmlformats.org/officeDocument/2006/relationships/image" Target="../media/image1269.gif"/><Relationship Id="rId1269" Type="http://schemas.openxmlformats.org/officeDocument/2006/relationships/image" Target="../media/image1270.gif"/><Relationship Id="rId1270" Type="http://schemas.openxmlformats.org/officeDocument/2006/relationships/image" Target="../media/image1271.gif"/><Relationship Id="rId1271" Type="http://schemas.openxmlformats.org/officeDocument/2006/relationships/image" Target="../media/image1272.gif"/><Relationship Id="rId1272" Type="http://schemas.openxmlformats.org/officeDocument/2006/relationships/image" Target="../media/image1273.gif"/><Relationship Id="rId1273" Type="http://schemas.openxmlformats.org/officeDocument/2006/relationships/image" Target="../media/image1274.gif"/><Relationship Id="rId1274" Type="http://schemas.openxmlformats.org/officeDocument/2006/relationships/image" Target="../media/image1275.gif"/><Relationship Id="rId1275" Type="http://schemas.openxmlformats.org/officeDocument/2006/relationships/image" Target="../media/image1276.gif"/><Relationship Id="rId1276" Type="http://schemas.openxmlformats.org/officeDocument/2006/relationships/image" Target="../media/image1277.gif"/><Relationship Id="rId1277" Type="http://schemas.openxmlformats.org/officeDocument/2006/relationships/image" Target="../media/image1278.gif"/><Relationship Id="rId1278" Type="http://schemas.openxmlformats.org/officeDocument/2006/relationships/image" Target="../media/image1279.gif"/><Relationship Id="rId1279" Type="http://schemas.openxmlformats.org/officeDocument/2006/relationships/image" Target="../media/image1280.gif"/><Relationship Id="rId1280" Type="http://schemas.openxmlformats.org/officeDocument/2006/relationships/image" Target="../media/image1281.gif"/><Relationship Id="rId1281" Type="http://schemas.openxmlformats.org/officeDocument/2006/relationships/image" Target="../media/image1282.gif"/><Relationship Id="rId1282" Type="http://schemas.openxmlformats.org/officeDocument/2006/relationships/image" Target="../media/image1283.gif"/><Relationship Id="rId1283" Type="http://schemas.openxmlformats.org/officeDocument/2006/relationships/image" Target="../media/image1284.gif"/><Relationship Id="rId1284" Type="http://schemas.openxmlformats.org/officeDocument/2006/relationships/image" Target="../media/image1285.gif"/><Relationship Id="rId1285" Type="http://schemas.openxmlformats.org/officeDocument/2006/relationships/image" Target="../media/image1286.gif"/><Relationship Id="rId1286" Type="http://schemas.openxmlformats.org/officeDocument/2006/relationships/image" Target="../media/image1287.gif"/><Relationship Id="rId1287" Type="http://schemas.openxmlformats.org/officeDocument/2006/relationships/image" Target="../media/image1288.gif"/><Relationship Id="rId1288" Type="http://schemas.openxmlformats.org/officeDocument/2006/relationships/image" Target="../media/image1289.gif"/><Relationship Id="rId1289" Type="http://schemas.openxmlformats.org/officeDocument/2006/relationships/image" Target="../media/image1290.gif"/><Relationship Id="rId1290" Type="http://schemas.openxmlformats.org/officeDocument/2006/relationships/image" Target="../media/image1291.gif"/><Relationship Id="rId1291" Type="http://schemas.openxmlformats.org/officeDocument/2006/relationships/image" Target="../media/image1292.gif"/><Relationship Id="rId1292" Type="http://schemas.openxmlformats.org/officeDocument/2006/relationships/image" Target="../media/image1293.gif"/><Relationship Id="rId1293" Type="http://schemas.openxmlformats.org/officeDocument/2006/relationships/image" Target="../media/image1294.gif"/><Relationship Id="rId1294" Type="http://schemas.openxmlformats.org/officeDocument/2006/relationships/image" Target="../media/image1295.gif"/><Relationship Id="rId1295" Type="http://schemas.openxmlformats.org/officeDocument/2006/relationships/image" Target="../media/image1296.gif"/><Relationship Id="rId1296" Type="http://schemas.openxmlformats.org/officeDocument/2006/relationships/image" Target="../media/image1297.gif"/><Relationship Id="rId1297" Type="http://schemas.openxmlformats.org/officeDocument/2006/relationships/image" Target="../media/image1298.gif"/><Relationship Id="rId1298" Type="http://schemas.openxmlformats.org/officeDocument/2006/relationships/image" Target="../media/image1299.gif"/><Relationship Id="rId1299" Type="http://schemas.openxmlformats.org/officeDocument/2006/relationships/image" Target="../media/image1300.gif"/><Relationship Id="rId1300" Type="http://schemas.openxmlformats.org/officeDocument/2006/relationships/image" Target="../media/image1301.gif"/><Relationship Id="rId1301" Type="http://schemas.openxmlformats.org/officeDocument/2006/relationships/image" Target="../media/image1302.gif"/><Relationship Id="rId1302" Type="http://schemas.openxmlformats.org/officeDocument/2006/relationships/image" Target="../media/image1303.gif"/><Relationship Id="rId1303" Type="http://schemas.openxmlformats.org/officeDocument/2006/relationships/image" Target="../media/image1304.gif"/><Relationship Id="rId1304" Type="http://schemas.openxmlformats.org/officeDocument/2006/relationships/image" Target="../media/image1305.gif"/><Relationship Id="rId1305" Type="http://schemas.openxmlformats.org/officeDocument/2006/relationships/image" Target="../media/image1306.gif"/><Relationship Id="rId1306" Type="http://schemas.openxmlformats.org/officeDocument/2006/relationships/image" Target="../media/image1307.gif"/><Relationship Id="rId1307" Type="http://schemas.openxmlformats.org/officeDocument/2006/relationships/image" Target="../media/image1308.gif"/><Relationship Id="rId1308" Type="http://schemas.openxmlformats.org/officeDocument/2006/relationships/image" Target="../media/image1309.gif"/><Relationship Id="rId1309" Type="http://schemas.openxmlformats.org/officeDocument/2006/relationships/image" Target="../media/image1310.gif"/><Relationship Id="rId1310" Type="http://schemas.openxmlformats.org/officeDocument/2006/relationships/image" Target="../media/image1311.gif"/><Relationship Id="rId1311" Type="http://schemas.openxmlformats.org/officeDocument/2006/relationships/image" Target="../media/image1312.gif"/><Relationship Id="rId1312" Type="http://schemas.openxmlformats.org/officeDocument/2006/relationships/image" Target="../media/image1313.gif"/><Relationship Id="rId1313" Type="http://schemas.openxmlformats.org/officeDocument/2006/relationships/image" Target="../media/image1314.gif"/><Relationship Id="rId1314" Type="http://schemas.openxmlformats.org/officeDocument/2006/relationships/image" Target="../media/image1315.gif"/><Relationship Id="rId1315" Type="http://schemas.openxmlformats.org/officeDocument/2006/relationships/image" Target="../media/image1316.gif"/><Relationship Id="rId1316" Type="http://schemas.openxmlformats.org/officeDocument/2006/relationships/image" Target="../media/image1317.gif"/><Relationship Id="rId1317" Type="http://schemas.openxmlformats.org/officeDocument/2006/relationships/image" Target="../media/image1318.gif"/><Relationship Id="rId1318" Type="http://schemas.openxmlformats.org/officeDocument/2006/relationships/image" Target="../media/image1319.gif"/><Relationship Id="rId1319" Type="http://schemas.openxmlformats.org/officeDocument/2006/relationships/image" Target="../media/image1320.gif"/><Relationship Id="rId1320" Type="http://schemas.openxmlformats.org/officeDocument/2006/relationships/image" Target="../media/image1321.gif"/><Relationship Id="rId1321" Type="http://schemas.openxmlformats.org/officeDocument/2006/relationships/image" Target="../media/image1322.gif"/><Relationship Id="rId1322" Type="http://schemas.openxmlformats.org/officeDocument/2006/relationships/image" Target="../media/image1323.gif"/><Relationship Id="rId1323" Type="http://schemas.openxmlformats.org/officeDocument/2006/relationships/image" Target="../media/image1324.gif"/><Relationship Id="rId1324" Type="http://schemas.openxmlformats.org/officeDocument/2006/relationships/image" Target="../media/image1325.gif"/><Relationship Id="rId1325" Type="http://schemas.openxmlformats.org/officeDocument/2006/relationships/image" Target="../media/image1326.gif"/><Relationship Id="rId1326" Type="http://schemas.openxmlformats.org/officeDocument/2006/relationships/image" Target="../media/image1327.gif"/><Relationship Id="rId1327" Type="http://schemas.openxmlformats.org/officeDocument/2006/relationships/image" Target="../media/image1328.gif"/><Relationship Id="rId1328" Type="http://schemas.openxmlformats.org/officeDocument/2006/relationships/image" Target="../media/image1329.gif"/><Relationship Id="rId1329" Type="http://schemas.openxmlformats.org/officeDocument/2006/relationships/image" Target="../media/image1330.gif"/><Relationship Id="rId1330" Type="http://schemas.openxmlformats.org/officeDocument/2006/relationships/image" Target="../media/image1331.gif"/><Relationship Id="rId1331" Type="http://schemas.openxmlformats.org/officeDocument/2006/relationships/image" Target="../media/image1332.gif"/><Relationship Id="rId1332" Type="http://schemas.openxmlformats.org/officeDocument/2006/relationships/image" Target="../media/image1333.gif"/><Relationship Id="rId1333" Type="http://schemas.openxmlformats.org/officeDocument/2006/relationships/image" Target="../media/image1334.gif"/><Relationship Id="rId1334" Type="http://schemas.openxmlformats.org/officeDocument/2006/relationships/image" Target="../media/image1335.gif"/><Relationship Id="rId1335" Type="http://schemas.openxmlformats.org/officeDocument/2006/relationships/image" Target="../media/image1336.gif"/><Relationship Id="rId1336" Type="http://schemas.openxmlformats.org/officeDocument/2006/relationships/image" Target="../media/image1337.gif"/><Relationship Id="rId1337" Type="http://schemas.openxmlformats.org/officeDocument/2006/relationships/image" Target="../media/image1338.gif"/><Relationship Id="rId1338" Type="http://schemas.openxmlformats.org/officeDocument/2006/relationships/image" Target="../media/image1339.gif"/><Relationship Id="rId1339" Type="http://schemas.openxmlformats.org/officeDocument/2006/relationships/image" Target="../media/image1340.gif"/><Relationship Id="rId1340" Type="http://schemas.openxmlformats.org/officeDocument/2006/relationships/image" Target="../media/image1341.gif"/><Relationship Id="rId1341" Type="http://schemas.openxmlformats.org/officeDocument/2006/relationships/image" Target="../media/image1342.gif"/><Relationship Id="rId1342" Type="http://schemas.openxmlformats.org/officeDocument/2006/relationships/image" Target="../media/image1343.gif"/><Relationship Id="rId1343" Type="http://schemas.openxmlformats.org/officeDocument/2006/relationships/image" Target="../media/image1344.gif"/><Relationship Id="rId1344" Type="http://schemas.openxmlformats.org/officeDocument/2006/relationships/image" Target="../media/image1345.gif"/><Relationship Id="rId1345" Type="http://schemas.openxmlformats.org/officeDocument/2006/relationships/image" Target="../media/image1346.gif"/><Relationship Id="rId1346" Type="http://schemas.openxmlformats.org/officeDocument/2006/relationships/image" Target="../media/image1347.gif"/><Relationship Id="rId1347" Type="http://schemas.openxmlformats.org/officeDocument/2006/relationships/image" Target="../media/image1348.gif"/><Relationship Id="rId1348" Type="http://schemas.openxmlformats.org/officeDocument/2006/relationships/image" Target="../media/image1349.gif"/><Relationship Id="rId1349" Type="http://schemas.openxmlformats.org/officeDocument/2006/relationships/image" Target="../media/image1350.gif"/><Relationship Id="rId1350" Type="http://schemas.openxmlformats.org/officeDocument/2006/relationships/image" Target="../media/image1351.gif"/><Relationship Id="rId1351" Type="http://schemas.openxmlformats.org/officeDocument/2006/relationships/image" Target="../media/image1352.gif"/><Relationship Id="rId1352" Type="http://schemas.openxmlformats.org/officeDocument/2006/relationships/image" Target="../media/image1353.gif"/><Relationship Id="rId1353" Type="http://schemas.openxmlformats.org/officeDocument/2006/relationships/image" Target="../media/image1354.gif"/><Relationship Id="rId1354" Type="http://schemas.openxmlformats.org/officeDocument/2006/relationships/image" Target="../media/image1355.gif"/><Relationship Id="rId1355" Type="http://schemas.openxmlformats.org/officeDocument/2006/relationships/image" Target="../media/image1356.gif"/><Relationship Id="rId1356" Type="http://schemas.openxmlformats.org/officeDocument/2006/relationships/image" Target="../media/image1357.gif"/><Relationship Id="rId1357" Type="http://schemas.openxmlformats.org/officeDocument/2006/relationships/image" Target="../media/image1358.gif"/><Relationship Id="rId1358" Type="http://schemas.openxmlformats.org/officeDocument/2006/relationships/image" Target="../media/image1359.gif"/><Relationship Id="rId1359" Type="http://schemas.openxmlformats.org/officeDocument/2006/relationships/image" Target="../media/image1360.gif"/><Relationship Id="rId1360" Type="http://schemas.openxmlformats.org/officeDocument/2006/relationships/image" Target="../media/image1361.gif"/><Relationship Id="rId1361" Type="http://schemas.openxmlformats.org/officeDocument/2006/relationships/image" Target="../media/image1362.gif"/><Relationship Id="rId1362" Type="http://schemas.openxmlformats.org/officeDocument/2006/relationships/image" Target="../media/image1363.gif"/><Relationship Id="rId1363" Type="http://schemas.openxmlformats.org/officeDocument/2006/relationships/image" Target="../media/image1364.gif"/><Relationship Id="rId1364" Type="http://schemas.openxmlformats.org/officeDocument/2006/relationships/image" Target="../media/image1365.gif"/><Relationship Id="rId1365" Type="http://schemas.openxmlformats.org/officeDocument/2006/relationships/image" Target="../media/image1366.gif"/><Relationship Id="rId1366" Type="http://schemas.openxmlformats.org/officeDocument/2006/relationships/image" Target="../media/image1367.gif"/><Relationship Id="rId1367" Type="http://schemas.openxmlformats.org/officeDocument/2006/relationships/image" Target="../media/image1368.gif"/><Relationship Id="rId1368" Type="http://schemas.openxmlformats.org/officeDocument/2006/relationships/image" Target="../media/image1369.gif"/><Relationship Id="rId1369" Type="http://schemas.openxmlformats.org/officeDocument/2006/relationships/image" Target="../media/image1370.gif"/><Relationship Id="rId1370" Type="http://schemas.openxmlformats.org/officeDocument/2006/relationships/image" Target="../media/image1371.gif"/><Relationship Id="rId1371" Type="http://schemas.openxmlformats.org/officeDocument/2006/relationships/image" Target="../media/image1372.gif"/><Relationship Id="rId1372" Type="http://schemas.openxmlformats.org/officeDocument/2006/relationships/image" Target="../media/image1373.gif"/><Relationship Id="rId1373" Type="http://schemas.openxmlformats.org/officeDocument/2006/relationships/image" Target="../media/image1374.gif"/><Relationship Id="rId1374" Type="http://schemas.openxmlformats.org/officeDocument/2006/relationships/image" Target="../media/image1375.gif"/><Relationship Id="rId1375" Type="http://schemas.openxmlformats.org/officeDocument/2006/relationships/image" Target="../media/image1376.gif"/><Relationship Id="rId1376" Type="http://schemas.openxmlformats.org/officeDocument/2006/relationships/image" Target="../media/image1377.gif"/><Relationship Id="rId1377" Type="http://schemas.openxmlformats.org/officeDocument/2006/relationships/image" Target="../media/image1378.gif"/><Relationship Id="rId1378" Type="http://schemas.openxmlformats.org/officeDocument/2006/relationships/image" Target="../media/image1379.gif"/><Relationship Id="rId1379" Type="http://schemas.openxmlformats.org/officeDocument/2006/relationships/image" Target="../media/image1380.gif"/><Relationship Id="rId1380" Type="http://schemas.openxmlformats.org/officeDocument/2006/relationships/image" Target="../media/image1381.gif"/><Relationship Id="rId1381" Type="http://schemas.openxmlformats.org/officeDocument/2006/relationships/image" Target="../media/image1382.gif"/><Relationship Id="rId1382" Type="http://schemas.openxmlformats.org/officeDocument/2006/relationships/image" Target="../media/image1383.gif"/><Relationship Id="rId1383" Type="http://schemas.openxmlformats.org/officeDocument/2006/relationships/image" Target="../media/image1384.gif"/><Relationship Id="rId1384" Type="http://schemas.openxmlformats.org/officeDocument/2006/relationships/image" Target="../media/image1385.gif"/><Relationship Id="rId1385" Type="http://schemas.openxmlformats.org/officeDocument/2006/relationships/image" Target="../media/image1386.gif"/><Relationship Id="rId1386" Type="http://schemas.openxmlformats.org/officeDocument/2006/relationships/image" Target="../media/image1387.gif"/><Relationship Id="rId1387" Type="http://schemas.openxmlformats.org/officeDocument/2006/relationships/image" Target="../media/image1388.gif"/><Relationship Id="rId1388" Type="http://schemas.openxmlformats.org/officeDocument/2006/relationships/image" Target="../media/image1389.gif"/><Relationship Id="rId1389" Type="http://schemas.openxmlformats.org/officeDocument/2006/relationships/image" Target="../media/image1390.gif"/><Relationship Id="rId1390" Type="http://schemas.openxmlformats.org/officeDocument/2006/relationships/image" Target="../media/image1391.gif"/><Relationship Id="rId1391" Type="http://schemas.openxmlformats.org/officeDocument/2006/relationships/image" Target="../media/image1392.gif"/><Relationship Id="rId1392" Type="http://schemas.openxmlformats.org/officeDocument/2006/relationships/image" Target="../media/image1393.gif"/><Relationship Id="rId1393" Type="http://schemas.openxmlformats.org/officeDocument/2006/relationships/image" Target="../media/image1394.gif"/><Relationship Id="rId1394" Type="http://schemas.openxmlformats.org/officeDocument/2006/relationships/image" Target="../media/image1395.gif"/><Relationship Id="rId1395" Type="http://schemas.openxmlformats.org/officeDocument/2006/relationships/image" Target="../media/image1396.gif"/><Relationship Id="rId1396" Type="http://schemas.openxmlformats.org/officeDocument/2006/relationships/image" Target="../media/image1397.gif"/><Relationship Id="rId1397" Type="http://schemas.openxmlformats.org/officeDocument/2006/relationships/image" Target="../media/image1398.gif"/><Relationship Id="rId1398" Type="http://schemas.openxmlformats.org/officeDocument/2006/relationships/image" Target="../media/image1399.gif"/><Relationship Id="rId1399" Type="http://schemas.openxmlformats.org/officeDocument/2006/relationships/image" Target="../media/image1400.gif"/><Relationship Id="rId1400" Type="http://schemas.openxmlformats.org/officeDocument/2006/relationships/image" Target="../media/image1401.gif"/><Relationship Id="rId1401" Type="http://schemas.openxmlformats.org/officeDocument/2006/relationships/image" Target="../media/image1402.gif"/><Relationship Id="rId1402" Type="http://schemas.openxmlformats.org/officeDocument/2006/relationships/image" Target="../media/image1403.gif"/><Relationship Id="rId1403" Type="http://schemas.openxmlformats.org/officeDocument/2006/relationships/image" Target="../media/image1404.gif"/><Relationship Id="rId1404" Type="http://schemas.openxmlformats.org/officeDocument/2006/relationships/image" Target="../media/image1405.gif"/><Relationship Id="rId1405" Type="http://schemas.openxmlformats.org/officeDocument/2006/relationships/image" Target="../media/image1406.gif"/><Relationship Id="rId1406" Type="http://schemas.openxmlformats.org/officeDocument/2006/relationships/image" Target="../media/image1407.gif"/><Relationship Id="rId1407" Type="http://schemas.openxmlformats.org/officeDocument/2006/relationships/image" Target="../media/image1408.gif"/><Relationship Id="rId1408" Type="http://schemas.openxmlformats.org/officeDocument/2006/relationships/image" Target="../media/image1409.gif"/><Relationship Id="rId1409" Type="http://schemas.openxmlformats.org/officeDocument/2006/relationships/image" Target="../media/image1410.gif"/><Relationship Id="rId1410" Type="http://schemas.openxmlformats.org/officeDocument/2006/relationships/image" Target="../media/image1411.gif"/><Relationship Id="rId1411" Type="http://schemas.openxmlformats.org/officeDocument/2006/relationships/image" Target="../media/image1412.gif"/><Relationship Id="rId1412" Type="http://schemas.openxmlformats.org/officeDocument/2006/relationships/image" Target="../media/image1413.gif"/><Relationship Id="rId1413" Type="http://schemas.openxmlformats.org/officeDocument/2006/relationships/image" Target="../media/image1414.gif"/><Relationship Id="rId1414" Type="http://schemas.openxmlformats.org/officeDocument/2006/relationships/image" Target="../media/image1415.gif"/><Relationship Id="rId1415" Type="http://schemas.openxmlformats.org/officeDocument/2006/relationships/image" Target="../media/image1416.gif"/><Relationship Id="rId1416" Type="http://schemas.openxmlformats.org/officeDocument/2006/relationships/image" Target="../media/image1417.gif"/><Relationship Id="rId1417" Type="http://schemas.openxmlformats.org/officeDocument/2006/relationships/image" Target="../media/image1418.gif"/><Relationship Id="rId1418" Type="http://schemas.openxmlformats.org/officeDocument/2006/relationships/image" Target="../media/image1419.gif"/><Relationship Id="rId1419" Type="http://schemas.openxmlformats.org/officeDocument/2006/relationships/image" Target="../media/image1420.gif"/><Relationship Id="rId1420" Type="http://schemas.openxmlformats.org/officeDocument/2006/relationships/image" Target="../media/image1421.gif"/><Relationship Id="rId1421" Type="http://schemas.openxmlformats.org/officeDocument/2006/relationships/image" Target="../media/image1422.gif"/><Relationship Id="rId1422" Type="http://schemas.openxmlformats.org/officeDocument/2006/relationships/image" Target="../media/image1423.gif"/><Relationship Id="rId1423" Type="http://schemas.openxmlformats.org/officeDocument/2006/relationships/image" Target="../media/image1424.gif"/><Relationship Id="rId1424" Type="http://schemas.openxmlformats.org/officeDocument/2006/relationships/image" Target="../media/image1425.gif"/><Relationship Id="rId1425" Type="http://schemas.openxmlformats.org/officeDocument/2006/relationships/image" Target="../media/image1426.gif"/><Relationship Id="rId1426" Type="http://schemas.openxmlformats.org/officeDocument/2006/relationships/image" Target="../media/image1427.gif"/><Relationship Id="rId1427" Type="http://schemas.openxmlformats.org/officeDocument/2006/relationships/image" Target="../media/image1428.gif"/><Relationship Id="rId1428" Type="http://schemas.openxmlformats.org/officeDocument/2006/relationships/image" Target="../media/image1429.gif"/><Relationship Id="rId1429" Type="http://schemas.openxmlformats.org/officeDocument/2006/relationships/image" Target="../media/image1430.gif"/><Relationship Id="rId1430" Type="http://schemas.openxmlformats.org/officeDocument/2006/relationships/image" Target="../media/image1431.gif"/><Relationship Id="rId1431" Type="http://schemas.openxmlformats.org/officeDocument/2006/relationships/image" Target="../media/image1432.gif"/><Relationship Id="rId1432" Type="http://schemas.openxmlformats.org/officeDocument/2006/relationships/image" Target="../media/image1433.gif"/><Relationship Id="rId1433" Type="http://schemas.openxmlformats.org/officeDocument/2006/relationships/image" Target="../media/image1434.gif"/><Relationship Id="rId1434" Type="http://schemas.openxmlformats.org/officeDocument/2006/relationships/image" Target="../media/image1435.gif"/><Relationship Id="rId1435" Type="http://schemas.openxmlformats.org/officeDocument/2006/relationships/image" Target="../media/image1436.gif"/><Relationship Id="rId1436" Type="http://schemas.openxmlformats.org/officeDocument/2006/relationships/image" Target="../media/image1437.gif"/><Relationship Id="rId1437" Type="http://schemas.openxmlformats.org/officeDocument/2006/relationships/image" Target="../media/image1438.gif"/><Relationship Id="rId1438" Type="http://schemas.openxmlformats.org/officeDocument/2006/relationships/image" Target="../media/image1439.gif"/><Relationship Id="rId1439" Type="http://schemas.openxmlformats.org/officeDocument/2006/relationships/image" Target="../media/image1440.gif"/><Relationship Id="rId1440" Type="http://schemas.openxmlformats.org/officeDocument/2006/relationships/image" Target="../media/image1441.gif"/><Relationship Id="rId1441" Type="http://schemas.openxmlformats.org/officeDocument/2006/relationships/image" Target="../media/image1442.gif"/><Relationship Id="rId1442" Type="http://schemas.openxmlformats.org/officeDocument/2006/relationships/image" Target="../media/image1443.gif"/><Relationship Id="rId1443" Type="http://schemas.openxmlformats.org/officeDocument/2006/relationships/image" Target="../media/image1444.gif"/><Relationship Id="rId1444" Type="http://schemas.openxmlformats.org/officeDocument/2006/relationships/image" Target="../media/image1445.gif"/><Relationship Id="rId1445" Type="http://schemas.openxmlformats.org/officeDocument/2006/relationships/image" Target="../media/image1446.gif"/><Relationship Id="rId1446" Type="http://schemas.openxmlformats.org/officeDocument/2006/relationships/image" Target="../media/image1447.gif"/><Relationship Id="rId1447" Type="http://schemas.openxmlformats.org/officeDocument/2006/relationships/image" Target="../media/image1448.gif"/><Relationship Id="rId1448" Type="http://schemas.openxmlformats.org/officeDocument/2006/relationships/image" Target="../media/image1449.gif"/><Relationship Id="rId1449" Type="http://schemas.openxmlformats.org/officeDocument/2006/relationships/image" Target="../media/image1450.gif"/><Relationship Id="rId1450" Type="http://schemas.openxmlformats.org/officeDocument/2006/relationships/image" Target="../media/image1451.gif"/><Relationship Id="rId1451" Type="http://schemas.openxmlformats.org/officeDocument/2006/relationships/image" Target="../media/image1452.gif"/><Relationship Id="rId1452" Type="http://schemas.openxmlformats.org/officeDocument/2006/relationships/image" Target="../media/image1453.gif"/><Relationship Id="rId1453" Type="http://schemas.openxmlformats.org/officeDocument/2006/relationships/image" Target="../media/image1454.gif"/><Relationship Id="rId1454" Type="http://schemas.openxmlformats.org/officeDocument/2006/relationships/image" Target="../media/image1455.gif"/><Relationship Id="rId1455" Type="http://schemas.openxmlformats.org/officeDocument/2006/relationships/image" Target="../media/image1456.gif"/><Relationship Id="rId1456" Type="http://schemas.openxmlformats.org/officeDocument/2006/relationships/image" Target="../media/image1457.gif"/><Relationship Id="rId1457" Type="http://schemas.openxmlformats.org/officeDocument/2006/relationships/image" Target="../media/image1458.gif"/><Relationship Id="rId1458" Type="http://schemas.openxmlformats.org/officeDocument/2006/relationships/image" Target="../media/image1459.gif"/><Relationship Id="rId1459" Type="http://schemas.openxmlformats.org/officeDocument/2006/relationships/image" Target="../media/image1460.gif"/><Relationship Id="rId1460" Type="http://schemas.openxmlformats.org/officeDocument/2006/relationships/image" Target="../media/image1461.gif"/><Relationship Id="rId1461" Type="http://schemas.openxmlformats.org/officeDocument/2006/relationships/image" Target="../media/image1462.gif"/><Relationship Id="rId1462" Type="http://schemas.openxmlformats.org/officeDocument/2006/relationships/image" Target="../media/image1463.gif"/><Relationship Id="rId1463" Type="http://schemas.openxmlformats.org/officeDocument/2006/relationships/image" Target="../media/image1464.gif"/><Relationship Id="rId1464" Type="http://schemas.openxmlformats.org/officeDocument/2006/relationships/image" Target="../media/image1465.gif"/><Relationship Id="rId1465" Type="http://schemas.openxmlformats.org/officeDocument/2006/relationships/image" Target="../media/image1466.gif"/><Relationship Id="rId1466" Type="http://schemas.openxmlformats.org/officeDocument/2006/relationships/image" Target="../media/image1467.gif"/><Relationship Id="rId1467" Type="http://schemas.openxmlformats.org/officeDocument/2006/relationships/image" Target="../media/image1468.gif"/><Relationship Id="rId1468" Type="http://schemas.openxmlformats.org/officeDocument/2006/relationships/image" Target="../media/image1469.gif"/><Relationship Id="rId1469" Type="http://schemas.openxmlformats.org/officeDocument/2006/relationships/image" Target="../media/image1470.gif"/><Relationship Id="rId1470" Type="http://schemas.openxmlformats.org/officeDocument/2006/relationships/image" Target="../media/image1471.gif"/><Relationship Id="rId1471" Type="http://schemas.openxmlformats.org/officeDocument/2006/relationships/image" Target="../media/image1472.gif"/><Relationship Id="rId1472" Type="http://schemas.openxmlformats.org/officeDocument/2006/relationships/image" Target="../media/image1473.gif"/><Relationship Id="rId1473" Type="http://schemas.openxmlformats.org/officeDocument/2006/relationships/image" Target="../media/image1474.gif"/><Relationship Id="rId1474" Type="http://schemas.openxmlformats.org/officeDocument/2006/relationships/image" Target="../media/image1475.gif"/><Relationship Id="rId1475" Type="http://schemas.openxmlformats.org/officeDocument/2006/relationships/image" Target="../media/image1476.gif"/><Relationship Id="rId1476" Type="http://schemas.openxmlformats.org/officeDocument/2006/relationships/image" Target="../media/image1477.gif"/><Relationship Id="rId1477" Type="http://schemas.openxmlformats.org/officeDocument/2006/relationships/image" Target="../media/image1478.gif"/><Relationship Id="rId1478" Type="http://schemas.openxmlformats.org/officeDocument/2006/relationships/image" Target="../media/image1479.gif"/><Relationship Id="rId1479" Type="http://schemas.openxmlformats.org/officeDocument/2006/relationships/image" Target="../media/image1480.gif"/><Relationship Id="rId1480" Type="http://schemas.openxmlformats.org/officeDocument/2006/relationships/image" Target="../media/image1481.gif"/><Relationship Id="rId1481" Type="http://schemas.openxmlformats.org/officeDocument/2006/relationships/image" Target="../media/image1482.gif"/><Relationship Id="rId1482" Type="http://schemas.openxmlformats.org/officeDocument/2006/relationships/image" Target="../media/image1483.gif"/><Relationship Id="rId1483" Type="http://schemas.openxmlformats.org/officeDocument/2006/relationships/image" Target="../media/image1484.gif"/><Relationship Id="rId1484" Type="http://schemas.openxmlformats.org/officeDocument/2006/relationships/image" Target="../media/image1485.gif"/><Relationship Id="rId1485" Type="http://schemas.openxmlformats.org/officeDocument/2006/relationships/image" Target="../media/image1486.gif"/><Relationship Id="rId1486" Type="http://schemas.openxmlformats.org/officeDocument/2006/relationships/image" Target="../media/image1487.gif"/><Relationship Id="rId1487" Type="http://schemas.openxmlformats.org/officeDocument/2006/relationships/image" Target="../media/image1488.gif"/><Relationship Id="rId1488" Type="http://schemas.openxmlformats.org/officeDocument/2006/relationships/image" Target="../media/image1489.gif"/><Relationship Id="rId1489" Type="http://schemas.openxmlformats.org/officeDocument/2006/relationships/image" Target="../media/image1490.gif"/><Relationship Id="rId1490" Type="http://schemas.openxmlformats.org/officeDocument/2006/relationships/image" Target="../media/image1491.gif"/><Relationship Id="rId1491" Type="http://schemas.openxmlformats.org/officeDocument/2006/relationships/image" Target="../media/image1492.gif"/><Relationship Id="rId1492" Type="http://schemas.openxmlformats.org/officeDocument/2006/relationships/image" Target="../media/image1493.gif"/><Relationship Id="rId1493" Type="http://schemas.openxmlformats.org/officeDocument/2006/relationships/image" Target="../media/image1494.gif"/><Relationship Id="rId1494" Type="http://schemas.openxmlformats.org/officeDocument/2006/relationships/image" Target="../media/image1495.gif"/><Relationship Id="rId1495" Type="http://schemas.openxmlformats.org/officeDocument/2006/relationships/image" Target="../media/image1496.gif"/><Relationship Id="rId1496" Type="http://schemas.openxmlformats.org/officeDocument/2006/relationships/image" Target="../media/image1497.gif"/><Relationship Id="rId1497" Type="http://schemas.openxmlformats.org/officeDocument/2006/relationships/image" Target="../media/image1498.gif"/><Relationship Id="rId1498" Type="http://schemas.openxmlformats.org/officeDocument/2006/relationships/image" Target="../media/image1499.gif"/><Relationship Id="rId1499" Type="http://schemas.openxmlformats.org/officeDocument/2006/relationships/image" Target="../media/image1500.gif"/><Relationship Id="rId1500" Type="http://schemas.openxmlformats.org/officeDocument/2006/relationships/image" Target="../media/image1501.gif"/><Relationship Id="rId1501" Type="http://schemas.openxmlformats.org/officeDocument/2006/relationships/image" Target="../media/image1502.gif"/><Relationship Id="rId1502" Type="http://schemas.openxmlformats.org/officeDocument/2006/relationships/image" Target="../media/image1503.gif"/><Relationship Id="rId1503" Type="http://schemas.openxmlformats.org/officeDocument/2006/relationships/image" Target="../media/image1504.gif"/><Relationship Id="rId1504" Type="http://schemas.openxmlformats.org/officeDocument/2006/relationships/image" Target="../media/image1505.gif"/><Relationship Id="rId1505" Type="http://schemas.openxmlformats.org/officeDocument/2006/relationships/image" Target="../media/image1506.gif"/><Relationship Id="rId1506" Type="http://schemas.openxmlformats.org/officeDocument/2006/relationships/image" Target="../media/image1507.gif"/><Relationship Id="rId1507" Type="http://schemas.openxmlformats.org/officeDocument/2006/relationships/image" Target="../media/image1508.gif"/><Relationship Id="rId1508" Type="http://schemas.openxmlformats.org/officeDocument/2006/relationships/image" Target="../media/image1509.gif"/><Relationship Id="rId1509" Type="http://schemas.openxmlformats.org/officeDocument/2006/relationships/image" Target="../media/image1510.gif"/><Relationship Id="rId1510" Type="http://schemas.openxmlformats.org/officeDocument/2006/relationships/image" Target="../media/image1511.gif"/><Relationship Id="rId1511" Type="http://schemas.openxmlformats.org/officeDocument/2006/relationships/image" Target="../media/image1512.gif"/><Relationship Id="rId1512" Type="http://schemas.openxmlformats.org/officeDocument/2006/relationships/image" Target="../media/image1513.gif"/><Relationship Id="rId1513" Type="http://schemas.openxmlformats.org/officeDocument/2006/relationships/image" Target="../media/image1514.gif"/><Relationship Id="rId1514" Type="http://schemas.openxmlformats.org/officeDocument/2006/relationships/image" Target="../media/image1515.gif"/><Relationship Id="rId1515" Type="http://schemas.openxmlformats.org/officeDocument/2006/relationships/image" Target="../media/image1516.gif"/><Relationship Id="rId1516" Type="http://schemas.openxmlformats.org/officeDocument/2006/relationships/image" Target="../media/image1517.gif"/><Relationship Id="rId1517" Type="http://schemas.openxmlformats.org/officeDocument/2006/relationships/image" Target="../media/image1518.gif"/><Relationship Id="rId1518" Type="http://schemas.openxmlformats.org/officeDocument/2006/relationships/image" Target="../media/image1519.gif"/><Relationship Id="rId1519" Type="http://schemas.openxmlformats.org/officeDocument/2006/relationships/image" Target="../media/image1520.gif"/><Relationship Id="rId1520" Type="http://schemas.openxmlformats.org/officeDocument/2006/relationships/image" Target="../media/image1521.gif"/><Relationship Id="rId1521" Type="http://schemas.openxmlformats.org/officeDocument/2006/relationships/image" Target="../media/image1522.gif"/><Relationship Id="rId1522" Type="http://schemas.openxmlformats.org/officeDocument/2006/relationships/image" Target="../media/image1523.gif"/><Relationship Id="rId1523" Type="http://schemas.openxmlformats.org/officeDocument/2006/relationships/image" Target="../media/image1524.gif"/><Relationship Id="rId1524" Type="http://schemas.openxmlformats.org/officeDocument/2006/relationships/image" Target="../media/image1525.gif"/><Relationship Id="rId1525" Type="http://schemas.openxmlformats.org/officeDocument/2006/relationships/image" Target="../media/image1526.gif"/><Relationship Id="rId1526" Type="http://schemas.openxmlformats.org/officeDocument/2006/relationships/image" Target="../media/image1527.gif"/><Relationship Id="rId1527" Type="http://schemas.openxmlformats.org/officeDocument/2006/relationships/image" Target="../media/image1528.gif"/><Relationship Id="rId1528" Type="http://schemas.openxmlformats.org/officeDocument/2006/relationships/image" Target="../media/image1529.gif"/><Relationship Id="rId1529" Type="http://schemas.openxmlformats.org/officeDocument/2006/relationships/image" Target="../media/image1530.gif"/><Relationship Id="rId1530" Type="http://schemas.openxmlformats.org/officeDocument/2006/relationships/image" Target="../media/image1531.gif"/><Relationship Id="rId1531" Type="http://schemas.openxmlformats.org/officeDocument/2006/relationships/image" Target="../media/image1532.gif"/><Relationship Id="rId1532" Type="http://schemas.openxmlformats.org/officeDocument/2006/relationships/image" Target="../media/image1533.gif"/><Relationship Id="rId1533" Type="http://schemas.openxmlformats.org/officeDocument/2006/relationships/image" Target="../media/image1534.gif"/><Relationship Id="rId1534" Type="http://schemas.openxmlformats.org/officeDocument/2006/relationships/image" Target="../media/image1535.gif"/><Relationship Id="rId1535" Type="http://schemas.openxmlformats.org/officeDocument/2006/relationships/image" Target="../media/image1536.gif"/><Relationship Id="rId1536" Type="http://schemas.openxmlformats.org/officeDocument/2006/relationships/image" Target="../media/image1537.gif"/><Relationship Id="rId1537" Type="http://schemas.openxmlformats.org/officeDocument/2006/relationships/image" Target="../media/image1538.gif"/><Relationship Id="rId1538" Type="http://schemas.openxmlformats.org/officeDocument/2006/relationships/image" Target="../media/image1539.gif"/><Relationship Id="rId1539" Type="http://schemas.openxmlformats.org/officeDocument/2006/relationships/image" Target="../media/image1540.gif"/><Relationship Id="rId1540" Type="http://schemas.openxmlformats.org/officeDocument/2006/relationships/image" Target="../media/image1541.gif"/><Relationship Id="rId1541" Type="http://schemas.openxmlformats.org/officeDocument/2006/relationships/image" Target="../media/image1542.gif"/><Relationship Id="rId1542" Type="http://schemas.openxmlformats.org/officeDocument/2006/relationships/image" Target="../media/image1543.gif"/><Relationship Id="rId1543" Type="http://schemas.openxmlformats.org/officeDocument/2006/relationships/image" Target="../media/image1544.gif"/><Relationship Id="rId1544" Type="http://schemas.openxmlformats.org/officeDocument/2006/relationships/image" Target="../media/image1545.gif"/><Relationship Id="rId1545" Type="http://schemas.openxmlformats.org/officeDocument/2006/relationships/image" Target="../media/image1546.gif"/><Relationship Id="rId1546" Type="http://schemas.openxmlformats.org/officeDocument/2006/relationships/image" Target="../media/image1547.gif"/><Relationship Id="rId1547" Type="http://schemas.openxmlformats.org/officeDocument/2006/relationships/image" Target="../media/image1548.gif"/><Relationship Id="rId1548" Type="http://schemas.openxmlformats.org/officeDocument/2006/relationships/image" Target="../media/image1549.gif"/><Relationship Id="rId1549" Type="http://schemas.openxmlformats.org/officeDocument/2006/relationships/image" Target="../media/image1550.gif"/><Relationship Id="rId1550" Type="http://schemas.openxmlformats.org/officeDocument/2006/relationships/image" Target="../media/image1551.gif"/><Relationship Id="rId1551" Type="http://schemas.openxmlformats.org/officeDocument/2006/relationships/image" Target="../media/image1552.gif"/><Relationship Id="rId1552" Type="http://schemas.openxmlformats.org/officeDocument/2006/relationships/image" Target="../media/image1553.gif"/><Relationship Id="rId1553" Type="http://schemas.openxmlformats.org/officeDocument/2006/relationships/image" Target="../media/image1554.gif"/><Relationship Id="rId1554" Type="http://schemas.openxmlformats.org/officeDocument/2006/relationships/image" Target="../media/image1555.gif"/><Relationship Id="rId1555" Type="http://schemas.openxmlformats.org/officeDocument/2006/relationships/image" Target="../media/image1556.gif"/><Relationship Id="rId1556" Type="http://schemas.openxmlformats.org/officeDocument/2006/relationships/image" Target="../media/image1557.gif"/><Relationship Id="rId1557" Type="http://schemas.openxmlformats.org/officeDocument/2006/relationships/image" Target="../media/image1558.gif"/><Relationship Id="rId1558" Type="http://schemas.openxmlformats.org/officeDocument/2006/relationships/image" Target="../media/image1559.gif"/><Relationship Id="rId1559" Type="http://schemas.openxmlformats.org/officeDocument/2006/relationships/image" Target="../media/image1560.gif"/><Relationship Id="rId1560" Type="http://schemas.openxmlformats.org/officeDocument/2006/relationships/image" Target="../media/image1561.gif"/><Relationship Id="rId1561" Type="http://schemas.openxmlformats.org/officeDocument/2006/relationships/image" Target="../media/image1562.gif"/><Relationship Id="rId1562" Type="http://schemas.openxmlformats.org/officeDocument/2006/relationships/image" Target="../media/image1563.gif"/><Relationship Id="rId1563" Type="http://schemas.openxmlformats.org/officeDocument/2006/relationships/image" Target="../media/image1564.gif"/><Relationship Id="rId1564" Type="http://schemas.openxmlformats.org/officeDocument/2006/relationships/image" Target="../media/image1565.gif"/><Relationship Id="rId1565" Type="http://schemas.openxmlformats.org/officeDocument/2006/relationships/image" Target="../media/image1566.gif"/><Relationship Id="rId1566" Type="http://schemas.openxmlformats.org/officeDocument/2006/relationships/image" Target="../media/image1567.gif"/><Relationship Id="rId1567" Type="http://schemas.openxmlformats.org/officeDocument/2006/relationships/image" Target="../media/image1568.gif"/><Relationship Id="rId1568" Type="http://schemas.openxmlformats.org/officeDocument/2006/relationships/image" Target="../media/image1569.gif"/><Relationship Id="rId1569" Type="http://schemas.openxmlformats.org/officeDocument/2006/relationships/image" Target="../media/image1570.gif"/><Relationship Id="rId1570" Type="http://schemas.openxmlformats.org/officeDocument/2006/relationships/image" Target="../media/image1571.gif"/><Relationship Id="rId1571" Type="http://schemas.openxmlformats.org/officeDocument/2006/relationships/image" Target="../media/image1572.gif"/><Relationship Id="rId1572" Type="http://schemas.openxmlformats.org/officeDocument/2006/relationships/image" Target="../media/image1573.gif"/><Relationship Id="rId1573" Type="http://schemas.openxmlformats.org/officeDocument/2006/relationships/image" Target="../media/image1574.gif"/><Relationship Id="rId1574" Type="http://schemas.openxmlformats.org/officeDocument/2006/relationships/image" Target="../media/image1575.gif"/><Relationship Id="rId1575" Type="http://schemas.openxmlformats.org/officeDocument/2006/relationships/image" Target="../media/image1576.gif"/><Relationship Id="rId1576" Type="http://schemas.openxmlformats.org/officeDocument/2006/relationships/image" Target="../media/image1577.gif"/><Relationship Id="rId1577" Type="http://schemas.openxmlformats.org/officeDocument/2006/relationships/image" Target="../media/image1578.gif"/><Relationship Id="rId1578" Type="http://schemas.openxmlformats.org/officeDocument/2006/relationships/image" Target="../media/image1579.gif"/><Relationship Id="rId1579" Type="http://schemas.openxmlformats.org/officeDocument/2006/relationships/image" Target="../media/image1580.gif"/><Relationship Id="rId1580" Type="http://schemas.openxmlformats.org/officeDocument/2006/relationships/image" Target="../media/image1581.gif"/><Relationship Id="rId1581" Type="http://schemas.openxmlformats.org/officeDocument/2006/relationships/image" Target="../media/image1582.gif"/><Relationship Id="rId1582" Type="http://schemas.openxmlformats.org/officeDocument/2006/relationships/image" Target="../media/image1583.gif"/><Relationship Id="rId1583" Type="http://schemas.openxmlformats.org/officeDocument/2006/relationships/image" Target="../media/image1584.gif"/><Relationship Id="rId1584" Type="http://schemas.openxmlformats.org/officeDocument/2006/relationships/image" Target="../media/image1585.gif"/><Relationship Id="rId1585" Type="http://schemas.openxmlformats.org/officeDocument/2006/relationships/image" Target="../media/image1586.gif"/><Relationship Id="rId1586" Type="http://schemas.openxmlformats.org/officeDocument/2006/relationships/image" Target="../media/image1587.gif"/><Relationship Id="rId1587" Type="http://schemas.openxmlformats.org/officeDocument/2006/relationships/image" Target="../media/image1588.gif"/><Relationship Id="rId1588" Type="http://schemas.openxmlformats.org/officeDocument/2006/relationships/image" Target="../media/image1589.gif"/><Relationship Id="rId1589" Type="http://schemas.openxmlformats.org/officeDocument/2006/relationships/image" Target="../media/image1590.gif"/><Relationship Id="rId1590" Type="http://schemas.openxmlformats.org/officeDocument/2006/relationships/image" Target="../media/image1591.gif"/><Relationship Id="rId1591" Type="http://schemas.openxmlformats.org/officeDocument/2006/relationships/image" Target="../media/image1592.gif"/><Relationship Id="rId1592" Type="http://schemas.openxmlformats.org/officeDocument/2006/relationships/image" Target="../media/image1593.gif"/><Relationship Id="rId1593" Type="http://schemas.openxmlformats.org/officeDocument/2006/relationships/image" Target="../media/image1594.gif"/><Relationship Id="rId1594" Type="http://schemas.openxmlformats.org/officeDocument/2006/relationships/image" Target="../media/image1595.gif"/><Relationship Id="rId1595" Type="http://schemas.openxmlformats.org/officeDocument/2006/relationships/image" Target="../media/image1596.gif"/><Relationship Id="rId1596" Type="http://schemas.openxmlformats.org/officeDocument/2006/relationships/image" Target="../media/image1597.gif"/><Relationship Id="rId1597" Type="http://schemas.openxmlformats.org/officeDocument/2006/relationships/image" Target="../media/image1598.gif"/><Relationship Id="rId1598" Type="http://schemas.openxmlformats.org/officeDocument/2006/relationships/image" Target="../media/image1599.gif"/><Relationship Id="rId1599" Type="http://schemas.openxmlformats.org/officeDocument/2006/relationships/image" Target="../media/image1600.gif"/><Relationship Id="rId1600" Type="http://schemas.openxmlformats.org/officeDocument/2006/relationships/image" Target="../media/image1601.gif"/><Relationship Id="rId1601" Type="http://schemas.openxmlformats.org/officeDocument/2006/relationships/image" Target="../media/image1602.gif"/><Relationship Id="rId1602" Type="http://schemas.openxmlformats.org/officeDocument/2006/relationships/image" Target="../media/image1603.gif"/><Relationship Id="rId1603" Type="http://schemas.openxmlformats.org/officeDocument/2006/relationships/image" Target="../media/image1604.gif"/><Relationship Id="rId1604" Type="http://schemas.openxmlformats.org/officeDocument/2006/relationships/image" Target="../media/image1605.gif"/><Relationship Id="rId1605" Type="http://schemas.openxmlformats.org/officeDocument/2006/relationships/image" Target="../media/image1606.gif"/><Relationship Id="rId1606" Type="http://schemas.openxmlformats.org/officeDocument/2006/relationships/image" Target="../media/image1607.gif"/><Relationship Id="rId1607" Type="http://schemas.openxmlformats.org/officeDocument/2006/relationships/image" Target="../media/image1608.gif"/><Relationship Id="rId1608" Type="http://schemas.openxmlformats.org/officeDocument/2006/relationships/image" Target="../media/image1609.gif"/><Relationship Id="rId1609" Type="http://schemas.openxmlformats.org/officeDocument/2006/relationships/image" Target="../media/image1610.gif"/><Relationship Id="rId1610" Type="http://schemas.openxmlformats.org/officeDocument/2006/relationships/image" Target="../media/image1611.gif"/><Relationship Id="rId1611" Type="http://schemas.openxmlformats.org/officeDocument/2006/relationships/image" Target="../media/image1612.gif"/><Relationship Id="rId1612" Type="http://schemas.openxmlformats.org/officeDocument/2006/relationships/image" Target="../media/image1613.gif"/><Relationship Id="rId1613" Type="http://schemas.openxmlformats.org/officeDocument/2006/relationships/image" Target="../media/image1614.gif"/><Relationship Id="rId1614" Type="http://schemas.openxmlformats.org/officeDocument/2006/relationships/image" Target="../media/image1615.gif"/><Relationship Id="rId1615" Type="http://schemas.openxmlformats.org/officeDocument/2006/relationships/image" Target="../media/image1616.gif"/><Relationship Id="rId1616" Type="http://schemas.openxmlformats.org/officeDocument/2006/relationships/image" Target="../media/image1617.gif"/><Relationship Id="rId1617" Type="http://schemas.openxmlformats.org/officeDocument/2006/relationships/image" Target="../media/image1618.gif"/><Relationship Id="rId1618" Type="http://schemas.openxmlformats.org/officeDocument/2006/relationships/image" Target="../media/image1619.gif"/><Relationship Id="rId1619" Type="http://schemas.openxmlformats.org/officeDocument/2006/relationships/image" Target="../media/image1620.gif"/><Relationship Id="rId1620" Type="http://schemas.openxmlformats.org/officeDocument/2006/relationships/image" Target="../media/image1621.gif"/><Relationship Id="rId1621" Type="http://schemas.openxmlformats.org/officeDocument/2006/relationships/image" Target="../media/image1622.gif"/><Relationship Id="rId1622" Type="http://schemas.openxmlformats.org/officeDocument/2006/relationships/image" Target="../media/image1623.gif"/><Relationship Id="rId1623" Type="http://schemas.openxmlformats.org/officeDocument/2006/relationships/image" Target="../media/image1624.gif"/><Relationship Id="rId1624" Type="http://schemas.openxmlformats.org/officeDocument/2006/relationships/image" Target="../media/image1625.gif"/><Relationship Id="rId1625" Type="http://schemas.openxmlformats.org/officeDocument/2006/relationships/image" Target="../media/image1626.gif"/><Relationship Id="rId1626" Type="http://schemas.openxmlformats.org/officeDocument/2006/relationships/image" Target="../media/image1627.gif"/><Relationship Id="rId1627" Type="http://schemas.openxmlformats.org/officeDocument/2006/relationships/image" Target="../media/image1628.gif"/><Relationship Id="rId1628" Type="http://schemas.openxmlformats.org/officeDocument/2006/relationships/image" Target="../media/image1629.gif"/><Relationship Id="rId1629" Type="http://schemas.openxmlformats.org/officeDocument/2006/relationships/image" Target="../media/image1630.gif"/><Relationship Id="rId1630" Type="http://schemas.openxmlformats.org/officeDocument/2006/relationships/image" Target="../media/image1631.gif"/><Relationship Id="rId1631" Type="http://schemas.openxmlformats.org/officeDocument/2006/relationships/image" Target="../media/image1632.gif"/><Relationship Id="rId1632" Type="http://schemas.openxmlformats.org/officeDocument/2006/relationships/image" Target="../media/image1633.gif"/><Relationship Id="rId1633" Type="http://schemas.openxmlformats.org/officeDocument/2006/relationships/image" Target="../media/image1634.gif"/><Relationship Id="rId1634" Type="http://schemas.openxmlformats.org/officeDocument/2006/relationships/image" Target="../media/image1635.gif"/><Relationship Id="rId1635" Type="http://schemas.openxmlformats.org/officeDocument/2006/relationships/image" Target="../media/image1636.gif"/><Relationship Id="rId1636" Type="http://schemas.openxmlformats.org/officeDocument/2006/relationships/image" Target="../media/image1637.gif"/><Relationship Id="rId1637" Type="http://schemas.openxmlformats.org/officeDocument/2006/relationships/image" Target="../media/image1638.gif"/><Relationship Id="rId1638" Type="http://schemas.openxmlformats.org/officeDocument/2006/relationships/image" Target="../media/image1639.gif"/><Relationship Id="rId1639" Type="http://schemas.openxmlformats.org/officeDocument/2006/relationships/image" Target="../media/image1640.gif"/><Relationship Id="rId1640" Type="http://schemas.openxmlformats.org/officeDocument/2006/relationships/image" Target="../media/image1641.gif"/><Relationship Id="rId1641" Type="http://schemas.openxmlformats.org/officeDocument/2006/relationships/image" Target="../media/image1642.gif"/><Relationship Id="rId1642" Type="http://schemas.openxmlformats.org/officeDocument/2006/relationships/image" Target="../media/image1643.gif"/><Relationship Id="rId1643" Type="http://schemas.openxmlformats.org/officeDocument/2006/relationships/image" Target="../media/image1644.gif"/><Relationship Id="rId1644" Type="http://schemas.openxmlformats.org/officeDocument/2006/relationships/image" Target="../media/image1645.gif"/><Relationship Id="rId1645" Type="http://schemas.openxmlformats.org/officeDocument/2006/relationships/image" Target="../media/image1646.gif"/><Relationship Id="rId1646" Type="http://schemas.openxmlformats.org/officeDocument/2006/relationships/image" Target="../media/image1647.gif"/><Relationship Id="rId1647" Type="http://schemas.openxmlformats.org/officeDocument/2006/relationships/image" Target="../media/image1648.gif"/><Relationship Id="rId1648" Type="http://schemas.openxmlformats.org/officeDocument/2006/relationships/image" Target="../media/image1649.gif"/><Relationship Id="rId1649" Type="http://schemas.openxmlformats.org/officeDocument/2006/relationships/image" Target="../media/image1650.gif"/><Relationship Id="rId1650" Type="http://schemas.openxmlformats.org/officeDocument/2006/relationships/image" Target="../media/image1651.gif"/><Relationship Id="rId1651" Type="http://schemas.openxmlformats.org/officeDocument/2006/relationships/image" Target="../media/image1652.gif"/><Relationship Id="rId1652" Type="http://schemas.openxmlformats.org/officeDocument/2006/relationships/image" Target="../media/image1653.gif"/><Relationship Id="rId1653" Type="http://schemas.openxmlformats.org/officeDocument/2006/relationships/image" Target="../media/image1654.gif"/><Relationship Id="rId1654" Type="http://schemas.openxmlformats.org/officeDocument/2006/relationships/image" Target="../media/image1655.gif"/><Relationship Id="rId1655" Type="http://schemas.openxmlformats.org/officeDocument/2006/relationships/image" Target="../media/image1656.gif"/><Relationship Id="rId1656" Type="http://schemas.openxmlformats.org/officeDocument/2006/relationships/image" Target="../media/image1657.gif"/><Relationship Id="rId1657" Type="http://schemas.openxmlformats.org/officeDocument/2006/relationships/image" Target="../media/image1658.gif"/><Relationship Id="rId1658" Type="http://schemas.openxmlformats.org/officeDocument/2006/relationships/image" Target="../media/image1659.gif"/><Relationship Id="rId1659" Type="http://schemas.openxmlformats.org/officeDocument/2006/relationships/image" Target="../media/image1660.gif"/><Relationship Id="rId1660" Type="http://schemas.openxmlformats.org/officeDocument/2006/relationships/image" Target="../media/image1661.gif"/><Relationship Id="rId1661" Type="http://schemas.openxmlformats.org/officeDocument/2006/relationships/image" Target="../media/image1662.gif"/><Relationship Id="rId1662" Type="http://schemas.openxmlformats.org/officeDocument/2006/relationships/image" Target="../media/image1663.gif"/><Relationship Id="rId1663" Type="http://schemas.openxmlformats.org/officeDocument/2006/relationships/image" Target="../media/image1664.gif"/><Relationship Id="rId1664" Type="http://schemas.openxmlformats.org/officeDocument/2006/relationships/image" Target="../media/image1665.gif"/><Relationship Id="rId1665" Type="http://schemas.openxmlformats.org/officeDocument/2006/relationships/image" Target="../media/image1666.gif"/><Relationship Id="rId1666" Type="http://schemas.openxmlformats.org/officeDocument/2006/relationships/image" Target="../media/image1667.gif"/><Relationship Id="rId1667" Type="http://schemas.openxmlformats.org/officeDocument/2006/relationships/image" Target="../media/image1668.gif"/><Relationship Id="rId1668" Type="http://schemas.openxmlformats.org/officeDocument/2006/relationships/image" Target="../media/image1669.gif"/><Relationship Id="rId1669" Type="http://schemas.openxmlformats.org/officeDocument/2006/relationships/image" Target="../media/image1670.gif"/><Relationship Id="rId1670" Type="http://schemas.openxmlformats.org/officeDocument/2006/relationships/image" Target="../media/image1671.gif"/><Relationship Id="rId1671" Type="http://schemas.openxmlformats.org/officeDocument/2006/relationships/image" Target="../media/image1672.gif"/><Relationship Id="rId1672" Type="http://schemas.openxmlformats.org/officeDocument/2006/relationships/image" Target="../media/image1673.gif"/><Relationship Id="rId1673" Type="http://schemas.openxmlformats.org/officeDocument/2006/relationships/image" Target="../media/image1674.gif"/><Relationship Id="rId1674" Type="http://schemas.openxmlformats.org/officeDocument/2006/relationships/image" Target="../media/image1675.gif"/><Relationship Id="rId1675" Type="http://schemas.openxmlformats.org/officeDocument/2006/relationships/image" Target="../media/image1676.gif"/><Relationship Id="rId1676" Type="http://schemas.openxmlformats.org/officeDocument/2006/relationships/image" Target="../media/image1677.gif"/><Relationship Id="rId1677" Type="http://schemas.openxmlformats.org/officeDocument/2006/relationships/image" Target="../media/image1678.gif"/><Relationship Id="rId1678" Type="http://schemas.openxmlformats.org/officeDocument/2006/relationships/image" Target="../media/image1679.gif"/><Relationship Id="rId1679" Type="http://schemas.openxmlformats.org/officeDocument/2006/relationships/image" Target="../media/image1680.gif"/><Relationship Id="rId1680" Type="http://schemas.openxmlformats.org/officeDocument/2006/relationships/image" Target="../media/image1681.gif"/><Relationship Id="rId1681" Type="http://schemas.openxmlformats.org/officeDocument/2006/relationships/image" Target="../media/image1682.gif"/><Relationship Id="rId1682" Type="http://schemas.openxmlformats.org/officeDocument/2006/relationships/image" Target="../media/image1683.gif"/><Relationship Id="rId1683" Type="http://schemas.openxmlformats.org/officeDocument/2006/relationships/image" Target="../media/image1684.gif"/><Relationship Id="rId1684" Type="http://schemas.openxmlformats.org/officeDocument/2006/relationships/image" Target="../media/image1685.gif"/><Relationship Id="rId1685" Type="http://schemas.openxmlformats.org/officeDocument/2006/relationships/image" Target="../media/image1686.gif"/><Relationship Id="rId1686" Type="http://schemas.openxmlformats.org/officeDocument/2006/relationships/image" Target="../media/image1687.gif"/><Relationship Id="rId1687" Type="http://schemas.openxmlformats.org/officeDocument/2006/relationships/image" Target="../media/image1688.gif"/><Relationship Id="rId1688" Type="http://schemas.openxmlformats.org/officeDocument/2006/relationships/image" Target="../media/image1689.gif"/><Relationship Id="rId1689" Type="http://schemas.openxmlformats.org/officeDocument/2006/relationships/image" Target="../media/image1690.gif"/><Relationship Id="rId1690" Type="http://schemas.openxmlformats.org/officeDocument/2006/relationships/image" Target="../media/image1691.gif"/><Relationship Id="rId1691" Type="http://schemas.openxmlformats.org/officeDocument/2006/relationships/image" Target="../media/image1692.gif"/><Relationship Id="rId1692" Type="http://schemas.openxmlformats.org/officeDocument/2006/relationships/image" Target="../media/image1693.gif"/><Relationship Id="rId1693" Type="http://schemas.openxmlformats.org/officeDocument/2006/relationships/image" Target="../media/image1694.gif"/><Relationship Id="rId1694" Type="http://schemas.openxmlformats.org/officeDocument/2006/relationships/image" Target="../media/image1695.gif"/><Relationship Id="rId1695" Type="http://schemas.openxmlformats.org/officeDocument/2006/relationships/image" Target="../media/image1696.gif"/><Relationship Id="rId1696" Type="http://schemas.openxmlformats.org/officeDocument/2006/relationships/image" Target="../media/image1697.gif"/><Relationship Id="rId1697" Type="http://schemas.openxmlformats.org/officeDocument/2006/relationships/image" Target="../media/image1698.gif"/><Relationship Id="rId1698" Type="http://schemas.openxmlformats.org/officeDocument/2006/relationships/image" Target="../media/image1699.gif"/><Relationship Id="rId1699" Type="http://schemas.openxmlformats.org/officeDocument/2006/relationships/image" Target="../media/image1700.gif"/><Relationship Id="rId1700" Type="http://schemas.openxmlformats.org/officeDocument/2006/relationships/image" Target="../media/image1701.gif"/><Relationship Id="rId1701" Type="http://schemas.openxmlformats.org/officeDocument/2006/relationships/image" Target="../media/image1702.gif"/><Relationship Id="rId1702" Type="http://schemas.openxmlformats.org/officeDocument/2006/relationships/image" Target="../media/image1703.gif"/><Relationship Id="rId1703" Type="http://schemas.openxmlformats.org/officeDocument/2006/relationships/image" Target="../media/image1704.gif"/><Relationship Id="rId1704" Type="http://schemas.openxmlformats.org/officeDocument/2006/relationships/image" Target="../media/image1705.gif"/><Relationship Id="rId1705" Type="http://schemas.openxmlformats.org/officeDocument/2006/relationships/image" Target="../media/image1706.gif"/><Relationship Id="rId1706" Type="http://schemas.openxmlformats.org/officeDocument/2006/relationships/image" Target="../media/image1707.gif"/><Relationship Id="rId1707" Type="http://schemas.openxmlformats.org/officeDocument/2006/relationships/image" Target="../media/image1708.gif"/><Relationship Id="rId1708" Type="http://schemas.openxmlformats.org/officeDocument/2006/relationships/image" Target="../media/image1709.gif"/><Relationship Id="rId1709" Type="http://schemas.openxmlformats.org/officeDocument/2006/relationships/image" Target="../media/image1710.gif"/><Relationship Id="rId1710" Type="http://schemas.openxmlformats.org/officeDocument/2006/relationships/image" Target="../media/image1711.gif"/><Relationship Id="rId1711" Type="http://schemas.openxmlformats.org/officeDocument/2006/relationships/image" Target="../media/image1712.gif"/><Relationship Id="rId1712" Type="http://schemas.openxmlformats.org/officeDocument/2006/relationships/image" Target="../media/image1713.gif"/><Relationship Id="rId1713" Type="http://schemas.openxmlformats.org/officeDocument/2006/relationships/image" Target="../media/image1714.gif"/><Relationship Id="rId1714" Type="http://schemas.openxmlformats.org/officeDocument/2006/relationships/image" Target="../media/image1715.gif"/><Relationship Id="rId1715" Type="http://schemas.openxmlformats.org/officeDocument/2006/relationships/image" Target="../media/image1716.gif"/><Relationship Id="rId1716" Type="http://schemas.openxmlformats.org/officeDocument/2006/relationships/image" Target="../media/image1717.gif"/><Relationship Id="rId1717" Type="http://schemas.openxmlformats.org/officeDocument/2006/relationships/image" Target="../media/image1718.gif"/><Relationship Id="rId1718" Type="http://schemas.openxmlformats.org/officeDocument/2006/relationships/image" Target="../media/image1719.gif"/><Relationship Id="rId1719" Type="http://schemas.openxmlformats.org/officeDocument/2006/relationships/image" Target="../media/image1720.gif"/><Relationship Id="rId1720" Type="http://schemas.openxmlformats.org/officeDocument/2006/relationships/image" Target="../media/image1721.gif"/><Relationship Id="rId1721" Type="http://schemas.openxmlformats.org/officeDocument/2006/relationships/image" Target="../media/image1722.gif"/><Relationship Id="rId1722" Type="http://schemas.openxmlformats.org/officeDocument/2006/relationships/image" Target="../media/image1723.gif"/><Relationship Id="rId1723" Type="http://schemas.openxmlformats.org/officeDocument/2006/relationships/image" Target="../media/image1724.gif"/><Relationship Id="rId1724" Type="http://schemas.openxmlformats.org/officeDocument/2006/relationships/image" Target="../media/image1725.gif"/><Relationship Id="rId1725" Type="http://schemas.openxmlformats.org/officeDocument/2006/relationships/image" Target="../media/image1726.gif"/><Relationship Id="rId1726" Type="http://schemas.openxmlformats.org/officeDocument/2006/relationships/image" Target="../media/image1727.gif"/><Relationship Id="rId1727" Type="http://schemas.openxmlformats.org/officeDocument/2006/relationships/image" Target="../media/image1728.gif"/><Relationship Id="rId1728" Type="http://schemas.openxmlformats.org/officeDocument/2006/relationships/image" Target="../media/image1729.gif"/><Relationship Id="rId1729" Type="http://schemas.openxmlformats.org/officeDocument/2006/relationships/image" Target="../media/image1730.gif"/><Relationship Id="rId1730" Type="http://schemas.openxmlformats.org/officeDocument/2006/relationships/image" Target="../media/image1731.gif"/><Relationship Id="rId1731" Type="http://schemas.openxmlformats.org/officeDocument/2006/relationships/image" Target="../media/image1732.gif"/><Relationship Id="rId1732" Type="http://schemas.openxmlformats.org/officeDocument/2006/relationships/image" Target="../media/image1733.gif"/><Relationship Id="rId1733" Type="http://schemas.openxmlformats.org/officeDocument/2006/relationships/image" Target="../media/image1734.gif"/><Relationship Id="rId1734" Type="http://schemas.openxmlformats.org/officeDocument/2006/relationships/image" Target="../media/image1735.gif"/><Relationship Id="rId1735" Type="http://schemas.openxmlformats.org/officeDocument/2006/relationships/image" Target="../media/image1736.gif"/><Relationship Id="rId1736" Type="http://schemas.openxmlformats.org/officeDocument/2006/relationships/image" Target="../media/image1737.gif"/><Relationship Id="rId1737" Type="http://schemas.openxmlformats.org/officeDocument/2006/relationships/image" Target="../media/image1738.gif"/><Relationship Id="rId1738" Type="http://schemas.openxmlformats.org/officeDocument/2006/relationships/image" Target="../media/image1739.gif"/><Relationship Id="rId1739" Type="http://schemas.openxmlformats.org/officeDocument/2006/relationships/image" Target="../media/image1740.gif"/><Relationship Id="rId1740" Type="http://schemas.openxmlformats.org/officeDocument/2006/relationships/image" Target="../media/image1741.gif"/><Relationship Id="rId1741" Type="http://schemas.openxmlformats.org/officeDocument/2006/relationships/image" Target="../media/image1742.gif"/><Relationship Id="rId1742" Type="http://schemas.openxmlformats.org/officeDocument/2006/relationships/image" Target="../media/image1743.gif"/><Relationship Id="rId1743" Type="http://schemas.openxmlformats.org/officeDocument/2006/relationships/image" Target="../media/image1744.gif"/><Relationship Id="rId1744" Type="http://schemas.openxmlformats.org/officeDocument/2006/relationships/image" Target="../media/image1745.gif"/><Relationship Id="rId1745" Type="http://schemas.openxmlformats.org/officeDocument/2006/relationships/image" Target="../media/image1746.gif"/><Relationship Id="rId1746" Type="http://schemas.openxmlformats.org/officeDocument/2006/relationships/image" Target="../media/image1747.gif"/><Relationship Id="rId1747" Type="http://schemas.openxmlformats.org/officeDocument/2006/relationships/image" Target="../media/image1748.gif"/><Relationship Id="rId1748" Type="http://schemas.openxmlformats.org/officeDocument/2006/relationships/image" Target="../media/image1749.gif"/><Relationship Id="rId1749" Type="http://schemas.openxmlformats.org/officeDocument/2006/relationships/image" Target="../media/image1750.gif"/><Relationship Id="rId1750" Type="http://schemas.openxmlformats.org/officeDocument/2006/relationships/image" Target="../media/image1751.gif"/><Relationship Id="rId1751" Type="http://schemas.openxmlformats.org/officeDocument/2006/relationships/image" Target="../media/image1752.gif"/><Relationship Id="rId1752" Type="http://schemas.openxmlformats.org/officeDocument/2006/relationships/image" Target="../media/image1753.gif"/><Relationship Id="rId1753" Type="http://schemas.openxmlformats.org/officeDocument/2006/relationships/image" Target="../media/image1754.gif"/><Relationship Id="rId1754" Type="http://schemas.openxmlformats.org/officeDocument/2006/relationships/image" Target="../media/image1755.gif"/><Relationship Id="rId1755" Type="http://schemas.openxmlformats.org/officeDocument/2006/relationships/image" Target="../media/image1756.gif"/><Relationship Id="rId1756" Type="http://schemas.openxmlformats.org/officeDocument/2006/relationships/image" Target="../media/image1757.gif"/><Relationship Id="rId1757" Type="http://schemas.openxmlformats.org/officeDocument/2006/relationships/image" Target="../media/image1758.gif"/><Relationship Id="rId1758" Type="http://schemas.openxmlformats.org/officeDocument/2006/relationships/image" Target="../media/image1759.gif"/><Relationship Id="rId1759" Type="http://schemas.openxmlformats.org/officeDocument/2006/relationships/image" Target="../media/image1760.gif"/><Relationship Id="rId1760" Type="http://schemas.openxmlformats.org/officeDocument/2006/relationships/image" Target="../media/image1761.gif"/><Relationship Id="rId1761" Type="http://schemas.openxmlformats.org/officeDocument/2006/relationships/image" Target="../media/image1762.gif"/><Relationship Id="rId1762" Type="http://schemas.openxmlformats.org/officeDocument/2006/relationships/image" Target="../media/image1763.gif"/><Relationship Id="rId1763" Type="http://schemas.openxmlformats.org/officeDocument/2006/relationships/image" Target="../media/image1764.gif"/><Relationship Id="rId1764" Type="http://schemas.openxmlformats.org/officeDocument/2006/relationships/image" Target="../media/image1765.gif"/><Relationship Id="rId1765" Type="http://schemas.openxmlformats.org/officeDocument/2006/relationships/image" Target="../media/image1766.gif"/><Relationship Id="rId1766" Type="http://schemas.openxmlformats.org/officeDocument/2006/relationships/image" Target="../media/image1767.gif"/><Relationship Id="rId1767" Type="http://schemas.openxmlformats.org/officeDocument/2006/relationships/image" Target="../media/image1768.gif"/><Relationship Id="rId1768" Type="http://schemas.openxmlformats.org/officeDocument/2006/relationships/image" Target="../media/image1769.gif"/><Relationship Id="rId1769" Type="http://schemas.openxmlformats.org/officeDocument/2006/relationships/image" Target="../media/image1770.gif"/><Relationship Id="rId1770" Type="http://schemas.openxmlformats.org/officeDocument/2006/relationships/image" Target="../media/image1771.gif"/><Relationship Id="rId1771" Type="http://schemas.openxmlformats.org/officeDocument/2006/relationships/image" Target="../media/image1772.gif"/><Relationship Id="rId1772" Type="http://schemas.openxmlformats.org/officeDocument/2006/relationships/image" Target="../media/image1773.gif"/><Relationship Id="rId1773" Type="http://schemas.openxmlformats.org/officeDocument/2006/relationships/image" Target="../media/image1774.gif"/><Relationship Id="rId1774" Type="http://schemas.openxmlformats.org/officeDocument/2006/relationships/image" Target="../media/image1775.gif"/><Relationship Id="rId1775" Type="http://schemas.openxmlformats.org/officeDocument/2006/relationships/image" Target="../media/image1776.gif"/><Relationship Id="rId1776" Type="http://schemas.openxmlformats.org/officeDocument/2006/relationships/image" Target="../media/image1777.gif"/><Relationship Id="rId1777" Type="http://schemas.openxmlformats.org/officeDocument/2006/relationships/image" Target="../media/image1778.gif"/><Relationship Id="rId1778" Type="http://schemas.openxmlformats.org/officeDocument/2006/relationships/image" Target="../media/image1779.gif"/><Relationship Id="rId1779" Type="http://schemas.openxmlformats.org/officeDocument/2006/relationships/image" Target="../media/image1780.gif"/><Relationship Id="rId1780" Type="http://schemas.openxmlformats.org/officeDocument/2006/relationships/image" Target="../media/image1781.gif"/><Relationship Id="rId1781" Type="http://schemas.openxmlformats.org/officeDocument/2006/relationships/image" Target="../media/image1782.gif"/><Relationship Id="rId1782" Type="http://schemas.openxmlformats.org/officeDocument/2006/relationships/image" Target="../media/image1783.gif"/><Relationship Id="rId1783" Type="http://schemas.openxmlformats.org/officeDocument/2006/relationships/image" Target="../media/image1784.gif"/><Relationship Id="rId1784" Type="http://schemas.openxmlformats.org/officeDocument/2006/relationships/image" Target="../media/image1785.gif"/><Relationship Id="rId1785" Type="http://schemas.openxmlformats.org/officeDocument/2006/relationships/image" Target="../media/image1786.gif"/><Relationship Id="rId1786" Type="http://schemas.openxmlformats.org/officeDocument/2006/relationships/image" Target="../media/image1787.gif"/><Relationship Id="rId1787" Type="http://schemas.openxmlformats.org/officeDocument/2006/relationships/image" Target="../media/image1788.gif"/>
</Relationships>
</file>

<file path=xl/drawings/_rels/drawing7.xml.rels><?xml version="1.0" encoding="UTF-8"?>
<Relationships xmlns="http://schemas.openxmlformats.org/package/2006/relationships"><Relationship Id="rId1" Type="http://schemas.openxmlformats.org/officeDocument/2006/relationships/image" Target="../media/image1789.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685800</xdr:colOff>
      <xdr:row>1</xdr:row>
      <xdr:rowOff>57240</xdr:rowOff>
    </xdr:from>
    <xdr:to>
      <xdr:col>5</xdr:col>
      <xdr:colOff>542160</xdr:colOff>
      <xdr:row>1</xdr:row>
      <xdr:rowOff>630360</xdr:rowOff>
    </xdr:to>
    <xdr:pic>
      <xdr:nvPicPr>
        <xdr:cNvPr id="0" name="Imagem 1" descr=""/>
        <xdr:cNvPicPr/>
      </xdr:nvPicPr>
      <xdr:blipFill>
        <a:blip r:embed="rId1"/>
        <a:stretch/>
      </xdr:blipFill>
      <xdr:spPr>
        <a:xfrm>
          <a:off x="3951000" y="247680"/>
          <a:ext cx="612000" cy="5731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81720</xdr:colOff>
      <xdr:row>100</xdr:row>
      <xdr:rowOff>27360</xdr:rowOff>
    </xdr:from>
    <xdr:to>
      <xdr:col>9</xdr:col>
      <xdr:colOff>919800</xdr:colOff>
      <xdr:row>112</xdr:row>
      <xdr:rowOff>142920</xdr:rowOff>
    </xdr:to>
    <xdr:sp>
      <xdr:nvSpPr>
        <xdr:cNvPr id="1" name="CustomShape 1"/>
        <xdr:cNvSpPr/>
      </xdr:nvSpPr>
      <xdr:spPr>
        <a:xfrm>
          <a:off x="81720" y="28830960"/>
          <a:ext cx="13487760" cy="2354040"/>
        </a:xfrm>
        <a:prstGeom prst="rect">
          <a:avLst/>
        </a:prstGeom>
        <a:noFill/>
        <a:ln w="9360">
          <a:noFill/>
        </a:ln>
      </xdr:spPr>
      <xdr:style>
        <a:lnRef idx="0"/>
        <a:fillRef idx="0"/>
        <a:effectRef idx="0"/>
        <a:fontRef idx="minor"/>
      </xdr:style>
      <xdr:txBody>
        <a:bodyPr lIns="90000" rIns="90000" tIns="45000" bIns="45000" anchor="t">
          <a:noAutofit/>
        </a:bodyPr>
        <a:p>
          <a:pPr algn="just">
            <a:lnSpc>
              <a:spcPct val="100000"/>
            </a:lnSpc>
          </a:pPr>
          <a:r>
            <a:rPr b="1" lang="pt-BR" sz="1000" spc="-1" strike="noStrike">
              <a:solidFill>
                <a:srgbClr val="000000"/>
              </a:solidFill>
              <a:latin typeface="Arial"/>
            </a:rPr>
            <a:t>NOTAS</a:t>
          </a:r>
          <a:endParaRPr b="0" lang="pt-BR" sz="1000" spc="-1" strike="noStrike">
            <a:latin typeface="Times New Roman"/>
          </a:endParaRPr>
        </a:p>
        <a:p>
          <a:pPr algn="just">
            <a:lnSpc>
              <a:spcPct val="150000"/>
            </a:lnSpc>
          </a:pPr>
          <a:r>
            <a:rPr b="0" lang="pt-BR" sz="1000" spc="-1" strike="noStrike">
              <a:solidFill>
                <a:srgbClr val="000000"/>
              </a:solidFill>
              <a:latin typeface="Arial"/>
            </a:rPr>
            <a:t>1 - O local deverá  ser vistoriado previamente, para a constatação de peculiaridades dos serviços e programação da execução dos mesmos, devendo esta, ser apresentada também previamente. </a:t>
          </a:r>
          <a:endParaRPr b="0" lang="pt-BR" sz="1000" spc="-1" strike="noStrike">
            <a:latin typeface="Times New Roman"/>
          </a:endParaRPr>
        </a:p>
        <a:p>
          <a:pPr algn="just">
            <a:lnSpc>
              <a:spcPct val="150000"/>
            </a:lnSpc>
          </a:pPr>
          <a:r>
            <a:rPr b="0" lang="pt-BR" sz="1000" spc="-1" strike="noStrike">
              <a:solidFill>
                <a:srgbClr val="000000"/>
              </a:solidFill>
              <a:latin typeface="Arial"/>
            </a:rPr>
            <a:t>2 - O local de execução dos serviços deverá ser suficientemente protegido (equipamentos, utensílios, mobiliários, etc.). Todas as partes afetadas deverão ser inteiramente recompostas. </a:t>
          </a:r>
          <a:endParaRPr b="0" lang="pt-BR" sz="1000" spc="-1" strike="noStrike">
            <a:latin typeface="Times New Roman"/>
          </a:endParaRPr>
        </a:p>
        <a:p>
          <a:pPr algn="just">
            <a:lnSpc>
              <a:spcPct val="150000"/>
            </a:lnSpc>
          </a:pPr>
          <a:r>
            <a:rPr b="0" lang="pt-BR" sz="1000" spc="-1" strike="noStrike">
              <a:solidFill>
                <a:srgbClr val="000000"/>
              </a:solidFill>
              <a:latin typeface="Arial"/>
            </a:rPr>
            <a:t>3 - Os quantitativos e os custos desta planilha orçamentária estão compatíveis com os quantitativos do Projeto Básico / Executivo</a:t>
          </a:r>
          <a:endParaRPr b="0" lang="pt-BR" sz="1000" spc="-1" strike="noStrike">
            <a:latin typeface="Times New Roman"/>
          </a:endParaRPr>
        </a:p>
        <a:p>
          <a:pPr algn="just">
            <a:lnSpc>
              <a:spcPct val="150000"/>
            </a:lnSpc>
          </a:pPr>
          <a:r>
            <a:rPr b="0" lang="pt-BR" sz="1000" spc="-1" strike="noStrike">
              <a:solidFill>
                <a:srgbClr val="000000"/>
              </a:solidFill>
              <a:latin typeface="Arial"/>
            </a:rPr>
            <a:t>4 - Prazo provável de execução de até </a:t>
          </a:r>
          <a:r>
            <a:rPr b="1" lang="pt-BR" sz="1000" spc="-1" strike="noStrike">
              <a:solidFill>
                <a:srgbClr val="000000"/>
              </a:solidFill>
              <a:latin typeface="Arial"/>
            </a:rPr>
            <a:t>600 (seiscentos dias corridos)</a:t>
          </a:r>
          <a:endParaRPr b="0" lang="pt-BR" sz="1000" spc="-1" strike="noStrike">
            <a:latin typeface="Times New Roman"/>
          </a:endParaRPr>
        </a:p>
        <a:p>
          <a:pPr algn="just">
            <a:lnSpc>
              <a:spcPct val="150000"/>
            </a:lnSpc>
          </a:pPr>
          <a:r>
            <a:rPr b="0" lang="pt-BR" sz="1000" spc="-1" strike="noStrike">
              <a:solidFill>
                <a:srgbClr val="000000"/>
              </a:solidFill>
              <a:latin typeface="Arial"/>
            </a:rPr>
            <a:t>5 - O Sistema de Custos empregado atende ao Decreto 7983/13 e às recomendações TCU, CNJ e CSJT mais recentes e encontra-se descrito no Caderno Técnico, tópico "Sistema de Custos".</a:t>
          </a:r>
          <a:endParaRPr b="0" lang="pt-BR" sz="1000" spc="-1" strike="noStrike">
            <a:latin typeface="Times New Roman"/>
          </a:endParaRPr>
        </a:p>
        <a:p>
          <a:pPr algn="just">
            <a:lnSpc>
              <a:spcPct val="100000"/>
            </a:lnSpc>
          </a:pPr>
          <a:r>
            <a:rPr b="0" lang="pt-BR" sz="1000" spc="-1" strike="noStrike">
              <a:solidFill>
                <a:srgbClr val="000000"/>
              </a:solidFill>
              <a:latin typeface="Arial"/>
            </a:rPr>
            <a:t>6 - ENCARGOS SOCIAIS / DESONERAÇÃO</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85,92% (Horista - UTILIZADA PARA MÃO DE OBRA DIRETAMENTE LIGADA A EXECUÇÃO DE SERVIÇOS)</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49,08% (Mensalista - UTILIZADA PARA MÃO DE OBRA INDIRETA)</a:t>
          </a:r>
          <a:endParaRPr b="0" lang="pt-BR" sz="1000" spc="-1" strike="noStrike">
            <a:latin typeface="Times New Roman"/>
          </a:endParaRPr>
        </a:p>
        <a:p>
          <a:pPr algn="just">
            <a:lnSpc>
              <a:spcPct val="100000"/>
            </a:lnSpc>
          </a:pPr>
          <a:r>
            <a:rPr b="0" lang="pt-BR" sz="1000" spc="-1" strike="noStrike">
              <a:solidFill>
                <a:srgbClr val="000000"/>
              </a:solidFill>
              <a:latin typeface="Arial"/>
            </a:rPr>
            <a:t>7 - Os materiais e serviços devem atender aos Projetos, Memoriais e Especificações Técnicas e, subsidiariamente, aos cadernos técnicos da Caixa Economica Federal, às Fichas Tecnicas publicadas no SINAPI,  fichas de fabricantes e às práticas da SEAP (Disponível para download no site Compras Governamentais)</a:t>
          </a:r>
          <a:endParaRPr b="0" lang="pt-B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6</xdr:col>
      <xdr:colOff>95040</xdr:colOff>
      <xdr:row>54</xdr:row>
      <xdr:rowOff>142560</xdr:rowOff>
    </xdr:to>
    <xdr:sp>
      <xdr:nvSpPr>
        <xdr:cNvPr id="2" name="shapetype_202" hidden="1"/>
        <xdr:cNvSpPr/>
      </xdr:nvSpPr>
      <xdr:spPr>
        <a:xfrm>
          <a:off x="0" y="0"/>
          <a:ext cx="11072160" cy="10667520"/>
        </a:xfrm>
        <a:prstGeom prst="rect">
          <a:avLst/>
        </a:prstGeom>
        <a:solidFill>
          <a:srgbClr val="ffffff"/>
        </a:solidFill>
        <a:ln w="9525">
          <a:solidFill>
            <a:srgbClr val="000000"/>
          </a:solidFill>
          <a:miter/>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3</xdr:row>
      <xdr:rowOff>0</xdr:rowOff>
    </xdr:from>
    <xdr:to>
      <xdr:col>0</xdr:col>
      <xdr:colOff>8640</xdr:colOff>
      <xdr:row>56</xdr:row>
      <xdr:rowOff>63000</xdr:rowOff>
    </xdr:to>
    <xdr:pic>
      <xdr:nvPicPr>
        <xdr:cNvPr id="3" name="Imagem 1" descr=""/>
        <xdr:cNvPicPr/>
      </xdr:nvPicPr>
      <xdr:blipFill>
        <a:blip r:embed="rId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 name="Imagem 2" descr=""/>
        <xdr:cNvPicPr/>
      </xdr:nvPicPr>
      <xdr:blipFill>
        <a:blip r:embed="rId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 name="Imagem 3" descr=""/>
        <xdr:cNvPicPr/>
      </xdr:nvPicPr>
      <xdr:blipFill>
        <a:blip r:embed="rId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 name="Imagem 4" descr=""/>
        <xdr:cNvPicPr/>
      </xdr:nvPicPr>
      <xdr:blipFill>
        <a:blip r:embed="rId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 name="Imagem 5" descr=""/>
        <xdr:cNvPicPr/>
      </xdr:nvPicPr>
      <xdr:blipFill>
        <a:blip r:embed="rId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 name="Imagem 6" descr=""/>
        <xdr:cNvPicPr/>
      </xdr:nvPicPr>
      <xdr:blipFill>
        <a:blip r:embed="rId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 name="Imagem 7" descr=""/>
        <xdr:cNvPicPr/>
      </xdr:nvPicPr>
      <xdr:blipFill>
        <a:blip r:embed="rId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 name="Imagem 8" descr=""/>
        <xdr:cNvPicPr/>
      </xdr:nvPicPr>
      <xdr:blipFill>
        <a:blip r:embed="rId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 name="Imagem 9" descr=""/>
        <xdr:cNvPicPr/>
      </xdr:nvPicPr>
      <xdr:blipFill>
        <a:blip r:embed="rId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 name="Imagem 10" descr=""/>
        <xdr:cNvPicPr/>
      </xdr:nvPicPr>
      <xdr:blipFill>
        <a:blip r:embed="rId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 name="Imagem 11" descr=""/>
        <xdr:cNvPicPr/>
      </xdr:nvPicPr>
      <xdr:blipFill>
        <a:blip r:embed="rId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 name="Imagem 12" descr=""/>
        <xdr:cNvPicPr/>
      </xdr:nvPicPr>
      <xdr:blipFill>
        <a:blip r:embed="rId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 name="Imagem 13" descr=""/>
        <xdr:cNvPicPr/>
      </xdr:nvPicPr>
      <xdr:blipFill>
        <a:blip r:embed="rId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 name="Imagem 14" descr=""/>
        <xdr:cNvPicPr/>
      </xdr:nvPicPr>
      <xdr:blipFill>
        <a:blip r:embed="rId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 name="Imagem 15" descr=""/>
        <xdr:cNvPicPr/>
      </xdr:nvPicPr>
      <xdr:blipFill>
        <a:blip r:embed="rId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 name="Imagem 16" descr=""/>
        <xdr:cNvPicPr/>
      </xdr:nvPicPr>
      <xdr:blipFill>
        <a:blip r:embed="rId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 name="Imagem 17" descr=""/>
        <xdr:cNvPicPr/>
      </xdr:nvPicPr>
      <xdr:blipFill>
        <a:blip r:embed="rId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 name="Imagem 18" descr=""/>
        <xdr:cNvPicPr/>
      </xdr:nvPicPr>
      <xdr:blipFill>
        <a:blip r:embed="rId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 name="Imagem 19" descr=""/>
        <xdr:cNvPicPr/>
      </xdr:nvPicPr>
      <xdr:blipFill>
        <a:blip r:embed="rId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 name="Imagem 20" descr=""/>
        <xdr:cNvPicPr/>
      </xdr:nvPicPr>
      <xdr:blipFill>
        <a:blip r:embed="rId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 name="Imagem 21" descr=""/>
        <xdr:cNvPicPr/>
      </xdr:nvPicPr>
      <xdr:blipFill>
        <a:blip r:embed="rId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 name="Imagem 22" descr=""/>
        <xdr:cNvPicPr/>
      </xdr:nvPicPr>
      <xdr:blipFill>
        <a:blip r:embed="rId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 name="Imagem 23" descr=""/>
        <xdr:cNvPicPr/>
      </xdr:nvPicPr>
      <xdr:blipFill>
        <a:blip r:embed="rId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 name="Imagem 24" descr=""/>
        <xdr:cNvPicPr/>
      </xdr:nvPicPr>
      <xdr:blipFill>
        <a:blip r:embed="rId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 name="Imagem 25" descr=""/>
        <xdr:cNvPicPr/>
      </xdr:nvPicPr>
      <xdr:blipFill>
        <a:blip r:embed="rId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 name="Imagem 26" descr=""/>
        <xdr:cNvPicPr/>
      </xdr:nvPicPr>
      <xdr:blipFill>
        <a:blip r:embed="rId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 name="Imagem 27" descr=""/>
        <xdr:cNvPicPr/>
      </xdr:nvPicPr>
      <xdr:blipFill>
        <a:blip r:embed="rId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 name="Imagem 28" descr=""/>
        <xdr:cNvPicPr/>
      </xdr:nvPicPr>
      <xdr:blipFill>
        <a:blip r:embed="rId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 name="Imagem 29" descr=""/>
        <xdr:cNvPicPr/>
      </xdr:nvPicPr>
      <xdr:blipFill>
        <a:blip r:embed="rId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 name="Imagem 30" descr=""/>
        <xdr:cNvPicPr/>
      </xdr:nvPicPr>
      <xdr:blipFill>
        <a:blip r:embed="rId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 name="Imagem 31" descr=""/>
        <xdr:cNvPicPr/>
      </xdr:nvPicPr>
      <xdr:blipFill>
        <a:blip r:embed="rId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 name="Imagem 32" descr=""/>
        <xdr:cNvPicPr/>
      </xdr:nvPicPr>
      <xdr:blipFill>
        <a:blip r:embed="rId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 name="Imagem 33" descr=""/>
        <xdr:cNvPicPr/>
      </xdr:nvPicPr>
      <xdr:blipFill>
        <a:blip r:embed="rId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 name="Imagem 34" descr=""/>
        <xdr:cNvPicPr/>
      </xdr:nvPicPr>
      <xdr:blipFill>
        <a:blip r:embed="rId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 name="Imagem 35" descr=""/>
        <xdr:cNvPicPr/>
      </xdr:nvPicPr>
      <xdr:blipFill>
        <a:blip r:embed="rId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 name="Imagem 36" descr=""/>
        <xdr:cNvPicPr/>
      </xdr:nvPicPr>
      <xdr:blipFill>
        <a:blip r:embed="rId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 name="Imagem 37" descr=""/>
        <xdr:cNvPicPr/>
      </xdr:nvPicPr>
      <xdr:blipFill>
        <a:blip r:embed="rId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 name="Imagem 38" descr=""/>
        <xdr:cNvPicPr/>
      </xdr:nvPicPr>
      <xdr:blipFill>
        <a:blip r:embed="rId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 name="Imagem 39" descr=""/>
        <xdr:cNvPicPr/>
      </xdr:nvPicPr>
      <xdr:blipFill>
        <a:blip r:embed="rId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 name="Imagem 40" descr=""/>
        <xdr:cNvPicPr/>
      </xdr:nvPicPr>
      <xdr:blipFill>
        <a:blip r:embed="rId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 name="Imagem 41" descr=""/>
        <xdr:cNvPicPr/>
      </xdr:nvPicPr>
      <xdr:blipFill>
        <a:blip r:embed="rId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 name="Imagem 42" descr=""/>
        <xdr:cNvPicPr/>
      </xdr:nvPicPr>
      <xdr:blipFill>
        <a:blip r:embed="rId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 name="Imagem 43" descr=""/>
        <xdr:cNvPicPr/>
      </xdr:nvPicPr>
      <xdr:blipFill>
        <a:blip r:embed="rId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 name="Imagem 44" descr=""/>
        <xdr:cNvPicPr/>
      </xdr:nvPicPr>
      <xdr:blipFill>
        <a:blip r:embed="rId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 name="Imagem 45" descr=""/>
        <xdr:cNvPicPr/>
      </xdr:nvPicPr>
      <xdr:blipFill>
        <a:blip r:embed="rId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 name="Imagem 46" descr=""/>
        <xdr:cNvPicPr/>
      </xdr:nvPicPr>
      <xdr:blipFill>
        <a:blip r:embed="rId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 name="Imagem 47" descr=""/>
        <xdr:cNvPicPr/>
      </xdr:nvPicPr>
      <xdr:blipFill>
        <a:blip r:embed="rId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 name="Imagem 48" descr=""/>
        <xdr:cNvPicPr/>
      </xdr:nvPicPr>
      <xdr:blipFill>
        <a:blip r:embed="rId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 name="Imagem 49" descr=""/>
        <xdr:cNvPicPr/>
      </xdr:nvPicPr>
      <xdr:blipFill>
        <a:blip r:embed="rId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 name="Imagem 50" descr=""/>
        <xdr:cNvPicPr/>
      </xdr:nvPicPr>
      <xdr:blipFill>
        <a:blip r:embed="rId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 name="Imagem 51" descr=""/>
        <xdr:cNvPicPr/>
      </xdr:nvPicPr>
      <xdr:blipFill>
        <a:blip r:embed="rId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 name="Imagem 52" descr=""/>
        <xdr:cNvPicPr/>
      </xdr:nvPicPr>
      <xdr:blipFill>
        <a:blip r:embed="rId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 name="Imagem 53" descr=""/>
        <xdr:cNvPicPr/>
      </xdr:nvPicPr>
      <xdr:blipFill>
        <a:blip r:embed="rId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 name="Imagem 54" descr=""/>
        <xdr:cNvPicPr/>
      </xdr:nvPicPr>
      <xdr:blipFill>
        <a:blip r:embed="rId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 name="Imagem 55" descr=""/>
        <xdr:cNvPicPr/>
      </xdr:nvPicPr>
      <xdr:blipFill>
        <a:blip r:embed="rId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 name="Imagem 56" descr=""/>
        <xdr:cNvPicPr/>
      </xdr:nvPicPr>
      <xdr:blipFill>
        <a:blip r:embed="rId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 name="Imagem 57" descr=""/>
        <xdr:cNvPicPr/>
      </xdr:nvPicPr>
      <xdr:blipFill>
        <a:blip r:embed="rId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 name="Imagem 58" descr=""/>
        <xdr:cNvPicPr/>
      </xdr:nvPicPr>
      <xdr:blipFill>
        <a:blip r:embed="rId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 name="Imagem 59" descr=""/>
        <xdr:cNvPicPr/>
      </xdr:nvPicPr>
      <xdr:blipFill>
        <a:blip r:embed="rId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 name="Imagem 60" descr=""/>
        <xdr:cNvPicPr/>
      </xdr:nvPicPr>
      <xdr:blipFill>
        <a:blip r:embed="rId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 name="Imagem 61" descr=""/>
        <xdr:cNvPicPr/>
      </xdr:nvPicPr>
      <xdr:blipFill>
        <a:blip r:embed="rId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 name="Imagem 62" descr=""/>
        <xdr:cNvPicPr/>
      </xdr:nvPicPr>
      <xdr:blipFill>
        <a:blip r:embed="rId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 name="Imagem 63" descr=""/>
        <xdr:cNvPicPr/>
      </xdr:nvPicPr>
      <xdr:blipFill>
        <a:blip r:embed="rId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 name="Imagem 64" descr=""/>
        <xdr:cNvPicPr/>
      </xdr:nvPicPr>
      <xdr:blipFill>
        <a:blip r:embed="rId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 name="Imagem 65" descr=""/>
        <xdr:cNvPicPr/>
      </xdr:nvPicPr>
      <xdr:blipFill>
        <a:blip r:embed="rId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 name="Imagem 66" descr=""/>
        <xdr:cNvPicPr/>
      </xdr:nvPicPr>
      <xdr:blipFill>
        <a:blip r:embed="rId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 name="Imagem 67" descr=""/>
        <xdr:cNvPicPr/>
      </xdr:nvPicPr>
      <xdr:blipFill>
        <a:blip r:embed="rId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 name="Imagem 68" descr=""/>
        <xdr:cNvPicPr/>
      </xdr:nvPicPr>
      <xdr:blipFill>
        <a:blip r:embed="rId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 name="Imagem 69" descr=""/>
        <xdr:cNvPicPr/>
      </xdr:nvPicPr>
      <xdr:blipFill>
        <a:blip r:embed="rId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 name="Imagem 70" descr=""/>
        <xdr:cNvPicPr/>
      </xdr:nvPicPr>
      <xdr:blipFill>
        <a:blip r:embed="rId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 name="Imagem 71" descr=""/>
        <xdr:cNvPicPr/>
      </xdr:nvPicPr>
      <xdr:blipFill>
        <a:blip r:embed="rId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 name="Imagem 72" descr=""/>
        <xdr:cNvPicPr/>
      </xdr:nvPicPr>
      <xdr:blipFill>
        <a:blip r:embed="rId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 name="Imagem 73" descr=""/>
        <xdr:cNvPicPr/>
      </xdr:nvPicPr>
      <xdr:blipFill>
        <a:blip r:embed="rId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 name="Imagem 74" descr=""/>
        <xdr:cNvPicPr/>
      </xdr:nvPicPr>
      <xdr:blipFill>
        <a:blip r:embed="rId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 name="Imagem 75" descr=""/>
        <xdr:cNvPicPr/>
      </xdr:nvPicPr>
      <xdr:blipFill>
        <a:blip r:embed="rId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 name="Imagem 76" descr=""/>
        <xdr:cNvPicPr/>
      </xdr:nvPicPr>
      <xdr:blipFill>
        <a:blip r:embed="rId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 name="Imagem 77" descr=""/>
        <xdr:cNvPicPr/>
      </xdr:nvPicPr>
      <xdr:blipFill>
        <a:blip r:embed="rId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 name="Imagem 78" descr=""/>
        <xdr:cNvPicPr/>
      </xdr:nvPicPr>
      <xdr:blipFill>
        <a:blip r:embed="rId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 name="Imagem 79" descr=""/>
        <xdr:cNvPicPr/>
      </xdr:nvPicPr>
      <xdr:blipFill>
        <a:blip r:embed="rId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 name="Imagem 80" descr=""/>
        <xdr:cNvPicPr/>
      </xdr:nvPicPr>
      <xdr:blipFill>
        <a:blip r:embed="rId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 name="Imagem 81" descr=""/>
        <xdr:cNvPicPr/>
      </xdr:nvPicPr>
      <xdr:blipFill>
        <a:blip r:embed="rId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 name="Imagem 82" descr=""/>
        <xdr:cNvPicPr/>
      </xdr:nvPicPr>
      <xdr:blipFill>
        <a:blip r:embed="rId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 name="Imagem 83" descr=""/>
        <xdr:cNvPicPr/>
      </xdr:nvPicPr>
      <xdr:blipFill>
        <a:blip r:embed="rId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 name="Imagem 84" descr=""/>
        <xdr:cNvPicPr/>
      </xdr:nvPicPr>
      <xdr:blipFill>
        <a:blip r:embed="rId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 name="Imagem 85" descr=""/>
        <xdr:cNvPicPr/>
      </xdr:nvPicPr>
      <xdr:blipFill>
        <a:blip r:embed="rId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 name="Imagem 86" descr=""/>
        <xdr:cNvPicPr/>
      </xdr:nvPicPr>
      <xdr:blipFill>
        <a:blip r:embed="rId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 name="Imagem 87" descr=""/>
        <xdr:cNvPicPr/>
      </xdr:nvPicPr>
      <xdr:blipFill>
        <a:blip r:embed="rId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 name="Imagem 88" descr=""/>
        <xdr:cNvPicPr/>
      </xdr:nvPicPr>
      <xdr:blipFill>
        <a:blip r:embed="rId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 name="Imagem 89" descr=""/>
        <xdr:cNvPicPr/>
      </xdr:nvPicPr>
      <xdr:blipFill>
        <a:blip r:embed="rId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 name="Imagem 90" descr=""/>
        <xdr:cNvPicPr/>
      </xdr:nvPicPr>
      <xdr:blipFill>
        <a:blip r:embed="rId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 name="Imagem 91" descr=""/>
        <xdr:cNvPicPr/>
      </xdr:nvPicPr>
      <xdr:blipFill>
        <a:blip r:embed="rId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 name="Imagem 92" descr=""/>
        <xdr:cNvPicPr/>
      </xdr:nvPicPr>
      <xdr:blipFill>
        <a:blip r:embed="rId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 name="Imagem 93" descr=""/>
        <xdr:cNvPicPr/>
      </xdr:nvPicPr>
      <xdr:blipFill>
        <a:blip r:embed="rId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 name="Imagem 94" descr=""/>
        <xdr:cNvPicPr/>
      </xdr:nvPicPr>
      <xdr:blipFill>
        <a:blip r:embed="rId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 name="Imagem 95" descr=""/>
        <xdr:cNvPicPr/>
      </xdr:nvPicPr>
      <xdr:blipFill>
        <a:blip r:embed="rId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 name="Imagem 96" descr=""/>
        <xdr:cNvPicPr/>
      </xdr:nvPicPr>
      <xdr:blipFill>
        <a:blip r:embed="rId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 name="Imagem 97" descr=""/>
        <xdr:cNvPicPr/>
      </xdr:nvPicPr>
      <xdr:blipFill>
        <a:blip r:embed="rId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 name="Imagem 98" descr=""/>
        <xdr:cNvPicPr/>
      </xdr:nvPicPr>
      <xdr:blipFill>
        <a:blip r:embed="rId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 name="Imagem 99" descr=""/>
        <xdr:cNvPicPr/>
      </xdr:nvPicPr>
      <xdr:blipFill>
        <a:blip r:embed="rId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 name="Imagem 100" descr=""/>
        <xdr:cNvPicPr/>
      </xdr:nvPicPr>
      <xdr:blipFill>
        <a:blip r:embed="rId1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 name="Imagem 101" descr=""/>
        <xdr:cNvPicPr/>
      </xdr:nvPicPr>
      <xdr:blipFill>
        <a:blip r:embed="rId1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 name="Imagem 102" descr=""/>
        <xdr:cNvPicPr/>
      </xdr:nvPicPr>
      <xdr:blipFill>
        <a:blip r:embed="rId1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 name="Imagem 103" descr=""/>
        <xdr:cNvPicPr/>
      </xdr:nvPicPr>
      <xdr:blipFill>
        <a:blip r:embed="rId1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 name="Imagem 104" descr=""/>
        <xdr:cNvPicPr/>
      </xdr:nvPicPr>
      <xdr:blipFill>
        <a:blip r:embed="rId1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 name="Imagem 105" descr=""/>
        <xdr:cNvPicPr/>
      </xdr:nvPicPr>
      <xdr:blipFill>
        <a:blip r:embed="rId1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 name="Imagem 106" descr=""/>
        <xdr:cNvPicPr/>
      </xdr:nvPicPr>
      <xdr:blipFill>
        <a:blip r:embed="rId1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 name="Imagem 107" descr=""/>
        <xdr:cNvPicPr/>
      </xdr:nvPicPr>
      <xdr:blipFill>
        <a:blip r:embed="rId1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 name="Imagem 108" descr=""/>
        <xdr:cNvPicPr/>
      </xdr:nvPicPr>
      <xdr:blipFill>
        <a:blip r:embed="rId1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 name="Imagem 109" descr=""/>
        <xdr:cNvPicPr/>
      </xdr:nvPicPr>
      <xdr:blipFill>
        <a:blip r:embed="rId1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 name="Imagem 110" descr=""/>
        <xdr:cNvPicPr/>
      </xdr:nvPicPr>
      <xdr:blipFill>
        <a:blip r:embed="rId1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 name="Imagem 111" descr=""/>
        <xdr:cNvPicPr/>
      </xdr:nvPicPr>
      <xdr:blipFill>
        <a:blip r:embed="rId1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 name="Imagem 112" descr=""/>
        <xdr:cNvPicPr/>
      </xdr:nvPicPr>
      <xdr:blipFill>
        <a:blip r:embed="rId1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 name="Imagem 113" descr=""/>
        <xdr:cNvPicPr/>
      </xdr:nvPicPr>
      <xdr:blipFill>
        <a:blip r:embed="rId1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 name="Imagem 114" descr=""/>
        <xdr:cNvPicPr/>
      </xdr:nvPicPr>
      <xdr:blipFill>
        <a:blip r:embed="rId1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 name="Imagem 115" descr=""/>
        <xdr:cNvPicPr/>
      </xdr:nvPicPr>
      <xdr:blipFill>
        <a:blip r:embed="rId1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 name="Imagem 116" descr=""/>
        <xdr:cNvPicPr/>
      </xdr:nvPicPr>
      <xdr:blipFill>
        <a:blip r:embed="rId1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 name="Imagem 117" descr=""/>
        <xdr:cNvPicPr/>
      </xdr:nvPicPr>
      <xdr:blipFill>
        <a:blip r:embed="rId1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 name="Imagem 118" descr=""/>
        <xdr:cNvPicPr/>
      </xdr:nvPicPr>
      <xdr:blipFill>
        <a:blip r:embed="rId1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 name="Imagem 119" descr=""/>
        <xdr:cNvPicPr/>
      </xdr:nvPicPr>
      <xdr:blipFill>
        <a:blip r:embed="rId1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 name="Imagem 120" descr=""/>
        <xdr:cNvPicPr/>
      </xdr:nvPicPr>
      <xdr:blipFill>
        <a:blip r:embed="rId1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 name="Imagem 121" descr=""/>
        <xdr:cNvPicPr/>
      </xdr:nvPicPr>
      <xdr:blipFill>
        <a:blip r:embed="rId1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 name="Imagem 122" descr=""/>
        <xdr:cNvPicPr/>
      </xdr:nvPicPr>
      <xdr:blipFill>
        <a:blip r:embed="rId1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 name="Imagem 123" descr=""/>
        <xdr:cNvPicPr/>
      </xdr:nvPicPr>
      <xdr:blipFill>
        <a:blip r:embed="rId1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 name="Imagem 124" descr=""/>
        <xdr:cNvPicPr/>
      </xdr:nvPicPr>
      <xdr:blipFill>
        <a:blip r:embed="rId1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 name="Imagem 125" descr=""/>
        <xdr:cNvPicPr/>
      </xdr:nvPicPr>
      <xdr:blipFill>
        <a:blip r:embed="rId1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 name="Imagem 126" descr=""/>
        <xdr:cNvPicPr/>
      </xdr:nvPicPr>
      <xdr:blipFill>
        <a:blip r:embed="rId1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 name="Imagem 127" descr=""/>
        <xdr:cNvPicPr/>
      </xdr:nvPicPr>
      <xdr:blipFill>
        <a:blip r:embed="rId1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 name="Imagem 128" descr=""/>
        <xdr:cNvPicPr/>
      </xdr:nvPicPr>
      <xdr:blipFill>
        <a:blip r:embed="rId1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 name="Imagem 129" descr=""/>
        <xdr:cNvPicPr/>
      </xdr:nvPicPr>
      <xdr:blipFill>
        <a:blip r:embed="rId1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 name="Imagem 130" descr=""/>
        <xdr:cNvPicPr/>
      </xdr:nvPicPr>
      <xdr:blipFill>
        <a:blip r:embed="rId1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 name="Imagem 131" descr=""/>
        <xdr:cNvPicPr/>
      </xdr:nvPicPr>
      <xdr:blipFill>
        <a:blip r:embed="rId1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 name="Imagem 132" descr=""/>
        <xdr:cNvPicPr/>
      </xdr:nvPicPr>
      <xdr:blipFill>
        <a:blip r:embed="rId1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 name="Imagem 133" descr=""/>
        <xdr:cNvPicPr/>
      </xdr:nvPicPr>
      <xdr:blipFill>
        <a:blip r:embed="rId1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 name="Imagem 134" descr=""/>
        <xdr:cNvPicPr/>
      </xdr:nvPicPr>
      <xdr:blipFill>
        <a:blip r:embed="rId1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 name="Imagem 135" descr=""/>
        <xdr:cNvPicPr/>
      </xdr:nvPicPr>
      <xdr:blipFill>
        <a:blip r:embed="rId1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 name="Imagem 136" descr=""/>
        <xdr:cNvPicPr/>
      </xdr:nvPicPr>
      <xdr:blipFill>
        <a:blip r:embed="rId1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 name="Imagem 137" descr=""/>
        <xdr:cNvPicPr/>
      </xdr:nvPicPr>
      <xdr:blipFill>
        <a:blip r:embed="rId1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 name="Imagem 138" descr=""/>
        <xdr:cNvPicPr/>
      </xdr:nvPicPr>
      <xdr:blipFill>
        <a:blip r:embed="rId1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 name="Imagem 139" descr=""/>
        <xdr:cNvPicPr/>
      </xdr:nvPicPr>
      <xdr:blipFill>
        <a:blip r:embed="rId1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 name="Imagem 140" descr=""/>
        <xdr:cNvPicPr/>
      </xdr:nvPicPr>
      <xdr:blipFill>
        <a:blip r:embed="rId1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 name="Imagem 141" descr=""/>
        <xdr:cNvPicPr/>
      </xdr:nvPicPr>
      <xdr:blipFill>
        <a:blip r:embed="rId1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 name="Imagem 142" descr=""/>
        <xdr:cNvPicPr/>
      </xdr:nvPicPr>
      <xdr:blipFill>
        <a:blip r:embed="rId1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 name="Imagem 143" descr=""/>
        <xdr:cNvPicPr/>
      </xdr:nvPicPr>
      <xdr:blipFill>
        <a:blip r:embed="rId1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 name="Imagem 144" descr=""/>
        <xdr:cNvPicPr/>
      </xdr:nvPicPr>
      <xdr:blipFill>
        <a:blip r:embed="rId1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 name="Imagem 145" descr=""/>
        <xdr:cNvPicPr/>
      </xdr:nvPicPr>
      <xdr:blipFill>
        <a:blip r:embed="rId1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 name="Imagem 146" descr=""/>
        <xdr:cNvPicPr/>
      </xdr:nvPicPr>
      <xdr:blipFill>
        <a:blip r:embed="rId1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 name="Imagem 147" descr=""/>
        <xdr:cNvPicPr/>
      </xdr:nvPicPr>
      <xdr:blipFill>
        <a:blip r:embed="rId1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 name="Imagem 148" descr=""/>
        <xdr:cNvPicPr/>
      </xdr:nvPicPr>
      <xdr:blipFill>
        <a:blip r:embed="rId1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 name="Imagem 149" descr=""/>
        <xdr:cNvPicPr/>
      </xdr:nvPicPr>
      <xdr:blipFill>
        <a:blip r:embed="rId1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 name="Imagem 150" descr=""/>
        <xdr:cNvPicPr/>
      </xdr:nvPicPr>
      <xdr:blipFill>
        <a:blip r:embed="rId1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 name="Imagem 151" descr=""/>
        <xdr:cNvPicPr/>
      </xdr:nvPicPr>
      <xdr:blipFill>
        <a:blip r:embed="rId1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 name="Imagem 152" descr=""/>
        <xdr:cNvPicPr/>
      </xdr:nvPicPr>
      <xdr:blipFill>
        <a:blip r:embed="rId1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 name="Imagem 153" descr=""/>
        <xdr:cNvPicPr/>
      </xdr:nvPicPr>
      <xdr:blipFill>
        <a:blip r:embed="rId1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 name="Imagem 154" descr=""/>
        <xdr:cNvPicPr/>
      </xdr:nvPicPr>
      <xdr:blipFill>
        <a:blip r:embed="rId1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 name="Imagem 155" descr=""/>
        <xdr:cNvPicPr/>
      </xdr:nvPicPr>
      <xdr:blipFill>
        <a:blip r:embed="rId1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 name="Imagem 156" descr=""/>
        <xdr:cNvPicPr/>
      </xdr:nvPicPr>
      <xdr:blipFill>
        <a:blip r:embed="rId1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 name="Imagem 157" descr=""/>
        <xdr:cNvPicPr/>
      </xdr:nvPicPr>
      <xdr:blipFill>
        <a:blip r:embed="rId1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 name="Imagem 158" descr=""/>
        <xdr:cNvPicPr/>
      </xdr:nvPicPr>
      <xdr:blipFill>
        <a:blip r:embed="rId1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 name="Imagem 159" descr=""/>
        <xdr:cNvPicPr/>
      </xdr:nvPicPr>
      <xdr:blipFill>
        <a:blip r:embed="rId1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2" name="Imagem 160" descr=""/>
        <xdr:cNvPicPr/>
      </xdr:nvPicPr>
      <xdr:blipFill>
        <a:blip r:embed="rId1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3" name="Imagem 161" descr=""/>
        <xdr:cNvPicPr/>
      </xdr:nvPicPr>
      <xdr:blipFill>
        <a:blip r:embed="rId1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4" name="Imagem 162" descr=""/>
        <xdr:cNvPicPr/>
      </xdr:nvPicPr>
      <xdr:blipFill>
        <a:blip r:embed="rId1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5" name="Imagem 163" descr=""/>
        <xdr:cNvPicPr/>
      </xdr:nvPicPr>
      <xdr:blipFill>
        <a:blip r:embed="rId1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6" name="Imagem 164" descr=""/>
        <xdr:cNvPicPr/>
      </xdr:nvPicPr>
      <xdr:blipFill>
        <a:blip r:embed="rId1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7" name="Imagem 165" descr=""/>
        <xdr:cNvPicPr/>
      </xdr:nvPicPr>
      <xdr:blipFill>
        <a:blip r:embed="rId1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8" name="Imagem 166" descr=""/>
        <xdr:cNvPicPr/>
      </xdr:nvPicPr>
      <xdr:blipFill>
        <a:blip r:embed="rId1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9" name="Imagem 167" descr=""/>
        <xdr:cNvPicPr/>
      </xdr:nvPicPr>
      <xdr:blipFill>
        <a:blip r:embed="rId1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0" name="Imagem 168" descr=""/>
        <xdr:cNvPicPr/>
      </xdr:nvPicPr>
      <xdr:blipFill>
        <a:blip r:embed="rId1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1" name="Imagem 169" descr=""/>
        <xdr:cNvPicPr/>
      </xdr:nvPicPr>
      <xdr:blipFill>
        <a:blip r:embed="rId1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2" name="Imagem 170" descr=""/>
        <xdr:cNvPicPr/>
      </xdr:nvPicPr>
      <xdr:blipFill>
        <a:blip r:embed="rId1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3" name="Imagem 171" descr=""/>
        <xdr:cNvPicPr/>
      </xdr:nvPicPr>
      <xdr:blipFill>
        <a:blip r:embed="rId1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4" name="Imagem 172" descr=""/>
        <xdr:cNvPicPr/>
      </xdr:nvPicPr>
      <xdr:blipFill>
        <a:blip r:embed="rId1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5" name="Imagem 173" descr=""/>
        <xdr:cNvPicPr/>
      </xdr:nvPicPr>
      <xdr:blipFill>
        <a:blip r:embed="rId1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6" name="Imagem 174" descr=""/>
        <xdr:cNvPicPr/>
      </xdr:nvPicPr>
      <xdr:blipFill>
        <a:blip r:embed="rId1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7" name="Imagem 175" descr=""/>
        <xdr:cNvPicPr/>
      </xdr:nvPicPr>
      <xdr:blipFill>
        <a:blip r:embed="rId1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8" name="Imagem 176" descr=""/>
        <xdr:cNvPicPr/>
      </xdr:nvPicPr>
      <xdr:blipFill>
        <a:blip r:embed="rId1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79" name="Imagem 177" descr=""/>
        <xdr:cNvPicPr/>
      </xdr:nvPicPr>
      <xdr:blipFill>
        <a:blip r:embed="rId1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0" name="Imagem 178" descr=""/>
        <xdr:cNvPicPr/>
      </xdr:nvPicPr>
      <xdr:blipFill>
        <a:blip r:embed="rId1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1" name="Imagem 179" descr=""/>
        <xdr:cNvPicPr/>
      </xdr:nvPicPr>
      <xdr:blipFill>
        <a:blip r:embed="rId1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2" name="Imagem 180" descr=""/>
        <xdr:cNvPicPr/>
      </xdr:nvPicPr>
      <xdr:blipFill>
        <a:blip r:embed="rId1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3" name="Imagem 181" descr=""/>
        <xdr:cNvPicPr/>
      </xdr:nvPicPr>
      <xdr:blipFill>
        <a:blip r:embed="rId1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4" name="Imagem 182" descr=""/>
        <xdr:cNvPicPr/>
      </xdr:nvPicPr>
      <xdr:blipFill>
        <a:blip r:embed="rId1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5" name="Imagem 183" descr=""/>
        <xdr:cNvPicPr/>
      </xdr:nvPicPr>
      <xdr:blipFill>
        <a:blip r:embed="rId1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6" name="Imagem 184" descr=""/>
        <xdr:cNvPicPr/>
      </xdr:nvPicPr>
      <xdr:blipFill>
        <a:blip r:embed="rId1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7" name="Imagem 185" descr=""/>
        <xdr:cNvPicPr/>
      </xdr:nvPicPr>
      <xdr:blipFill>
        <a:blip r:embed="rId1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8" name="Imagem 186" descr=""/>
        <xdr:cNvPicPr/>
      </xdr:nvPicPr>
      <xdr:blipFill>
        <a:blip r:embed="rId1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89" name="Imagem 187" descr=""/>
        <xdr:cNvPicPr/>
      </xdr:nvPicPr>
      <xdr:blipFill>
        <a:blip r:embed="rId1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0" name="Imagem 188" descr=""/>
        <xdr:cNvPicPr/>
      </xdr:nvPicPr>
      <xdr:blipFill>
        <a:blip r:embed="rId1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1" name="Imagem 189" descr=""/>
        <xdr:cNvPicPr/>
      </xdr:nvPicPr>
      <xdr:blipFill>
        <a:blip r:embed="rId1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2" name="Imagem 190" descr=""/>
        <xdr:cNvPicPr/>
      </xdr:nvPicPr>
      <xdr:blipFill>
        <a:blip r:embed="rId1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3" name="Imagem 191" descr=""/>
        <xdr:cNvPicPr/>
      </xdr:nvPicPr>
      <xdr:blipFill>
        <a:blip r:embed="rId1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4" name="Imagem 192" descr=""/>
        <xdr:cNvPicPr/>
      </xdr:nvPicPr>
      <xdr:blipFill>
        <a:blip r:embed="rId1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5" name="Imagem 193" descr=""/>
        <xdr:cNvPicPr/>
      </xdr:nvPicPr>
      <xdr:blipFill>
        <a:blip r:embed="rId1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6" name="Imagem 194" descr=""/>
        <xdr:cNvPicPr/>
      </xdr:nvPicPr>
      <xdr:blipFill>
        <a:blip r:embed="rId1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7" name="Imagem 195" descr=""/>
        <xdr:cNvPicPr/>
      </xdr:nvPicPr>
      <xdr:blipFill>
        <a:blip r:embed="rId1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8" name="Imagem 196" descr=""/>
        <xdr:cNvPicPr/>
      </xdr:nvPicPr>
      <xdr:blipFill>
        <a:blip r:embed="rId1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99" name="Imagem 197" descr=""/>
        <xdr:cNvPicPr/>
      </xdr:nvPicPr>
      <xdr:blipFill>
        <a:blip r:embed="rId1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0" name="Imagem 198" descr=""/>
        <xdr:cNvPicPr/>
      </xdr:nvPicPr>
      <xdr:blipFill>
        <a:blip r:embed="rId1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1" name="Imagem 199" descr=""/>
        <xdr:cNvPicPr/>
      </xdr:nvPicPr>
      <xdr:blipFill>
        <a:blip r:embed="rId1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2" name="Imagem 200" descr=""/>
        <xdr:cNvPicPr/>
      </xdr:nvPicPr>
      <xdr:blipFill>
        <a:blip r:embed="rId2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3" name="Imagem 201" descr=""/>
        <xdr:cNvPicPr/>
      </xdr:nvPicPr>
      <xdr:blipFill>
        <a:blip r:embed="rId2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4" name="Imagem 202" descr=""/>
        <xdr:cNvPicPr/>
      </xdr:nvPicPr>
      <xdr:blipFill>
        <a:blip r:embed="rId2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5" name="Imagem 203" descr=""/>
        <xdr:cNvPicPr/>
      </xdr:nvPicPr>
      <xdr:blipFill>
        <a:blip r:embed="rId2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6" name="Imagem 204" descr=""/>
        <xdr:cNvPicPr/>
      </xdr:nvPicPr>
      <xdr:blipFill>
        <a:blip r:embed="rId2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7" name="Imagem 205" descr=""/>
        <xdr:cNvPicPr/>
      </xdr:nvPicPr>
      <xdr:blipFill>
        <a:blip r:embed="rId2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8" name="Imagem 206" descr=""/>
        <xdr:cNvPicPr/>
      </xdr:nvPicPr>
      <xdr:blipFill>
        <a:blip r:embed="rId2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09" name="Imagem 207" descr=""/>
        <xdr:cNvPicPr/>
      </xdr:nvPicPr>
      <xdr:blipFill>
        <a:blip r:embed="rId2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0" name="Imagem 208" descr=""/>
        <xdr:cNvPicPr/>
      </xdr:nvPicPr>
      <xdr:blipFill>
        <a:blip r:embed="rId2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1" name="Imagem 209" descr=""/>
        <xdr:cNvPicPr/>
      </xdr:nvPicPr>
      <xdr:blipFill>
        <a:blip r:embed="rId2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2" name="Imagem 210" descr=""/>
        <xdr:cNvPicPr/>
      </xdr:nvPicPr>
      <xdr:blipFill>
        <a:blip r:embed="rId2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3" name="Imagem 211" descr=""/>
        <xdr:cNvPicPr/>
      </xdr:nvPicPr>
      <xdr:blipFill>
        <a:blip r:embed="rId2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4" name="Imagem 212" descr=""/>
        <xdr:cNvPicPr/>
      </xdr:nvPicPr>
      <xdr:blipFill>
        <a:blip r:embed="rId2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5" name="Imagem 213" descr=""/>
        <xdr:cNvPicPr/>
      </xdr:nvPicPr>
      <xdr:blipFill>
        <a:blip r:embed="rId2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6" name="Imagem 214" descr=""/>
        <xdr:cNvPicPr/>
      </xdr:nvPicPr>
      <xdr:blipFill>
        <a:blip r:embed="rId2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7" name="Imagem 215" descr=""/>
        <xdr:cNvPicPr/>
      </xdr:nvPicPr>
      <xdr:blipFill>
        <a:blip r:embed="rId2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8" name="Imagem 216" descr=""/>
        <xdr:cNvPicPr/>
      </xdr:nvPicPr>
      <xdr:blipFill>
        <a:blip r:embed="rId2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19" name="Imagem 217" descr=""/>
        <xdr:cNvPicPr/>
      </xdr:nvPicPr>
      <xdr:blipFill>
        <a:blip r:embed="rId2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0" name="Imagem 218" descr=""/>
        <xdr:cNvPicPr/>
      </xdr:nvPicPr>
      <xdr:blipFill>
        <a:blip r:embed="rId2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1" name="Imagem 219" descr=""/>
        <xdr:cNvPicPr/>
      </xdr:nvPicPr>
      <xdr:blipFill>
        <a:blip r:embed="rId2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2" name="Imagem 220" descr=""/>
        <xdr:cNvPicPr/>
      </xdr:nvPicPr>
      <xdr:blipFill>
        <a:blip r:embed="rId2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3" name="Imagem 221" descr=""/>
        <xdr:cNvPicPr/>
      </xdr:nvPicPr>
      <xdr:blipFill>
        <a:blip r:embed="rId2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4" name="Imagem 222" descr=""/>
        <xdr:cNvPicPr/>
      </xdr:nvPicPr>
      <xdr:blipFill>
        <a:blip r:embed="rId2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5" name="Imagem 223" descr=""/>
        <xdr:cNvPicPr/>
      </xdr:nvPicPr>
      <xdr:blipFill>
        <a:blip r:embed="rId2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6" name="Imagem 224" descr=""/>
        <xdr:cNvPicPr/>
      </xdr:nvPicPr>
      <xdr:blipFill>
        <a:blip r:embed="rId2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7" name="Imagem 225" descr=""/>
        <xdr:cNvPicPr/>
      </xdr:nvPicPr>
      <xdr:blipFill>
        <a:blip r:embed="rId2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8" name="Imagem 226" descr=""/>
        <xdr:cNvPicPr/>
      </xdr:nvPicPr>
      <xdr:blipFill>
        <a:blip r:embed="rId2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29" name="Imagem 227" descr=""/>
        <xdr:cNvPicPr/>
      </xdr:nvPicPr>
      <xdr:blipFill>
        <a:blip r:embed="rId2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0" name="Imagem 228" descr=""/>
        <xdr:cNvPicPr/>
      </xdr:nvPicPr>
      <xdr:blipFill>
        <a:blip r:embed="rId2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1" name="Imagem 229" descr=""/>
        <xdr:cNvPicPr/>
      </xdr:nvPicPr>
      <xdr:blipFill>
        <a:blip r:embed="rId2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2" name="Imagem 230" descr=""/>
        <xdr:cNvPicPr/>
      </xdr:nvPicPr>
      <xdr:blipFill>
        <a:blip r:embed="rId2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3" name="Imagem 231" descr=""/>
        <xdr:cNvPicPr/>
      </xdr:nvPicPr>
      <xdr:blipFill>
        <a:blip r:embed="rId2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4" name="Imagem 232" descr=""/>
        <xdr:cNvPicPr/>
      </xdr:nvPicPr>
      <xdr:blipFill>
        <a:blip r:embed="rId2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5" name="Imagem 233" descr=""/>
        <xdr:cNvPicPr/>
      </xdr:nvPicPr>
      <xdr:blipFill>
        <a:blip r:embed="rId2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6" name="Imagem 234" descr=""/>
        <xdr:cNvPicPr/>
      </xdr:nvPicPr>
      <xdr:blipFill>
        <a:blip r:embed="rId2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7" name="Imagem 235" descr=""/>
        <xdr:cNvPicPr/>
      </xdr:nvPicPr>
      <xdr:blipFill>
        <a:blip r:embed="rId2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8" name="Imagem 236" descr=""/>
        <xdr:cNvPicPr/>
      </xdr:nvPicPr>
      <xdr:blipFill>
        <a:blip r:embed="rId2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39" name="Imagem 237" descr=""/>
        <xdr:cNvPicPr/>
      </xdr:nvPicPr>
      <xdr:blipFill>
        <a:blip r:embed="rId2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0" name="Imagem 238" descr=""/>
        <xdr:cNvPicPr/>
      </xdr:nvPicPr>
      <xdr:blipFill>
        <a:blip r:embed="rId2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1" name="Imagem 239" descr=""/>
        <xdr:cNvPicPr/>
      </xdr:nvPicPr>
      <xdr:blipFill>
        <a:blip r:embed="rId2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2" name="Imagem 240" descr=""/>
        <xdr:cNvPicPr/>
      </xdr:nvPicPr>
      <xdr:blipFill>
        <a:blip r:embed="rId2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3" name="Imagem 241" descr=""/>
        <xdr:cNvPicPr/>
      </xdr:nvPicPr>
      <xdr:blipFill>
        <a:blip r:embed="rId2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4" name="Imagem 242" descr=""/>
        <xdr:cNvPicPr/>
      </xdr:nvPicPr>
      <xdr:blipFill>
        <a:blip r:embed="rId2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5" name="Imagem 243" descr=""/>
        <xdr:cNvPicPr/>
      </xdr:nvPicPr>
      <xdr:blipFill>
        <a:blip r:embed="rId2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6" name="Imagem 244" descr=""/>
        <xdr:cNvPicPr/>
      </xdr:nvPicPr>
      <xdr:blipFill>
        <a:blip r:embed="rId2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7" name="Imagem 245" descr=""/>
        <xdr:cNvPicPr/>
      </xdr:nvPicPr>
      <xdr:blipFill>
        <a:blip r:embed="rId2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8" name="Imagem 246" descr=""/>
        <xdr:cNvPicPr/>
      </xdr:nvPicPr>
      <xdr:blipFill>
        <a:blip r:embed="rId2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49" name="Imagem 247" descr=""/>
        <xdr:cNvPicPr/>
      </xdr:nvPicPr>
      <xdr:blipFill>
        <a:blip r:embed="rId2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0" name="Imagem 248" descr=""/>
        <xdr:cNvPicPr/>
      </xdr:nvPicPr>
      <xdr:blipFill>
        <a:blip r:embed="rId2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1" name="Imagem 249" descr=""/>
        <xdr:cNvPicPr/>
      </xdr:nvPicPr>
      <xdr:blipFill>
        <a:blip r:embed="rId2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2" name="Imagem 250" descr=""/>
        <xdr:cNvPicPr/>
      </xdr:nvPicPr>
      <xdr:blipFill>
        <a:blip r:embed="rId2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3" name="Imagem 251" descr=""/>
        <xdr:cNvPicPr/>
      </xdr:nvPicPr>
      <xdr:blipFill>
        <a:blip r:embed="rId2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4" name="Imagem 252" descr=""/>
        <xdr:cNvPicPr/>
      </xdr:nvPicPr>
      <xdr:blipFill>
        <a:blip r:embed="rId2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5" name="Imagem 253" descr=""/>
        <xdr:cNvPicPr/>
      </xdr:nvPicPr>
      <xdr:blipFill>
        <a:blip r:embed="rId2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6" name="Imagem 254" descr=""/>
        <xdr:cNvPicPr/>
      </xdr:nvPicPr>
      <xdr:blipFill>
        <a:blip r:embed="rId2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7" name="Imagem 255" descr=""/>
        <xdr:cNvPicPr/>
      </xdr:nvPicPr>
      <xdr:blipFill>
        <a:blip r:embed="rId2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8" name="Imagem 256" descr=""/>
        <xdr:cNvPicPr/>
      </xdr:nvPicPr>
      <xdr:blipFill>
        <a:blip r:embed="rId2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59" name="Imagem 257" descr=""/>
        <xdr:cNvPicPr/>
      </xdr:nvPicPr>
      <xdr:blipFill>
        <a:blip r:embed="rId2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0" name="Imagem 258" descr=""/>
        <xdr:cNvPicPr/>
      </xdr:nvPicPr>
      <xdr:blipFill>
        <a:blip r:embed="rId2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1" name="Imagem 259" descr=""/>
        <xdr:cNvPicPr/>
      </xdr:nvPicPr>
      <xdr:blipFill>
        <a:blip r:embed="rId2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2" name="Imagem 260" descr=""/>
        <xdr:cNvPicPr/>
      </xdr:nvPicPr>
      <xdr:blipFill>
        <a:blip r:embed="rId2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3" name="Imagem 261" descr=""/>
        <xdr:cNvPicPr/>
      </xdr:nvPicPr>
      <xdr:blipFill>
        <a:blip r:embed="rId2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4" name="Imagem 262" descr=""/>
        <xdr:cNvPicPr/>
      </xdr:nvPicPr>
      <xdr:blipFill>
        <a:blip r:embed="rId2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5" name="Imagem 263" descr=""/>
        <xdr:cNvPicPr/>
      </xdr:nvPicPr>
      <xdr:blipFill>
        <a:blip r:embed="rId2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6" name="Imagem 264" descr=""/>
        <xdr:cNvPicPr/>
      </xdr:nvPicPr>
      <xdr:blipFill>
        <a:blip r:embed="rId2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7" name="Imagem 265" descr=""/>
        <xdr:cNvPicPr/>
      </xdr:nvPicPr>
      <xdr:blipFill>
        <a:blip r:embed="rId2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8" name="Imagem 266" descr=""/>
        <xdr:cNvPicPr/>
      </xdr:nvPicPr>
      <xdr:blipFill>
        <a:blip r:embed="rId2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69" name="Imagem 267" descr=""/>
        <xdr:cNvPicPr/>
      </xdr:nvPicPr>
      <xdr:blipFill>
        <a:blip r:embed="rId2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0" name="Imagem 268" descr=""/>
        <xdr:cNvPicPr/>
      </xdr:nvPicPr>
      <xdr:blipFill>
        <a:blip r:embed="rId2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1" name="Imagem 269" descr=""/>
        <xdr:cNvPicPr/>
      </xdr:nvPicPr>
      <xdr:blipFill>
        <a:blip r:embed="rId2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2" name="Imagem 270" descr=""/>
        <xdr:cNvPicPr/>
      </xdr:nvPicPr>
      <xdr:blipFill>
        <a:blip r:embed="rId2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3" name="Imagem 271" descr=""/>
        <xdr:cNvPicPr/>
      </xdr:nvPicPr>
      <xdr:blipFill>
        <a:blip r:embed="rId2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4" name="Imagem 272" descr=""/>
        <xdr:cNvPicPr/>
      </xdr:nvPicPr>
      <xdr:blipFill>
        <a:blip r:embed="rId2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5" name="Imagem 273" descr=""/>
        <xdr:cNvPicPr/>
      </xdr:nvPicPr>
      <xdr:blipFill>
        <a:blip r:embed="rId2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6" name="Imagem 274" descr=""/>
        <xdr:cNvPicPr/>
      </xdr:nvPicPr>
      <xdr:blipFill>
        <a:blip r:embed="rId2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7" name="Imagem 275" descr=""/>
        <xdr:cNvPicPr/>
      </xdr:nvPicPr>
      <xdr:blipFill>
        <a:blip r:embed="rId2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8" name="Imagem 276" descr=""/>
        <xdr:cNvPicPr/>
      </xdr:nvPicPr>
      <xdr:blipFill>
        <a:blip r:embed="rId2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79" name="Imagem 277" descr=""/>
        <xdr:cNvPicPr/>
      </xdr:nvPicPr>
      <xdr:blipFill>
        <a:blip r:embed="rId2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0" name="Imagem 278" descr=""/>
        <xdr:cNvPicPr/>
      </xdr:nvPicPr>
      <xdr:blipFill>
        <a:blip r:embed="rId2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1" name="Imagem 279" descr=""/>
        <xdr:cNvPicPr/>
      </xdr:nvPicPr>
      <xdr:blipFill>
        <a:blip r:embed="rId2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2" name="Imagem 280" descr=""/>
        <xdr:cNvPicPr/>
      </xdr:nvPicPr>
      <xdr:blipFill>
        <a:blip r:embed="rId2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3" name="Imagem 281" descr=""/>
        <xdr:cNvPicPr/>
      </xdr:nvPicPr>
      <xdr:blipFill>
        <a:blip r:embed="rId2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4" name="Imagem 282" descr=""/>
        <xdr:cNvPicPr/>
      </xdr:nvPicPr>
      <xdr:blipFill>
        <a:blip r:embed="rId2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5" name="Imagem 283" descr=""/>
        <xdr:cNvPicPr/>
      </xdr:nvPicPr>
      <xdr:blipFill>
        <a:blip r:embed="rId2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6" name="Imagem 284" descr=""/>
        <xdr:cNvPicPr/>
      </xdr:nvPicPr>
      <xdr:blipFill>
        <a:blip r:embed="rId2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7" name="Imagem 285" descr=""/>
        <xdr:cNvPicPr/>
      </xdr:nvPicPr>
      <xdr:blipFill>
        <a:blip r:embed="rId2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8" name="Imagem 286" descr=""/>
        <xdr:cNvPicPr/>
      </xdr:nvPicPr>
      <xdr:blipFill>
        <a:blip r:embed="rId2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89" name="Imagem 287" descr=""/>
        <xdr:cNvPicPr/>
      </xdr:nvPicPr>
      <xdr:blipFill>
        <a:blip r:embed="rId2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0" name="Imagem 288" descr=""/>
        <xdr:cNvPicPr/>
      </xdr:nvPicPr>
      <xdr:blipFill>
        <a:blip r:embed="rId2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1" name="Imagem 289" descr=""/>
        <xdr:cNvPicPr/>
      </xdr:nvPicPr>
      <xdr:blipFill>
        <a:blip r:embed="rId2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2" name="Imagem 290" descr=""/>
        <xdr:cNvPicPr/>
      </xdr:nvPicPr>
      <xdr:blipFill>
        <a:blip r:embed="rId2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3" name="Imagem 291" descr=""/>
        <xdr:cNvPicPr/>
      </xdr:nvPicPr>
      <xdr:blipFill>
        <a:blip r:embed="rId2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4" name="Imagem 292" descr=""/>
        <xdr:cNvPicPr/>
      </xdr:nvPicPr>
      <xdr:blipFill>
        <a:blip r:embed="rId2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5" name="Imagem 293" descr=""/>
        <xdr:cNvPicPr/>
      </xdr:nvPicPr>
      <xdr:blipFill>
        <a:blip r:embed="rId2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6" name="Imagem 294" descr=""/>
        <xdr:cNvPicPr/>
      </xdr:nvPicPr>
      <xdr:blipFill>
        <a:blip r:embed="rId2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7" name="Imagem 295" descr=""/>
        <xdr:cNvPicPr/>
      </xdr:nvPicPr>
      <xdr:blipFill>
        <a:blip r:embed="rId2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8" name="Imagem 296" descr=""/>
        <xdr:cNvPicPr/>
      </xdr:nvPicPr>
      <xdr:blipFill>
        <a:blip r:embed="rId2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299" name="Imagem 297" descr=""/>
        <xdr:cNvPicPr/>
      </xdr:nvPicPr>
      <xdr:blipFill>
        <a:blip r:embed="rId2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0" name="Imagem 298" descr=""/>
        <xdr:cNvPicPr/>
      </xdr:nvPicPr>
      <xdr:blipFill>
        <a:blip r:embed="rId2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1" name="Imagem 299" descr=""/>
        <xdr:cNvPicPr/>
      </xdr:nvPicPr>
      <xdr:blipFill>
        <a:blip r:embed="rId2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2" name="Imagem 300" descr=""/>
        <xdr:cNvPicPr/>
      </xdr:nvPicPr>
      <xdr:blipFill>
        <a:blip r:embed="rId3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3" name="Imagem 301" descr=""/>
        <xdr:cNvPicPr/>
      </xdr:nvPicPr>
      <xdr:blipFill>
        <a:blip r:embed="rId3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4" name="Imagem 302" descr=""/>
        <xdr:cNvPicPr/>
      </xdr:nvPicPr>
      <xdr:blipFill>
        <a:blip r:embed="rId3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5" name="Imagem 303" descr=""/>
        <xdr:cNvPicPr/>
      </xdr:nvPicPr>
      <xdr:blipFill>
        <a:blip r:embed="rId3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6" name="Imagem 304" descr=""/>
        <xdr:cNvPicPr/>
      </xdr:nvPicPr>
      <xdr:blipFill>
        <a:blip r:embed="rId3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7" name="Imagem 305" descr=""/>
        <xdr:cNvPicPr/>
      </xdr:nvPicPr>
      <xdr:blipFill>
        <a:blip r:embed="rId3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8" name="Imagem 306" descr=""/>
        <xdr:cNvPicPr/>
      </xdr:nvPicPr>
      <xdr:blipFill>
        <a:blip r:embed="rId3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09" name="Imagem 307" descr=""/>
        <xdr:cNvPicPr/>
      </xdr:nvPicPr>
      <xdr:blipFill>
        <a:blip r:embed="rId3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0" name="Imagem 308" descr=""/>
        <xdr:cNvPicPr/>
      </xdr:nvPicPr>
      <xdr:blipFill>
        <a:blip r:embed="rId3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1" name="Imagem 309" descr=""/>
        <xdr:cNvPicPr/>
      </xdr:nvPicPr>
      <xdr:blipFill>
        <a:blip r:embed="rId3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2" name="Imagem 310" descr=""/>
        <xdr:cNvPicPr/>
      </xdr:nvPicPr>
      <xdr:blipFill>
        <a:blip r:embed="rId3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3" name="Imagem 311" descr=""/>
        <xdr:cNvPicPr/>
      </xdr:nvPicPr>
      <xdr:blipFill>
        <a:blip r:embed="rId3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4" name="Imagem 312" descr=""/>
        <xdr:cNvPicPr/>
      </xdr:nvPicPr>
      <xdr:blipFill>
        <a:blip r:embed="rId3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5" name="Imagem 313" descr=""/>
        <xdr:cNvPicPr/>
      </xdr:nvPicPr>
      <xdr:blipFill>
        <a:blip r:embed="rId3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6" name="Imagem 314" descr=""/>
        <xdr:cNvPicPr/>
      </xdr:nvPicPr>
      <xdr:blipFill>
        <a:blip r:embed="rId3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7" name="Imagem 315" descr=""/>
        <xdr:cNvPicPr/>
      </xdr:nvPicPr>
      <xdr:blipFill>
        <a:blip r:embed="rId3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8" name="Imagem 316" descr=""/>
        <xdr:cNvPicPr/>
      </xdr:nvPicPr>
      <xdr:blipFill>
        <a:blip r:embed="rId3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19" name="Imagem 317" descr=""/>
        <xdr:cNvPicPr/>
      </xdr:nvPicPr>
      <xdr:blipFill>
        <a:blip r:embed="rId3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0" name="Imagem 318" descr=""/>
        <xdr:cNvPicPr/>
      </xdr:nvPicPr>
      <xdr:blipFill>
        <a:blip r:embed="rId3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1" name="Imagem 319" descr=""/>
        <xdr:cNvPicPr/>
      </xdr:nvPicPr>
      <xdr:blipFill>
        <a:blip r:embed="rId3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2" name="Imagem 320" descr=""/>
        <xdr:cNvPicPr/>
      </xdr:nvPicPr>
      <xdr:blipFill>
        <a:blip r:embed="rId3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3" name="Imagem 321" descr=""/>
        <xdr:cNvPicPr/>
      </xdr:nvPicPr>
      <xdr:blipFill>
        <a:blip r:embed="rId3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4" name="Imagem 322" descr=""/>
        <xdr:cNvPicPr/>
      </xdr:nvPicPr>
      <xdr:blipFill>
        <a:blip r:embed="rId3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5" name="Imagem 323" descr=""/>
        <xdr:cNvPicPr/>
      </xdr:nvPicPr>
      <xdr:blipFill>
        <a:blip r:embed="rId3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6" name="Imagem 324" descr=""/>
        <xdr:cNvPicPr/>
      </xdr:nvPicPr>
      <xdr:blipFill>
        <a:blip r:embed="rId3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7" name="Imagem 325" descr=""/>
        <xdr:cNvPicPr/>
      </xdr:nvPicPr>
      <xdr:blipFill>
        <a:blip r:embed="rId3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8" name="Imagem 326" descr=""/>
        <xdr:cNvPicPr/>
      </xdr:nvPicPr>
      <xdr:blipFill>
        <a:blip r:embed="rId3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29" name="Imagem 327" descr=""/>
        <xdr:cNvPicPr/>
      </xdr:nvPicPr>
      <xdr:blipFill>
        <a:blip r:embed="rId3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0" name="Imagem 328" descr=""/>
        <xdr:cNvPicPr/>
      </xdr:nvPicPr>
      <xdr:blipFill>
        <a:blip r:embed="rId3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1" name="Imagem 329" descr=""/>
        <xdr:cNvPicPr/>
      </xdr:nvPicPr>
      <xdr:blipFill>
        <a:blip r:embed="rId3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2" name="Imagem 330" descr=""/>
        <xdr:cNvPicPr/>
      </xdr:nvPicPr>
      <xdr:blipFill>
        <a:blip r:embed="rId3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3" name="Imagem 331" descr=""/>
        <xdr:cNvPicPr/>
      </xdr:nvPicPr>
      <xdr:blipFill>
        <a:blip r:embed="rId3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4" name="Imagem 332" descr=""/>
        <xdr:cNvPicPr/>
      </xdr:nvPicPr>
      <xdr:blipFill>
        <a:blip r:embed="rId3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5" name="Imagem 333" descr=""/>
        <xdr:cNvPicPr/>
      </xdr:nvPicPr>
      <xdr:blipFill>
        <a:blip r:embed="rId3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6" name="Imagem 334" descr=""/>
        <xdr:cNvPicPr/>
      </xdr:nvPicPr>
      <xdr:blipFill>
        <a:blip r:embed="rId3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7" name="Imagem 335" descr=""/>
        <xdr:cNvPicPr/>
      </xdr:nvPicPr>
      <xdr:blipFill>
        <a:blip r:embed="rId3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8" name="Imagem 336" descr=""/>
        <xdr:cNvPicPr/>
      </xdr:nvPicPr>
      <xdr:blipFill>
        <a:blip r:embed="rId3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39" name="Imagem 337" descr=""/>
        <xdr:cNvPicPr/>
      </xdr:nvPicPr>
      <xdr:blipFill>
        <a:blip r:embed="rId3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0" name="Imagem 338" descr=""/>
        <xdr:cNvPicPr/>
      </xdr:nvPicPr>
      <xdr:blipFill>
        <a:blip r:embed="rId3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1" name="Imagem 339" descr=""/>
        <xdr:cNvPicPr/>
      </xdr:nvPicPr>
      <xdr:blipFill>
        <a:blip r:embed="rId3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2" name="Imagem 340" descr=""/>
        <xdr:cNvPicPr/>
      </xdr:nvPicPr>
      <xdr:blipFill>
        <a:blip r:embed="rId3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3" name="Imagem 341" descr=""/>
        <xdr:cNvPicPr/>
      </xdr:nvPicPr>
      <xdr:blipFill>
        <a:blip r:embed="rId3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4" name="Imagem 342" descr=""/>
        <xdr:cNvPicPr/>
      </xdr:nvPicPr>
      <xdr:blipFill>
        <a:blip r:embed="rId3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5" name="Imagem 343" descr=""/>
        <xdr:cNvPicPr/>
      </xdr:nvPicPr>
      <xdr:blipFill>
        <a:blip r:embed="rId3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6" name="Imagem 344" descr=""/>
        <xdr:cNvPicPr/>
      </xdr:nvPicPr>
      <xdr:blipFill>
        <a:blip r:embed="rId3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7" name="Imagem 345" descr=""/>
        <xdr:cNvPicPr/>
      </xdr:nvPicPr>
      <xdr:blipFill>
        <a:blip r:embed="rId3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8" name="Imagem 346" descr=""/>
        <xdr:cNvPicPr/>
      </xdr:nvPicPr>
      <xdr:blipFill>
        <a:blip r:embed="rId3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49" name="Imagem 347" descr=""/>
        <xdr:cNvPicPr/>
      </xdr:nvPicPr>
      <xdr:blipFill>
        <a:blip r:embed="rId3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0" name="Imagem 348" descr=""/>
        <xdr:cNvPicPr/>
      </xdr:nvPicPr>
      <xdr:blipFill>
        <a:blip r:embed="rId3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1" name="Imagem 349" descr=""/>
        <xdr:cNvPicPr/>
      </xdr:nvPicPr>
      <xdr:blipFill>
        <a:blip r:embed="rId3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2" name="Imagem 350" descr=""/>
        <xdr:cNvPicPr/>
      </xdr:nvPicPr>
      <xdr:blipFill>
        <a:blip r:embed="rId3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3" name="Imagem 351" descr=""/>
        <xdr:cNvPicPr/>
      </xdr:nvPicPr>
      <xdr:blipFill>
        <a:blip r:embed="rId3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4" name="Imagem 352" descr=""/>
        <xdr:cNvPicPr/>
      </xdr:nvPicPr>
      <xdr:blipFill>
        <a:blip r:embed="rId3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5" name="Imagem 353" descr=""/>
        <xdr:cNvPicPr/>
      </xdr:nvPicPr>
      <xdr:blipFill>
        <a:blip r:embed="rId3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6" name="Imagem 354" descr=""/>
        <xdr:cNvPicPr/>
      </xdr:nvPicPr>
      <xdr:blipFill>
        <a:blip r:embed="rId3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7" name="Imagem 355" descr=""/>
        <xdr:cNvPicPr/>
      </xdr:nvPicPr>
      <xdr:blipFill>
        <a:blip r:embed="rId3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8" name="Imagem 356" descr=""/>
        <xdr:cNvPicPr/>
      </xdr:nvPicPr>
      <xdr:blipFill>
        <a:blip r:embed="rId3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59" name="Imagem 357" descr=""/>
        <xdr:cNvPicPr/>
      </xdr:nvPicPr>
      <xdr:blipFill>
        <a:blip r:embed="rId3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0" name="Imagem 358" descr=""/>
        <xdr:cNvPicPr/>
      </xdr:nvPicPr>
      <xdr:blipFill>
        <a:blip r:embed="rId3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1" name="Imagem 359" descr=""/>
        <xdr:cNvPicPr/>
      </xdr:nvPicPr>
      <xdr:blipFill>
        <a:blip r:embed="rId3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2" name="Imagem 360" descr=""/>
        <xdr:cNvPicPr/>
      </xdr:nvPicPr>
      <xdr:blipFill>
        <a:blip r:embed="rId3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3" name="Imagem 361" descr=""/>
        <xdr:cNvPicPr/>
      </xdr:nvPicPr>
      <xdr:blipFill>
        <a:blip r:embed="rId3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4" name="Imagem 362" descr=""/>
        <xdr:cNvPicPr/>
      </xdr:nvPicPr>
      <xdr:blipFill>
        <a:blip r:embed="rId3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5" name="Imagem 363" descr=""/>
        <xdr:cNvPicPr/>
      </xdr:nvPicPr>
      <xdr:blipFill>
        <a:blip r:embed="rId3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6" name="Imagem 364" descr=""/>
        <xdr:cNvPicPr/>
      </xdr:nvPicPr>
      <xdr:blipFill>
        <a:blip r:embed="rId3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7" name="Imagem 365" descr=""/>
        <xdr:cNvPicPr/>
      </xdr:nvPicPr>
      <xdr:blipFill>
        <a:blip r:embed="rId3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8" name="Imagem 366" descr=""/>
        <xdr:cNvPicPr/>
      </xdr:nvPicPr>
      <xdr:blipFill>
        <a:blip r:embed="rId3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69" name="Imagem 367" descr=""/>
        <xdr:cNvPicPr/>
      </xdr:nvPicPr>
      <xdr:blipFill>
        <a:blip r:embed="rId3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0" name="Imagem 368" descr=""/>
        <xdr:cNvPicPr/>
      </xdr:nvPicPr>
      <xdr:blipFill>
        <a:blip r:embed="rId3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1" name="Imagem 369" descr=""/>
        <xdr:cNvPicPr/>
      </xdr:nvPicPr>
      <xdr:blipFill>
        <a:blip r:embed="rId3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2" name="Imagem 370" descr=""/>
        <xdr:cNvPicPr/>
      </xdr:nvPicPr>
      <xdr:blipFill>
        <a:blip r:embed="rId3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3" name="Imagem 371" descr=""/>
        <xdr:cNvPicPr/>
      </xdr:nvPicPr>
      <xdr:blipFill>
        <a:blip r:embed="rId3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4" name="Imagem 372" descr=""/>
        <xdr:cNvPicPr/>
      </xdr:nvPicPr>
      <xdr:blipFill>
        <a:blip r:embed="rId3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5" name="Imagem 373" descr=""/>
        <xdr:cNvPicPr/>
      </xdr:nvPicPr>
      <xdr:blipFill>
        <a:blip r:embed="rId3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6" name="Imagem 374" descr=""/>
        <xdr:cNvPicPr/>
      </xdr:nvPicPr>
      <xdr:blipFill>
        <a:blip r:embed="rId3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7" name="Imagem 375" descr=""/>
        <xdr:cNvPicPr/>
      </xdr:nvPicPr>
      <xdr:blipFill>
        <a:blip r:embed="rId3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8" name="Imagem 376" descr=""/>
        <xdr:cNvPicPr/>
      </xdr:nvPicPr>
      <xdr:blipFill>
        <a:blip r:embed="rId3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79" name="Imagem 377" descr=""/>
        <xdr:cNvPicPr/>
      </xdr:nvPicPr>
      <xdr:blipFill>
        <a:blip r:embed="rId3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0" name="Imagem 378" descr=""/>
        <xdr:cNvPicPr/>
      </xdr:nvPicPr>
      <xdr:blipFill>
        <a:blip r:embed="rId3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1" name="Imagem 379" descr=""/>
        <xdr:cNvPicPr/>
      </xdr:nvPicPr>
      <xdr:blipFill>
        <a:blip r:embed="rId3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2" name="Imagem 380" descr=""/>
        <xdr:cNvPicPr/>
      </xdr:nvPicPr>
      <xdr:blipFill>
        <a:blip r:embed="rId3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3" name="Imagem 381" descr=""/>
        <xdr:cNvPicPr/>
      </xdr:nvPicPr>
      <xdr:blipFill>
        <a:blip r:embed="rId3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4" name="Imagem 382" descr=""/>
        <xdr:cNvPicPr/>
      </xdr:nvPicPr>
      <xdr:blipFill>
        <a:blip r:embed="rId3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5" name="Imagem 383" descr=""/>
        <xdr:cNvPicPr/>
      </xdr:nvPicPr>
      <xdr:blipFill>
        <a:blip r:embed="rId3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6" name="Imagem 384" descr=""/>
        <xdr:cNvPicPr/>
      </xdr:nvPicPr>
      <xdr:blipFill>
        <a:blip r:embed="rId3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7" name="Imagem 385" descr=""/>
        <xdr:cNvPicPr/>
      </xdr:nvPicPr>
      <xdr:blipFill>
        <a:blip r:embed="rId3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8" name="Imagem 386" descr=""/>
        <xdr:cNvPicPr/>
      </xdr:nvPicPr>
      <xdr:blipFill>
        <a:blip r:embed="rId3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89" name="Imagem 387" descr=""/>
        <xdr:cNvPicPr/>
      </xdr:nvPicPr>
      <xdr:blipFill>
        <a:blip r:embed="rId3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0" name="Imagem 388" descr=""/>
        <xdr:cNvPicPr/>
      </xdr:nvPicPr>
      <xdr:blipFill>
        <a:blip r:embed="rId3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1" name="Imagem 389" descr=""/>
        <xdr:cNvPicPr/>
      </xdr:nvPicPr>
      <xdr:blipFill>
        <a:blip r:embed="rId3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2" name="Imagem 390" descr=""/>
        <xdr:cNvPicPr/>
      </xdr:nvPicPr>
      <xdr:blipFill>
        <a:blip r:embed="rId3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3" name="Imagem 391" descr=""/>
        <xdr:cNvPicPr/>
      </xdr:nvPicPr>
      <xdr:blipFill>
        <a:blip r:embed="rId3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4" name="Imagem 392" descr=""/>
        <xdr:cNvPicPr/>
      </xdr:nvPicPr>
      <xdr:blipFill>
        <a:blip r:embed="rId3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5" name="Imagem 393" descr=""/>
        <xdr:cNvPicPr/>
      </xdr:nvPicPr>
      <xdr:blipFill>
        <a:blip r:embed="rId3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6" name="Imagem 394" descr=""/>
        <xdr:cNvPicPr/>
      </xdr:nvPicPr>
      <xdr:blipFill>
        <a:blip r:embed="rId3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7" name="Imagem 395" descr=""/>
        <xdr:cNvPicPr/>
      </xdr:nvPicPr>
      <xdr:blipFill>
        <a:blip r:embed="rId3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8" name="Imagem 396" descr=""/>
        <xdr:cNvPicPr/>
      </xdr:nvPicPr>
      <xdr:blipFill>
        <a:blip r:embed="rId3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399" name="Imagem 397" descr=""/>
        <xdr:cNvPicPr/>
      </xdr:nvPicPr>
      <xdr:blipFill>
        <a:blip r:embed="rId3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0" name="Imagem 398" descr=""/>
        <xdr:cNvPicPr/>
      </xdr:nvPicPr>
      <xdr:blipFill>
        <a:blip r:embed="rId3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1" name="Imagem 399" descr=""/>
        <xdr:cNvPicPr/>
      </xdr:nvPicPr>
      <xdr:blipFill>
        <a:blip r:embed="rId3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2" name="Imagem 400" descr=""/>
        <xdr:cNvPicPr/>
      </xdr:nvPicPr>
      <xdr:blipFill>
        <a:blip r:embed="rId4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3" name="Imagem 401" descr=""/>
        <xdr:cNvPicPr/>
      </xdr:nvPicPr>
      <xdr:blipFill>
        <a:blip r:embed="rId4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4" name="Imagem 402" descr=""/>
        <xdr:cNvPicPr/>
      </xdr:nvPicPr>
      <xdr:blipFill>
        <a:blip r:embed="rId4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5" name="Imagem 403" descr=""/>
        <xdr:cNvPicPr/>
      </xdr:nvPicPr>
      <xdr:blipFill>
        <a:blip r:embed="rId4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6" name="Imagem 404" descr=""/>
        <xdr:cNvPicPr/>
      </xdr:nvPicPr>
      <xdr:blipFill>
        <a:blip r:embed="rId4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7" name="Imagem 405" descr=""/>
        <xdr:cNvPicPr/>
      </xdr:nvPicPr>
      <xdr:blipFill>
        <a:blip r:embed="rId4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8" name="Imagem 406" descr=""/>
        <xdr:cNvPicPr/>
      </xdr:nvPicPr>
      <xdr:blipFill>
        <a:blip r:embed="rId4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09" name="Imagem 407" descr=""/>
        <xdr:cNvPicPr/>
      </xdr:nvPicPr>
      <xdr:blipFill>
        <a:blip r:embed="rId4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0" name="Imagem 408" descr=""/>
        <xdr:cNvPicPr/>
      </xdr:nvPicPr>
      <xdr:blipFill>
        <a:blip r:embed="rId4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1" name="Imagem 409" descr=""/>
        <xdr:cNvPicPr/>
      </xdr:nvPicPr>
      <xdr:blipFill>
        <a:blip r:embed="rId4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2" name="Imagem 410" descr=""/>
        <xdr:cNvPicPr/>
      </xdr:nvPicPr>
      <xdr:blipFill>
        <a:blip r:embed="rId4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3" name="Imagem 411" descr=""/>
        <xdr:cNvPicPr/>
      </xdr:nvPicPr>
      <xdr:blipFill>
        <a:blip r:embed="rId4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4" name="Imagem 412" descr=""/>
        <xdr:cNvPicPr/>
      </xdr:nvPicPr>
      <xdr:blipFill>
        <a:blip r:embed="rId4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5" name="Imagem 413" descr=""/>
        <xdr:cNvPicPr/>
      </xdr:nvPicPr>
      <xdr:blipFill>
        <a:blip r:embed="rId4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6" name="Imagem 414" descr=""/>
        <xdr:cNvPicPr/>
      </xdr:nvPicPr>
      <xdr:blipFill>
        <a:blip r:embed="rId4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7" name="Imagem 415" descr=""/>
        <xdr:cNvPicPr/>
      </xdr:nvPicPr>
      <xdr:blipFill>
        <a:blip r:embed="rId4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8" name="Imagem 416" descr=""/>
        <xdr:cNvPicPr/>
      </xdr:nvPicPr>
      <xdr:blipFill>
        <a:blip r:embed="rId4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19" name="Imagem 417" descr=""/>
        <xdr:cNvPicPr/>
      </xdr:nvPicPr>
      <xdr:blipFill>
        <a:blip r:embed="rId4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0" name="Imagem 418" descr=""/>
        <xdr:cNvPicPr/>
      </xdr:nvPicPr>
      <xdr:blipFill>
        <a:blip r:embed="rId4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1" name="Imagem 419" descr=""/>
        <xdr:cNvPicPr/>
      </xdr:nvPicPr>
      <xdr:blipFill>
        <a:blip r:embed="rId4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2" name="Imagem 420" descr=""/>
        <xdr:cNvPicPr/>
      </xdr:nvPicPr>
      <xdr:blipFill>
        <a:blip r:embed="rId4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3" name="Imagem 421" descr=""/>
        <xdr:cNvPicPr/>
      </xdr:nvPicPr>
      <xdr:blipFill>
        <a:blip r:embed="rId4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4" name="Imagem 422" descr=""/>
        <xdr:cNvPicPr/>
      </xdr:nvPicPr>
      <xdr:blipFill>
        <a:blip r:embed="rId4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5" name="Imagem 423" descr=""/>
        <xdr:cNvPicPr/>
      </xdr:nvPicPr>
      <xdr:blipFill>
        <a:blip r:embed="rId4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6" name="Imagem 424" descr=""/>
        <xdr:cNvPicPr/>
      </xdr:nvPicPr>
      <xdr:blipFill>
        <a:blip r:embed="rId4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7" name="Imagem 425" descr=""/>
        <xdr:cNvPicPr/>
      </xdr:nvPicPr>
      <xdr:blipFill>
        <a:blip r:embed="rId4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8" name="Imagem 426" descr=""/>
        <xdr:cNvPicPr/>
      </xdr:nvPicPr>
      <xdr:blipFill>
        <a:blip r:embed="rId4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29" name="Imagem 427" descr=""/>
        <xdr:cNvPicPr/>
      </xdr:nvPicPr>
      <xdr:blipFill>
        <a:blip r:embed="rId4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0" name="Imagem 428" descr=""/>
        <xdr:cNvPicPr/>
      </xdr:nvPicPr>
      <xdr:blipFill>
        <a:blip r:embed="rId4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1" name="Imagem 429" descr=""/>
        <xdr:cNvPicPr/>
      </xdr:nvPicPr>
      <xdr:blipFill>
        <a:blip r:embed="rId4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2" name="Imagem 430" descr=""/>
        <xdr:cNvPicPr/>
      </xdr:nvPicPr>
      <xdr:blipFill>
        <a:blip r:embed="rId4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3" name="Imagem 431" descr=""/>
        <xdr:cNvPicPr/>
      </xdr:nvPicPr>
      <xdr:blipFill>
        <a:blip r:embed="rId4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4" name="Imagem 432" descr=""/>
        <xdr:cNvPicPr/>
      </xdr:nvPicPr>
      <xdr:blipFill>
        <a:blip r:embed="rId4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5" name="Imagem 433" descr=""/>
        <xdr:cNvPicPr/>
      </xdr:nvPicPr>
      <xdr:blipFill>
        <a:blip r:embed="rId4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6" name="Imagem 434" descr=""/>
        <xdr:cNvPicPr/>
      </xdr:nvPicPr>
      <xdr:blipFill>
        <a:blip r:embed="rId4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7" name="Imagem 435" descr=""/>
        <xdr:cNvPicPr/>
      </xdr:nvPicPr>
      <xdr:blipFill>
        <a:blip r:embed="rId4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8" name="Imagem 436" descr=""/>
        <xdr:cNvPicPr/>
      </xdr:nvPicPr>
      <xdr:blipFill>
        <a:blip r:embed="rId4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39" name="Imagem 437" descr=""/>
        <xdr:cNvPicPr/>
      </xdr:nvPicPr>
      <xdr:blipFill>
        <a:blip r:embed="rId4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0" name="Imagem 438" descr=""/>
        <xdr:cNvPicPr/>
      </xdr:nvPicPr>
      <xdr:blipFill>
        <a:blip r:embed="rId4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1" name="Imagem 439" descr=""/>
        <xdr:cNvPicPr/>
      </xdr:nvPicPr>
      <xdr:blipFill>
        <a:blip r:embed="rId4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2" name="Imagem 440" descr=""/>
        <xdr:cNvPicPr/>
      </xdr:nvPicPr>
      <xdr:blipFill>
        <a:blip r:embed="rId4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3" name="Imagem 441" descr=""/>
        <xdr:cNvPicPr/>
      </xdr:nvPicPr>
      <xdr:blipFill>
        <a:blip r:embed="rId4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4" name="Imagem 442" descr=""/>
        <xdr:cNvPicPr/>
      </xdr:nvPicPr>
      <xdr:blipFill>
        <a:blip r:embed="rId4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5" name="Imagem 443" descr=""/>
        <xdr:cNvPicPr/>
      </xdr:nvPicPr>
      <xdr:blipFill>
        <a:blip r:embed="rId4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6" name="Imagem 444" descr=""/>
        <xdr:cNvPicPr/>
      </xdr:nvPicPr>
      <xdr:blipFill>
        <a:blip r:embed="rId4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7" name="Imagem 445" descr=""/>
        <xdr:cNvPicPr/>
      </xdr:nvPicPr>
      <xdr:blipFill>
        <a:blip r:embed="rId4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8" name="Imagem 446" descr=""/>
        <xdr:cNvPicPr/>
      </xdr:nvPicPr>
      <xdr:blipFill>
        <a:blip r:embed="rId4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49" name="Imagem 447" descr=""/>
        <xdr:cNvPicPr/>
      </xdr:nvPicPr>
      <xdr:blipFill>
        <a:blip r:embed="rId4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0" name="Imagem 448" descr=""/>
        <xdr:cNvPicPr/>
      </xdr:nvPicPr>
      <xdr:blipFill>
        <a:blip r:embed="rId4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1" name="Imagem 449" descr=""/>
        <xdr:cNvPicPr/>
      </xdr:nvPicPr>
      <xdr:blipFill>
        <a:blip r:embed="rId4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2" name="Imagem 450" descr=""/>
        <xdr:cNvPicPr/>
      </xdr:nvPicPr>
      <xdr:blipFill>
        <a:blip r:embed="rId4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3" name="Imagem 451" descr=""/>
        <xdr:cNvPicPr/>
      </xdr:nvPicPr>
      <xdr:blipFill>
        <a:blip r:embed="rId4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4" name="Imagem 452" descr=""/>
        <xdr:cNvPicPr/>
      </xdr:nvPicPr>
      <xdr:blipFill>
        <a:blip r:embed="rId4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5" name="Imagem 453" descr=""/>
        <xdr:cNvPicPr/>
      </xdr:nvPicPr>
      <xdr:blipFill>
        <a:blip r:embed="rId4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6" name="Imagem 454" descr=""/>
        <xdr:cNvPicPr/>
      </xdr:nvPicPr>
      <xdr:blipFill>
        <a:blip r:embed="rId4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7" name="Imagem 455" descr=""/>
        <xdr:cNvPicPr/>
      </xdr:nvPicPr>
      <xdr:blipFill>
        <a:blip r:embed="rId4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8" name="Imagem 456" descr=""/>
        <xdr:cNvPicPr/>
      </xdr:nvPicPr>
      <xdr:blipFill>
        <a:blip r:embed="rId4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59" name="Imagem 457" descr=""/>
        <xdr:cNvPicPr/>
      </xdr:nvPicPr>
      <xdr:blipFill>
        <a:blip r:embed="rId4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0" name="Imagem 458" descr=""/>
        <xdr:cNvPicPr/>
      </xdr:nvPicPr>
      <xdr:blipFill>
        <a:blip r:embed="rId4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1" name="Imagem 459" descr=""/>
        <xdr:cNvPicPr/>
      </xdr:nvPicPr>
      <xdr:blipFill>
        <a:blip r:embed="rId4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2" name="Imagem 460" descr=""/>
        <xdr:cNvPicPr/>
      </xdr:nvPicPr>
      <xdr:blipFill>
        <a:blip r:embed="rId4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3" name="Imagem 461" descr=""/>
        <xdr:cNvPicPr/>
      </xdr:nvPicPr>
      <xdr:blipFill>
        <a:blip r:embed="rId4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4" name="Imagem 462" descr=""/>
        <xdr:cNvPicPr/>
      </xdr:nvPicPr>
      <xdr:blipFill>
        <a:blip r:embed="rId4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5" name="Imagem 463" descr=""/>
        <xdr:cNvPicPr/>
      </xdr:nvPicPr>
      <xdr:blipFill>
        <a:blip r:embed="rId4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6" name="Imagem 464" descr=""/>
        <xdr:cNvPicPr/>
      </xdr:nvPicPr>
      <xdr:blipFill>
        <a:blip r:embed="rId4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7" name="Imagem 465" descr=""/>
        <xdr:cNvPicPr/>
      </xdr:nvPicPr>
      <xdr:blipFill>
        <a:blip r:embed="rId4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8" name="Imagem 466" descr=""/>
        <xdr:cNvPicPr/>
      </xdr:nvPicPr>
      <xdr:blipFill>
        <a:blip r:embed="rId4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69" name="Imagem 467" descr=""/>
        <xdr:cNvPicPr/>
      </xdr:nvPicPr>
      <xdr:blipFill>
        <a:blip r:embed="rId4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0" name="Imagem 468" descr=""/>
        <xdr:cNvPicPr/>
      </xdr:nvPicPr>
      <xdr:blipFill>
        <a:blip r:embed="rId4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1" name="Imagem 469" descr=""/>
        <xdr:cNvPicPr/>
      </xdr:nvPicPr>
      <xdr:blipFill>
        <a:blip r:embed="rId4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2" name="Imagem 470" descr=""/>
        <xdr:cNvPicPr/>
      </xdr:nvPicPr>
      <xdr:blipFill>
        <a:blip r:embed="rId4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3" name="Imagem 471" descr=""/>
        <xdr:cNvPicPr/>
      </xdr:nvPicPr>
      <xdr:blipFill>
        <a:blip r:embed="rId4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4" name="Imagem 472" descr=""/>
        <xdr:cNvPicPr/>
      </xdr:nvPicPr>
      <xdr:blipFill>
        <a:blip r:embed="rId4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5" name="Imagem 473" descr=""/>
        <xdr:cNvPicPr/>
      </xdr:nvPicPr>
      <xdr:blipFill>
        <a:blip r:embed="rId4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6" name="Imagem 474" descr=""/>
        <xdr:cNvPicPr/>
      </xdr:nvPicPr>
      <xdr:blipFill>
        <a:blip r:embed="rId4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7" name="Imagem 475" descr=""/>
        <xdr:cNvPicPr/>
      </xdr:nvPicPr>
      <xdr:blipFill>
        <a:blip r:embed="rId4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8" name="Imagem 476" descr=""/>
        <xdr:cNvPicPr/>
      </xdr:nvPicPr>
      <xdr:blipFill>
        <a:blip r:embed="rId4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79" name="Imagem 477" descr=""/>
        <xdr:cNvPicPr/>
      </xdr:nvPicPr>
      <xdr:blipFill>
        <a:blip r:embed="rId4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0" name="Imagem 478" descr=""/>
        <xdr:cNvPicPr/>
      </xdr:nvPicPr>
      <xdr:blipFill>
        <a:blip r:embed="rId4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1" name="Imagem 479" descr=""/>
        <xdr:cNvPicPr/>
      </xdr:nvPicPr>
      <xdr:blipFill>
        <a:blip r:embed="rId4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2" name="Imagem 480" descr=""/>
        <xdr:cNvPicPr/>
      </xdr:nvPicPr>
      <xdr:blipFill>
        <a:blip r:embed="rId4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3" name="Imagem 481" descr=""/>
        <xdr:cNvPicPr/>
      </xdr:nvPicPr>
      <xdr:blipFill>
        <a:blip r:embed="rId4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4" name="Imagem 482" descr=""/>
        <xdr:cNvPicPr/>
      </xdr:nvPicPr>
      <xdr:blipFill>
        <a:blip r:embed="rId4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5" name="Imagem 483" descr=""/>
        <xdr:cNvPicPr/>
      </xdr:nvPicPr>
      <xdr:blipFill>
        <a:blip r:embed="rId4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6" name="Imagem 484" descr=""/>
        <xdr:cNvPicPr/>
      </xdr:nvPicPr>
      <xdr:blipFill>
        <a:blip r:embed="rId4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7" name="Imagem 485" descr=""/>
        <xdr:cNvPicPr/>
      </xdr:nvPicPr>
      <xdr:blipFill>
        <a:blip r:embed="rId4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8" name="Imagem 486" descr=""/>
        <xdr:cNvPicPr/>
      </xdr:nvPicPr>
      <xdr:blipFill>
        <a:blip r:embed="rId4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89" name="Imagem 487" descr=""/>
        <xdr:cNvPicPr/>
      </xdr:nvPicPr>
      <xdr:blipFill>
        <a:blip r:embed="rId4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0" name="Imagem 488" descr=""/>
        <xdr:cNvPicPr/>
      </xdr:nvPicPr>
      <xdr:blipFill>
        <a:blip r:embed="rId4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1" name="Imagem 489" descr=""/>
        <xdr:cNvPicPr/>
      </xdr:nvPicPr>
      <xdr:blipFill>
        <a:blip r:embed="rId4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2" name="Imagem 490" descr=""/>
        <xdr:cNvPicPr/>
      </xdr:nvPicPr>
      <xdr:blipFill>
        <a:blip r:embed="rId4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3" name="Imagem 491" descr=""/>
        <xdr:cNvPicPr/>
      </xdr:nvPicPr>
      <xdr:blipFill>
        <a:blip r:embed="rId4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4" name="Imagem 492" descr=""/>
        <xdr:cNvPicPr/>
      </xdr:nvPicPr>
      <xdr:blipFill>
        <a:blip r:embed="rId4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5" name="Imagem 493" descr=""/>
        <xdr:cNvPicPr/>
      </xdr:nvPicPr>
      <xdr:blipFill>
        <a:blip r:embed="rId4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6" name="Imagem 494" descr=""/>
        <xdr:cNvPicPr/>
      </xdr:nvPicPr>
      <xdr:blipFill>
        <a:blip r:embed="rId4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7" name="Imagem 495" descr=""/>
        <xdr:cNvPicPr/>
      </xdr:nvPicPr>
      <xdr:blipFill>
        <a:blip r:embed="rId4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8" name="Imagem 496" descr=""/>
        <xdr:cNvPicPr/>
      </xdr:nvPicPr>
      <xdr:blipFill>
        <a:blip r:embed="rId4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499" name="Imagem 497" descr=""/>
        <xdr:cNvPicPr/>
      </xdr:nvPicPr>
      <xdr:blipFill>
        <a:blip r:embed="rId4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0" name="Imagem 498" descr=""/>
        <xdr:cNvPicPr/>
      </xdr:nvPicPr>
      <xdr:blipFill>
        <a:blip r:embed="rId4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1" name="Imagem 499" descr=""/>
        <xdr:cNvPicPr/>
      </xdr:nvPicPr>
      <xdr:blipFill>
        <a:blip r:embed="rId4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2" name="Imagem 500" descr=""/>
        <xdr:cNvPicPr/>
      </xdr:nvPicPr>
      <xdr:blipFill>
        <a:blip r:embed="rId5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3" name="Imagem 501" descr=""/>
        <xdr:cNvPicPr/>
      </xdr:nvPicPr>
      <xdr:blipFill>
        <a:blip r:embed="rId5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4" name="Imagem 502" descr=""/>
        <xdr:cNvPicPr/>
      </xdr:nvPicPr>
      <xdr:blipFill>
        <a:blip r:embed="rId5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5" name="Imagem 503" descr=""/>
        <xdr:cNvPicPr/>
      </xdr:nvPicPr>
      <xdr:blipFill>
        <a:blip r:embed="rId5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6" name="Imagem 504" descr=""/>
        <xdr:cNvPicPr/>
      </xdr:nvPicPr>
      <xdr:blipFill>
        <a:blip r:embed="rId5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7" name="Imagem 505" descr=""/>
        <xdr:cNvPicPr/>
      </xdr:nvPicPr>
      <xdr:blipFill>
        <a:blip r:embed="rId5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8" name="Imagem 506" descr=""/>
        <xdr:cNvPicPr/>
      </xdr:nvPicPr>
      <xdr:blipFill>
        <a:blip r:embed="rId5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09" name="Imagem 507" descr=""/>
        <xdr:cNvPicPr/>
      </xdr:nvPicPr>
      <xdr:blipFill>
        <a:blip r:embed="rId5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0" name="Imagem 508" descr=""/>
        <xdr:cNvPicPr/>
      </xdr:nvPicPr>
      <xdr:blipFill>
        <a:blip r:embed="rId5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1" name="Imagem 509" descr=""/>
        <xdr:cNvPicPr/>
      </xdr:nvPicPr>
      <xdr:blipFill>
        <a:blip r:embed="rId5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2" name="Imagem 510" descr=""/>
        <xdr:cNvPicPr/>
      </xdr:nvPicPr>
      <xdr:blipFill>
        <a:blip r:embed="rId5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3" name="Imagem 511" descr=""/>
        <xdr:cNvPicPr/>
      </xdr:nvPicPr>
      <xdr:blipFill>
        <a:blip r:embed="rId5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4" name="Imagem 512" descr=""/>
        <xdr:cNvPicPr/>
      </xdr:nvPicPr>
      <xdr:blipFill>
        <a:blip r:embed="rId5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5" name="Imagem 513" descr=""/>
        <xdr:cNvPicPr/>
      </xdr:nvPicPr>
      <xdr:blipFill>
        <a:blip r:embed="rId5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6" name="Imagem 514" descr=""/>
        <xdr:cNvPicPr/>
      </xdr:nvPicPr>
      <xdr:blipFill>
        <a:blip r:embed="rId5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7" name="Imagem 515" descr=""/>
        <xdr:cNvPicPr/>
      </xdr:nvPicPr>
      <xdr:blipFill>
        <a:blip r:embed="rId5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8" name="Imagem 516" descr=""/>
        <xdr:cNvPicPr/>
      </xdr:nvPicPr>
      <xdr:blipFill>
        <a:blip r:embed="rId5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19" name="Imagem 517" descr=""/>
        <xdr:cNvPicPr/>
      </xdr:nvPicPr>
      <xdr:blipFill>
        <a:blip r:embed="rId5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0" name="Imagem 518" descr=""/>
        <xdr:cNvPicPr/>
      </xdr:nvPicPr>
      <xdr:blipFill>
        <a:blip r:embed="rId5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1" name="Imagem 519" descr=""/>
        <xdr:cNvPicPr/>
      </xdr:nvPicPr>
      <xdr:blipFill>
        <a:blip r:embed="rId5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2" name="Imagem 520" descr=""/>
        <xdr:cNvPicPr/>
      </xdr:nvPicPr>
      <xdr:blipFill>
        <a:blip r:embed="rId5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3" name="Imagem 521" descr=""/>
        <xdr:cNvPicPr/>
      </xdr:nvPicPr>
      <xdr:blipFill>
        <a:blip r:embed="rId5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4" name="Imagem 522" descr=""/>
        <xdr:cNvPicPr/>
      </xdr:nvPicPr>
      <xdr:blipFill>
        <a:blip r:embed="rId5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5" name="Imagem 523" descr=""/>
        <xdr:cNvPicPr/>
      </xdr:nvPicPr>
      <xdr:blipFill>
        <a:blip r:embed="rId5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6" name="Imagem 524" descr=""/>
        <xdr:cNvPicPr/>
      </xdr:nvPicPr>
      <xdr:blipFill>
        <a:blip r:embed="rId5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7" name="Imagem 525" descr=""/>
        <xdr:cNvPicPr/>
      </xdr:nvPicPr>
      <xdr:blipFill>
        <a:blip r:embed="rId5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8" name="Imagem 526" descr=""/>
        <xdr:cNvPicPr/>
      </xdr:nvPicPr>
      <xdr:blipFill>
        <a:blip r:embed="rId5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29" name="Imagem 527" descr=""/>
        <xdr:cNvPicPr/>
      </xdr:nvPicPr>
      <xdr:blipFill>
        <a:blip r:embed="rId5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0" name="Imagem 528" descr=""/>
        <xdr:cNvPicPr/>
      </xdr:nvPicPr>
      <xdr:blipFill>
        <a:blip r:embed="rId5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1" name="Imagem 529" descr=""/>
        <xdr:cNvPicPr/>
      </xdr:nvPicPr>
      <xdr:blipFill>
        <a:blip r:embed="rId5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2" name="Imagem 530" descr=""/>
        <xdr:cNvPicPr/>
      </xdr:nvPicPr>
      <xdr:blipFill>
        <a:blip r:embed="rId5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3" name="Imagem 531" descr=""/>
        <xdr:cNvPicPr/>
      </xdr:nvPicPr>
      <xdr:blipFill>
        <a:blip r:embed="rId5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4" name="Imagem 532" descr=""/>
        <xdr:cNvPicPr/>
      </xdr:nvPicPr>
      <xdr:blipFill>
        <a:blip r:embed="rId5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5" name="Imagem 533" descr=""/>
        <xdr:cNvPicPr/>
      </xdr:nvPicPr>
      <xdr:blipFill>
        <a:blip r:embed="rId5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6" name="Imagem 534" descr=""/>
        <xdr:cNvPicPr/>
      </xdr:nvPicPr>
      <xdr:blipFill>
        <a:blip r:embed="rId5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7" name="Imagem 535" descr=""/>
        <xdr:cNvPicPr/>
      </xdr:nvPicPr>
      <xdr:blipFill>
        <a:blip r:embed="rId5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8" name="Imagem 536" descr=""/>
        <xdr:cNvPicPr/>
      </xdr:nvPicPr>
      <xdr:blipFill>
        <a:blip r:embed="rId5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39" name="Imagem 537" descr=""/>
        <xdr:cNvPicPr/>
      </xdr:nvPicPr>
      <xdr:blipFill>
        <a:blip r:embed="rId5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0" name="Imagem 538" descr=""/>
        <xdr:cNvPicPr/>
      </xdr:nvPicPr>
      <xdr:blipFill>
        <a:blip r:embed="rId5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1" name="Imagem 539" descr=""/>
        <xdr:cNvPicPr/>
      </xdr:nvPicPr>
      <xdr:blipFill>
        <a:blip r:embed="rId5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2" name="Imagem 540" descr=""/>
        <xdr:cNvPicPr/>
      </xdr:nvPicPr>
      <xdr:blipFill>
        <a:blip r:embed="rId5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3" name="Imagem 541" descr=""/>
        <xdr:cNvPicPr/>
      </xdr:nvPicPr>
      <xdr:blipFill>
        <a:blip r:embed="rId5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4" name="Imagem 542" descr=""/>
        <xdr:cNvPicPr/>
      </xdr:nvPicPr>
      <xdr:blipFill>
        <a:blip r:embed="rId5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5" name="Imagem 543" descr=""/>
        <xdr:cNvPicPr/>
      </xdr:nvPicPr>
      <xdr:blipFill>
        <a:blip r:embed="rId5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6" name="Imagem 544" descr=""/>
        <xdr:cNvPicPr/>
      </xdr:nvPicPr>
      <xdr:blipFill>
        <a:blip r:embed="rId5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7" name="Imagem 545" descr=""/>
        <xdr:cNvPicPr/>
      </xdr:nvPicPr>
      <xdr:blipFill>
        <a:blip r:embed="rId5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8" name="Imagem 546" descr=""/>
        <xdr:cNvPicPr/>
      </xdr:nvPicPr>
      <xdr:blipFill>
        <a:blip r:embed="rId5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49" name="Imagem 547" descr=""/>
        <xdr:cNvPicPr/>
      </xdr:nvPicPr>
      <xdr:blipFill>
        <a:blip r:embed="rId5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0" name="Imagem 548" descr=""/>
        <xdr:cNvPicPr/>
      </xdr:nvPicPr>
      <xdr:blipFill>
        <a:blip r:embed="rId5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1" name="Imagem 549" descr=""/>
        <xdr:cNvPicPr/>
      </xdr:nvPicPr>
      <xdr:blipFill>
        <a:blip r:embed="rId5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2" name="Imagem 550" descr=""/>
        <xdr:cNvPicPr/>
      </xdr:nvPicPr>
      <xdr:blipFill>
        <a:blip r:embed="rId5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3" name="Imagem 551" descr=""/>
        <xdr:cNvPicPr/>
      </xdr:nvPicPr>
      <xdr:blipFill>
        <a:blip r:embed="rId5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4" name="Imagem 552" descr=""/>
        <xdr:cNvPicPr/>
      </xdr:nvPicPr>
      <xdr:blipFill>
        <a:blip r:embed="rId5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5" name="Imagem 553" descr=""/>
        <xdr:cNvPicPr/>
      </xdr:nvPicPr>
      <xdr:blipFill>
        <a:blip r:embed="rId5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6" name="Imagem 554" descr=""/>
        <xdr:cNvPicPr/>
      </xdr:nvPicPr>
      <xdr:blipFill>
        <a:blip r:embed="rId5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7" name="Imagem 555" descr=""/>
        <xdr:cNvPicPr/>
      </xdr:nvPicPr>
      <xdr:blipFill>
        <a:blip r:embed="rId5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8" name="Imagem 556" descr=""/>
        <xdr:cNvPicPr/>
      </xdr:nvPicPr>
      <xdr:blipFill>
        <a:blip r:embed="rId5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59" name="Imagem 557" descr=""/>
        <xdr:cNvPicPr/>
      </xdr:nvPicPr>
      <xdr:blipFill>
        <a:blip r:embed="rId5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0" name="Imagem 558" descr=""/>
        <xdr:cNvPicPr/>
      </xdr:nvPicPr>
      <xdr:blipFill>
        <a:blip r:embed="rId5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1" name="Imagem 559" descr=""/>
        <xdr:cNvPicPr/>
      </xdr:nvPicPr>
      <xdr:blipFill>
        <a:blip r:embed="rId5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2" name="Imagem 560" descr=""/>
        <xdr:cNvPicPr/>
      </xdr:nvPicPr>
      <xdr:blipFill>
        <a:blip r:embed="rId5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3" name="Imagem 561" descr=""/>
        <xdr:cNvPicPr/>
      </xdr:nvPicPr>
      <xdr:blipFill>
        <a:blip r:embed="rId5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4" name="Imagem 562" descr=""/>
        <xdr:cNvPicPr/>
      </xdr:nvPicPr>
      <xdr:blipFill>
        <a:blip r:embed="rId5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5" name="Imagem 563" descr=""/>
        <xdr:cNvPicPr/>
      </xdr:nvPicPr>
      <xdr:blipFill>
        <a:blip r:embed="rId5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6" name="Imagem 564" descr=""/>
        <xdr:cNvPicPr/>
      </xdr:nvPicPr>
      <xdr:blipFill>
        <a:blip r:embed="rId5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7" name="Imagem 565" descr=""/>
        <xdr:cNvPicPr/>
      </xdr:nvPicPr>
      <xdr:blipFill>
        <a:blip r:embed="rId5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8" name="Imagem 566" descr=""/>
        <xdr:cNvPicPr/>
      </xdr:nvPicPr>
      <xdr:blipFill>
        <a:blip r:embed="rId5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69" name="Imagem 567" descr=""/>
        <xdr:cNvPicPr/>
      </xdr:nvPicPr>
      <xdr:blipFill>
        <a:blip r:embed="rId5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0" name="Imagem 568" descr=""/>
        <xdr:cNvPicPr/>
      </xdr:nvPicPr>
      <xdr:blipFill>
        <a:blip r:embed="rId5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1" name="Imagem 569" descr=""/>
        <xdr:cNvPicPr/>
      </xdr:nvPicPr>
      <xdr:blipFill>
        <a:blip r:embed="rId5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2" name="Imagem 570" descr=""/>
        <xdr:cNvPicPr/>
      </xdr:nvPicPr>
      <xdr:blipFill>
        <a:blip r:embed="rId5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3" name="Imagem 571" descr=""/>
        <xdr:cNvPicPr/>
      </xdr:nvPicPr>
      <xdr:blipFill>
        <a:blip r:embed="rId5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4" name="Imagem 572" descr=""/>
        <xdr:cNvPicPr/>
      </xdr:nvPicPr>
      <xdr:blipFill>
        <a:blip r:embed="rId5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5" name="Imagem 573" descr=""/>
        <xdr:cNvPicPr/>
      </xdr:nvPicPr>
      <xdr:blipFill>
        <a:blip r:embed="rId5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6" name="Imagem 574" descr=""/>
        <xdr:cNvPicPr/>
      </xdr:nvPicPr>
      <xdr:blipFill>
        <a:blip r:embed="rId5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7" name="Imagem 575" descr=""/>
        <xdr:cNvPicPr/>
      </xdr:nvPicPr>
      <xdr:blipFill>
        <a:blip r:embed="rId5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8" name="Imagem 576" descr=""/>
        <xdr:cNvPicPr/>
      </xdr:nvPicPr>
      <xdr:blipFill>
        <a:blip r:embed="rId5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79" name="Imagem 577" descr=""/>
        <xdr:cNvPicPr/>
      </xdr:nvPicPr>
      <xdr:blipFill>
        <a:blip r:embed="rId5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0" name="Imagem 578" descr=""/>
        <xdr:cNvPicPr/>
      </xdr:nvPicPr>
      <xdr:blipFill>
        <a:blip r:embed="rId5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1" name="Imagem 579" descr=""/>
        <xdr:cNvPicPr/>
      </xdr:nvPicPr>
      <xdr:blipFill>
        <a:blip r:embed="rId5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2" name="Imagem 580" descr=""/>
        <xdr:cNvPicPr/>
      </xdr:nvPicPr>
      <xdr:blipFill>
        <a:blip r:embed="rId5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3" name="Imagem 581" descr=""/>
        <xdr:cNvPicPr/>
      </xdr:nvPicPr>
      <xdr:blipFill>
        <a:blip r:embed="rId5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4" name="Imagem 582" descr=""/>
        <xdr:cNvPicPr/>
      </xdr:nvPicPr>
      <xdr:blipFill>
        <a:blip r:embed="rId5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5" name="Imagem 583" descr=""/>
        <xdr:cNvPicPr/>
      </xdr:nvPicPr>
      <xdr:blipFill>
        <a:blip r:embed="rId5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6" name="Imagem 584" descr=""/>
        <xdr:cNvPicPr/>
      </xdr:nvPicPr>
      <xdr:blipFill>
        <a:blip r:embed="rId5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7" name="Imagem 585" descr=""/>
        <xdr:cNvPicPr/>
      </xdr:nvPicPr>
      <xdr:blipFill>
        <a:blip r:embed="rId5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8" name="Imagem 586" descr=""/>
        <xdr:cNvPicPr/>
      </xdr:nvPicPr>
      <xdr:blipFill>
        <a:blip r:embed="rId5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89" name="Imagem 587" descr=""/>
        <xdr:cNvPicPr/>
      </xdr:nvPicPr>
      <xdr:blipFill>
        <a:blip r:embed="rId5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0" name="Imagem 588" descr=""/>
        <xdr:cNvPicPr/>
      </xdr:nvPicPr>
      <xdr:blipFill>
        <a:blip r:embed="rId5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1" name="Imagem 589" descr=""/>
        <xdr:cNvPicPr/>
      </xdr:nvPicPr>
      <xdr:blipFill>
        <a:blip r:embed="rId5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2" name="Imagem 590" descr=""/>
        <xdr:cNvPicPr/>
      </xdr:nvPicPr>
      <xdr:blipFill>
        <a:blip r:embed="rId5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3" name="Imagem 591" descr=""/>
        <xdr:cNvPicPr/>
      </xdr:nvPicPr>
      <xdr:blipFill>
        <a:blip r:embed="rId5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4" name="Imagem 592" descr=""/>
        <xdr:cNvPicPr/>
      </xdr:nvPicPr>
      <xdr:blipFill>
        <a:blip r:embed="rId5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5" name="Imagem 593" descr=""/>
        <xdr:cNvPicPr/>
      </xdr:nvPicPr>
      <xdr:blipFill>
        <a:blip r:embed="rId5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6" name="Imagem 594" descr=""/>
        <xdr:cNvPicPr/>
      </xdr:nvPicPr>
      <xdr:blipFill>
        <a:blip r:embed="rId5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7" name="Imagem 595" descr=""/>
        <xdr:cNvPicPr/>
      </xdr:nvPicPr>
      <xdr:blipFill>
        <a:blip r:embed="rId5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8" name="Imagem 596" descr=""/>
        <xdr:cNvPicPr/>
      </xdr:nvPicPr>
      <xdr:blipFill>
        <a:blip r:embed="rId5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599" name="Imagem 597" descr=""/>
        <xdr:cNvPicPr/>
      </xdr:nvPicPr>
      <xdr:blipFill>
        <a:blip r:embed="rId5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0" name="Imagem 598" descr=""/>
        <xdr:cNvPicPr/>
      </xdr:nvPicPr>
      <xdr:blipFill>
        <a:blip r:embed="rId5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1" name="Imagem 599" descr=""/>
        <xdr:cNvPicPr/>
      </xdr:nvPicPr>
      <xdr:blipFill>
        <a:blip r:embed="rId5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2" name="Imagem 600" descr=""/>
        <xdr:cNvPicPr/>
      </xdr:nvPicPr>
      <xdr:blipFill>
        <a:blip r:embed="rId6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3" name="Imagem 601" descr=""/>
        <xdr:cNvPicPr/>
      </xdr:nvPicPr>
      <xdr:blipFill>
        <a:blip r:embed="rId6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4" name="Imagem 602" descr=""/>
        <xdr:cNvPicPr/>
      </xdr:nvPicPr>
      <xdr:blipFill>
        <a:blip r:embed="rId6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5" name="Imagem 603" descr=""/>
        <xdr:cNvPicPr/>
      </xdr:nvPicPr>
      <xdr:blipFill>
        <a:blip r:embed="rId6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6" name="Imagem 604" descr=""/>
        <xdr:cNvPicPr/>
      </xdr:nvPicPr>
      <xdr:blipFill>
        <a:blip r:embed="rId6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7" name="Imagem 605" descr=""/>
        <xdr:cNvPicPr/>
      </xdr:nvPicPr>
      <xdr:blipFill>
        <a:blip r:embed="rId6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8" name="Imagem 606" descr=""/>
        <xdr:cNvPicPr/>
      </xdr:nvPicPr>
      <xdr:blipFill>
        <a:blip r:embed="rId6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09" name="Imagem 607" descr=""/>
        <xdr:cNvPicPr/>
      </xdr:nvPicPr>
      <xdr:blipFill>
        <a:blip r:embed="rId6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0" name="Imagem 608" descr=""/>
        <xdr:cNvPicPr/>
      </xdr:nvPicPr>
      <xdr:blipFill>
        <a:blip r:embed="rId6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1" name="Imagem 609" descr=""/>
        <xdr:cNvPicPr/>
      </xdr:nvPicPr>
      <xdr:blipFill>
        <a:blip r:embed="rId6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2" name="Imagem 610" descr=""/>
        <xdr:cNvPicPr/>
      </xdr:nvPicPr>
      <xdr:blipFill>
        <a:blip r:embed="rId6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3" name="Imagem 611" descr=""/>
        <xdr:cNvPicPr/>
      </xdr:nvPicPr>
      <xdr:blipFill>
        <a:blip r:embed="rId6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4" name="Imagem 612" descr=""/>
        <xdr:cNvPicPr/>
      </xdr:nvPicPr>
      <xdr:blipFill>
        <a:blip r:embed="rId6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5" name="Imagem 613" descr=""/>
        <xdr:cNvPicPr/>
      </xdr:nvPicPr>
      <xdr:blipFill>
        <a:blip r:embed="rId6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6" name="Imagem 614" descr=""/>
        <xdr:cNvPicPr/>
      </xdr:nvPicPr>
      <xdr:blipFill>
        <a:blip r:embed="rId6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7" name="Imagem 615" descr=""/>
        <xdr:cNvPicPr/>
      </xdr:nvPicPr>
      <xdr:blipFill>
        <a:blip r:embed="rId6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8" name="Imagem 616" descr=""/>
        <xdr:cNvPicPr/>
      </xdr:nvPicPr>
      <xdr:blipFill>
        <a:blip r:embed="rId6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19" name="Imagem 617" descr=""/>
        <xdr:cNvPicPr/>
      </xdr:nvPicPr>
      <xdr:blipFill>
        <a:blip r:embed="rId6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0" name="Imagem 618" descr=""/>
        <xdr:cNvPicPr/>
      </xdr:nvPicPr>
      <xdr:blipFill>
        <a:blip r:embed="rId6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1" name="Imagem 619" descr=""/>
        <xdr:cNvPicPr/>
      </xdr:nvPicPr>
      <xdr:blipFill>
        <a:blip r:embed="rId6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2" name="Imagem 620" descr=""/>
        <xdr:cNvPicPr/>
      </xdr:nvPicPr>
      <xdr:blipFill>
        <a:blip r:embed="rId6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3" name="Imagem 621" descr=""/>
        <xdr:cNvPicPr/>
      </xdr:nvPicPr>
      <xdr:blipFill>
        <a:blip r:embed="rId6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4" name="Imagem 622" descr=""/>
        <xdr:cNvPicPr/>
      </xdr:nvPicPr>
      <xdr:blipFill>
        <a:blip r:embed="rId6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5" name="Imagem 623" descr=""/>
        <xdr:cNvPicPr/>
      </xdr:nvPicPr>
      <xdr:blipFill>
        <a:blip r:embed="rId6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6" name="Imagem 624" descr=""/>
        <xdr:cNvPicPr/>
      </xdr:nvPicPr>
      <xdr:blipFill>
        <a:blip r:embed="rId6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7" name="Imagem 625" descr=""/>
        <xdr:cNvPicPr/>
      </xdr:nvPicPr>
      <xdr:blipFill>
        <a:blip r:embed="rId6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8" name="Imagem 626" descr=""/>
        <xdr:cNvPicPr/>
      </xdr:nvPicPr>
      <xdr:blipFill>
        <a:blip r:embed="rId6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29" name="Imagem 627" descr=""/>
        <xdr:cNvPicPr/>
      </xdr:nvPicPr>
      <xdr:blipFill>
        <a:blip r:embed="rId6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0" name="Imagem 628" descr=""/>
        <xdr:cNvPicPr/>
      </xdr:nvPicPr>
      <xdr:blipFill>
        <a:blip r:embed="rId6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1" name="Imagem 629" descr=""/>
        <xdr:cNvPicPr/>
      </xdr:nvPicPr>
      <xdr:blipFill>
        <a:blip r:embed="rId6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2" name="Imagem 630" descr=""/>
        <xdr:cNvPicPr/>
      </xdr:nvPicPr>
      <xdr:blipFill>
        <a:blip r:embed="rId6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3" name="Imagem 631" descr=""/>
        <xdr:cNvPicPr/>
      </xdr:nvPicPr>
      <xdr:blipFill>
        <a:blip r:embed="rId6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4" name="Imagem 632" descr=""/>
        <xdr:cNvPicPr/>
      </xdr:nvPicPr>
      <xdr:blipFill>
        <a:blip r:embed="rId6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5" name="Imagem 633" descr=""/>
        <xdr:cNvPicPr/>
      </xdr:nvPicPr>
      <xdr:blipFill>
        <a:blip r:embed="rId6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6" name="Imagem 634" descr=""/>
        <xdr:cNvPicPr/>
      </xdr:nvPicPr>
      <xdr:blipFill>
        <a:blip r:embed="rId6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7" name="Imagem 635" descr=""/>
        <xdr:cNvPicPr/>
      </xdr:nvPicPr>
      <xdr:blipFill>
        <a:blip r:embed="rId6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8" name="Imagem 636" descr=""/>
        <xdr:cNvPicPr/>
      </xdr:nvPicPr>
      <xdr:blipFill>
        <a:blip r:embed="rId6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39" name="Imagem 637" descr=""/>
        <xdr:cNvPicPr/>
      </xdr:nvPicPr>
      <xdr:blipFill>
        <a:blip r:embed="rId6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0" name="Imagem 638" descr=""/>
        <xdr:cNvPicPr/>
      </xdr:nvPicPr>
      <xdr:blipFill>
        <a:blip r:embed="rId6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1" name="Imagem 639" descr=""/>
        <xdr:cNvPicPr/>
      </xdr:nvPicPr>
      <xdr:blipFill>
        <a:blip r:embed="rId6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2" name="Imagem 640" descr=""/>
        <xdr:cNvPicPr/>
      </xdr:nvPicPr>
      <xdr:blipFill>
        <a:blip r:embed="rId6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3" name="Imagem 641" descr=""/>
        <xdr:cNvPicPr/>
      </xdr:nvPicPr>
      <xdr:blipFill>
        <a:blip r:embed="rId6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4" name="Imagem 642" descr=""/>
        <xdr:cNvPicPr/>
      </xdr:nvPicPr>
      <xdr:blipFill>
        <a:blip r:embed="rId6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5" name="Imagem 643" descr=""/>
        <xdr:cNvPicPr/>
      </xdr:nvPicPr>
      <xdr:blipFill>
        <a:blip r:embed="rId6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6" name="Imagem 644" descr=""/>
        <xdr:cNvPicPr/>
      </xdr:nvPicPr>
      <xdr:blipFill>
        <a:blip r:embed="rId6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7" name="Imagem 645" descr=""/>
        <xdr:cNvPicPr/>
      </xdr:nvPicPr>
      <xdr:blipFill>
        <a:blip r:embed="rId6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8" name="Imagem 646" descr=""/>
        <xdr:cNvPicPr/>
      </xdr:nvPicPr>
      <xdr:blipFill>
        <a:blip r:embed="rId6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49" name="Imagem 647" descr=""/>
        <xdr:cNvPicPr/>
      </xdr:nvPicPr>
      <xdr:blipFill>
        <a:blip r:embed="rId6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0" name="Imagem 648" descr=""/>
        <xdr:cNvPicPr/>
      </xdr:nvPicPr>
      <xdr:blipFill>
        <a:blip r:embed="rId6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1" name="Imagem 649" descr=""/>
        <xdr:cNvPicPr/>
      </xdr:nvPicPr>
      <xdr:blipFill>
        <a:blip r:embed="rId6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2" name="Imagem 650" descr=""/>
        <xdr:cNvPicPr/>
      </xdr:nvPicPr>
      <xdr:blipFill>
        <a:blip r:embed="rId6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3" name="Imagem 651" descr=""/>
        <xdr:cNvPicPr/>
      </xdr:nvPicPr>
      <xdr:blipFill>
        <a:blip r:embed="rId6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4" name="Imagem 652" descr=""/>
        <xdr:cNvPicPr/>
      </xdr:nvPicPr>
      <xdr:blipFill>
        <a:blip r:embed="rId6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5" name="Imagem 653" descr=""/>
        <xdr:cNvPicPr/>
      </xdr:nvPicPr>
      <xdr:blipFill>
        <a:blip r:embed="rId6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6" name="Imagem 654" descr=""/>
        <xdr:cNvPicPr/>
      </xdr:nvPicPr>
      <xdr:blipFill>
        <a:blip r:embed="rId6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7" name="Imagem 655" descr=""/>
        <xdr:cNvPicPr/>
      </xdr:nvPicPr>
      <xdr:blipFill>
        <a:blip r:embed="rId6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8" name="Imagem 656" descr=""/>
        <xdr:cNvPicPr/>
      </xdr:nvPicPr>
      <xdr:blipFill>
        <a:blip r:embed="rId6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59" name="Imagem 657" descr=""/>
        <xdr:cNvPicPr/>
      </xdr:nvPicPr>
      <xdr:blipFill>
        <a:blip r:embed="rId6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0" name="Imagem 658" descr=""/>
        <xdr:cNvPicPr/>
      </xdr:nvPicPr>
      <xdr:blipFill>
        <a:blip r:embed="rId6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1" name="Imagem 659" descr=""/>
        <xdr:cNvPicPr/>
      </xdr:nvPicPr>
      <xdr:blipFill>
        <a:blip r:embed="rId6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2" name="Imagem 660" descr=""/>
        <xdr:cNvPicPr/>
      </xdr:nvPicPr>
      <xdr:blipFill>
        <a:blip r:embed="rId6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3" name="Imagem 661" descr=""/>
        <xdr:cNvPicPr/>
      </xdr:nvPicPr>
      <xdr:blipFill>
        <a:blip r:embed="rId6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4" name="Imagem 662" descr=""/>
        <xdr:cNvPicPr/>
      </xdr:nvPicPr>
      <xdr:blipFill>
        <a:blip r:embed="rId6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5" name="Imagem 663" descr=""/>
        <xdr:cNvPicPr/>
      </xdr:nvPicPr>
      <xdr:blipFill>
        <a:blip r:embed="rId6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6" name="Imagem 664" descr=""/>
        <xdr:cNvPicPr/>
      </xdr:nvPicPr>
      <xdr:blipFill>
        <a:blip r:embed="rId6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7" name="Imagem 665" descr=""/>
        <xdr:cNvPicPr/>
      </xdr:nvPicPr>
      <xdr:blipFill>
        <a:blip r:embed="rId6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8" name="Imagem 666" descr=""/>
        <xdr:cNvPicPr/>
      </xdr:nvPicPr>
      <xdr:blipFill>
        <a:blip r:embed="rId6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69" name="Imagem 667" descr=""/>
        <xdr:cNvPicPr/>
      </xdr:nvPicPr>
      <xdr:blipFill>
        <a:blip r:embed="rId6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0" name="Imagem 668" descr=""/>
        <xdr:cNvPicPr/>
      </xdr:nvPicPr>
      <xdr:blipFill>
        <a:blip r:embed="rId6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1" name="Imagem 669" descr=""/>
        <xdr:cNvPicPr/>
      </xdr:nvPicPr>
      <xdr:blipFill>
        <a:blip r:embed="rId6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2" name="Imagem 670" descr=""/>
        <xdr:cNvPicPr/>
      </xdr:nvPicPr>
      <xdr:blipFill>
        <a:blip r:embed="rId6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3" name="Imagem 671" descr=""/>
        <xdr:cNvPicPr/>
      </xdr:nvPicPr>
      <xdr:blipFill>
        <a:blip r:embed="rId6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4" name="Imagem 672" descr=""/>
        <xdr:cNvPicPr/>
      </xdr:nvPicPr>
      <xdr:blipFill>
        <a:blip r:embed="rId6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5" name="Imagem 673" descr=""/>
        <xdr:cNvPicPr/>
      </xdr:nvPicPr>
      <xdr:blipFill>
        <a:blip r:embed="rId6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6" name="Imagem 674" descr=""/>
        <xdr:cNvPicPr/>
      </xdr:nvPicPr>
      <xdr:blipFill>
        <a:blip r:embed="rId6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7" name="Imagem 675" descr=""/>
        <xdr:cNvPicPr/>
      </xdr:nvPicPr>
      <xdr:blipFill>
        <a:blip r:embed="rId6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8" name="Imagem 676" descr=""/>
        <xdr:cNvPicPr/>
      </xdr:nvPicPr>
      <xdr:blipFill>
        <a:blip r:embed="rId6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79" name="Imagem 677" descr=""/>
        <xdr:cNvPicPr/>
      </xdr:nvPicPr>
      <xdr:blipFill>
        <a:blip r:embed="rId6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0" name="Imagem 678" descr=""/>
        <xdr:cNvPicPr/>
      </xdr:nvPicPr>
      <xdr:blipFill>
        <a:blip r:embed="rId6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1" name="Imagem 679" descr=""/>
        <xdr:cNvPicPr/>
      </xdr:nvPicPr>
      <xdr:blipFill>
        <a:blip r:embed="rId6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2" name="Imagem 680" descr=""/>
        <xdr:cNvPicPr/>
      </xdr:nvPicPr>
      <xdr:blipFill>
        <a:blip r:embed="rId6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3" name="Imagem 681" descr=""/>
        <xdr:cNvPicPr/>
      </xdr:nvPicPr>
      <xdr:blipFill>
        <a:blip r:embed="rId6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4" name="Imagem 682" descr=""/>
        <xdr:cNvPicPr/>
      </xdr:nvPicPr>
      <xdr:blipFill>
        <a:blip r:embed="rId6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5" name="Imagem 683" descr=""/>
        <xdr:cNvPicPr/>
      </xdr:nvPicPr>
      <xdr:blipFill>
        <a:blip r:embed="rId6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6" name="Imagem 684" descr=""/>
        <xdr:cNvPicPr/>
      </xdr:nvPicPr>
      <xdr:blipFill>
        <a:blip r:embed="rId6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7" name="Imagem 685" descr=""/>
        <xdr:cNvPicPr/>
      </xdr:nvPicPr>
      <xdr:blipFill>
        <a:blip r:embed="rId6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8" name="Imagem 686" descr=""/>
        <xdr:cNvPicPr/>
      </xdr:nvPicPr>
      <xdr:blipFill>
        <a:blip r:embed="rId6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89" name="Imagem 687" descr=""/>
        <xdr:cNvPicPr/>
      </xdr:nvPicPr>
      <xdr:blipFill>
        <a:blip r:embed="rId6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0" name="Imagem 688" descr=""/>
        <xdr:cNvPicPr/>
      </xdr:nvPicPr>
      <xdr:blipFill>
        <a:blip r:embed="rId6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1" name="Imagem 689" descr=""/>
        <xdr:cNvPicPr/>
      </xdr:nvPicPr>
      <xdr:blipFill>
        <a:blip r:embed="rId6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2" name="Imagem 690" descr=""/>
        <xdr:cNvPicPr/>
      </xdr:nvPicPr>
      <xdr:blipFill>
        <a:blip r:embed="rId6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3" name="Imagem 691" descr=""/>
        <xdr:cNvPicPr/>
      </xdr:nvPicPr>
      <xdr:blipFill>
        <a:blip r:embed="rId6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4" name="Imagem 692" descr=""/>
        <xdr:cNvPicPr/>
      </xdr:nvPicPr>
      <xdr:blipFill>
        <a:blip r:embed="rId6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5" name="Imagem 693" descr=""/>
        <xdr:cNvPicPr/>
      </xdr:nvPicPr>
      <xdr:blipFill>
        <a:blip r:embed="rId6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6" name="Imagem 694" descr=""/>
        <xdr:cNvPicPr/>
      </xdr:nvPicPr>
      <xdr:blipFill>
        <a:blip r:embed="rId6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7" name="Imagem 695" descr=""/>
        <xdr:cNvPicPr/>
      </xdr:nvPicPr>
      <xdr:blipFill>
        <a:blip r:embed="rId6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8" name="Imagem 696" descr=""/>
        <xdr:cNvPicPr/>
      </xdr:nvPicPr>
      <xdr:blipFill>
        <a:blip r:embed="rId6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699" name="Imagem 697" descr=""/>
        <xdr:cNvPicPr/>
      </xdr:nvPicPr>
      <xdr:blipFill>
        <a:blip r:embed="rId6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0" name="Imagem 698" descr=""/>
        <xdr:cNvPicPr/>
      </xdr:nvPicPr>
      <xdr:blipFill>
        <a:blip r:embed="rId6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1" name="Imagem 699" descr=""/>
        <xdr:cNvPicPr/>
      </xdr:nvPicPr>
      <xdr:blipFill>
        <a:blip r:embed="rId6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2" name="Imagem 700" descr=""/>
        <xdr:cNvPicPr/>
      </xdr:nvPicPr>
      <xdr:blipFill>
        <a:blip r:embed="rId7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3" name="Imagem 701" descr=""/>
        <xdr:cNvPicPr/>
      </xdr:nvPicPr>
      <xdr:blipFill>
        <a:blip r:embed="rId7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4" name="Imagem 702" descr=""/>
        <xdr:cNvPicPr/>
      </xdr:nvPicPr>
      <xdr:blipFill>
        <a:blip r:embed="rId7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5" name="Imagem 703" descr=""/>
        <xdr:cNvPicPr/>
      </xdr:nvPicPr>
      <xdr:blipFill>
        <a:blip r:embed="rId7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6" name="Imagem 704" descr=""/>
        <xdr:cNvPicPr/>
      </xdr:nvPicPr>
      <xdr:blipFill>
        <a:blip r:embed="rId7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7" name="Imagem 705" descr=""/>
        <xdr:cNvPicPr/>
      </xdr:nvPicPr>
      <xdr:blipFill>
        <a:blip r:embed="rId7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8" name="Imagem 706" descr=""/>
        <xdr:cNvPicPr/>
      </xdr:nvPicPr>
      <xdr:blipFill>
        <a:blip r:embed="rId7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09" name="Imagem 707" descr=""/>
        <xdr:cNvPicPr/>
      </xdr:nvPicPr>
      <xdr:blipFill>
        <a:blip r:embed="rId7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0" name="Imagem 708" descr=""/>
        <xdr:cNvPicPr/>
      </xdr:nvPicPr>
      <xdr:blipFill>
        <a:blip r:embed="rId7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1" name="Imagem 709" descr=""/>
        <xdr:cNvPicPr/>
      </xdr:nvPicPr>
      <xdr:blipFill>
        <a:blip r:embed="rId7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2" name="Imagem 710" descr=""/>
        <xdr:cNvPicPr/>
      </xdr:nvPicPr>
      <xdr:blipFill>
        <a:blip r:embed="rId7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3" name="Imagem 711" descr=""/>
        <xdr:cNvPicPr/>
      </xdr:nvPicPr>
      <xdr:blipFill>
        <a:blip r:embed="rId7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4" name="Imagem 712" descr=""/>
        <xdr:cNvPicPr/>
      </xdr:nvPicPr>
      <xdr:blipFill>
        <a:blip r:embed="rId7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5" name="Imagem 713" descr=""/>
        <xdr:cNvPicPr/>
      </xdr:nvPicPr>
      <xdr:blipFill>
        <a:blip r:embed="rId7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6" name="Imagem 714" descr=""/>
        <xdr:cNvPicPr/>
      </xdr:nvPicPr>
      <xdr:blipFill>
        <a:blip r:embed="rId7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7" name="Imagem 715" descr=""/>
        <xdr:cNvPicPr/>
      </xdr:nvPicPr>
      <xdr:blipFill>
        <a:blip r:embed="rId7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8" name="Imagem 716" descr=""/>
        <xdr:cNvPicPr/>
      </xdr:nvPicPr>
      <xdr:blipFill>
        <a:blip r:embed="rId7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19" name="Imagem 717" descr=""/>
        <xdr:cNvPicPr/>
      </xdr:nvPicPr>
      <xdr:blipFill>
        <a:blip r:embed="rId7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0" name="Imagem 718" descr=""/>
        <xdr:cNvPicPr/>
      </xdr:nvPicPr>
      <xdr:blipFill>
        <a:blip r:embed="rId7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1" name="Imagem 719" descr=""/>
        <xdr:cNvPicPr/>
      </xdr:nvPicPr>
      <xdr:blipFill>
        <a:blip r:embed="rId7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2" name="Imagem 720" descr=""/>
        <xdr:cNvPicPr/>
      </xdr:nvPicPr>
      <xdr:blipFill>
        <a:blip r:embed="rId7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3" name="Imagem 721" descr=""/>
        <xdr:cNvPicPr/>
      </xdr:nvPicPr>
      <xdr:blipFill>
        <a:blip r:embed="rId7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4" name="Imagem 722" descr=""/>
        <xdr:cNvPicPr/>
      </xdr:nvPicPr>
      <xdr:blipFill>
        <a:blip r:embed="rId7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5" name="Imagem 723" descr=""/>
        <xdr:cNvPicPr/>
      </xdr:nvPicPr>
      <xdr:blipFill>
        <a:blip r:embed="rId7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6" name="Imagem 724" descr=""/>
        <xdr:cNvPicPr/>
      </xdr:nvPicPr>
      <xdr:blipFill>
        <a:blip r:embed="rId7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7" name="Imagem 725" descr=""/>
        <xdr:cNvPicPr/>
      </xdr:nvPicPr>
      <xdr:blipFill>
        <a:blip r:embed="rId7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8" name="Imagem 726" descr=""/>
        <xdr:cNvPicPr/>
      </xdr:nvPicPr>
      <xdr:blipFill>
        <a:blip r:embed="rId7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29" name="Imagem 727" descr=""/>
        <xdr:cNvPicPr/>
      </xdr:nvPicPr>
      <xdr:blipFill>
        <a:blip r:embed="rId7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0" name="Imagem 728" descr=""/>
        <xdr:cNvPicPr/>
      </xdr:nvPicPr>
      <xdr:blipFill>
        <a:blip r:embed="rId7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1" name="Imagem 729" descr=""/>
        <xdr:cNvPicPr/>
      </xdr:nvPicPr>
      <xdr:blipFill>
        <a:blip r:embed="rId7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2" name="Imagem 730" descr=""/>
        <xdr:cNvPicPr/>
      </xdr:nvPicPr>
      <xdr:blipFill>
        <a:blip r:embed="rId7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3" name="Imagem 731" descr=""/>
        <xdr:cNvPicPr/>
      </xdr:nvPicPr>
      <xdr:blipFill>
        <a:blip r:embed="rId7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4" name="Imagem 732" descr=""/>
        <xdr:cNvPicPr/>
      </xdr:nvPicPr>
      <xdr:blipFill>
        <a:blip r:embed="rId7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5" name="Imagem 733" descr=""/>
        <xdr:cNvPicPr/>
      </xdr:nvPicPr>
      <xdr:blipFill>
        <a:blip r:embed="rId7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6" name="Imagem 734" descr=""/>
        <xdr:cNvPicPr/>
      </xdr:nvPicPr>
      <xdr:blipFill>
        <a:blip r:embed="rId7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7" name="Imagem 735" descr=""/>
        <xdr:cNvPicPr/>
      </xdr:nvPicPr>
      <xdr:blipFill>
        <a:blip r:embed="rId7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8" name="Imagem 736" descr=""/>
        <xdr:cNvPicPr/>
      </xdr:nvPicPr>
      <xdr:blipFill>
        <a:blip r:embed="rId7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39" name="Imagem 737" descr=""/>
        <xdr:cNvPicPr/>
      </xdr:nvPicPr>
      <xdr:blipFill>
        <a:blip r:embed="rId7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0" name="Imagem 738" descr=""/>
        <xdr:cNvPicPr/>
      </xdr:nvPicPr>
      <xdr:blipFill>
        <a:blip r:embed="rId7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1" name="Imagem 739" descr=""/>
        <xdr:cNvPicPr/>
      </xdr:nvPicPr>
      <xdr:blipFill>
        <a:blip r:embed="rId7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2" name="Imagem 740" descr=""/>
        <xdr:cNvPicPr/>
      </xdr:nvPicPr>
      <xdr:blipFill>
        <a:blip r:embed="rId7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3" name="Imagem 741" descr=""/>
        <xdr:cNvPicPr/>
      </xdr:nvPicPr>
      <xdr:blipFill>
        <a:blip r:embed="rId7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4" name="Imagem 742" descr=""/>
        <xdr:cNvPicPr/>
      </xdr:nvPicPr>
      <xdr:blipFill>
        <a:blip r:embed="rId7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5" name="Imagem 743" descr=""/>
        <xdr:cNvPicPr/>
      </xdr:nvPicPr>
      <xdr:blipFill>
        <a:blip r:embed="rId7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6" name="Imagem 744" descr=""/>
        <xdr:cNvPicPr/>
      </xdr:nvPicPr>
      <xdr:blipFill>
        <a:blip r:embed="rId7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7" name="Imagem 745" descr=""/>
        <xdr:cNvPicPr/>
      </xdr:nvPicPr>
      <xdr:blipFill>
        <a:blip r:embed="rId7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8" name="Imagem 746" descr=""/>
        <xdr:cNvPicPr/>
      </xdr:nvPicPr>
      <xdr:blipFill>
        <a:blip r:embed="rId7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49" name="Imagem 747" descr=""/>
        <xdr:cNvPicPr/>
      </xdr:nvPicPr>
      <xdr:blipFill>
        <a:blip r:embed="rId7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0" name="Imagem 748" descr=""/>
        <xdr:cNvPicPr/>
      </xdr:nvPicPr>
      <xdr:blipFill>
        <a:blip r:embed="rId7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1" name="Imagem 749" descr=""/>
        <xdr:cNvPicPr/>
      </xdr:nvPicPr>
      <xdr:blipFill>
        <a:blip r:embed="rId7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2" name="Imagem 750" descr=""/>
        <xdr:cNvPicPr/>
      </xdr:nvPicPr>
      <xdr:blipFill>
        <a:blip r:embed="rId7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3" name="Imagem 751" descr=""/>
        <xdr:cNvPicPr/>
      </xdr:nvPicPr>
      <xdr:blipFill>
        <a:blip r:embed="rId7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4" name="Imagem 752" descr=""/>
        <xdr:cNvPicPr/>
      </xdr:nvPicPr>
      <xdr:blipFill>
        <a:blip r:embed="rId7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5" name="Imagem 753" descr=""/>
        <xdr:cNvPicPr/>
      </xdr:nvPicPr>
      <xdr:blipFill>
        <a:blip r:embed="rId7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6" name="Imagem 754" descr=""/>
        <xdr:cNvPicPr/>
      </xdr:nvPicPr>
      <xdr:blipFill>
        <a:blip r:embed="rId7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7" name="Imagem 755" descr=""/>
        <xdr:cNvPicPr/>
      </xdr:nvPicPr>
      <xdr:blipFill>
        <a:blip r:embed="rId7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8" name="Imagem 756" descr=""/>
        <xdr:cNvPicPr/>
      </xdr:nvPicPr>
      <xdr:blipFill>
        <a:blip r:embed="rId7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59" name="Imagem 757" descr=""/>
        <xdr:cNvPicPr/>
      </xdr:nvPicPr>
      <xdr:blipFill>
        <a:blip r:embed="rId7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0" name="Imagem 758" descr=""/>
        <xdr:cNvPicPr/>
      </xdr:nvPicPr>
      <xdr:blipFill>
        <a:blip r:embed="rId7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1" name="Imagem 759" descr=""/>
        <xdr:cNvPicPr/>
      </xdr:nvPicPr>
      <xdr:blipFill>
        <a:blip r:embed="rId7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2" name="Imagem 760" descr=""/>
        <xdr:cNvPicPr/>
      </xdr:nvPicPr>
      <xdr:blipFill>
        <a:blip r:embed="rId7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3" name="Imagem 761" descr=""/>
        <xdr:cNvPicPr/>
      </xdr:nvPicPr>
      <xdr:blipFill>
        <a:blip r:embed="rId7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4" name="Imagem 762" descr=""/>
        <xdr:cNvPicPr/>
      </xdr:nvPicPr>
      <xdr:blipFill>
        <a:blip r:embed="rId7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5" name="Imagem 763" descr=""/>
        <xdr:cNvPicPr/>
      </xdr:nvPicPr>
      <xdr:blipFill>
        <a:blip r:embed="rId7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6" name="Imagem 764" descr=""/>
        <xdr:cNvPicPr/>
      </xdr:nvPicPr>
      <xdr:blipFill>
        <a:blip r:embed="rId7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7" name="Imagem 765" descr=""/>
        <xdr:cNvPicPr/>
      </xdr:nvPicPr>
      <xdr:blipFill>
        <a:blip r:embed="rId7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8" name="Imagem 766" descr=""/>
        <xdr:cNvPicPr/>
      </xdr:nvPicPr>
      <xdr:blipFill>
        <a:blip r:embed="rId7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69" name="Imagem 767" descr=""/>
        <xdr:cNvPicPr/>
      </xdr:nvPicPr>
      <xdr:blipFill>
        <a:blip r:embed="rId7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0" name="Imagem 768" descr=""/>
        <xdr:cNvPicPr/>
      </xdr:nvPicPr>
      <xdr:blipFill>
        <a:blip r:embed="rId7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1" name="Imagem 769" descr=""/>
        <xdr:cNvPicPr/>
      </xdr:nvPicPr>
      <xdr:blipFill>
        <a:blip r:embed="rId7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2" name="Imagem 770" descr=""/>
        <xdr:cNvPicPr/>
      </xdr:nvPicPr>
      <xdr:blipFill>
        <a:blip r:embed="rId7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3" name="Imagem 771" descr=""/>
        <xdr:cNvPicPr/>
      </xdr:nvPicPr>
      <xdr:blipFill>
        <a:blip r:embed="rId7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4" name="Imagem 772" descr=""/>
        <xdr:cNvPicPr/>
      </xdr:nvPicPr>
      <xdr:blipFill>
        <a:blip r:embed="rId7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5" name="Imagem 773" descr=""/>
        <xdr:cNvPicPr/>
      </xdr:nvPicPr>
      <xdr:blipFill>
        <a:blip r:embed="rId7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6" name="Imagem 774" descr=""/>
        <xdr:cNvPicPr/>
      </xdr:nvPicPr>
      <xdr:blipFill>
        <a:blip r:embed="rId7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7" name="Imagem 775" descr=""/>
        <xdr:cNvPicPr/>
      </xdr:nvPicPr>
      <xdr:blipFill>
        <a:blip r:embed="rId7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8" name="Imagem 776" descr=""/>
        <xdr:cNvPicPr/>
      </xdr:nvPicPr>
      <xdr:blipFill>
        <a:blip r:embed="rId7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79" name="Imagem 777" descr=""/>
        <xdr:cNvPicPr/>
      </xdr:nvPicPr>
      <xdr:blipFill>
        <a:blip r:embed="rId7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0" name="Imagem 778" descr=""/>
        <xdr:cNvPicPr/>
      </xdr:nvPicPr>
      <xdr:blipFill>
        <a:blip r:embed="rId7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1" name="Imagem 779" descr=""/>
        <xdr:cNvPicPr/>
      </xdr:nvPicPr>
      <xdr:blipFill>
        <a:blip r:embed="rId7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2" name="Imagem 780" descr=""/>
        <xdr:cNvPicPr/>
      </xdr:nvPicPr>
      <xdr:blipFill>
        <a:blip r:embed="rId7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3" name="Imagem 781" descr=""/>
        <xdr:cNvPicPr/>
      </xdr:nvPicPr>
      <xdr:blipFill>
        <a:blip r:embed="rId7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4" name="Imagem 782" descr=""/>
        <xdr:cNvPicPr/>
      </xdr:nvPicPr>
      <xdr:blipFill>
        <a:blip r:embed="rId7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5" name="Imagem 783" descr=""/>
        <xdr:cNvPicPr/>
      </xdr:nvPicPr>
      <xdr:blipFill>
        <a:blip r:embed="rId7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6" name="Imagem 784" descr=""/>
        <xdr:cNvPicPr/>
      </xdr:nvPicPr>
      <xdr:blipFill>
        <a:blip r:embed="rId7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7" name="Imagem 785" descr=""/>
        <xdr:cNvPicPr/>
      </xdr:nvPicPr>
      <xdr:blipFill>
        <a:blip r:embed="rId7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8" name="Imagem 786" descr=""/>
        <xdr:cNvPicPr/>
      </xdr:nvPicPr>
      <xdr:blipFill>
        <a:blip r:embed="rId7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89" name="Imagem 787" descr=""/>
        <xdr:cNvPicPr/>
      </xdr:nvPicPr>
      <xdr:blipFill>
        <a:blip r:embed="rId7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0" name="Imagem 788" descr=""/>
        <xdr:cNvPicPr/>
      </xdr:nvPicPr>
      <xdr:blipFill>
        <a:blip r:embed="rId7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1" name="Imagem 789" descr=""/>
        <xdr:cNvPicPr/>
      </xdr:nvPicPr>
      <xdr:blipFill>
        <a:blip r:embed="rId7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2" name="Imagem 790" descr=""/>
        <xdr:cNvPicPr/>
      </xdr:nvPicPr>
      <xdr:blipFill>
        <a:blip r:embed="rId7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3" name="Imagem 791" descr=""/>
        <xdr:cNvPicPr/>
      </xdr:nvPicPr>
      <xdr:blipFill>
        <a:blip r:embed="rId7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4" name="Imagem 792" descr=""/>
        <xdr:cNvPicPr/>
      </xdr:nvPicPr>
      <xdr:blipFill>
        <a:blip r:embed="rId7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5" name="Imagem 793" descr=""/>
        <xdr:cNvPicPr/>
      </xdr:nvPicPr>
      <xdr:blipFill>
        <a:blip r:embed="rId7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6" name="Imagem 794" descr=""/>
        <xdr:cNvPicPr/>
      </xdr:nvPicPr>
      <xdr:blipFill>
        <a:blip r:embed="rId7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7" name="Imagem 795" descr=""/>
        <xdr:cNvPicPr/>
      </xdr:nvPicPr>
      <xdr:blipFill>
        <a:blip r:embed="rId7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8" name="Imagem 796" descr=""/>
        <xdr:cNvPicPr/>
      </xdr:nvPicPr>
      <xdr:blipFill>
        <a:blip r:embed="rId7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799" name="Imagem 797" descr=""/>
        <xdr:cNvPicPr/>
      </xdr:nvPicPr>
      <xdr:blipFill>
        <a:blip r:embed="rId7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0" name="Imagem 798" descr=""/>
        <xdr:cNvPicPr/>
      </xdr:nvPicPr>
      <xdr:blipFill>
        <a:blip r:embed="rId7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1" name="Imagem 799" descr=""/>
        <xdr:cNvPicPr/>
      </xdr:nvPicPr>
      <xdr:blipFill>
        <a:blip r:embed="rId7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2" name="Imagem 800" descr=""/>
        <xdr:cNvPicPr/>
      </xdr:nvPicPr>
      <xdr:blipFill>
        <a:blip r:embed="rId8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3" name="Imagem 801" descr=""/>
        <xdr:cNvPicPr/>
      </xdr:nvPicPr>
      <xdr:blipFill>
        <a:blip r:embed="rId8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4" name="Imagem 802" descr=""/>
        <xdr:cNvPicPr/>
      </xdr:nvPicPr>
      <xdr:blipFill>
        <a:blip r:embed="rId8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5" name="Imagem 803" descr=""/>
        <xdr:cNvPicPr/>
      </xdr:nvPicPr>
      <xdr:blipFill>
        <a:blip r:embed="rId8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6" name="Imagem 804" descr=""/>
        <xdr:cNvPicPr/>
      </xdr:nvPicPr>
      <xdr:blipFill>
        <a:blip r:embed="rId8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7" name="Imagem 805" descr=""/>
        <xdr:cNvPicPr/>
      </xdr:nvPicPr>
      <xdr:blipFill>
        <a:blip r:embed="rId8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8" name="Imagem 806" descr=""/>
        <xdr:cNvPicPr/>
      </xdr:nvPicPr>
      <xdr:blipFill>
        <a:blip r:embed="rId8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09" name="Imagem 807" descr=""/>
        <xdr:cNvPicPr/>
      </xdr:nvPicPr>
      <xdr:blipFill>
        <a:blip r:embed="rId8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0" name="Imagem 808" descr=""/>
        <xdr:cNvPicPr/>
      </xdr:nvPicPr>
      <xdr:blipFill>
        <a:blip r:embed="rId8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1" name="Imagem 809" descr=""/>
        <xdr:cNvPicPr/>
      </xdr:nvPicPr>
      <xdr:blipFill>
        <a:blip r:embed="rId8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2" name="Imagem 810" descr=""/>
        <xdr:cNvPicPr/>
      </xdr:nvPicPr>
      <xdr:blipFill>
        <a:blip r:embed="rId8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3" name="Imagem 811" descr=""/>
        <xdr:cNvPicPr/>
      </xdr:nvPicPr>
      <xdr:blipFill>
        <a:blip r:embed="rId8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4" name="Imagem 812" descr=""/>
        <xdr:cNvPicPr/>
      </xdr:nvPicPr>
      <xdr:blipFill>
        <a:blip r:embed="rId8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5" name="Imagem 813" descr=""/>
        <xdr:cNvPicPr/>
      </xdr:nvPicPr>
      <xdr:blipFill>
        <a:blip r:embed="rId8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6" name="Imagem 814" descr=""/>
        <xdr:cNvPicPr/>
      </xdr:nvPicPr>
      <xdr:blipFill>
        <a:blip r:embed="rId8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7" name="Imagem 815" descr=""/>
        <xdr:cNvPicPr/>
      </xdr:nvPicPr>
      <xdr:blipFill>
        <a:blip r:embed="rId8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8" name="Imagem 816" descr=""/>
        <xdr:cNvPicPr/>
      </xdr:nvPicPr>
      <xdr:blipFill>
        <a:blip r:embed="rId8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19" name="Imagem 817" descr=""/>
        <xdr:cNvPicPr/>
      </xdr:nvPicPr>
      <xdr:blipFill>
        <a:blip r:embed="rId8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0" name="Imagem 818" descr=""/>
        <xdr:cNvPicPr/>
      </xdr:nvPicPr>
      <xdr:blipFill>
        <a:blip r:embed="rId8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1" name="Imagem 819" descr=""/>
        <xdr:cNvPicPr/>
      </xdr:nvPicPr>
      <xdr:blipFill>
        <a:blip r:embed="rId8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2" name="Imagem 820" descr=""/>
        <xdr:cNvPicPr/>
      </xdr:nvPicPr>
      <xdr:blipFill>
        <a:blip r:embed="rId8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3" name="Imagem 821" descr=""/>
        <xdr:cNvPicPr/>
      </xdr:nvPicPr>
      <xdr:blipFill>
        <a:blip r:embed="rId8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4" name="Imagem 822" descr=""/>
        <xdr:cNvPicPr/>
      </xdr:nvPicPr>
      <xdr:blipFill>
        <a:blip r:embed="rId8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5" name="Imagem 823" descr=""/>
        <xdr:cNvPicPr/>
      </xdr:nvPicPr>
      <xdr:blipFill>
        <a:blip r:embed="rId8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6" name="Imagem 824" descr=""/>
        <xdr:cNvPicPr/>
      </xdr:nvPicPr>
      <xdr:blipFill>
        <a:blip r:embed="rId8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7" name="Imagem 825" descr=""/>
        <xdr:cNvPicPr/>
      </xdr:nvPicPr>
      <xdr:blipFill>
        <a:blip r:embed="rId8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8" name="Imagem 826" descr=""/>
        <xdr:cNvPicPr/>
      </xdr:nvPicPr>
      <xdr:blipFill>
        <a:blip r:embed="rId8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29" name="Imagem 827" descr=""/>
        <xdr:cNvPicPr/>
      </xdr:nvPicPr>
      <xdr:blipFill>
        <a:blip r:embed="rId8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0" name="Imagem 828" descr=""/>
        <xdr:cNvPicPr/>
      </xdr:nvPicPr>
      <xdr:blipFill>
        <a:blip r:embed="rId8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1" name="Imagem 829" descr=""/>
        <xdr:cNvPicPr/>
      </xdr:nvPicPr>
      <xdr:blipFill>
        <a:blip r:embed="rId8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2" name="Imagem 830" descr=""/>
        <xdr:cNvPicPr/>
      </xdr:nvPicPr>
      <xdr:blipFill>
        <a:blip r:embed="rId8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3" name="Imagem 831" descr=""/>
        <xdr:cNvPicPr/>
      </xdr:nvPicPr>
      <xdr:blipFill>
        <a:blip r:embed="rId8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4" name="Imagem 832" descr=""/>
        <xdr:cNvPicPr/>
      </xdr:nvPicPr>
      <xdr:blipFill>
        <a:blip r:embed="rId8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5" name="Imagem 833" descr=""/>
        <xdr:cNvPicPr/>
      </xdr:nvPicPr>
      <xdr:blipFill>
        <a:blip r:embed="rId8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6" name="Imagem 834" descr=""/>
        <xdr:cNvPicPr/>
      </xdr:nvPicPr>
      <xdr:blipFill>
        <a:blip r:embed="rId8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7" name="Imagem 835" descr=""/>
        <xdr:cNvPicPr/>
      </xdr:nvPicPr>
      <xdr:blipFill>
        <a:blip r:embed="rId8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8" name="Imagem 836" descr=""/>
        <xdr:cNvPicPr/>
      </xdr:nvPicPr>
      <xdr:blipFill>
        <a:blip r:embed="rId8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39" name="Imagem 837" descr=""/>
        <xdr:cNvPicPr/>
      </xdr:nvPicPr>
      <xdr:blipFill>
        <a:blip r:embed="rId8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0" name="Imagem 838" descr=""/>
        <xdr:cNvPicPr/>
      </xdr:nvPicPr>
      <xdr:blipFill>
        <a:blip r:embed="rId8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1" name="Imagem 839" descr=""/>
        <xdr:cNvPicPr/>
      </xdr:nvPicPr>
      <xdr:blipFill>
        <a:blip r:embed="rId8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2" name="Imagem 840" descr=""/>
        <xdr:cNvPicPr/>
      </xdr:nvPicPr>
      <xdr:blipFill>
        <a:blip r:embed="rId8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3" name="Imagem 841" descr=""/>
        <xdr:cNvPicPr/>
      </xdr:nvPicPr>
      <xdr:blipFill>
        <a:blip r:embed="rId8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4" name="Imagem 842" descr=""/>
        <xdr:cNvPicPr/>
      </xdr:nvPicPr>
      <xdr:blipFill>
        <a:blip r:embed="rId8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5" name="Imagem 843" descr=""/>
        <xdr:cNvPicPr/>
      </xdr:nvPicPr>
      <xdr:blipFill>
        <a:blip r:embed="rId8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6" name="Imagem 844" descr=""/>
        <xdr:cNvPicPr/>
      </xdr:nvPicPr>
      <xdr:blipFill>
        <a:blip r:embed="rId8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7" name="Imagem 845" descr=""/>
        <xdr:cNvPicPr/>
      </xdr:nvPicPr>
      <xdr:blipFill>
        <a:blip r:embed="rId8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8" name="Imagem 846" descr=""/>
        <xdr:cNvPicPr/>
      </xdr:nvPicPr>
      <xdr:blipFill>
        <a:blip r:embed="rId8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49" name="Imagem 847" descr=""/>
        <xdr:cNvPicPr/>
      </xdr:nvPicPr>
      <xdr:blipFill>
        <a:blip r:embed="rId8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0" name="Imagem 848" descr=""/>
        <xdr:cNvPicPr/>
      </xdr:nvPicPr>
      <xdr:blipFill>
        <a:blip r:embed="rId8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1" name="Imagem 849" descr=""/>
        <xdr:cNvPicPr/>
      </xdr:nvPicPr>
      <xdr:blipFill>
        <a:blip r:embed="rId8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2" name="Imagem 850" descr=""/>
        <xdr:cNvPicPr/>
      </xdr:nvPicPr>
      <xdr:blipFill>
        <a:blip r:embed="rId8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3" name="Imagem 851" descr=""/>
        <xdr:cNvPicPr/>
      </xdr:nvPicPr>
      <xdr:blipFill>
        <a:blip r:embed="rId8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4" name="Imagem 852" descr=""/>
        <xdr:cNvPicPr/>
      </xdr:nvPicPr>
      <xdr:blipFill>
        <a:blip r:embed="rId8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5" name="Imagem 853" descr=""/>
        <xdr:cNvPicPr/>
      </xdr:nvPicPr>
      <xdr:blipFill>
        <a:blip r:embed="rId8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6" name="Imagem 854" descr=""/>
        <xdr:cNvPicPr/>
      </xdr:nvPicPr>
      <xdr:blipFill>
        <a:blip r:embed="rId8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7" name="Imagem 855" descr=""/>
        <xdr:cNvPicPr/>
      </xdr:nvPicPr>
      <xdr:blipFill>
        <a:blip r:embed="rId8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8" name="Imagem 856" descr=""/>
        <xdr:cNvPicPr/>
      </xdr:nvPicPr>
      <xdr:blipFill>
        <a:blip r:embed="rId8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59" name="Imagem 857" descr=""/>
        <xdr:cNvPicPr/>
      </xdr:nvPicPr>
      <xdr:blipFill>
        <a:blip r:embed="rId8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0" name="Imagem 858" descr=""/>
        <xdr:cNvPicPr/>
      </xdr:nvPicPr>
      <xdr:blipFill>
        <a:blip r:embed="rId8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1" name="Imagem 859" descr=""/>
        <xdr:cNvPicPr/>
      </xdr:nvPicPr>
      <xdr:blipFill>
        <a:blip r:embed="rId8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2" name="Imagem 860" descr=""/>
        <xdr:cNvPicPr/>
      </xdr:nvPicPr>
      <xdr:blipFill>
        <a:blip r:embed="rId8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3" name="Imagem 861" descr=""/>
        <xdr:cNvPicPr/>
      </xdr:nvPicPr>
      <xdr:blipFill>
        <a:blip r:embed="rId8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4" name="Imagem 862" descr=""/>
        <xdr:cNvPicPr/>
      </xdr:nvPicPr>
      <xdr:blipFill>
        <a:blip r:embed="rId8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5" name="Imagem 863" descr=""/>
        <xdr:cNvPicPr/>
      </xdr:nvPicPr>
      <xdr:blipFill>
        <a:blip r:embed="rId8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6" name="Imagem 864" descr=""/>
        <xdr:cNvPicPr/>
      </xdr:nvPicPr>
      <xdr:blipFill>
        <a:blip r:embed="rId8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7" name="Imagem 865" descr=""/>
        <xdr:cNvPicPr/>
      </xdr:nvPicPr>
      <xdr:blipFill>
        <a:blip r:embed="rId8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8" name="Imagem 866" descr=""/>
        <xdr:cNvPicPr/>
      </xdr:nvPicPr>
      <xdr:blipFill>
        <a:blip r:embed="rId8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69" name="Imagem 867" descr=""/>
        <xdr:cNvPicPr/>
      </xdr:nvPicPr>
      <xdr:blipFill>
        <a:blip r:embed="rId8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0" name="Imagem 868" descr=""/>
        <xdr:cNvPicPr/>
      </xdr:nvPicPr>
      <xdr:blipFill>
        <a:blip r:embed="rId8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1" name="Imagem 869" descr=""/>
        <xdr:cNvPicPr/>
      </xdr:nvPicPr>
      <xdr:blipFill>
        <a:blip r:embed="rId8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2" name="Imagem 870" descr=""/>
        <xdr:cNvPicPr/>
      </xdr:nvPicPr>
      <xdr:blipFill>
        <a:blip r:embed="rId8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3" name="Imagem 871" descr=""/>
        <xdr:cNvPicPr/>
      </xdr:nvPicPr>
      <xdr:blipFill>
        <a:blip r:embed="rId8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4" name="Imagem 872" descr=""/>
        <xdr:cNvPicPr/>
      </xdr:nvPicPr>
      <xdr:blipFill>
        <a:blip r:embed="rId8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5" name="Imagem 873" descr=""/>
        <xdr:cNvPicPr/>
      </xdr:nvPicPr>
      <xdr:blipFill>
        <a:blip r:embed="rId8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6" name="Imagem 874" descr=""/>
        <xdr:cNvPicPr/>
      </xdr:nvPicPr>
      <xdr:blipFill>
        <a:blip r:embed="rId8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7" name="Imagem 875" descr=""/>
        <xdr:cNvPicPr/>
      </xdr:nvPicPr>
      <xdr:blipFill>
        <a:blip r:embed="rId8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8" name="Imagem 876" descr=""/>
        <xdr:cNvPicPr/>
      </xdr:nvPicPr>
      <xdr:blipFill>
        <a:blip r:embed="rId8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79" name="Imagem 877" descr=""/>
        <xdr:cNvPicPr/>
      </xdr:nvPicPr>
      <xdr:blipFill>
        <a:blip r:embed="rId8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0" name="Imagem 878" descr=""/>
        <xdr:cNvPicPr/>
      </xdr:nvPicPr>
      <xdr:blipFill>
        <a:blip r:embed="rId8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1" name="Imagem 879" descr=""/>
        <xdr:cNvPicPr/>
      </xdr:nvPicPr>
      <xdr:blipFill>
        <a:blip r:embed="rId8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2" name="Imagem 880" descr=""/>
        <xdr:cNvPicPr/>
      </xdr:nvPicPr>
      <xdr:blipFill>
        <a:blip r:embed="rId8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3" name="Imagem 881" descr=""/>
        <xdr:cNvPicPr/>
      </xdr:nvPicPr>
      <xdr:blipFill>
        <a:blip r:embed="rId8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4" name="Imagem 882" descr=""/>
        <xdr:cNvPicPr/>
      </xdr:nvPicPr>
      <xdr:blipFill>
        <a:blip r:embed="rId8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5" name="Imagem 883" descr=""/>
        <xdr:cNvPicPr/>
      </xdr:nvPicPr>
      <xdr:blipFill>
        <a:blip r:embed="rId8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6" name="Imagem 884" descr=""/>
        <xdr:cNvPicPr/>
      </xdr:nvPicPr>
      <xdr:blipFill>
        <a:blip r:embed="rId8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7" name="Imagem 885" descr=""/>
        <xdr:cNvPicPr/>
      </xdr:nvPicPr>
      <xdr:blipFill>
        <a:blip r:embed="rId8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8" name="Imagem 886" descr=""/>
        <xdr:cNvPicPr/>
      </xdr:nvPicPr>
      <xdr:blipFill>
        <a:blip r:embed="rId8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89" name="Imagem 887" descr=""/>
        <xdr:cNvPicPr/>
      </xdr:nvPicPr>
      <xdr:blipFill>
        <a:blip r:embed="rId8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0" name="Imagem 888" descr=""/>
        <xdr:cNvPicPr/>
      </xdr:nvPicPr>
      <xdr:blipFill>
        <a:blip r:embed="rId8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1" name="Imagem 889" descr=""/>
        <xdr:cNvPicPr/>
      </xdr:nvPicPr>
      <xdr:blipFill>
        <a:blip r:embed="rId8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2" name="Imagem 890" descr=""/>
        <xdr:cNvPicPr/>
      </xdr:nvPicPr>
      <xdr:blipFill>
        <a:blip r:embed="rId8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3" name="Imagem 891" descr=""/>
        <xdr:cNvPicPr/>
      </xdr:nvPicPr>
      <xdr:blipFill>
        <a:blip r:embed="rId8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4" name="Imagem 892" descr=""/>
        <xdr:cNvPicPr/>
      </xdr:nvPicPr>
      <xdr:blipFill>
        <a:blip r:embed="rId8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5" name="Imagem 893" descr=""/>
        <xdr:cNvPicPr/>
      </xdr:nvPicPr>
      <xdr:blipFill>
        <a:blip r:embed="rId8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6" name="Imagem 894" descr=""/>
        <xdr:cNvPicPr/>
      </xdr:nvPicPr>
      <xdr:blipFill>
        <a:blip r:embed="rId8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7" name="Imagem 895" descr=""/>
        <xdr:cNvPicPr/>
      </xdr:nvPicPr>
      <xdr:blipFill>
        <a:blip r:embed="rId8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8" name="Imagem 896" descr=""/>
        <xdr:cNvPicPr/>
      </xdr:nvPicPr>
      <xdr:blipFill>
        <a:blip r:embed="rId8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899" name="Imagem 897" descr=""/>
        <xdr:cNvPicPr/>
      </xdr:nvPicPr>
      <xdr:blipFill>
        <a:blip r:embed="rId8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0" name="Imagem 898" descr=""/>
        <xdr:cNvPicPr/>
      </xdr:nvPicPr>
      <xdr:blipFill>
        <a:blip r:embed="rId8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1" name="Imagem 899" descr=""/>
        <xdr:cNvPicPr/>
      </xdr:nvPicPr>
      <xdr:blipFill>
        <a:blip r:embed="rId8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2" name="Imagem 900" descr=""/>
        <xdr:cNvPicPr/>
      </xdr:nvPicPr>
      <xdr:blipFill>
        <a:blip r:embed="rId9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3" name="Imagem 901" descr=""/>
        <xdr:cNvPicPr/>
      </xdr:nvPicPr>
      <xdr:blipFill>
        <a:blip r:embed="rId9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4" name="Imagem 902" descr=""/>
        <xdr:cNvPicPr/>
      </xdr:nvPicPr>
      <xdr:blipFill>
        <a:blip r:embed="rId9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5" name="Imagem 903" descr=""/>
        <xdr:cNvPicPr/>
      </xdr:nvPicPr>
      <xdr:blipFill>
        <a:blip r:embed="rId9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6" name="Imagem 904" descr=""/>
        <xdr:cNvPicPr/>
      </xdr:nvPicPr>
      <xdr:blipFill>
        <a:blip r:embed="rId9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7" name="Imagem 905" descr=""/>
        <xdr:cNvPicPr/>
      </xdr:nvPicPr>
      <xdr:blipFill>
        <a:blip r:embed="rId9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8" name="Imagem 906" descr=""/>
        <xdr:cNvPicPr/>
      </xdr:nvPicPr>
      <xdr:blipFill>
        <a:blip r:embed="rId9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09" name="Imagem 907" descr=""/>
        <xdr:cNvPicPr/>
      </xdr:nvPicPr>
      <xdr:blipFill>
        <a:blip r:embed="rId9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0" name="Imagem 908" descr=""/>
        <xdr:cNvPicPr/>
      </xdr:nvPicPr>
      <xdr:blipFill>
        <a:blip r:embed="rId9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1" name="Imagem 909" descr=""/>
        <xdr:cNvPicPr/>
      </xdr:nvPicPr>
      <xdr:blipFill>
        <a:blip r:embed="rId9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2" name="Imagem 910" descr=""/>
        <xdr:cNvPicPr/>
      </xdr:nvPicPr>
      <xdr:blipFill>
        <a:blip r:embed="rId9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3" name="Imagem 911" descr=""/>
        <xdr:cNvPicPr/>
      </xdr:nvPicPr>
      <xdr:blipFill>
        <a:blip r:embed="rId9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4" name="Imagem 912" descr=""/>
        <xdr:cNvPicPr/>
      </xdr:nvPicPr>
      <xdr:blipFill>
        <a:blip r:embed="rId9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5" name="Imagem 913" descr=""/>
        <xdr:cNvPicPr/>
      </xdr:nvPicPr>
      <xdr:blipFill>
        <a:blip r:embed="rId9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6" name="Imagem 914" descr=""/>
        <xdr:cNvPicPr/>
      </xdr:nvPicPr>
      <xdr:blipFill>
        <a:blip r:embed="rId9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7" name="Imagem 915" descr=""/>
        <xdr:cNvPicPr/>
      </xdr:nvPicPr>
      <xdr:blipFill>
        <a:blip r:embed="rId9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8" name="Imagem 916" descr=""/>
        <xdr:cNvPicPr/>
      </xdr:nvPicPr>
      <xdr:blipFill>
        <a:blip r:embed="rId9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19" name="Imagem 917" descr=""/>
        <xdr:cNvPicPr/>
      </xdr:nvPicPr>
      <xdr:blipFill>
        <a:blip r:embed="rId9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0" name="Imagem 918" descr=""/>
        <xdr:cNvPicPr/>
      </xdr:nvPicPr>
      <xdr:blipFill>
        <a:blip r:embed="rId9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1" name="Imagem 919" descr=""/>
        <xdr:cNvPicPr/>
      </xdr:nvPicPr>
      <xdr:blipFill>
        <a:blip r:embed="rId9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2" name="Imagem 920" descr=""/>
        <xdr:cNvPicPr/>
      </xdr:nvPicPr>
      <xdr:blipFill>
        <a:blip r:embed="rId9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3" name="Imagem 921" descr=""/>
        <xdr:cNvPicPr/>
      </xdr:nvPicPr>
      <xdr:blipFill>
        <a:blip r:embed="rId9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4" name="Imagem 922" descr=""/>
        <xdr:cNvPicPr/>
      </xdr:nvPicPr>
      <xdr:blipFill>
        <a:blip r:embed="rId9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5" name="Imagem 923" descr=""/>
        <xdr:cNvPicPr/>
      </xdr:nvPicPr>
      <xdr:blipFill>
        <a:blip r:embed="rId9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6" name="Imagem 924" descr=""/>
        <xdr:cNvPicPr/>
      </xdr:nvPicPr>
      <xdr:blipFill>
        <a:blip r:embed="rId9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7" name="Imagem 925" descr=""/>
        <xdr:cNvPicPr/>
      </xdr:nvPicPr>
      <xdr:blipFill>
        <a:blip r:embed="rId9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8" name="Imagem 926" descr=""/>
        <xdr:cNvPicPr/>
      </xdr:nvPicPr>
      <xdr:blipFill>
        <a:blip r:embed="rId9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29" name="Imagem 927" descr=""/>
        <xdr:cNvPicPr/>
      </xdr:nvPicPr>
      <xdr:blipFill>
        <a:blip r:embed="rId9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0" name="Imagem 928" descr=""/>
        <xdr:cNvPicPr/>
      </xdr:nvPicPr>
      <xdr:blipFill>
        <a:blip r:embed="rId9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1" name="Imagem 929" descr=""/>
        <xdr:cNvPicPr/>
      </xdr:nvPicPr>
      <xdr:blipFill>
        <a:blip r:embed="rId9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2" name="Imagem 930" descr=""/>
        <xdr:cNvPicPr/>
      </xdr:nvPicPr>
      <xdr:blipFill>
        <a:blip r:embed="rId9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3" name="Imagem 931" descr=""/>
        <xdr:cNvPicPr/>
      </xdr:nvPicPr>
      <xdr:blipFill>
        <a:blip r:embed="rId9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4" name="Imagem 932" descr=""/>
        <xdr:cNvPicPr/>
      </xdr:nvPicPr>
      <xdr:blipFill>
        <a:blip r:embed="rId9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5" name="Imagem 933" descr=""/>
        <xdr:cNvPicPr/>
      </xdr:nvPicPr>
      <xdr:blipFill>
        <a:blip r:embed="rId9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6" name="Imagem 934" descr=""/>
        <xdr:cNvPicPr/>
      </xdr:nvPicPr>
      <xdr:blipFill>
        <a:blip r:embed="rId9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7" name="Imagem 935" descr=""/>
        <xdr:cNvPicPr/>
      </xdr:nvPicPr>
      <xdr:blipFill>
        <a:blip r:embed="rId9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8" name="Imagem 936" descr=""/>
        <xdr:cNvPicPr/>
      </xdr:nvPicPr>
      <xdr:blipFill>
        <a:blip r:embed="rId9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39" name="Imagem 937" descr=""/>
        <xdr:cNvPicPr/>
      </xdr:nvPicPr>
      <xdr:blipFill>
        <a:blip r:embed="rId9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0" name="Imagem 938" descr=""/>
        <xdr:cNvPicPr/>
      </xdr:nvPicPr>
      <xdr:blipFill>
        <a:blip r:embed="rId9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1" name="Imagem 939" descr=""/>
        <xdr:cNvPicPr/>
      </xdr:nvPicPr>
      <xdr:blipFill>
        <a:blip r:embed="rId9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2" name="Imagem 940" descr=""/>
        <xdr:cNvPicPr/>
      </xdr:nvPicPr>
      <xdr:blipFill>
        <a:blip r:embed="rId9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3" name="Imagem 941" descr=""/>
        <xdr:cNvPicPr/>
      </xdr:nvPicPr>
      <xdr:blipFill>
        <a:blip r:embed="rId9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4" name="Imagem 942" descr=""/>
        <xdr:cNvPicPr/>
      </xdr:nvPicPr>
      <xdr:blipFill>
        <a:blip r:embed="rId9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5" name="Imagem 943" descr=""/>
        <xdr:cNvPicPr/>
      </xdr:nvPicPr>
      <xdr:blipFill>
        <a:blip r:embed="rId9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6" name="Imagem 944" descr=""/>
        <xdr:cNvPicPr/>
      </xdr:nvPicPr>
      <xdr:blipFill>
        <a:blip r:embed="rId9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7" name="Imagem 945" descr=""/>
        <xdr:cNvPicPr/>
      </xdr:nvPicPr>
      <xdr:blipFill>
        <a:blip r:embed="rId9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8" name="Imagem 946" descr=""/>
        <xdr:cNvPicPr/>
      </xdr:nvPicPr>
      <xdr:blipFill>
        <a:blip r:embed="rId9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49" name="Imagem 947" descr=""/>
        <xdr:cNvPicPr/>
      </xdr:nvPicPr>
      <xdr:blipFill>
        <a:blip r:embed="rId9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0" name="Imagem 948" descr=""/>
        <xdr:cNvPicPr/>
      </xdr:nvPicPr>
      <xdr:blipFill>
        <a:blip r:embed="rId9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1" name="Imagem 949" descr=""/>
        <xdr:cNvPicPr/>
      </xdr:nvPicPr>
      <xdr:blipFill>
        <a:blip r:embed="rId9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2" name="Imagem 950" descr=""/>
        <xdr:cNvPicPr/>
      </xdr:nvPicPr>
      <xdr:blipFill>
        <a:blip r:embed="rId9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3" name="Imagem 951" descr=""/>
        <xdr:cNvPicPr/>
      </xdr:nvPicPr>
      <xdr:blipFill>
        <a:blip r:embed="rId9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4" name="Imagem 952" descr=""/>
        <xdr:cNvPicPr/>
      </xdr:nvPicPr>
      <xdr:blipFill>
        <a:blip r:embed="rId9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5" name="Imagem 953" descr=""/>
        <xdr:cNvPicPr/>
      </xdr:nvPicPr>
      <xdr:blipFill>
        <a:blip r:embed="rId9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6" name="Imagem 954" descr=""/>
        <xdr:cNvPicPr/>
      </xdr:nvPicPr>
      <xdr:blipFill>
        <a:blip r:embed="rId9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7" name="Imagem 955" descr=""/>
        <xdr:cNvPicPr/>
      </xdr:nvPicPr>
      <xdr:blipFill>
        <a:blip r:embed="rId9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8" name="Imagem 956" descr=""/>
        <xdr:cNvPicPr/>
      </xdr:nvPicPr>
      <xdr:blipFill>
        <a:blip r:embed="rId9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59" name="Imagem 957" descr=""/>
        <xdr:cNvPicPr/>
      </xdr:nvPicPr>
      <xdr:blipFill>
        <a:blip r:embed="rId9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0" name="Imagem 958" descr=""/>
        <xdr:cNvPicPr/>
      </xdr:nvPicPr>
      <xdr:blipFill>
        <a:blip r:embed="rId9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1" name="Imagem 959" descr=""/>
        <xdr:cNvPicPr/>
      </xdr:nvPicPr>
      <xdr:blipFill>
        <a:blip r:embed="rId9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2" name="Imagem 960" descr=""/>
        <xdr:cNvPicPr/>
      </xdr:nvPicPr>
      <xdr:blipFill>
        <a:blip r:embed="rId9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3" name="Imagem 961" descr=""/>
        <xdr:cNvPicPr/>
      </xdr:nvPicPr>
      <xdr:blipFill>
        <a:blip r:embed="rId9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4" name="Imagem 962" descr=""/>
        <xdr:cNvPicPr/>
      </xdr:nvPicPr>
      <xdr:blipFill>
        <a:blip r:embed="rId9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5" name="Imagem 963" descr=""/>
        <xdr:cNvPicPr/>
      </xdr:nvPicPr>
      <xdr:blipFill>
        <a:blip r:embed="rId9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6" name="Imagem 964" descr=""/>
        <xdr:cNvPicPr/>
      </xdr:nvPicPr>
      <xdr:blipFill>
        <a:blip r:embed="rId9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7" name="Imagem 965" descr=""/>
        <xdr:cNvPicPr/>
      </xdr:nvPicPr>
      <xdr:blipFill>
        <a:blip r:embed="rId9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8" name="Imagem 966" descr=""/>
        <xdr:cNvPicPr/>
      </xdr:nvPicPr>
      <xdr:blipFill>
        <a:blip r:embed="rId9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69" name="Imagem 967" descr=""/>
        <xdr:cNvPicPr/>
      </xdr:nvPicPr>
      <xdr:blipFill>
        <a:blip r:embed="rId9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0" name="Imagem 968" descr=""/>
        <xdr:cNvPicPr/>
      </xdr:nvPicPr>
      <xdr:blipFill>
        <a:blip r:embed="rId9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1" name="Imagem 969" descr=""/>
        <xdr:cNvPicPr/>
      </xdr:nvPicPr>
      <xdr:blipFill>
        <a:blip r:embed="rId9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2" name="Imagem 970" descr=""/>
        <xdr:cNvPicPr/>
      </xdr:nvPicPr>
      <xdr:blipFill>
        <a:blip r:embed="rId9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3" name="Imagem 971" descr=""/>
        <xdr:cNvPicPr/>
      </xdr:nvPicPr>
      <xdr:blipFill>
        <a:blip r:embed="rId9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4" name="Imagem 972" descr=""/>
        <xdr:cNvPicPr/>
      </xdr:nvPicPr>
      <xdr:blipFill>
        <a:blip r:embed="rId9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5" name="Imagem 973" descr=""/>
        <xdr:cNvPicPr/>
      </xdr:nvPicPr>
      <xdr:blipFill>
        <a:blip r:embed="rId9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6" name="Imagem 974" descr=""/>
        <xdr:cNvPicPr/>
      </xdr:nvPicPr>
      <xdr:blipFill>
        <a:blip r:embed="rId9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7" name="Imagem 975" descr=""/>
        <xdr:cNvPicPr/>
      </xdr:nvPicPr>
      <xdr:blipFill>
        <a:blip r:embed="rId9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8" name="Imagem 976" descr=""/>
        <xdr:cNvPicPr/>
      </xdr:nvPicPr>
      <xdr:blipFill>
        <a:blip r:embed="rId9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79" name="Imagem 977" descr=""/>
        <xdr:cNvPicPr/>
      </xdr:nvPicPr>
      <xdr:blipFill>
        <a:blip r:embed="rId9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0" name="Imagem 978" descr=""/>
        <xdr:cNvPicPr/>
      </xdr:nvPicPr>
      <xdr:blipFill>
        <a:blip r:embed="rId9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1" name="Imagem 979" descr=""/>
        <xdr:cNvPicPr/>
      </xdr:nvPicPr>
      <xdr:blipFill>
        <a:blip r:embed="rId9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2" name="Imagem 980" descr=""/>
        <xdr:cNvPicPr/>
      </xdr:nvPicPr>
      <xdr:blipFill>
        <a:blip r:embed="rId9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3" name="Imagem 981" descr=""/>
        <xdr:cNvPicPr/>
      </xdr:nvPicPr>
      <xdr:blipFill>
        <a:blip r:embed="rId9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4" name="Imagem 982" descr=""/>
        <xdr:cNvPicPr/>
      </xdr:nvPicPr>
      <xdr:blipFill>
        <a:blip r:embed="rId9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5" name="Imagem 983" descr=""/>
        <xdr:cNvPicPr/>
      </xdr:nvPicPr>
      <xdr:blipFill>
        <a:blip r:embed="rId9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6" name="Imagem 984" descr=""/>
        <xdr:cNvPicPr/>
      </xdr:nvPicPr>
      <xdr:blipFill>
        <a:blip r:embed="rId9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7" name="Imagem 985" descr=""/>
        <xdr:cNvPicPr/>
      </xdr:nvPicPr>
      <xdr:blipFill>
        <a:blip r:embed="rId9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8" name="Imagem 986" descr=""/>
        <xdr:cNvPicPr/>
      </xdr:nvPicPr>
      <xdr:blipFill>
        <a:blip r:embed="rId9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89" name="Imagem 987" descr=""/>
        <xdr:cNvPicPr/>
      </xdr:nvPicPr>
      <xdr:blipFill>
        <a:blip r:embed="rId9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0" name="Imagem 988" descr=""/>
        <xdr:cNvPicPr/>
      </xdr:nvPicPr>
      <xdr:blipFill>
        <a:blip r:embed="rId9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1" name="Imagem 989" descr=""/>
        <xdr:cNvPicPr/>
      </xdr:nvPicPr>
      <xdr:blipFill>
        <a:blip r:embed="rId9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2" name="Imagem 990" descr=""/>
        <xdr:cNvPicPr/>
      </xdr:nvPicPr>
      <xdr:blipFill>
        <a:blip r:embed="rId9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3" name="Imagem 991" descr=""/>
        <xdr:cNvPicPr/>
      </xdr:nvPicPr>
      <xdr:blipFill>
        <a:blip r:embed="rId9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4" name="Imagem 992" descr=""/>
        <xdr:cNvPicPr/>
      </xdr:nvPicPr>
      <xdr:blipFill>
        <a:blip r:embed="rId9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5" name="Imagem 993" descr=""/>
        <xdr:cNvPicPr/>
      </xdr:nvPicPr>
      <xdr:blipFill>
        <a:blip r:embed="rId9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6" name="Imagem 994" descr=""/>
        <xdr:cNvPicPr/>
      </xdr:nvPicPr>
      <xdr:blipFill>
        <a:blip r:embed="rId9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7" name="Imagem 995" descr=""/>
        <xdr:cNvPicPr/>
      </xdr:nvPicPr>
      <xdr:blipFill>
        <a:blip r:embed="rId9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8" name="Imagem 996" descr=""/>
        <xdr:cNvPicPr/>
      </xdr:nvPicPr>
      <xdr:blipFill>
        <a:blip r:embed="rId9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999" name="Imagem 997" descr=""/>
        <xdr:cNvPicPr/>
      </xdr:nvPicPr>
      <xdr:blipFill>
        <a:blip r:embed="rId9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0" name="Imagem 998" descr=""/>
        <xdr:cNvPicPr/>
      </xdr:nvPicPr>
      <xdr:blipFill>
        <a:blip r:embed="rId9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1" name="Imagem 999" descr=""/>
        <xdr:cNvPicPr/>
      </xdr:nvPicPr>
      <xdr:blipFill>
        <a:blip r:embed="rId9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2" name="Imagem 1000" descr=""/>
        <xdr:cNvPicPr/>
      </xdr:nvPicPr>
      <xdr:blipFill>
        <a:blip r:embed="rId10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3" name="Imagem 1001" descr=""/>
        <xdr:cNvPicPr/>
      </xdr:nvPicPr>
      <xdr:blipFill>
        <a:blip r:embed="rId10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4" name="Imagem 1002" descr=""/>
        <xdr:cNvPicPr/>
      </xdr:nvPicPr>
      <xdr:blipFill>
        <a:blip r:embed="rId10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5" name="Imagem 1003" descr=""/>
        <xdr:cNvPicPr/>
      </xdr:nvPicPr>
      <xdr:blipFill>
        <a:blip r:embed="rId10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6" name="Imagem 1004" descr=""/>
        <xdr:cNvPicPr/>
      </xdr:nvPicPr>
      <xdr:blipFill>
        <a:blip r:embed="rId10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7" name="Imagem 1005" descr=""/>
        <xdr:cNvPicPr/>
      </xdr:nvPicPr>
      <xdr:blipFill>
        <a:blip r:embed="rId10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8" name="Imagem 1006" descr=""/>
        <xdr:cNvPicPr/>
      </xdr:nvPicPr>
      <xdr:blipFill>
        <a:blip r:embed="rId10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09" name="Imagem 1007" descr=""/>
        <xdr:cNvPicPr/>
      </xdr:nvPicPr>
      <xdr:blipFill>
        <a:blip r:embed="rId10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0" name="Imagem 1008" descr=""/>
        <xdr:cNvPicPr/>
      </xdr:nvPicPr>
      <xdr:blipFill>
        <a:blip r:embed="rId10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1" name="Imagem 1009" descr=""/>
        <xdr:cNvPicPr/>
      </xdr:nvPicPr>
      <xdr:blipFill>
        <a:blip r:embed="rId10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2" name="Imagem 1010" descr=""/>
        <xdr:cNvPicPr/>
      </xdr:nvPicPr>
      <xdr:blipFill>
        <a:blip r:embed="rId10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3" name="Imagem 1011" descr=""/>
        <xdr:cNvPicPr/>
      </xdr:nvPicPr>
      <xdr:blipFill>
        <a:blip r:embed="rId10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4" name="Imagem 1012" descr=""/>
        <xdr:cNvPicPr/>
      </xdr:nvPicPr>
      <xdr:blipFill>
        <a:blip r:embed="rId10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5" name="Imagem 1013" descr=""/>
        <xdr:cNvPicPr/>
      </xdr:nvPicPr>
      <xdr:blipFill>
        <a:blip r:embed="rId10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6" name="Imagem 1014" descr=""/>
        <xdr:cNvPicPr/>
      </xdr:nvPicPr>
      <xdr:blipFill>
        <a:blip r:embed="rId10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7" name="Imagem 1015" descr=""/>
        <xdr:cNvPicPr/>
      </xdr:nvPicPr>
      <xdr:blipFill>
        <a:blip r:embed="rId10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8" name="Imagem 1016" descr=""/>
        <xdr:cNvPicPr/>
      </xdr:nvPicPr>
      <xdr:blipFill>
        <a:blip r:embed="rId10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19" name="Imagem 1017" descr=""/>
        <xdr:cNvPicPr/>
      </xdr:nvPicPr>
      <xdr:blipFill>
        <a:blip r:embed="rId10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0" name="Imagem 1018" descr=""/>
        <xdr:cNvPicPr/>
      </xdr:nvPicPr>
      <xdr:blipFill>
        <a:blip r:embed="rId10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1" name="Imagem 1019" descr=""/>
        <xdr:cNvPicPr/>
      </xdr:nvPicPr>
      <xdr:blipFill>
        <a:blip r:embed="rId10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2" name="Imagem 1020" descr=""/>
        <xdr:cNvPicPr/>
      </xdr:nvPicPr>
      <xdr:blipFill>
        <a:blip r:embed="rId10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3" name="Imagem 1021" descr=""/>
        <xdr:cNvPicPr/>
      </xdr:nvPicPr>
      <xdr:blipFill>
        <a:blip r:embed="rId10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4" name="Imagem 1022" descr=""/>
        <xdr:cNvPicPr/>
      </xdr:nvPicPr>
      <xdr:blipFill>
        <a:blip r:embed="rId10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5" name="Imagem 1023" descr=""/>
        <xdr:cNvPicPr/>
      </xdr:nvPicPr>
      <xdr:blipFill>
        <a:blip r:embed="rId10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6" name="Imagem 1024" descr=""/>
        <xdr:cNvPicPr/>
      </xdr:nvPicPr>
      <xdr:blipFill>
        <a:blip r:embed="rId10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7" name="Imagem 1025" descr=""/>
        <xdr:cNvPicPr/>
      </xdr:nvPicPr>
      <xdr:blipFill>
        <a:blip r:embed="rId10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8" name="Imagem 1026" descr=""/>
        <xdr:cNvPicPr/>
      </xdr:nvPicPr>
      <xdr:blipFill>
        <a:blip r:embed="rId10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29" name="Imagem 1027" descr=""/>
        <xdr:cNvPicPr/>
      </xdr:nvPicPr>
      <xdr:blipFill>
        <a:blip r:embed="rId10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0" name="Imagem 1028" descr=""/>
        <xdr:cNvPicPr/>
      </xdr:nvPicPr>
      <xdr:blipFill>
        <a:blip r:embed="rId10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1" name="Imagem 1029" descr=""/>
        <xdr:cNvPicPr/>
      </xdr:nvPicPr>
      <xdr:blipFill>
        <a:blip r:embed="rId10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2" name="Imagem 1030" descr=""/>
        <xdr:cNvPicPr/>
      </xdr:nvPicPr>
      <xdr:blipFill>
        <a:blip r:embed="rId10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3" name="Imagem 1031" descr=""/>
        <xdr:cNvPicPr/>
      </xdr:nvPicPr>
      <xdr:blipFill>
        <a:blip r:embed="rId10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4" name="Imagem 1032" descr=""/>
        <xdr:cNvPicPr/>
      </xdr:nvPicPr>
      <xdr:blipFill>
        <a:blip r:embed="rId10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5" name="Imagem 1033" descr=""/>
        <xdr:cNvPicPr/>
      </xdr:nvPicPr>
      <xdr:blipFill>
        <a:blip r:embed="rId10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6" name="Imagem 1034" descr=""/>
        <xdr:cNvPicPr/>
      </xdr:nvPicPr>
      <xdr:blipFill>
        <a:blip r:embed="rId10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7" name="Imagem 1035" descr=""/>
        <xdr:cNvPicPr/>
      </xdr:nvPicPr>
      <xdr:blipFill>
        <a:blip r:embed="rId10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8" name="Imagem 1036" descr=""/>
        <xdr:cNvPicPr/>
      </xdr:nvPicPr>
      <xdr:blipFill>
        <a:blip r:embed="rId10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39" name="Imagem 1037" descr=""/>
        <xdr:cNvPicPr/>
      </xdr:nvPicPr>
      <xdr:blipFill>
        <a:blip r:embed="rId10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0" name="Imagem 1038" descr=""/>
        <xdr:cNvPicPr/>
      </xdr:nvPicPr>
      <xdr:blipFill>
        <a:blip r:embed="rId10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1" name="Imagem 1039" descr=""/>
        <xdr:cNvPicPr/>
      </xdr:nvPicPr>
      <xdr:blipFill>
        <a:blip r:embed="rId10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2" name="Imagem 1040" descr=""/>
        <xdr:cNvPicPr/>
      </xdr:nvPicPr>
      <xdr:blipFill>
        <a:blip r:embed="rId10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3" name="Imagem 1041" descr=""/>
        <xdr:cNvPicPr/>
      </xdr:nvPicPr>
      <xdr:blipFill>
        <a:blip r:embed="rId10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4" name="Imagem 1042" descr=""/>
        <xdr:cNvPicPr/>
      </xdr:nvPicPr>
      <xdr:blipFill>
        <a:blip r:embed="rId10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5" name="Imagem 1043" descr=""/>
        <xdr:cNvPicPr/>
      </xdr:nvPicPr>
      <xdr:blipFill>
        <a:blip r:embed="rId10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6" name="Imagem 1044" descr=""/>
        <xdr:cNvPicPr/>
      </xdr:nvPicPr>
      <xdr:blipFill>
        <a:blip r:embed="rId10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7" name="Imagem 1045" descr=""/>
        <xdr:cNvPicPr/>
      </xdr:nvPicPr>
      <xdr:blipFill>
        <a:blip r:embed="rId10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8" name="Imagem 1046" descr=""/>
        <xdr:cNvPicPr/>
      </xdr:nvPicPr>
      <xdr:blipFill>
        <a:blip r:embed="rId10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49" name="Imagem 1047" descr=""/>
        <xdr:cNvPicPr/>
      </xdr:nvPicPr>
      <xdr:blipFill>
        <a:blip r:embed="rId10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0" name="Imagem 1048" descr=""/>
        <xdr:cNvPicPr/>
      </xdr:nvPicPr>
      <xdr:blipFill>
        <a:blip r:embed="rId10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1" name="Imagem 1049" descr=""/>
        <xdr:cNvPicPr/>
      </xdr:nvPicPr>
      <xdr:blipFill>
        <a:blip r:embed="rId10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2" name="Imagem 1050" descr=""/>
        <xdr:cNvPicPr/>
      </xdr:nvPicPr>
      <xdr:blipFill>
        <a:blip r:embed="rId10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3" name="Imagem 1051" descr=""/>
        <xdr:cNvPicPr/>
      </xdr:nvPicPr>
      <xdr:blipFill>
        <a:blip r:embed="rId10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4" name="Imagem 1052" descr=""/>
        <xdr:cNvPicPr/>
      </xdr:nvPicPr>
      <xdr:blipFill>
        <a:blip r:embed="rId10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5" name="Imagem 1053" descr=""/>
        <xdr:cNvPicPr/>
      </xdr:nvPicPr>
      <xdr:blipFill>
        <a:blip r:embed="rId10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6" name="Imagem 1054" descr=""/>
        <xdr:cNvPicPr/>
      </xdr:nvPicPr>
      <xdr:blipFill>
        <a:blip r:embed="rId10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7" name="Imagem 1055" descr=""/>
        <xdr:cNvPicPr/>
      </xdr:nvPicPr>
      <xdr:blipFill>
        <a:blip r:embed="rId10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8" name="Imagem 1056" descr=""/>
        <xdr:cNvPicPr/>
      </xdr:nvPicPr>
      <xdr:blipFill>
        <a:blip r:embed="rId10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59" name="Imagem 1057" descr=""/>
        <xdr:cNvPicPr/>
      </xdr:nvPicPr>
      <xdr:blipFill>
        <a:blip r:embed="rId10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0" name="Imagem 1058" descr=""/>
        <xdr:cNvPicPr/>
      </xdr:nvPicPr>
      <xdr:blipFill>
        <a:blip r:embed="rId10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1" name="Imagem 1059" descr=""/>
        <xdr:cNvPicPr/>
      </xdr:nvPicPr>
      <xdr:blipFill>
        <a:blip r:embed="rId10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2" name="Imagem 1060" descr=""/>
        <xdr:cNvPicPr/>
      </xdr:nvPicPr>
      <xdr:blipFill>
        <a:blip r:embed="rId10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3" name="Imagem 1061" descr=""/>
        <xdr:cNvPicPr/>
      </xdr:nvPicPr>
      <xdr:blipFill>
        <a:blip r:embed="rId10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4" name="Imagem 1062" descr=""/>
        <xdr:cNvPicPr/>
      </xdr:nvPicPr>
      <xdr:blipFill>
        <a:blip r:embed="rId10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5" name="Imagem 1063" descr=""/>
        <xdr:cNvPicPr/>
      </xdr:nvPicPr>
      <xdr:blipFill>
        <a:blip r:embed="rId10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6" name="Imagem 1064" descr=""/>
        <xdr:cNvPicPr/>
      </xdr:nvPicPr>
      <xdr:blipFill>
        <a:blip r:embed="rId10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7" name="Imagem 1065" descr=""/>
        <xdr:cNvPicPr/>
      </xdr:nvPicPr>
      <xdr:blipFill>
        <a:blip r:embed="rId10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8" name="Imagem 1066" descr=""/>
        <xdr:cNvPicPr/>
      </xdr:nvPicPr>
      <xdr:blipFill>
        <a:blip r:embed="rId10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69" name="Imagem 1067" descr=""/>
        <xdr:cNvPicPr/>
      </xdr:nvPicPr>
      <xdr:blipFill>
        <a:blip r:embed="rId10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0" name="Imagem 1068" descr=""/>
        <xdr:cNvPicPr/>
      </xdr:nvPicPr>
      <xdr:blipFill>
        <a:blip r:embed="rId10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1" name="Imagem 1069" descr=""/>
        <xdr:cNvPicPr/>
      </xdr:nvPicPr>
      <xdr:blipFill>
        <a:blip r:embed="rId10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2" name="Imagem 1070" descr=""/>
        <xdr:cNvPicPr/>
      </xdr:nvPicPr>
      <xdr:blipFill>
        <a:blip r:embed="rId10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3" name="Imagem 1071" descr=""/>
        <xdr:cNvPicPr/>
      </xdr:nvPicPr>
      <xdr:blipFill>
        <a:blip r:embed="rId10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4" name="Imagem 1072" descr=""/>
        <xdr:cNvPicPr/>
      </xdr:nvPicPr>
      <xdr:blipFill>
        <a:blip r:embed="rId10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5" name="Imagem 1073" descr=""/>
        <xdr:cNvPicPr/>
      </xdr:nvPicPr>
      <xdr:blipFill>
        <a:blip r:embed="rId10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6" name="Imagem 1074" descr=""/>
        <xdr:cNvPicPr/>
      </xdr:nvPicPr>
      <xdr:blipFill>
        <a:blip r:embed="rId10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7" name="Imagem 1075" descr=""/>
        <xdr:cNvPicPr/>
      </xdr:nvPicPr>
      <xdr:blipFill>
        <a:blip r:embed="rId10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8" name="Imagem 1076" descr=""/>
        <xdr:cNvPicPr/>
      </xdr:nvPicPr>
      <xdr:blipFill>
        <a:blip r:embed="rId10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79" name="Imagem 1077" descr=""/>
        <xdr:cNvPicPr/>
      </xdr:nvPicPr>
      <xdr:blipFill>
        <a:blip r:embed="rId10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0" name="Imagem 1078" descr=""/>
        <xdr:cNvPicPr/>
      </xdr:nvPicPr>
      <xdr:blipFill>
        <a:blip r:embed="rId10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1" name="Imagem 1079" descr=""/>
        <xdr:cNvPicPr/>
      </xdr:nvPicPr>
      <xdr:blipFill>
        <a:blip r:embed="rId10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2" name="Imagem 1080" descr=""/>
        <xdr:cNvPicPr/>
      </xdr:nvPicPr>
      <xdr:blipFill>
        <a:blip r:embed="rId10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3" name="Imagem 1081" descr=""/>
        <xdr:cNvPicPr/>
      </xdr:nvPicPr>
      <xdr:blipFill>
        <a:blip r:embed="rId10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4" name="Imagem 1082" descr=""/>
        <xdr:cNvPicPr/>
      </xdr:nvPicPr>
      <xdr:blipFill>
        <a:blip r:embed="rId10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5" name="Imagem 1083" descr=""/>
        <xdr:cNvPicPr/>
      </xdr:nvPicPr>
      <xdr:blipFill>
        <a:blip r:embed="rId10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6" name="Imagem 1084" descr=""/>
        <xdr:cNvPicPr/>
      </xdr:nvPicPr>
      <xdr:blipFill>
        <a:blip r:embed="rId10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7" name="Imagem 1085" descr=""/>
        <xdr:cNvPicPr/>
      </xdr:nvPicPr>
      <xdr:blipFill>
        <a:blip r:embed="rId10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8" name="Imagem 1086" descr=""/>
        <xdr:cNvPicPr/>
      </xdr:nvPicPr>
      <xdr:blipFill>
        <a:blip r:embed="rId10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89" name="Imagem 1087" descr=""/>
        <xdr:cNvPicPr/>
      </xdr:nvPicPr>
      <xdr:blipFill>
        <a:blip r:embed="rId10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0" name="Imagem 1088" descr=""/>
        <xdr:cNvPicPr/>
      </xdr:nvPicPr>
      <xdr:blipFill>
        <a:blip r:embed="rId10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1" name="Imagem 1089" descr=""/>
        <xdr:cNvPicPr/>
      </xdr:nvPicPr>
      <xdr:blipFill>
        <a:blip r:embed="rId10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2" name="Imagem 1090" descr=""/>
        <xdr:cNvPicPr/>
      </xdr:nvPicPr>
      <xdr:blipFill>
        <a:blip r:embed="rId10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3" name="Imagem 1091" descr=""/>
        <xdr:cNvPicPr/>
      </xdr:nvPicPr>
      <xdr:blipFill>
        <a:blip r:embed="rId10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4" name="Imagem 1092" descr=""/>
        <xdr:cNvPicPr/>
      </xdr:nvPicPr>
      <xdr:blipFill>
        <a:blip r:embed="rId10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5" name="Imagem 1093" descr=""/>
        <xdr:cNvPicPr/>
      </xdr:nvPicPr>
      <xdr:blipFill>
        <a:blip r:embed="rId10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6" name="Imagem 1094" descr=""/>
        <xdr:cNvPicPr/>
      </xdr:nvPicPr>
      <xdr:blipFill>
        <a:blip r:embed="rId10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7" name="Imagem 1095" descr=""/>
        <xdr:cNvPicPr/>
      </xdr:nvPicPr>
      <xdr:blipFill>
        <a:blip r:embed="rId10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8" name="Imagem 1096" descr=""/>
        <xdr:cNvPicPr/>
      </xdr:nvPicPr>
      <xdr:blipFill>
        <a:blip r:embed="rId10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099" name="Imagem 1097" descr=""/>
        <xdr:cNvPicPr/>
      </xdr:nvPicPr>
      <xdr:blipFill>
        <a:blip r:embed="rId10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0" name="Imagem 1098" descr=""/>
        <xdr:cNvPicPr/>
      </xdr:nvPicPr>
      <xdr:blipFill>
        <a:blip r:embed="rId10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1" name="Imagem 1099" descr=""/>
        <xdr:cNvPicPr/>
      </xdr:nvPicPr>
      <xdr:blipFill>
        <a:blip r:embed="rId10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2" name="Imagem 1100" descr=""/>
        <xdr:cNvPicPr/>
      </xdr:nvPicPr>
      <xdr:blipFill>
        <a:blip r:embed="rId11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3" name="Imagem 1101" descr=""/>
        <xdr:cNvPicPr/>
      </xdr:nvPicPr>
      <xdr:blipFill>
        <a:blip r:embed="rId11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4" name="Imagem 1102" descr=""/>
        <xdr:cNvPicPr/>
      </xdr:nvPicPr>
      <xdr:blipFill>
        <a:blip r:embed="rId11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5" name="Imagem 1103" descr=""/>
        <xdr:cNvPicPr/>
      </xdr:nvPicPr>
      <xdr:blipFill>
        <a:blip r:embed="rId11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6" name="Imagem 1104" descr=""/>
        <xdr:cNvPicPr/>
      </xdr:nvPicPr>
      <xdr:blipFill>
        <a:blip r:embed="rId11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7" name="Imagem 1105" descr=""/>
        <xdr:cNvPicPr/>
      </xdr:nvPicPr>
      <xdr:blipFill>
        <a:blip r:embed="rId11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8" name="Imagem 1106" descr=""/>
        <xdr:cNvPicPr/>
      </xdr:nvPicPr>
      <xdr:blipFill>
        <a:blip r:embed="rId11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09" name="Imagem 1107" descr=""/>
        <xdr:cNvPicPr/>
      </xdr:nvPicPr>
      <xdr:blipFill>
        <a:blip r:embed="rId11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0" name="Imagem 1108" descr=""/>
        <xdr:cNvPicPr/>
      </xdr:nvPicPr>
      <xdr:blipFill>
        <a:blip r:embed="rId11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1" name="Imagem 1109" descr=""/>
        <xdr:cNvPicPr/>
      </xdr:nvPicPr>
      <xdr:blipFill>
        <a:blip r:embed="rId11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2" name="Imagem 1110" descr=""/>
        <xdr:cNvPicPr/>
      </xdr:nvPicPr>
      <xdr:blipFill>
        <a:blip r:embed="rId11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3" name="Imagem 1111" descr=""/>
        <xdr:cNvPicPr/>
      </xdr:nvPicPr>
      <xdr:blipFill>
        <a:blip r:embed="rId11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4" name="Imagem 1112" descr=""/>
        <xdr:cNvPicPr/>
      </xdr:nvPicPr>
      <xdr:blipFill>
        <a:blip r:embed="rId11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5" name="Imagem 1113" descr=""/>
        <xdr:cNvPicPr/>
      </xdr:nvPicPr>
      <xdr:blipFill>
        <a:blip r:embed="rId11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6" name="Imagem 1114" descr=""/>
        <xdr:cNvPicPr/>
      </xdr:nvPicPr>
      <xdr:blipFill>
        <a:blip r:embed="rId11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7" name="Imagem 1115" descr=""/>
        <xdr:cNvPicPr/>
      </xdr:nvPicPr>
      <xdr:blipFill>
        <a:blip r:embed="rId11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8" name="Imagem 1116" descr=""/>
        <xdr:cNvPicPr/>
      </xdr:nvPicPr>
      <xdr:blipFill>
        <a:blip r:embed="rId11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19" name="Imagem 1117" descr=""/>
        <xdr:cNvPicPr/>
      </xdr:nvPicPr>
      <xdr:blipFill>
        <a:blip r:embed="rId11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0" name="Imagem 1118" descr=""/>
        <xdr:cNvPicPr/>
      </xdr:nvPicPr>
      <xdr:blipFill>
        <a:blip r:embed="rId11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1" name="Imagem 1119" descr=""/>
        <xdr:cNvPicPr/>
      </xdr:nvPicPr>
      <xdr:blipFill>
        <a:blip r:embed="rId11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2" name="Imagem 1120" descr=""/>
        <xdr:cNvPicPr/>
      </xdr:nvPicPr>
      <xdr:blipFill>
        <a:blip r:embed="rId11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3" name="Imagem 1121" descr=""/>
        <xdr:cNvPicPr/>
      </xdr:nvPicPr>
      <xdr:blipFill>
        <a:blip r:embed="rId11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4" name="Imagem 1122" descr=""/>
        <xdr:cNvPicPr/>
      </xdr:nvPicPr>
      <xdr:blipFill>
        <a:blip r:embed="rId11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5" name="Imagem 1123" descr=""/>
        <xdr:cNvPicPr/>
      </xdr:nvPicPr>
      <xdr:blipFill>
        <a:blip r:embed="rId11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6" name="Imagem 1124" descr=""/>
        <xdr:cNvPicPr/>
      </xdr:nvPicPr>
      <xdr:blipFill>
        <a:blip r:embed="rId11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7" name="Imagem 1125" descr=""/>
        <xdr:cNvPicPr/>
      </xdr:nvPicPr>
      <xdr:blipFill>
        <a:blip r:embed="rId11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8" name="Imagem 1126" descr=""/>
        <xdr:cNvPicPr/>
      </xdr:nvPicPr>
      <xdr:blipFill>
        <a:blip r:embed="rId11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29" name="Imagem 1127" descr=""/>
        <xdr:cNvPicPr/>
      </xdr:nvPicPr>
      <xdr:blipFill>
        <a:blip r:embed="rId11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0" name="Imagem 1128" descr=""/>
        <xdr:cNvPicPr/>
      </xdr:nvPicPr>
      <xdr:blipFill>
        <a:blip r:embed="rId11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1" name="Imagem 1129" descr=""/>
        <xdr:cNvPicPr/>
      </xdr:nvPicPr>
      <xdr:blipFill>
        <a:blip r:embed="rId11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2" name="Imagem 1130" descr=""/>
        <xdr:cNvPicPr/>
      </xdr:nvPicPr>
      <xdr:blipFill>
        <a:blip r:embed="rId11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3" name="Imagem 1131" descr=""/>
        <xdr:cNvPicPr/>
      </xdr:nvPicPr>
      <xdr:blipFill>
        <a:blip r:embed="rId11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4" name="Imagem 1132" descr=""/>
        <xdr:cNvPicPr/>
      </xdr:nvPicPr>
      <xdr:blipFill>
        <a:blip r:embed="rId11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5" name="Imagem 1133" descr=""/>
        <xdr:cNvPicPr/>
      </xdr:nvPicPr>
      <xdr:blipFill>
        <a:blip r:embed="rId11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6" name="Imagem 1134" descr=""/>
        <xdr:cNvPicPr/>
      </xdr:nvPicPr>
      <xdr:blipFill>
        <a:blip r:embed="rId11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7" name="Imagem 1135" descr=""/>
        <xdr:cNvPicPr/>
      </xdr:nvPicPr>
      <xdr:blipFill>
        <a:blip r:embed="rId11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8" name="Imagem 1136" descr=""/>
        <xdr:cNvPicPr/>
      </xdr:nvPicPr>
      <xdr:blipFill>
        <a:blip r:embed="rId11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39" name="Imagem 1137" descr=""/>
        <xdr:cNvPicPr/>
      </xdr:nvPicPr>
      <xdr:blipFill>
        <a:blip r:embed="rId11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0" name="Imagem 1138" descr=""/>
        <xdr:cNvPicPr/>
      </xdr:nvPicPr>
      <xdr:blipFill>
        <a:blip r:embed="rId11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1" name="Imagem 1139" descr=""/>
        <xdr:cNvPicPr/>
      </xdr:nvPicPr>
      <xdr:blipFill>
        <a:blip r:embed="rId11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2" name="Imagem 1140" descr=""/>
        <xdr:cNvPicPr/>
      </xdr:nvPicPr>
      <xdr:blipFill>
        <a:blip r:embed="rId11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3" name="Imagem 1141" descr=""/>
        <xdr:cNvPicPr/>
      </xdr:nvPicPr>
      <xdr:blipFill>
        <a:blip r:embed="rId11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4" name="Imagem 1142" descr=""/>
        <xdr:cNvPicPr/>
      </xdr:nvPicPr>
      <xdr:blipFill>
        <a:blip r:embed="rId11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5" name="Imagem 1143" descr=""/>
        <xdr:cNvPicPr/>
      </xdr:nvPicPr>
      <xdr:blipFill>
        <a:blip r:embed="rId11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6" name="Imagem 1144" descr=""/>
        <xdr:cNvPicPr/>
      </xdr:nvPicPr>
      <xdr:blipFill>
        <a:blip r:embed="rId11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7" name="Imagem 1145" descr=""/>
        <xdr:cNvPicPr/>
      </xdr:nvPicPr>
      <xdr:blipFill>
        <a:blip r:embed="rId11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8" name="Imagem 1146" descr=""/>
        <xdr:cNvPicPr/>
      </xdr:nvPicPr>
      <xdr:blipFill>
        <a:blip r:embed="rId11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49" name="Imagem 1147" descr=""/>
        <xdr:cNvPicPr/>
      </xdr:nvPicPr>
      <xdr:blipFill>
        <a:blip r:embed="rId11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0" name="Imagem 1148" descr=""/>
        <xdr:cNvPicPr/>
      </xdr:nvPicPr>
      <xdr:blipFill>
        <a:blip r:embed="rId11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1" name="Imagem 1149" descr=""/>
        <xdr:cNvPicPr/>
      </xdr:nvPicPr>
      <xdr:blipFill>
        <a:blip r:embed="rId11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2" name="Imagem 1150" descr=""/>
        <xdr:cNvPicPr/>
      </xdr:nvPicPr>
      <xdr:blipFill>
        <a:blip r:embed="rId11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3" name="Imagem 1151" descr=""/>
        <xdr:cNvPicPr/>
      </xdr:nvPicPr>
      <xdr:blipFill>
        <a:blip r:embed="rId11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4" name="Imagem 1152" descr=""/>
        <xdr:cNvPicPr/>
      </xdr:nvPicPr>
      <xdr:blipFill>
        <a:blip r:embed="rId11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5" name="Imagem 1153" descr=""/>
        <xdr:cNvPicPr/>
      </xdr:nvPicPr>
      <xdr:blipFill>
        <a:blip r:embed="rId11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6" name="Imagem 1154" descr=""/>
        <xdr:cNvPicPr/>
      </xdr:nvPicPr>
      <xdr:blipFill>
        <a:blip r:embed="rId11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7" name="Imagem 1155" descr=""/>
        <xdr:cNvPicPr/>
      </xdr:nvPicPr>
      <xdr:blipFill>
        <a:blip r:embed="rId11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8" name="Imagem 1156" descr=""/>
        <xdr:cNvPicPr/>
      </xdr:nvPicPr>
      <xdr:blipFill>
        <a:blip r:embed="rId11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59" name="Imagem 1157" descr=""/>
        <xdr:cNvPicPr/>
      </xdr:nvPicPr>
      <xdr:blipFill>
        <a:blip r:embed="rId11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0" name="Imagem 1158" descr=""/>
        <xdr:cNvPicPr/>
      </xdr:nvPicPr>
      <xdr:blipFill>
        <a:blip r:embed="rId11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1" name="Imagem 1159" descr=""/>
        <xdr:cNvPicPr/>
      </xdr:nvPicPr>
      <xdr:blipFill>
        <a:blip r:embed="rId11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2" name="Imagem 1160" descr=""/>
        <xdr:cNvPicPr/>
      </xdr:nvPicPr>
      <xdr:blipFill>
        <a:blip r:embed="rId11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3" name="Imagem 1161" descr=""/>
        <xdr:cNvPicPr/>
      </xdr:nvPicPr>
      <xdr:blipFill>
        <a:blip r:embed="rId11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4" name="Imagem 1162" descr=""/>
        <xdr:cNvPicPr/>
      </xdr:nvPicPr>
      <xdr:blipFill>
        <a:blip r:embed="rId11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5" name="Imagem 1163" descr=""/>
        <xdr:cNvPicPr/>
      </xdr:nvPicPr>
      <xdr:blipFill>
        <a:blip r:embed="rId11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6" name="Imagem 1164" descr=""/>
        <xdr:cNvPicPr/>
      </xdr:nvPicPr>
      <xdr:blipFill>
        <a:blip r:embed="rId11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7" name="Imagem 1165" descr=""/>
        <xdr:cNvPicPr/>
      </xdr:nvPicPr>
      <xdr:blipFill>
        <a:blip r:embed="rId11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8" name="Imagem 1166" descr=""/>
        <xdr:cNvPicPr/>
      </xdr:nvPicPr>
      <xdr:blipFill>
        <a:blip r:embed="rId11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69" name="Imagem 1167" descr=""/>
        <xdr:cNvPicPr/>
      </xdr:nvPicPr>
      <xdr:blipFill>
        <a:blip r:embed="rId11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0" name="Imagem 1168" descr=""/>
        <xdr:cNvPicPr/>
      </xdr:nvPicPr>
      <xdr:blipFill>
        <a:blip r:embed="rId11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1" name="Imagem 1169" descr=""/>
        <xdr:cNvPicPr/>
      </xdr:nvPicPr>
      <xdr:blipFill>
        <a:blip r:embed="rId11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2" name="Imagem 1170" descr=""/>
        <xdr:cNvPicPr/>
      </xdr:nvPicPr>
      <xdr:blipFill>
        <a:blip r:embed="rId11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3" name="Imagem 1171" descr=""/>
        <xdr:cNvPicPr/>
      </xdr:nvPicPr>
      <xdr:blipFill>
        <a:blip r:embed="rId11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4" name="Imagem 1172" descr=""/>
        <xdr:cNvPicPr/>
      </xdr:nvPicPr>
      <xdr:blipFill>
        <a:blip r:embed="rId11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5" name="Imagem 1173" descr=""/>
        <xdr:cNvPicPr/>
      </xdr:nvPicPr>
      <xdr:blipFill>
        <a:blip r:embed="rId11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6" name="Imagem 1174" descr=""/>
        <xdr:cNvPicPr/>
      </xdr:nvPicPr>
      <xdr:blipFill>
        <a:blip r:embed="rId11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7" name="Imagem 1175" descr=""/>
        <xdr:cNvPicPr/>
      </xdr:nvPicPr>
      <xdr:blipFill>
        <a:blip r:embed="rId11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8" name="Imagem 1176" descr=""/>
        <xdr:cNvPicPr/>
      </xdr:nvPicPr>
      <xdr:blipFill>
        <a:blip r:embed="rId11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79" name="Imagem 1177" descr=""/>
        <xdr:cNvPicPr/>
      </xdr:nvPicPr>
      <xdr:blipFill>
        <a:blip r:embed="rId11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0" name="Imagem 1178" descr=""/>
        <xdr:cNvPicPr/>
      </xdr:nvPicPr>
      <xdr:blipFill>
        <a:blip r:embed="rId11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1" name="Imagem 1179" descr=""/>
        <xdr:cNvPicPr/>
      </xdr:nvPicPr>
      <xdr:blipFill>
        <a:blip r:embed="rId11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2" name="Imagem 1180" descr=""/>
        <xdr:cNvPicPr/>
      </xdr:nvPicPr>
      <xdr:blipFill>
        <a:blip r:embed="rId11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3" name="Imagem 1181" descr=""/>
        <xdr:cNvPicPr/>
      </xdr:nvPicPr>
      <xdr:blipFill>
        <a:blip r:embed="rId11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4" name="Imagem 1182" descr=""/>
        <xdr:cNvPicPr/>
      </xdr:nvPicPr>
      <xdr:blipFill>
        <a:blip r:embed="rId11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5" name="Imagem 1183" descr=""/>
        <xdr:cNvPicPr/>
      </xdr:nvPicPr>
      <xdr:blipFill>
        <a:blip r:embed="rId11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6" name="Imagem 1184" descr=""/>
        <xdr:cNvPicPr/>
      </xdr:nvPicPr>
      <xdr:blipFill>
        <a:blip r:embed="rId11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7" name="Imagem 1185" descr=""/>
        <xdr:cNvPicPr/>
      </xdr:nvPicPr>
      <xdr:blipFill>
        <a:blip r:embed="rId11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8" name="Imagem 1186" descr=""/>
        <xdr:cNvPicPr/>
      </xdr:nvPicPr>
      <xdr:blipFill>
        <a:blip r:embed="rId11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89" name="Imagem 1187" descr=""/>
        <xdr:cNvPicPr/>
      </xdr:nvPicPr>
      <xdr:blipFill>
        <a:blip r:embed="rId11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0" name="Imagem 1188" descr=""/>
        <xdr:cNvPicPr/>
      </xdr:nvPicPr>
      <xdr:blipFill>
        <a:blip r:embed="rId11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1" name="Imagem 1189" descr=""/>
        <xdr:cNvPicPr/>
      </xdr:nvPicPr>
      <xdr:blipFill>
        <a:blip r:embed="rId11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2" name="Imagem 1190" descr=""/>
        <xdr:cNvPicPr/>
      </xdr:nvPicPr>
      <xdr:blipFill>
        <a:blip r:embed="rId11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3" name="Imagem 1191" descr=""/>
        <xdr:cNvPicPr/>
      </xdr:nvPicPr>
      <xdr:blipFill>
        <a:blip r:embed="rId11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4" name="Imagem 1192" descr=""/>
        <xdr:cNvPicPr/>
      </xdr:nvPicPr>
      <xdr:blipFill>
        <a:blip r:embed="rId11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5" name="Imagem 1193" descr=""/>
        <xdr:cNvPicPr/>
      </xdr:nvPicPr>
      <xdr:blipFill>
        <a:blip r:embed="rId11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6" name="Imagem 1194" descr=""/>
        <xdr:cNvPicPr/>
      </xdr:nvPicPr>
      <xdr:blipFill>
        <a:blip r:embed="rId11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7" name="Imagem 1195" descr=""/>
        <xdr:cNvPicPr/>
      </xdr:nvPicPr>
      <xdr:blipFill>
        <a:blip r:embed="rId11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8" name="Imagem 1196" descr=""/>
        <xdr:cNvPicPr/>
      </xdr:nvPicPr>
      <xdr:blipFill>
        <a:blip r:embed="rId11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199" name="Imagem 1197" descr=""/>
        <xdr:cNvPicPr/>
      </xdr:nvPicPr>
      <xdr:blipFill>
        <a:blip r:embed="rId11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0" name="Imagem 1198" descr=""/>
        <xdr:cNvPicPr/>
      </xdr:nvPicPr>
      <xdr:blipFill>
        <a:blip r:embed="rId11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1" name="Imagem 1199" descr=""/>
        <xdr:cNvPicPr/>
      </xdr:nvPicPr>
      <xdr:blipFill>
        <a:blip r:embed="rId11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2" name="Imagem 1200" descr=""/>
        <xdr:cNvPicPr/>
      </xdr:nvPicPr>
      <xdr:blipFill>
        <a:blip r:embed="rId12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3" name="Imagem 1201" descr=""/>
        <xdr:cNvPicPr/>
      </xdr:nvPicPr>
      <xdr:blipFill>
        <a:blip r:embed="rId12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4" name="Imagem 1202" descr=""/>
        <xdr:cNvPicPr/>
      </xdr:nvPicPr>
      <xdr:blipFill>
        <a:blip r:embed="rId12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5" name="Imagem 1203" descr=""/>
        <xdr:cNvPicPr/>
      </xdr:nvPicPr>
      <xdr:blipFill>
        <a:blip r:embed="rId12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6" name="Imagem 1204" descr=""/>
        <xdr:cNvPicPr/>
      </xdr:nvPicPr>
      <xdr:blipFill>
        <a:blip r:embed="rId12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7" name="Imagem 1205" descr=""/>
        <xdr:cNvPicPr/>
      </xdr:nvPicPr>
      <xdr:blipFill>
        <a:blip r:embed="rId12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8" name="Imagem 1206" descr=""/>
        <xdr:cNvPicPr/>
      </xdr:nvPicPr>
      <xdr:blipFill>
        <a:blip r:embed="rId12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09" name="Imagem 1207" descr=""/>
        <xdr:cNvPicPr/>
      </xdr:nvPicPr>
      <xdr:blipFill>
        <a:blip r:embed="rId12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0" name="Imagem 1208" descr=""/>
        <xdr:cNvPicPr/>
      </xdr:nvPicPr>
      <xdr:blipFill>
        <a:blip r:embed="rId12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1" name="Imagem 1209" descr=""/>
        <xdr:cNvPicPr/>
      </xdr:nvPicPr>
      <xdr:blipFill>
        <a:blip r:embed="rId12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2" name="Imagem 1210" descr=""/>
        <xdr:cNvPicPr/>
      </xdr:nvPicPr>
      <xdr:blipFill>
        <a:blip r:embed="rId12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3" name="Imagem 1211" descr=""/>
        <xdr:cNvPicPr/>
      </xdr:nvPicPr>
      <xdr:blipFill>
        <a:blip r:embed="rId12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4" name="Imagem 1212" descr=""/>
        <xdr:cNvPicPr/>
      </xdr:nvPicPr>
      <xdr:blipFill>
        <a:blip r:embed="rId12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5" name="Imagem 1213" descr=""/>
        <xdr:cNvPicPr/>
      </xdr:nvPicPr>
      <xdr:blipFill>
        <a:blip r:embed="rId12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6" name="Imagem 1214" descr=""/>
        <xdr:cNvPicPr/>
      </xdr:nvPicPr>
      <xdr:blipFill>
        <a:blip r:embed="rId12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7" name="Imagem 1215" descr=""/>
        <xdr:cNvPicPr/>
      </xdr:nvPicPr>
      <xdr:blipFill>
        <a:blip r:embed="rId12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8" name="Imagem 1216" descr=""/>
        <xdr:cNvPicPr/>
      </xdr:nvPicPr>
      <xdr:blipFill>
        <a:blip r:embed="rId12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19" name="Imagem 1217" descr=""/>
        <xdr:cNvPicPr/>
      </xdr:nvPicPr>
      <xdr:blipFill>
        <a:blip r:embed="rId12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0" name="Imagem 1218" descr=""/>
        <xdr:cNvPicPr/>
      </xdr:nvPicPr>
      <xdr:blipFill>
        <a:blip r:embed="rId12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1" name="Imagem 1219" descr=""/>
        <xdr:cNvPicPr/>
      </xdr:nvPicPr>
      <xdr:blipFill>
        <a:blip r:embed="rId12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2" name="Imagem 1220" descr=""/>
        <xdr:cNvPicPr/>
      </xdr:nvPicPr>
      <xdr:blipFill>
        <a:blip r:embed="rId12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3" name="Imagem 1221" descr=""/>
        <xdr:cNvPicPr/>
      </xdr:nvPicPr>
      <xdr:blipFill>
        <a:blip r:embed="rId12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4" name="Imagem 1222" descr=""/>
        <xdr:cNvPicPr/>
      </xdr:nvPicPr>
      <xdr:blipFill>
        <a:blip r:embed="rId12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5" name="Imagem 1223" descr=""/>
        <xdr:cNvPicPr/>
      </xdr:nvPicPr>
      <xdr:blipFill>
        <a:blip r:embed="rId12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6" name="Imagem 1224" descr=""/>
        <xdr:cNvPicPr/>
      </xdr:nvPicPr>
      <xdr:blipFill>
        <a:blip r:embed="rId12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7" name="Imagem 1225" descr=""/>
        <xdr:cNvPicPr/>
      </xdr:nvPicPr>
      <xdr:blipFill>
        <a:blip r:embed="rId12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8" name="Imagem 1226" descr=""/>
        <xdr:cNvPicPr/>
      </xdr:nvPicPr>
      <xdr:blipFill>
        <a:blip r:embed="rId12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29" name="Imagem 1227" descr=""/>
        <xdr:cNvPicPr/>
      </xdr:nvPicPr>
      <xdr:blipFill>
        <a:blip r:embed="rId12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0" name="Imagem 1228" descr=""/>
        <xdr:cNvPicPr/>
      </xdr:nvPicPr>
      <xdr:blipFill>
        <a:blip r:embed="rId12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1" name="Imagem 1229" descr=""/>
        <xdr:cNvPicPr/>
      </xdr:nvPicPr>
      <xdr:blipFill>
        <a:blip r:embed="rId12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2" name="Imagem 1230" descr=""/>
        <xdr:cNvPicPr/>
      </xdr:nvPicPr>
      <xdr:blipFill>
        <a:blip r:embed="rId12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3" name="Imagem 1231" descr=""/>
        <xdr:cNvPicPr/>
      </xdr:nvPicPr>
      <xdr:blipFill>
        <a:blip r:embed="rId12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4" name="Imagem 1232" descr=""/>
        <xdr:cNvPicPr/>
      </xdr:nvPicPr>
      <xdr:blipFill>
        <a:blip r:embed="rId12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5" name="Imagem 1233" descr=""/>
        <xdr:cNvPicPr/>
      </xdr:nvPicPr>
      <xdr:blipFill>
        <a:blip r:embed="rId12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6" name="Imagem 1234" descr=""/>
        <xdr:cNvPicPr/>
      </xdr:nvPicPr>
      <xdr:blipFill>
        <a:blip r:embed="rId12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7" name="Imagem 1235" descr=""/>
        <xdr:cNvPicPr/>
      </xdr:nvPicPr>
      <xdr:blipFill>
        <a:blip r:embed="rId12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8" name="Imagem 1236" descr=""/>
        <xdr:cNvPicPr/>
      </xdr:nvPicPr>
      <xdr:blipFill>
        <a:blip r:embed="rId12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39" name="Imagem 1237" descr=""/>
        <xdr:cNvPicPr/>
      </xdr:nvPicPr>
      <xdr:blipFill>
        <a:blip r:embed="rId12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0" name="Imagem 1238" descr=""/>
        <xdr:cNvPicPr/>
      </xdr:nvPicPr>
      <xdr:blipFill>
        <a:blip r:embed="rId12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1" name="Imagem 1239" descr=""/>
        <xdr:cNvPicPr/>
      </xdr:nvPicPr>
      <xdr:blipFill>
        <a:blip r:embed="rId12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2" name="Imagem 1240" descr=""/>
        <xdr:cNvPicPr/>
      </xdr:nvPicPr>
      <xdr:blipFill>
        <a:blip r:embed="rId12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3" name="Imagem 1241" descr=""/>
        <xdr:cNvPicPr/>
      </xdr:nvPicPr>
      <xdr:blipFill>
        <a:blip r:embed="rId12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4" name="Imagem 1242" descr=""/>
        <xdr:cNvPicPr/>
      </xdr:nvPicPr>
      <xdr:blipFill>
        <a:blip r:embed="rId12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5" name="Imagem 1243" descr=""/>
        <xdr:cNvPicPr/>
      </xdr:nvPicPr>
      <xdr:blipFill>
        <a:blip r:embed="rId12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6" name="Imagem 1244" descr=""/>
        <xdr:cNvPicPr/>
      </xdr:nvPicPr>
      <xdr:blipFill>
        <a:blip r:embed="rId12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7" name="Imagem 1245" descr=""/>
        <xdr:cNvPicPr/>
      </xdr:nvPicPr>
      <xdr:blipFill>
        <a:blip r:embed="rId12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8" name="Imagem 1246" descr=""/>
        <xdr:cNvPicPr/>
      </xdr:nvPicPr>
      <xdr:blipFill>
        <a:blip r:embed="rId12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49" name="Imagem 1247" descr=""/>
        <xdr:cNvPicPr/>
      </xdr:nvPicPr>
      <xdr:blipFill>
        <a:blip r:embed="rId12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0" name="Imagem 1248" descr=""/>
        <xdr:cNvPicPr/>
      </xdr:nvPicPr>
      <xdr:blipFill>
        <a:blip r:embed="rId12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1" name="Imagem 1249" descr=""/>
        <xdr:cNvPicPr/>
      </xdr:nvPicPr>
      <xdr:blipFill>
        <a:blip r:embed="rId12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2" name="Imagem 1250" descr=""/>
        <xdr:cNvPicPr/>
      </xdr:nvPicPr>
      <xdr:blipFill>
        <a:blip r:embed="rId12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3" name="Imagem 1251" descr=""/>
        <xdr:cNvPicPr/>
      </xdr:nvPicPr>
      <xdr:blipFill>
        <a:blip r:embed="rId12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4" name="Imagem 1252" descr=""/>
        <xdr:cNvPicPr/>
      </xdr:nvPicPr>
      <xdr:blipFill>
        <a:blip r:embed="rId12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5" name="Imagem 1253" descr=""/>
        <xdr:cNvPicPr/>
      </xdr:nvPicPr>
      <xdr:blipFill>
        <a:blip r:embed="rId12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6" name="Imagem 1254" descr=""/>
        <xdr:cNvPicPr/>
      </xdr:nvPicPr>
      <xdr:blipFill>
        <a:blip r:embed="rId12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7" name="Imagem 1255" descr=""/>
        <xdr:cNvPicPr/>
      </xdr:nvPicPr>
      <xdr:blipFill>
        <a:blip r:embed="rId12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8" name="Imagem 1256" descr=""/>
        <xdr:cNvPicPr/>
      </xdr:nvPicPr>
      <xdr:blipFill>
        <a:blip r:embed="rId12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59" name="Imagem 1257" descr=""/>
        <xdr:cNvPicPr/>
      </xdr:nvPicPr>
      <xdr:blipFill>
        <a:blip r:embed="rId12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0" name="Imagem 1258" descr=""/>
        <xdr:cNvPicPr/>
      </xdr:nvPicPr>
      <xdr:blipFill>
        <a:blip r:embed="rId12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1" name="Imagem 1259" descr=""/>
        <xdr:cNvPicPr/>
      </xdr:nvPicPr>
      <xdr:blipFill>
        <a:blip r:embed="rId12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2" name="Imagem 1260" descr=""/>
        <xdr:cNvPicPr/>
      </xdr:nvPicPr>
      <xdr:blipFill>
        <a:blip r:embed="rId12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3" name="Imagem 1261" descr=""/>
        <xdr:cNvPicPr/>
      </xdr:nvPicPr>
      <xdr:blipFill>
        <a:blip r:embed="rId12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4" name="Imagem 1262" descr=""/>
        <xdr:cNvPicPr/>
      </xdr:nvPicPr>
      <xdr:blipFill>
        <a:blip r:embed="rId12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5" name="Imagem 1263" descr=""/>
        <xdr:cNvPicPr/>
      </xdr:nvPicPr>
      <xdr:blipFill>
        <a:blip r:embed="rId12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6" name="Imagem 1264" descr=""/>
        <xdr:cNvPicPr/>
      </xdr:nvPicPr>
      <xdr:blipFill>
        <a:blip r:embed="rId12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7" name="Imagem 1265" descr=""/>
        <xdr:cNvPicPr/>
      </xdr:nvPicPr>
      <xdr:blipFill>
        <a:blip r:embed="rId12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8" name="Imagem 1266" descr=""/>
        <xdr:cNvPicPr/>
      </xdr:nvPicPr>
      <xdr:blipFill>
        <a:blip r:embed="rId12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69" name="Imagem 1267" descr=""/>
        <xdr:cNvPicPr/>
      </xdr:nvPicPr>
      <xdr:blipFill>
        <a:blip r:embed="rId12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0" name="Imagem 1268" descr=""/>
        <xdr:cNvPicPr/>
      </xdr:nvPicPr>
      <xdr:blipFill>
        <a:blip r:embed="rId12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1" name="Imagem 1269" descr=""/>
        <xdr:cNvPicPr/>
      </xdr:nvPicPr>
      <xdr:blipFill>
        <a:blip r:embed="rId12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2" name="Imagem 1270" descr=""/>
        <xdr:cNvPicPr/>
      </xdr:nvPicPr>
      <xdr:blipFill>
        <a:blip r:embed="rId12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3" name="Imagem 1271" descr=""/>
        <xdr:cNvPicPr/>
      </xdr:nvPicPr>
      <xdr:blipFill>
        <a:blip r:embed="rId12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4" name="Imagem 1272" descr=""/>
        <xdr:cNvPicPr/>
      </xdr:nvPicPr>
      <xdr:blipFill>
        <a:blip r:embed="rId12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5" name="Imagem 1273" descr=""/>
        <xdr:cNvPicPr/>
      </xdr:nvPicPr>
      <xdr:blipFill>
        <a:blip r:embed="rId12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6" name="Imagem 1274" descr=""/>
        <xdr:cNvPicPr/>
      </xdr:nvPicPr>
      <xdr:blipFill>
        <a:blip r:embed="rId12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7" name="Imagem 1275" descr=""/>
        <xdr:cNvPicPr/>
      </xdr:nvPicPr>
      <xdr:blipFill>
        <a:blip r:embed="rId12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8" name="Imagem 1276" descr=""/>
        <xdr:cNvPicPr/>
      </xdr:nvPicPr>
      <xdr:blipFill>
        <a:blip r:embed="rId12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79" name="Imagem 1277" descr=""/>
        <xdr:cNvPicPr/>
      </xdr:nvPicPr>
      <xdr:blipFill>
        <a:blip r:embed="rId12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0" name="Imagem 1278" descr=""/>
        <xdr:cNvPicPr/>
      </xdr:nvPicPr>
      <xdr:blipFill>
        <a:blip r:embed="rId12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1" name="Imagem 1279" descr=""/>
        <xdr:cNvPicPr/>
      </xdr:nvPicPr>
      <xdr:blipFill>
        <a:blip r:embed="rId12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2" name="Imagem 1280" descr=""/>
        <xdr:cNvPicPr/>
      </xdr:nvPicPr>
      <xdr:blipFill>
        <a:blip r:embed="rId12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3" name="Imagem 1281" descr=""/>
        <xdr:cNvPicPr/>
      </xdr:nvPicPr>
      <xdr:blipFill>
        <a:blip r:embed="rId12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4" name="Imagem 1282" descr=""/>
        <xdr:cNvPicPr/>
      </xdr:nvPicPr>
      <xdr:blipFill>
        <a:blip r:embed="rId12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5" name="Imagem 1283" descr=""/>
        <xdr:cNvPicPr/>
      </xdr:nvPicPr>
      <xdr:blipFill>
        <a:blip r:embed="rId12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6" name="Imagem 1284" descr=""/>
        <xdr:cNvPicPr/>
      </xdr:nvPicPr>
      <xdr:blipFill>
        <a:blip r:embed="rId12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7" name="Imagem 1285" descr=""/>
        <xdr:cNvPicPr/>
      </xdr:nvPicPr>
      <xdr:blipFill>
        <a:blip r:embed="rId12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8" name="Imagem 1286" descr=""/>
        <xdr:cNvPicPr/>
      </xdr:nvPicPr>
      <xdr:blipFill>
        <a:blip r:embed="rId12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89" name="Imagem 1287" descr=""/>
        <xdr:cNvPicPr/>
      </xdr:nvPicPr>
      <xdr:blipFill>
        <a:blip r:embed="rId12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0" name="Imagem 1288" descr=""/>
        <xdr:cNvPicPr/>
      </xdr:nvPicPr>
      <xdr:blipFill>
        <a:blip r:embed="rId12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1" name="Imagem 1289" descr=""/>
        <xdr:cNvPicPr/>
      </xdr:nvPicPr>
      <xdr:blipFill>
        <a:blip r:embed="rId12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2" name="Imagem 1290" descr=""/>
        <xdr:cNvPicPr/>
      </xdr:nvPicPr>
      <xdr:blipFill>
        <a:blip r:embed="rId12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3" name="Imagem 1291" descr=""/>
        <xdr:cNvPicPr/>
      </xdr:nvPicPr>
      <xdr:blipFill>
        <a:blip r:embed="rId12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4" name="Imagem 1292" descr=""/>
        <xdr:cNvPicPr/>
      </xdr:nvPicPr>
      <xdr:blipFill>
        <a:blip r:embed="rId12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5" name="Imagem 1293" descr=""/>
        <xdr:cNvPicPr/>
      </xdr:nvPicPr>
      <xdr:blipFill>
        <a:blip r:embed="rId12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6" name="Imagem 1294" descr=""/>
        <xdr:cNvPicPr/>
      </xdr:nvPicPr>
      <xdr:blipFill>
        <a:blip r:embed="rId12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7" name="Imagem 1295" descr=""/>
        <xdr:cNvPicPr/>
      </xdr:nvPicPr>
      <xdr:blipFill>
        <a:blip r:embed="rId12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8" name="Imagem 1296" descr=""/>
        <xdr:cNvPicPr/>
      </xdr:nvPicPr>
      <xdr:blipFill>
        <a:blip r:embed="rId12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299" name="Imagem 1297" descr=""/>
        <xdr:cNvPicPr/>
      </xdr:nvPicPr>
      <xdr:blipFill>
        <a:blip r:embed="rId12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0" name="Imagem 1298" descr=""/>
        <xdr:cNvPicPr/>
      </xdr:nvPicPr>
      <xdr:blipFill>
        <a:blip r:embed="rId12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1" name="Imagem 1299" descr=""/>
        <xdr:cNvPicPr/>
      </xdr:nvPicPr>
      <xdr:blipFill>
        <a:blip r:embed="rId12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2" name="Imagem 1300" descr=""/>
        <xdr:cNvPicPr/>
      </xdr:nvPicPr>
      <xdr:blipFill>
        <a:blip r:embed="rId13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3" name="Imagem 1301" descr=""/>
        <xdr:cNvPicPr/>
      </xdr:nvPicPr>
      <xdr:blipFill>
        <a:blip r:embed="rId13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4" name="Imagem 1302" descr=""/>
        <xdr:cNvPicPr/>
      </xdr:nvPicPr>
      <xdr:blipFill>
        <a:blip r:embed="rId13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5" name="Imagem 1303" descr=""/>
        <xdr:cNvPicPr/>
      </xdr:nvPicPr>
      <xdr:blipFill>
        <a:blip r:embed="rId13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6" name="Imagem 1304" descr=""/>
        <xdr:cNvPicPr/>
      </xdr:nvPicPr>
      <xdr:blipFill>
        <a:blip r:embed="rId13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7" name="Imagem 1305" descr=""/>
        <xdr:cNvPicPr/>
      </xdr:nvPicPr>
      <xdr:blipFill>
        <a:blip r:embed="rId13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8" name="Imagem 1306" descr=""/>
        <xdr:cNvPicPr/>
      </xdr:nvPicPr>
      <xdr:blipFill>
        <a:blip r:embed="rId13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09" name="Imagem 1307" descr=""/>
        <xdr:cNvPicPr/>
      </xdr:nvPicPr>
      <xdr:blipFill>
        <a:blip r:embed="rId13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0" name="Imagem 1308" descr=""/>
        <xdr:cNvPicPr/>
      </xdr:nvPicPr>
      <xdr:blipFill>
        <a:blip r:embed="rId13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1" name="Imagem 1309" descr=""/>
        <xdr:cNvPicPr/>
      </xdr:nvPicPr>
      <xdr:blipFill>
        <a:blip r:embed="rId13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2" name="Imagem 1310" descr=""/>
        <xdr:cNvPicPr/>
      </xdr:nvPicPr>
      <xdr:blipFill>
        <a:blip r:embed="rId13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3" name="Imagem 1311" descr=""/>
        <xdr:cNvPicPr/>
      </xdr:nvPicPr>
      <xdr:blipFill>
        <a:blip r:embed="rId13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4" name="Imagem 1312" descr=""/>
        <xdr:cNvPicPr/>
      </xdr:nvPicPr>
      <xdr:blipFill>
        <a:blip r:embed="rId13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5" name="Imagem 1313" descr=""/>
        <xdr:cNvPicPr/>
      </xdr:nvPicPr>
      <xdr:blipFill>
        <a:blip r:embed="rId13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6" name="Imagem 1314" descr=""/>
        <xdr:cNvPicPr/>
      </xdr:nvPicPr>
      <xdr:blipFill>
        <a:blip r:embed="rId13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7" name="Imagem 1315" descr=""/>
        <xdr:cNvPicPr/>
      </xdr:nvPicPr>
      <xdr:blipFill>
        <a:blip r:embed="rId13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8" name="Imagem 1316" descr=""/>
        <xdr:cNvPicPr/>
      </xdr:nvPicPr>
      <xdr:blipFill>
        <a:blip r:embed="rId13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19" name="Imagem 1317" descr=""/>
        <xdr:cNvPicPr/>
      </xdr:nvPicPr>
      <xdr:blipFill>
        <a:blip r:embed="rId13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0" name="Imagem 1318" descr=""/>
        <xdr:cNvPicPr/>
      </xdr:nvPicPr>
      <xdr:blipFill>
        <a:blip r:embed="rId13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1" name="Imagem 1319" descr=""/>
        <xdr:cNvPicPr/>
      </xdr:nvPicPr>
      <xdr:blipFill>
        <a:blip r:embed="rId13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2" name="Imagem 1320" descr=""/>
        <xdr:cNvPicPr/>
      </xdr:nvPicPr>
      <xdr:blipFill>
        <a:blip r:embed="rId13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3" name="Imagem 1321" descr=""/>
        <xdr:cNvPicPr/>
      </xdr:nvPicPr>
      <xdr:blipFill>
        <a:blip r:embed="rId13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4" name="Imagem 1322" descr=""/>
        <xdr:cNvPicPr/>
      </xdr:nvPicPr>
      <xdr:blipFill>
        <a:blip r:embed="rId13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5" name="Imagem 1323" descr=""/>
        <xdr:cNvPicPr/>
      </xdr:nvPicPr>
      <xdr:blipFill>
        <a:blip r:embed="rId13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6" name="Imagem 1324" descr=""/>
        <xdr:cNvPicPr/>
      </xdr:nvPicPr>
      <xdr:blipFill>
        <a:blip r:embed="rId13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7" name="Imagem 1325" descr=""/>
        <xdr:cNvPicPr/>
      </xdr:nvPicPr>
      <xdr:blipFill>
        <a:blip r:embed="rId13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8" name="Imagem 1326" descr=""/>
        <xdr:cNvPicPr/>
      </xdr:nvPicPr>
      <xdr:blipFill>
        <a:blip r:embed="rId13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29" name="Imagem 1327" descr=""/>
        <xdr:cNvPicPr/>
      </xdr:nvPicPr>
      <xdr:blipFill>
        <a:blip r:embed="rId13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0" name="Imagem 1328" descr=""/>
        <xdr:cNvPicPr/>
      </xdr:nvPicPr>
      <xdr:blipFill>
        <a:blip r:embed="rId13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1" name="Imagem 1329" descr=""/>
        <xdr:cNvPicPr/>
      </xdr:nvPicPr>
      <xdr:blipFill>
        <a:blip r:embed="rId13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2" name="Imagem 1330" descr=""/>
        <xdr:cNvPicPr/>
      </xdr:nvPicPr>
      <xdr:blipFill>
        <a:blip r:embed="rId13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3" name="Imagem 1331" descr=""/>
        <xdr:cNvPicPr/>
      </xdr:nvPicPr>
      <xdr:blipFill>
        <a:blip r:embed="rId13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4" name="Imagem 1332" descr=""/>
        <xdr:cNvPicPr/>
      </xdr:nvPicPr>
      <xdr:blipFill>
        <a:blip r:embed="rId13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5" name="Imagem 1333" descr=""/>
        <xdr:cNvPicPr/>
      </xdr:nvPicPr>
      <xdr:blipFill>
        <a:blip r:embed="rId13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6" name="Imagem 1334" descr=""/>
        <xdr:cNvPicPr/>
      </xdr:nvPicPr>
      <xdr:blipFill>
        <a:blip r:embed="rId13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7" name="Imagem 1335" descr=""/>
        <xdr:cNvPicPr/>
      </xdr:nvPicPr>
      <xdr:blipFill>
        <a:blip r:embed="rId13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8" name="Imagem 1336" descr=""/>
        <xdr:cNvPicPr/>
      </xdr:nvPicPr>
      <xdr:blipFill>
        <a:blip r:embed="rId13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39" name="Imagem 1337" descr=""/>
        <xdr:cNvPicPr/>
      </xdr:nvPicPr>
      <xdr:blipFill>
        <a:blip r:embed="rId13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0" name="Imagem 1338" descr=""/>
        <xdr:cNvPicPr/>
      </xdr:nvPicPr>
      <xdr:blipFill>
        <a:blip r:embed="rId13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1" name="Imagem 1339" descr=""/>
        <xdr:cNvPicPr/>
      </xdr:nvPicPr>
      <xdr:blipFill>
        <a:blip r:embed="rId13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2" name="Imagem 1340" descr=""/>
        <xdr:cNvPicPr/>
      </xdr:nvPicPr>
      <xdr:blipFill>
        <a:blip r:embed="rId13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3" name="Imagem 1341" descr=""/>
        <xdr:cNvPicPr/>
      </xdr:nvPicPr>
      <xdr:blipFill>
        <a:blip r:embed="rId13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4" name="Imagem 1342" descr=""/>
        <xdr:cNvPicPr/>
      </xdr:nvPicPr>
      <xdr:blipFill>
        <a:blip r:embed="rId13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5" name="Imagem 1343" descr=""/>
        <xdr:cNvPicPr/>
      </xdr:nvPicPr>
      <xdr:blipFill>
        <a:blip r:embed="rId13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6" name="Imagem 1344" descr=""/>
        <xdr:cNvPicPr/>
      </xdr:nvPicPr>
      <xdr:blipFill>
        <a:blip r:embed="rId13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7" name="Imagem 1345" descr=""/>
        <xdr:cNvPicPr/>
      </xdr:nvPicPr>
      <xdr:blipFill>
        <a:blip r:embed="rId13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8" name="Imagem 1346" descr=""/>
        <xdr:cNvPicPr/>
      </xdr:nvPicPr>
      <xdr:blipFill>
        <a:blip r:embed="rId13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49" name="Imagem 1347" descr=""/>
        <xdr:cNvPicPr/>
      </xdr:nvPicPr>
      <xdr:blipFill>
        <a:blip r:embed="rId13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0" name="Imagem 1348" descr=""/>
        <xdr:cNvPicPr/>
      </xdr:nvPicPr>
      <xdr:blipFill>
        <a:blip r:embed="rId13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1" name="Imagem 1349" descr=""/>
        <xdr:cNvPicPr/>
      </xdr:nvPicPr>
      <xdr:blipFill>
        <a:blip r:embed="rId13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2" name="Imagem 1350" descr=""/>
        <xdr:cNvPicPr/>
      </xdr:nvPicPr>
      <xdr:blipFill>
        <a:blip r:embed="rId13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3" name="Imagem 1351" descr=""/>
        <xdr:cNvPicPr/>
      </xdr:nvPicPr>
      <xdr:blipFill>
        <a:blip r:embed="rId13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4" name="Imagem 1352" descr=""/>
        <xdr:cNvPicPr/>
      </xdr:nvPicPr>
      <xdr:blipFill>
        <a:blip r:embed="rId13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5" name="Imagem 1353" descr=""/>
        <xdr:cNvPicPr/>
      </xdr:nvPicPr>
      <xdr:blipFill>
        <a:blip r:embed="rId13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6" name="Imagem 1354" descr=""/>
        <xdr:cNvPicPr/>
      </xdr:nvPicPr>
      <xdr:blipFill>
        <a:blip r:embed="rId13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7" name="Imagem 1355" descr=""/>
        <xdr:cNvPicPr/>
      </xdr:nvPicPr>
      <xdr:blipFill>
        <a:blip r:embed="rId13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8" name="Imagem 1356" descr=""/>
        <xdr:cNvPicPr/>
      </xdr:nvPicPr>
      <xdr:blipFill>
        <a:blip r:embed="rId13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59" name="Imagem 1357" descr=""/>
        <xdr:cNvPicPr/>
      </xdr:nvPicPr>
      <xdr:blipFill>
        <a:blip r:embed="rId13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0" name="Imagem 1358" descr=""/>
        <xdr:cNvPicPr/>
      </xdr:nvPicPr>
      <xdr:blipFill>
        <a:blip r:embed="rId13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1" name="Imagem 1359" descr=""/>
        <xdr:cNvPicPr/>
      </xdr:nvPicPr>
      <xdr:blipFill>
        <a:blip r:embed="rId13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2" name="Imagem 1360" descr=""/>
        <xdr:cNvPicPr/>
      </xdr:nvPicPr>
      <xdr:blipFill>
        <a:blip r:embed="rId13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3" name="Imagem 1361" descr=""/>
        <xdr:cNvPicPr/>
      </xdr:nvPicPr>
      <xdr:blipFill>
        <a:blip r:embed="rId13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4" name="Imagem 1362" descr=""/>
        <xdr:cNvPicPr/>
      </xdr:nvPicPr>
      <xdr:blipFill>
        <a:blip r:embed="rId13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5" name="Imagem 1363" descr=""/>
        <xdr:cNvPicPr/>
      </xdr:nvPicPr>
      <xdr:blipFill>
        <a:blip r:embed="rId13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6" name="Imagem 1364" descr=""/>
        <xdr:cNvPicPr/>
      </xdr:nvPicPr>
      <xdr:blipFill>
        <a:blip r:embed="rId13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7" name="Imagem 1365" descr=""/>
        <xdr:cNvPicPr/>
      </xdr:nvPicPr>
      <xdr:blipFill>
        <a:blip r:embed="rId13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8" name="Imagem 1366" descr=""/>
        <xdr:cNvPicPr/>
      </xdr:nvPicPr>
      <xdr:blipFill>
        <a:blip r:embed="rId13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69" name="Imagem 1367" descr=""/>
        <xdr:cNvPicPr/>
      </xdr:nvPicPr>
      <xdr:blipFill>
        <a:blip r:embed="rId13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0" name="Imagem 1368" descr=""/>
        <xdr:cNvPicPr/>
      </xdr:nvPicPr>
      <xdr:blipFill>
        <a:blip r:embed="rId13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1" name="Imagem 1369" descr=""/>
        <xdr:cNvPicPr/>
      </xdr:nvPicPr>
      <xdr:blipFill>
        <a:blip r:embed="rId13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2" name="Imagem 1370" descr=""/>
        <xdr:cNvPicPr/>
      </xdr:nvPicPr>
      <xdr:blipFill>
        <a:blip r:embed="rId13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3" name="Imagem 1371" descr=""/>
        <xdr:cNvPicPr/>
      </xdr:nvPicPr>
      <xdr:blipFill>
        <a:blip r:embed="rId13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4" name="Imagem 1372" descr=""/>
        <xdr:cNvPicPr/>
      </xdr:nvPicPr>
      <xdr:blipFill>
        <a:blip r:embed="rId13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5" name="Imagem 1373" descr=""/>
        <xdr:cNvPicPr/>
      </xdr:nvPicPr>
      <xdr:blipFill>
        <a:blip r:embed="rId13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6" name="Imagem 1374" descr=""/>
        <xdr:cNvPicPr/>
      </xdr:nvPicPr>
      <xdr:blipFill>
        <a:blip r:embed="rId13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7" name="Imagem 1375" descr=""/>
        <xdr:cNvPicPr/>
      </xdr:nvPicPr>
      <xdr:blipFill>
        <a:blip r:embed="rId13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8" name="Imagem 1376" descr=""/>
        <xdr:cNvPicPr/>
      </xdr:nvPicPr>
      <xdr:blipFill>
        <a:blip r:embed="rId13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79" name="Imagem 1377" descr=""/>
        <xdr:cNvPicPr/>
      </xdr:nvPicPr>
      <xdr:blipFill>
        <a:blip r:embed="rId13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0" name="Imagem 1378" descr=""/>
        <xdr:cNvPicPr/>
      </xdr:nvPicPr>
      <xdr:blipFill>
        <a:blip r:embed="rId13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1" name="Imagem 1379" descr=""/>
        <xdr:cNvPicPr/>
      </xdr:nvPicPr>
      <xdr:blipFill>
        <a:blip r:embed="rId13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2" name="Imagem 1380" descr=""/>
        <xdr:cNvPicPr/>
      </xdr:nvPicPr>
      <xdr:blipFill>
        <a:blip r:embed="rId13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3" name="Imagem 1381" descr=""/>
        <xdr:cNvPicPr/>
      </xdr:nvPicPr>
      <xdr:blipFill>
        <a:blip r:embed="rId13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4" name="Imagem 1382" descr=""/>
        <xdr:cNvPicPr/>
      </xdr:nvPicPr>
      <xdr:blipFill>
        <a:blip r:embed="rId13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5" name="Imagem 1383" descr=""/>
        <xdr:cNvPicPr/>
      </xdr:nvPicPr>
      <xdr:blipFill>
        <a:blip r:embed="rId13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6" name="Imagem 1384" descr=""/>
        <xdr:cNvPicPr/>
      </xdr:nvPicPr>
      <xdr:blipFill>
        <a:blip r:embed="rId13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7" name="Imagem 1385" descr=""/>
        <xdr:cNvPicPr/>
      </xdr:nvPicPr>
      <xdr:blipFill>
        <a:blip r:embed="rId13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8" name="Imagem 1386" descr=""/>
        <xdr:cNvPicPr/>
      </xdr:nvPicPr>
      <xdr:blipFill>
        <a:blip r:embed="rId13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89" name="Imagem 1387" descr=""/>
        <xdr:cNvPicPr/>
      </xdr:nvPicPr>
      <xdr:blipFill>
        <a:blip r:embed="rId13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0" name="Imagem 1388" descr=""/>
        <xdr:cNvPicPr/>
      </xdr:nvPicPr>
      <xdr:blipFill>
        <a:blip r:embed="rId13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1" name="Imagem 1389" descr=""/>
        <xdr:cNvPicPr/>
      </xdr:nvPicPr>
      <xdr:blipFill>
        <a:blip r:embed="rId13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2" name="Imagem 1390" descr=""/>
        <xdr:cNvPicPr/>
      </xdr:nvPicPr>
      <xdr:blipFill>
        <a:blip r:embed="rId13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3" name="Imagem 1391" descr=""/>
        <xdr:cNvPicPr/>
      </xdr:nvPicPr>
      <xdr:blipFill>
        <a:blip r:embed="rId13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4" name="Imagem 1392" descr=""/>
        <xdr:cNvPicPr/>
      </xdr:nvPicPr>
      <xdr:blipFill>
        <a:blip r:embed="rId13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5" name="Imagem 1393" descr=""/>
        <xdr:cNvPicPr/>
      </xdr:nvPicPr>
      <xdr:blipFill>
        <a:blip r:embed="rId13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6" name="Imagem 1394" descr=""/>
        <xdr:cNvPicPr/>
      </xdr:nvPicPr>
      <xdr:blipFill>
        <a:blip r:embed="rId13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7" name="Imagem 1395" descr=""/>
        <xdr:cNvPicPr/>
      </xdr:nvPicPr>
      <xdr:blipFill>
        <a:blip r:embed="rId13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8" name="Imagem 1396" descr=""/>
        <xdr:cNvPicPr/>
      </xdr:nvPicPr>
      <xdr:blipFill>
        <a:blip r:embed="rId13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399" name="Imagem 1397" descr=""/>
        <xdr:cNvPicPr/>
      </xdr:nvPicPr>
      <xdr:blipFill>
        <a:blip r:embed="rId13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0" name="Imagem 1398" descr=""/>
        <xdr:cNvPicPr/>
      </xdr:nvPicPr>
      <xdr:blipFill>
        <a:blip r:embed="rId13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1" name="Imagem 1399" descr=""/>
        <xdr:cNvPicPr/>
      </xdr:nvPicPr>
      <xdr:blipFill>
        <a:blip r:embed="rId13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2" name="Imagem 1400" descr=""/>
        <xdr:cNvPicPr/>
      </xdr:nvPicPr>
      <xdr:blipFill>
        <a:blip r:embed="rId14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3" name="Imagem 1401" descr=""/>
        <xdr:cNvPicPr/>
      </xdr:nvPicPr>
      <xdr:blipFill>
        <a:blip r:embed="rId14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4" name="Imagem 1402" descr=""/>
        <xdr:cNvPicPr/>
      </xdr:nvPicPr>
      <xdr:blipFill>
        <a:blip r:embed="rId14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5" name="Imagem 1403" descr=""/>
        <xdr:cNvPicPr/>
      </xdr:nvPicPr>
      <xdr:blipFill>
        <a:blip r:embed="rId14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6" name="Imagem 1404" descr=""/>
        <xdr:cNvPicPr/>
      </xdr:nvPicPr>
      <xdr:blipFill>
        <a:blip r:embed="rId14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7" name="Imagem 1405" descr=""/>
        <xdr:cNvPicPr/>
      </xdr:nvPicPr>
      <xdr:blipFill>
        <a:blip r:embed="rId14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8" name="Imagem 1406" descr=""/>
        <xdr:cNvPicPr/>
      </xdr:nvPicPr>
      <xdr:blipFill>
        <a:blip r:embed="rId14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09" name="Imagem 1407" descr=""/>
        <xdr:cNvPicPr/>
      </xdr:nvPicPr>
      <xdr:blipFill>
        <a:blip r:embed="rId14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0" name="Imagem 1408" descr=""/>
        <xdr:cNvPicPr/>
      </xdr:nvPicPr>
      <xdr:blipFill>
        <a:blip r:embed="rId14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1" name="Imagem 1409" descr=""/>
        <xdr:cNvPicPr/>
      </xdr:nvPicPr>
      <xdr:blipFill>
        <a:blip r:embed="rId14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2" name="Imagem 1410" descr=""/>
        <xdr:cNvPicPr/>
      </xdr:nvPicPr>
      <xdr:blipFill>
        <a:blip r:embed="rId14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3" name="Imagem 1411" descr=""/>
        <xdr:cNvPicPr/>
      </xdr:nvPicPr>
      <xdr:blipFill>
        <a:blip r:embed="rId14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4" name="Imagem 1412" descr=""/>
        <xdr:cNvPicPr/>
      </xdr:nvPicPr>
      <xdr:blipFill>
        <a:blip r:embed="rId14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5" name="Imagem 1413" descr=""/>
        <xdr:cNvPicPr/>
      </xdr:nvPicPr>
      <xdr:blipFill>
        <a:blip r:embed="rId14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6" name="Imagem 1414" descr=""/>
        <xdr:cNvPicPr/>
      </xdr:nvPicPr>
      <xdr:blipFill>
        <a:blip r:embed="rId14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7" name="Imagem 1415" descr=""/>
        <xdr:cNvPicPr/>
      </xdr:nvPicPr>
      <xdr:blipFill>
        <a:blip r:embed="rId14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8" name="Imagem 1416" descr=""/>
        <xdr:cNvPicPr/>
      </xdr:nvPicPr>
      <xdr:blipFill>
        <a:blip r:embed="rId14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19" name="Imagem 1417" descr=""/>
        <xdr:cNvPicPr/>
      </xdr:nvPicPr>
      <xdr:blipFill>
        <a:blip r:embed="rId14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0" name="Imagem 1418" descr=""/>
        <xdr:cNvPicPr/>
      </xdr:nvPicPr>
      <xdr:blipFill>
        <a:blip r:embed="rId14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1" name="Imagem 1419" descr=""/>
        <xdr:cNvPicPr/>
      </xdr:nvPicPr>
      <xdr:blipFill>
        <a:blip r:embed="rId14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2" name="Imagem 1420" descr=""/>
        <xdr:cNvPicPr/>
      </xdr:nvPicPr>
      <xdr:blipFill>
        <a:blip r:embed="rId14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3" name="Imagem 1421" descr=""/>
        <xdr:cNvPicPr/>
      </xdr:nvPicPr>
      <xdr:blipFill>
        <a:blip r:embed="rId14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4" name="Imagem 1624" descr=""/>
        <xdr:cNvPicPr/>
      </xdr:nvPicPr>
      <xdr:blipFill>
        <a:blip r:embed="rId14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5" name="Imagem 1625" descr=""/>
        <xdr:cNvPicPr/>
      </xdr:nvPicPr>
      <xdr:blipFill>
        <a:blip r:embed="rId14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6" name="Imagem 1626" descr=""/>
        <xdr:cNvPicPr/>
      </xdr:nvPicPr>
      <xdr:blipFill>
        <a:blip r:embed="rId14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7" name="Imagem 1627" descr=""/>
        <xdr:cNvPicPr/>
      </xdr:nvPicPr>
      <xdr:blipFill>
        <a:blip r:embed="rId14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8" name="Imagem 1628" descr=""/>
        <xdr:cNvPicPr/>
      </xdr:nvPicPr>
      <xdr:blipFill>
        <a:blip r:embed="rId14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29" name="Imagem 1629" descr=""/>
        <xdr:cNvPicPr/>
      </xdr:nvPicPr>
      <xdr:blipFill>
        <a:blip r:embed="rId14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0" name="Imagem 1630" descr=""/>
        <xdr:cNvPicPr/>
      </xdr:nvPicPr>
      <xdr:blipFill>
        <a:blip r:embed="rId14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1" name="Imagem 1631" descr=""/>
        <xdr:cNvPicPr/>
      </xdr:nvPicPr>
      <xdr:blipFill>
        <a:blip r:embed="rId14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2" name="Imagem 1632" descr=""/>
        <xdr:cNvPicPr/>
      </xdr:nvPicPr>
      <xdr:blipFill>
        <a:blip r:embed="rId14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3" name="Imagem 1633" descr=""/>
        <xdr:cNvPicPr/>
      </xdr:nvPicPr>
      <xdr:blipFill>
        <a:blip r:embed="rId14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4" name="Imagem 1634" descr=""/>
        <xdr:cNvPicPr/>
      </xdr:nvPicPr>
      <xdr:blipFill>
        <a:blip r:embed="rId14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5" name="Imagem 1635" descr=""/>
        <xdr:cNvPicPr/>
      </xdr:nvPicPr>
      <xdr:blipFill>
        <a:blip r:embed="rId14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6" name="Imagem 1636" descr=""/>
        <xdr:cNvPicPr/>
      </xdr:nvPicPr>
      <xdr:blipFill>
        <a:blip r:embed="rId14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7" name="Imagem 1637" descr=""/>
        <xdr:cNvPicPr/>
      </xdr:nvPicPr>
      <xdr:blipFill>
        <a:blip r:embed="rId14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8" name="Imagem 1638" descr=""/>
        <xdr:cNvPicPr/>
      </xdr:nvPicPr>
      <xdr:blipFill>
        <a:blip r:embed="rId14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39" name="Imagem 1639" descr=""/>
        <xdr:cNvPicPr/>
      </xdr:nvPicPr>
      <xdr:blipFill>
        <a:blip r:embed="rId14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0" name="Imagem 1640" descr=""/>
        <xdr:cNvPicPr/>
      </xdr:nvPicPr>
      <xdr:blipFill>
        <a:blip r:embed="rId14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1" name="Imagem 1641" descr=""/>
        <xdr:cNvPicPr/>
      </xdr:nvPicPr>
      <xdr:blipFill>
        <a:blip r:embed="rId14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2" name="Imagem 1642" descr=""/>
        <xdr:cNvPicPr/>
      </xdr:nvPicPr>
      <xdr:blipFill>
        <a:blip r:embed="rId14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3" name="Imagem 1643" descr=""/>
        <xdr:cNvPicPr/>
      </xdr:nvPicPr>
      <xdr:blipFill>
        <a:blip r:embed="rId14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4" name="Imagem 1644" descr=""/>
        <xdr:cNvPicPr/>
      </xdr:nvPicPr>
      <xdr:blipFill>
        <a:blip r:embed="rId14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5" name="Imagem 1645" descr=""/>
        <xdr:cNvPicPr/>
      </xdr:nvPicPr>
      <xdr:blipFill>
        <a:blip r:embed="rId14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6" name="Imagem 1646" descr=""/>
        <xdr:cNvPicPr/>
      </xdr:nvPicPr>
      <xdr:blipFill>
        <a:blip r:embed="rId14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7" name="Imagem 1647" descr=""/>
        <xdr:cNvPicPr/>
      </xdr:nvPicPr>
      <xdr:blipFill>
        <a:blip r:embed="rId14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8" name="Imagem 1648" descr=""/>
        <xdr:cNvPicPr/>
      </xdr:nvPicPr>
      <xdr:blipFill>
        <a:blip r:embed="rId14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49" name="Imagem 1649" descr=""/>
        <xdr:cNvPicPr/>
      </xdr:nvPicPr>
      <xdr:blipFill>
        <a:blip r:embed="rId14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0" name="Imagem 1650" descr=""/>
        <xdr:cNvPicPr/>
      </xdr:nvPicPr>
      <xdr:blipFill>
        <a:blip r:embed="rId14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1" name="Imagem 1651" descr=""/>
        <xdr:cNvPicPr/>
      </xdr:nvPicPr>
      <xdr:blipFill>
        <a:blip r:embed="rId14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2" name="Imagem 1652" descr=""/>
        <xdr:cNvPicPr/>
      </xdr:nvPicPr>
      <xdr:blipFill>
        <a:blip r:embed="rId14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3" name="Imagem 1653" descr=""/>
        <xdr:cNvPicPr/>
      </xdr:nvPicPr>
      <xdr:blipFill>
        <a:blip r:embed="rId14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4" name="Imagem 1654" descr=""/>
        <xdr:cNvPicPr/>
      </xdr:nvPicPr>
      <xdr:blipFill>
        <a:blip r:embed="rId14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5" name="Imagem 1655" descr=""/>
        <xdr:cNvPicPr/>
      </xdr:nvPicPr>
      <xdr:blipFill>
        <a:blip r:embed="rId14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6" name="Imagem 1656" descr=""/>
        <xdr:cNvPicPr/>
      </xdr:nvPicPr>
      <xdr:blipFill>
        <a:blip r:embed="rId14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7" name="Imagem 1657" descr=""/>
        <xdr:cNvPicPr/>
      </xdr:nvPicPr>
      <xdr:blipFill>
        <a:blip r:embed="rId14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8" name="Imagem 1658" descr=""/>
        <xdr:cNvPicPr/>
      </xdr:nvPicPr>
      <xdr:blipFill>
        <a:blip r:embed="rId14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59" name="Imagem 1659" descr=""/>
        <xdr:cNvPicPr/>
      </xdr:nvPicPr>
      <xdr:blipFill>
        <a:blip r:embed="rId14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0" name="Imagem 1660" descr=""/>
        <xdr:cNvPicPr/>
      </xdr:nvPicPr>
      <xdr:blipFill>
        <a:blip r:embed="rId14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1" name="Imagem 1661" descr=""/>
        <xdr:cNvPicPr/>
      </xdr:nvPicPr>
      <xdr:blipFill>
        <a:blip r:embed="rId14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2" name="Imagem 1662" descr=""/>
        <xdr:cNvPicPr/>
      </xdr:nvPicPr>
      <xdr:blipFill>
        <a:blip r:embed="rId14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3" name="Imagem 1663" descr=""/>
        <xdr:cNvPicPr/>
      </xdr:nvPicPr>
      <xdr:blipFill>
        <a:blip r:embed="rId14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4" name="Imagem 1664" descr=""/>
        <xdr:cNvPicPr/>
      </xdr:nvPicPr>
      <xdr:blipFill>
        <a:blip r:embed="rId14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5" name="Imagem 1665" descr=""/>
        <xdr:cNvPicPr/>
      </xdr:nvPicPr>
      <xdr:blipFill>
        <a:blip r:embed="rId14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6" name="Imagem 1666" descr=""/>
        <xdr:cNvPicPr/>
      </xdr:nvPicPr>
      <xdr:blipFill>
        <a:blip r:embed="rId14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7" name="Imagem 1667" descr=""/>
        <xdr:cNvPicPr/>
      </xdr:nvPicPr>
      <xdr:blipFill>
        <a:blip r:embed="rId14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8" name="Imagem 1668" descr=""/>
        <xdr:cNvPicPr/>
      </xdr:nvPicPr>
      <xdr:blipFill>
        <a:blip r:embed="rId14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69" name="Imagem 1669" descr=""/>
        <xdr:cNvPicPr/>
      </xdr:nvPicPr>
      <xdr:blipFill>
        <a:blip r:embed="rId14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0" name="Imagem 1670" descr=""/>
        <xdr:cNvPicPr/>
      </xdr:nvPicPr>
      <xdr:blipFill>
        <a:blip r:embed="rId14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1" name="Imagem 1671" descr=""/>
        <xdr:cNvPicPr/>
      </xdr:nvPicPr>
      <xdr:blipFill>
        <a:blip r:embed="rId14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2" name="Imagem 1672" descr=""/>
        <xdr:cNvPicPr/>
      </xdr:nvPicPr>
      <xdr:blipFill>
        <a:blip r:embed="rId14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3" name="Imagem 1673" descr=""/>
        <xdr:cNvPicPr/>
      </xdr:nvPicPr>
      <xdr:blipFill>
        <a:blip r:embed="rId14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4" name="Imagem 1674" descr=""/>
        <xdr:cNvPicPr/>
      </xdr:nvPicPr>
      <xdr:blipFill>
        <a:blip r:embed="rId14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5" name="Imagem 1675" descr=""/>
        <xdr:cNvPicPr/>
      </xdr:nvPicPr>
      <xdr:blipFill>
        <a:blip r:embed="rId14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6" name="Imagem 1676" descr=""/>
        <xdr:cNvPicPr/>
      </xdr:nvPicPr>
      <xdr:blipFill>
        <a:blip r:embed="rId14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7" name="Imagem 1677" descr=""/>
        <xdr:cNvPicPr/>
      </xdr:nvPicPr>
      <xdr:blipFill>
        <a:blip r:embed="rId14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8" name="Imagem 1678" descr=""/>
        <xdr:cNvPicPr/>
      </xdr:nvPicPr>
      <xdr:blipFill>
        <a:blip r:embed="rId14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79" name="Imagem 1679" descr=""/>
        <xdr:cNvPicPr/>
      </xdr:nvPicPr>
      <xdr:blipFill>
        <a:blip r:embed="rId14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0" name="Imagem 1680" descr=""/>
        <xdr:cNvPicPr/>
      </xdr:nvPicPr>
      <xdr:blipFill>
        <a:blip r:embed="rId14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1" name="Imagem 1681" descr=""/>
        <xdr:cNvPicPr/>
      </xdr:nvPicPr>
      <xdr:blipFill>
        <a:blip r:embed="rId14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2" name="Imagem 1682" descr=""/>
        <xdr:cNvPicPr/>
      </xdr:nvPicPr>
      <xdr:blipFill>
        <a:blip r:embed="rId14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3" name="Imagem 1683" descr=""/>
        <xdr:cNvPicPr/>
      </xdr:nvPicPr>
      <xdr:blipFill>
        <a:blip r:embed="rId14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4" name="Imagem 1684" descr=""/>
        <xdr:cNvPicPr/>
      </xdr:nvPicPr>
      <xdr:blipFill>
        <a:blip r:embed="rId14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5" name="Imagem 1685" descr=""/>
        <xdr:cNvPicPr/>
      </xdr:nvPicPr>
      <xdr:blipFill>
        <a:blip r:embed="rId14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6" name="Imagem 1686" descr=""/>
        <xdr:cNvPicPr/>
      </xdr:nvPicPr>
      <xdr:blipFill>
        <a:blip r:embed="rId14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7" name="Imagem 1687" descr=""/>
        <xdr:cNvPicPr/>
      </xdr:nvPicPr>
      <xdr:blipFill>
        <a:blip r:embed="rId14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8" name="Imagem 1688" descr=""/>
        <xdr:cNvPicPr/>
      </xdr:nvPicPr>
      <xdr:blipFill>
        <a:blip r:embed="rId14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89" name="Imagem 1689" descr=""/>
        <xdr:cNvPicPr/>
      </xdr:nvPicPr>
      <xdr:blipFill>
        <a:blip r:embed="rId14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0" name="Imagem 1690" descr=""/>
        <xdr:cNvPicPr/>
      </xdr:nvPicPr>
      <xdr:blipFill>
        <a:blip r:embed="rId14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1" name="Imagem 1691" descr=""/>
        <xdr:cNvPicPr/>
      </xdr:nvPicPr>
      <xdr:blipFill>
        <a:blip r:embed="rId14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2" name="Imagem 1692" descr=""/>
        <xdr:cNvPicPr/>
      </xdr:nvPicPr>
      <xdr:blipFill>
        <a:blip r:embed="rId14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3" name="Imagem 1693" descr=""/>
        <xdr:cNvPicPr/>
      </xdr:nvPicPr>
      <xdr:blipFill>
        <a:blip r:embed="rId14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4" name="Imagem 1694" descr=""/>
        <xdr:cNvPicPr/>
      </xdr:nvPicPr>
      <xdr:blipFill>
        <a:blip r:embed="rId14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5" name="Imagem 1695" descr=""/>
        <xdr:cNvPicPr/>
      </xdr:nvPicPr>
      <xdr:blipFill>
        <a:blip r:embed="rId14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6" name="Imagem 1696" descr=""/>
        <xdr:cNvPicPr/>
      </xdr:nvPicPr>
      <xdr:blipFill>
        <a:blip r:embed="rId14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7" name="Imagem 1697" descr=""/>
        <xdr:cNvPicPr/>
      </xdr:nvPicPr>
      <xdr:blipFill>
        <a:blip r:embed="rId14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8" name="Imagem 1698" descr=""/>
        <xdr:cNvPicPr/>
      </xdr:nvPicPr>
      <xdr:blipFill>
        <a:blip r:embed="rId14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499" name="Imagem 1699" descr=""/>
        <xdr:cNvPicPr/>
      </xdr:nvPicPr>
      <xdr:blipFill>
        <a:blip r:embed="rId14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0" name="Imagem 1700" descr=""/>
        <xdr:cNvPicPr/>
      </xdr:nvPicPr>
      <xdr:blipFill>
        <a:blip r:embed="rId14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1" name="Imagem 1701" descr=""/>
        <xdr:cNvPicPr/>
      </xdr:nvPicPr>
      <xdr:blipFill>
        <a:blip r:embed="rId14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2" name="Imagem 1702" descr=""/>
        <xdr:cNvPicPr/>
      </xdr:nvPicPr>
      <xdr:blipFill>
        <a:blip r:embed="rId15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3" name="Imagem 1703" descr=""/>
        <xdr:cNvPicPr/>
      </xdr:nvPicPr>
      <xdr:blipFill>
        <a:blip r:embed="rId15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4" name="Imagem 1704" descr=""/>
        <xdr:cNvPicPr/>
      </xdr:nvPicPr>
      <xdr:blipFill>
        <a:blip r:embed="rId15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5" name="Imagem 1705" descr=""/>
        <xdr:cNvPicPr/>
      </xdr:nvPicPr>
      <xdr:blipFill>
        <a:blip r:embed="rId15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6" name="Imagem 1706" descr=""/>
        <xdr:cNvPicPr/>
      </xdr:nvPicPr>
      <xdr:blipFill>
        <a:blip r:embed="rId15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7" name="Imagem 1707" descr=""/>
        <xdr:cNvPicPr/>
      </xdr:nvPicPr>
      <xdr:blipFill>
        <a:blip r:embed="rId15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8" name="Imagem 1708" descr=""/>
        <xdr:cNvPicPr/>
      </xdr:nvPicPr>
      <xdr:blipFill>
        <a:blip r:embed="rId15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09" name="Imagem 1709" descr=""/>
        <xdr:cNvPicPr/>
      </xdr:nvPicPr>
      <xdr:blipFill>
        <a:blip r:embed="rId15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0" name="Imagem 1710" descr=""/>
        <xdr:cNvPicPr/>
      </xdr:nvPicPr>
      <xdr:blipFill>
        <a:blip r:embed="rId15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1" name="Imagem 1711" descr=""/>
        <xdr:cNvPicPr/>
      </xdr:nvPicPr>
      <xdr:blipFill>
        <a:blip r:embed="rId15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2" name="Imagem 1712" descr=""/>
        <xdr:cNvPicPr/>
      </xdr:nvPicPr>
      <xdr:blipFill>
        <a:blip r:embed="rId15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3" name="Imagem 1713" descr=""/>
        <xdr:cNvPicPr/>
      </xdr:nvPicPr>
      <xdr:blipFill>
        <a:blip r:embed="rId15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4" name="Imagem 1714" descr=""/>
        <xdr:cNvPicPr/>
      </xdr:nvPicPr>
      <xdr:blipFill>
        <a:blip r:embed="rId15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5" name="Imagem 1715" descr=""/>
        <xdr:cNvPicPr/>
      </xdr:nvPicPr>
      <xdr:blipFill>
        <a:blip r:embed="rId15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6" name="Imagem 1716" descr=""/>
        <xdr:cNvPicPr/>
      </xdr:nvPicPr>
      <xdr:blipFill>
        <a:blip r:embed="rId15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7" name="Imagem 1717" descr=""/>
        <xdr:cNvPicPr/>
      </xdr:nvPicPr>
      <xdr:blipFill>
        <a:blip r:embed="rId15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8" name="Imagem 1718" descr=""/>
        <xdr:cNvPicPr/>
      </xdr:nvPicPr>
      <xdr:blipFill>
        <a:blip r:embed="rId15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19" name="Imagem 1719" descr=""/>
        <xdr:cNvPicPr/>
      </xdr:nvPicPr>
      <xdr:blipFill>
        <a:blip r:embed="rId15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0" name="Imagem 1720" descr=""/>
        <xdr:cNvPicPr/>
      </xdr:nvPicPr>
      <xdr:blipFill>
        <a:blip r:embed="rId15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1" name="Imagem 1721" descr=""/>
        <xdr:cNvPicPr/>
      </xdr:nvPicPr>
      <xdr:blipFill>
        <a:blip r:embed="rId15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2" name="Imagem 1722" descr=""/>
        <xdr:cNvPicPr/>
      </xdr:nvPicPr>
      <xdr:blipFill>
        <a:blip r:embed="rId15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3" name="Imagem 1723" descr=""/>
        <xdr:cNvPicPr/>
      </xdr:nvPicPr>
      <xdr:blipFill>
        <a:blip r:embed="rId15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4" name="Imagem 1724" descr=""/>
        <xdr:cNvPicPr/>
      </xdr:nvPicPr>
      <xdr:blipFill>
        <a:blip r:embed="rId15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5" name="Imagem 1725" descr=""/>
        <xdr:cNvPicPr/>
      </xdr:nvPicPr>
      <xdr:blipFill>
        <a:blip r:embed="rId152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6" name="Imagem 1726" descr=""/>
        <xdr:cNvPicPr/>
      </xdr:nvPicPr>
      <xdr:blipFill>
        <a:blip r:embed="rId152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7" name="Imagem 1727" descr=""/>
        <xdr:cNvPicPr/>
      </xdr:nvPicPr>
      <xdr:blipFill>
        <a:blip r:embed="rId152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8" name="Imagem 1728" descr=""/>
        <xdr:cNvPicPr/>
      </xdr:nvPicPr>
      <xdr:blipFill>
        <a:blip r:embed="rId152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29" name="Imagem 1729" descr=""/>
        <xdr:cNvPicPr/>
      </xdr:nvPicPr>
      <xdr:blipFill>
        <a:blip r:embed="rId152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0" name="Imagem 1730" descr=""/>
        <xdr:cNvPicPr/>
      </xdr:nvPicPr>
      <xdr:blipFill>
        <a:blip r:embed="rId152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1" name="Imagem 1731" descr=""/>
        <xdr:cNvPicPr/>
      </xdr:nvPicPr>
      <xdr:blipFill>
        <a:blip r:embed="rId152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2" name="Imagem 1732" descr=""/>
        <xdr:cNvPicPr/>
      </xdr:nvPicPr>
      <xdr:blipFill>
        <a:blip r:embed="rId153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3" name="Imagem 1733" descr=""/>
        <xdr:cNvPicPr/>
      </xdr:nvPicPr>
      <xdr:blipFill>
        <a:blip r:embed="rId153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4" name="Imagem 1734" descr=""/>
        <xdr:cNvPicPr/>
      </xdr:nvPicPr>
      <xdr:blipFill>
        <a:blip r:embed="rId153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5" name="Imagem 1735" descr=""/>
        <xdr:cNvPicPr/>
      </xdr:nvPicPr>
      <xdr:blipFill>
        <a:blip r:embed="rId153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6" name="Imagem 1736" descr=""/>
        <xdr:cNvPicPr/>
      </xdr:nvPicPr>
      <xdr:blipFill>
        <a:blip r:embed="rId153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7" name="Imagem 1737" descr=""/>
        <xdr:cNvPicPr/>
      </xdr:nvPicPr>
      <xdr:blipFill>
        <a:blip r:embed="rId153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8" name="Imagem 1738" descr=""/>
        <xdr:cNvPicPr/>
      </xdr:nvPicPr>
      <xdr:blipFill>
        <a:blip r:embed="rId153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39" name="Imagem 1739" descr=""/>
        <xdr:cNvPicPr/>
      </xdr:nvPicPr>
      <xdr:blipFill>
        <a:blip r:embed="rId153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0" name="Imagem 1740" descr=""/>
        <xdr:cNvPicPr/>
      </xdr:nvPicPr>
      <xdr:blipFill>
        <a:blip r:embed="rId153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1" name="Imagem 1741" descr=""/>
        <xdr:cNvPicPr/>
      </xdr:nvPicPr>
      <xdr:blipFill>
        <a:blip r:embed="rId153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2" name="Imagem 1742" descr=""/>
        <xdr:cNvPicPr/>
      </xdr:nvPicPr>
      <xdr:blipFill>
        <a:blip r:embed="rId154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3" name="Imagem 1743" descr=""/>
        <xdr:cNvPicPr/>
      </xdr:nvPicPr>
      <xdr:blipFill>
        <a:blip r:embed="rId154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4" name="Imagem 1744" descr=""/>
        <xdr:cNvPicPr/>
      </xdr:nvPicPr>
      <xdr:blipFill>
        <a:blip r:embed="rId154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5" name="Imagem 1745" descr=""/>
        <xdr:cNvPicPr/>
      </xdr:nvPicPr>
      <xdr:blipFill>
        <a:blip r:embed="rId154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6" name="Imagem 1746" descr=""/>
        <xdr:cNvPicPr/>
      </xdr:nvPicPr>
      <xdr:blipFill>
        <a:blip r:embed="rId154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7" name="Imagem 1747" descr=""/>
        <xdr:cNvPicPr/>
      </xdr:nvPicPr>
      <xdr:blipFill>
        <a:blip r:embed="rId154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8" name="Imagem 1748" descr=""/>
        <xdr:cNvPicPr/>
      </xdr:nvPicPr>
      <xdr:blipFill>
        <a:blip r:embed="rId154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49" name="Imagem 1749" descr=""/>
        <xdr:cNvPicPr/>
      </xdr:nvPicPr>
      <xdr:blipFill>
        <a:blip r:embed="rId154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0" name="Imagem 1750" descr=""/>
        <xdr:cNvPicPr/>
      </xdr:nvPicPr>
      <xdr:blipFill>
        <a:blip r:embed="rId154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1" name="Imagem 1751" descr=""/>
        <xdr:cNvPicPr/>
      </xdr:nvPicPr>
      <xdr:blipFill>
        <a:blip r:embed="rId154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2" name="Imagem 1752" descr=""/>
        <xdr:cNvPicPr/>
      </xdr:nvPicPr>
      <xdr:blipFill>
        <a:blip r:embed="rId155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3" name="Imagem 1753" descr=""/>
        <xdr:cNvPicPr/>
      </xdr:nvPicPr>
      <xdr:blipFill>
        <a:blip r:embed="rId155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4" name="Imagem 1754" descr=""/>
        <xdr:cNvPicPr/>
      </xdr:nvPicPr>
      <xdr:blipFill>
        <a:blip r:embed="rId155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5" name="Imagem 1755" descr=""/>
        <xdr:cNvPicPr/>
      </xdr:nvPicPr>
      <xdr:blipFill>
        <a:blip r:embed="rId155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6" name="Imagem 1756" descr=""/>
        <xdr:cNvPicPr/>
      </xdr:nvPicPr>
      <xdr:blipFill>
        <a:blip r:embed="rId155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7" name="Imagem 1757" descr=""/>
        <xdr:cNvPicPr/>
      </xdr:nvPicPr>
      <xdr:blipFill>
        <a:blip r:embed="rId155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8" name="Imagem 1758" descr=""/>
        <xdr:cNvPicPr/>
      </xdr:nvPicPr>
      <xdr:blipFill>
        <a:blip r:embed="rId155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59" name="Imagem 1759" descr=""/>
        <xdr:cNvPicPr/>
      </xdr:nvPicPr>
      <xdr:blipFill>
        <a:blip r:embed="rId155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0" name="Imagem 1760" descr=""/>
        <xdr:cNvPicPr/>
      </xdr:nvPicPr>
      <xdr:blipFill>
        <a:blip r:embed="rId155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1" name="Imagem 1761" descr=""/>
        <xdr:cNvPicPr/>
      </xdr:nvPicPr>
      <xdr:blipFill>
        <a:blip r:embed="rId155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2" name="Imagem 1762" descr=""/>
        <xdr:cNvPicPr/>
      </xdr:nvPicPr>
      <xdr:blipFill>
        <a:blip r:embed="rId156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3" name="Imagem 1763" descr=""/>
        <xdr:cNvPicPr/>
      </xdr:nvPicPr>
      <xdr:blipFill>
        <a:blip r:embed="rId156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4" name="Imagem 1764" descr=""/>
        <xdr:cNvPicPr/>
      </xdr:nvPicPr>
      <xdr:blipFill>
        <a:blip r:embed="rId156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5" name="Imagem 1765" descr=""/>
        <xdr:cNvPicPr/>
      </xdr:nvPicPr>
      <xdr:blipFill>
        <a:blip r:embed="rId156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6" name="Imagem 1766" descr=""/>
        <xdr:cNvPicPr/>
      </xdr:nvPicPr>
      <xdr:blipFill>
        <a:blip r:embed="rId156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7" name="Imagem 1767" descr=""/>
        <xdr:cNvPicPr/>
      </xdr:nvPicPr>
      <xdr:blipFill>
        <a:blip r:embed="rId156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8" name="Imagem 1768" descr=""/>
        <xdr:cNvPicPr/>
      </xdr:nvPicPr>
      <xdr:blipFill>
        <a:blip r:embed="rId156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69" name="Imagem 1769" descr=""/>
        <xdr:cNvPicPr/>
      </xdr:nvPicPr>
      <xdr:blipFill>
        <a:blip r:embed="rId156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0" name="Imagem 1770" descr=""/>
        <xdr:cNvPicPr/>
      </xdr:nvPicPr>
      <xdr:blipFill>
        <a:blip r:embed="rId156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1" name="Imagem 1771" descr=""/>
        <xdr:cNvPicPr/>
      </xdr:nvPicPr>
      <xdr:blipFill>
        <a:blip r:embed="rId156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2" name="Imagem 1772" descr=""/>
        <xdr:cNvPicPr/>
      </xdr:nvPicPr>
      <xdr:blipFill>
        <a:blip r:embed="rId157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3" name="Imagem 1773" descr=""/>
        <xdr:cNvPicPr/>
      </xdr:nvPicPr>
      <xdr:blipFill>
        <a:blip r:embed="rId157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4" name="Imagem 1774" descr=""/>
        <xdr:cNvPicPr/>
      </xdr:nvPicPr>
      <xdr:blipFill>
        <a:blip r:embed="rId157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5" name="Imagem 1775" descr=""/>
        <xdr:cNvPicPr/>
      </xdr:nvPicPr>
      <xdr:blipFill>
        <a:blip r:embed="rId157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6" name="Imagem 1776" descr=""/>
        <xdr:cNvPicPr/>
      </xdr:nvPicPr>
      <xdr:blipFill>
        <a:blip r:embed="rId157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7" name="Imagem 1777" descr=""/>
        <xdr:cNvPicPr/>
      </xdr:nvPicPr>
      <xdr:blipFill>
        <a:blip r:embed="rId157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8" name="Imagem 1778" descr=""/>
        <xdr:cNvPicPr/>
      </xdr:nvPicPr>
      <xdr:blipFill>
        <a:blip r:embed="rId157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79" name="Imagem 1779" descr=""/>
        <xdr:cNvPicPr/>
      </xdr:nvPicPr>
      <xdr:blipFill>
        <a:blip r:embed="rId157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0" name="Imagem 1780" descr=""/>
        <xdr:cNvPicPr/>
      </xdr:nvPicPr>
      <xdr:blipFill>
        <a:blip r:embed="rId157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1" name="Imagem 1781" descr=""/>
        <xdr:cNvPicPr/>
      </xdr:nvPicPr>
      <xdr:blipFill>
        <a:blip r:embed="rId157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2" name="Imagem 1782" descr=""/>
        <xdr:cNvPicPr/>
      </xdr:nvPicPr>
      <xdr:blipFill>
        <a:blip r:embed="rId158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3" name="Imagem 1783" descr=""/>
        <xdr:cNvPicPr/>
      </xdr:nvPicPr>
      <xdr:blipFill>
        <a:blip r:embed="rId158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4" name="Imagem 1784" descr=""/>
        <xdr:cNvPicPr/>
      </xdr:nvPicPr>
      <xdr:blipFill>
        <a:blip r:embed="rId158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5" name="Imagem 1785" descr=""/>
        <xdr:cNvPicPr/>
      </xdr:nvPicPr>
      <xdr:blipFill>
        <a:blip r:embed="rId158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6" name="Imagem 1786" descr=""/>
        <xdr:cNvPicPr/>
      </xdr:nvPicPr>
      <xdr:blipFill>
        <a:blip r:embed="rId158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7" name="Imagem 1787" descr=""/>
        <xdr:cNvPicPr/>
      </xdr:nvPicPr>
      <xdr:blipFill>
        <a:blip r:embed="rId158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8" name="Imagem 1788" descr=""/>
        <xdr:cNvPicPr/>
      </xdr:nvPicPr>
      <xdr:blipFill>
        <a:blip r:embed="rId158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89" name="Imagem 1789" descr=""/>
        <xdr:cNvPicPr/>
      </xdr:nvPicPr>
      <xdr:blipFill>
        <a:blip r:embed="rId158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0" name="Imagem 1790" descr=""/>
        <xdr:cNvPicPr/>
      </xdr:nvPicPr>
      <xdr:blipFill>
        <a:blip r:embed="rId158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1" name="Imagem 1791" descr=""/>
        <xdr:cNvPicPr/>
      </xdr:nvPicPr>
      <xdr:blipFill>
        <a:blip r:embed="rId158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2" name="Imagem 1792" descr=""/>
        <xdr:cNvPicPr/>
      </xdr:nvPicPr>
      <xdr:blipFill>
        <a:blip r:embed="rId159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3" name="Imagem 1793" descr=""/>
        <xdr:cNvPicPr/>
      </xdr:nvPicPr>
      <xdr:blipFill>
        <a:blip r:embed="rId159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4" name="Imagem 1794" descr=""/>
        <xdr:cNvPicPr/>
      </xdr:nvPicPr>
      <xdr:blipFill>
        <a:blip r:embed="rId159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5" name="Imagem 1795" descr=""/>
        <xdr:cNvPicPr/>
      </xdr:nvPicPr>
      <xdr:blipFill>
        <a:blip r:embed="rId159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6" name="Imagem 1796" descr=""/>
        <xdr:cNvPicPr/>
      </xdr:nvPicPr>
      <xdr:blipFill>
        <a:blip r:embed="rId159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7" name="Imagem 1797" descr=""/>
        <xdr:cNvPicPr/>
      </xdr:nvPicPr>
      <xdr:blipFill>
        <a:blip r:embed="rId159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8" name="Imagem 1798" descr=""/>
        <xdr:cNvPicPr/>
      </xdr:nvPicPr>
      <xdr:blipFill>
        <a:blip r:embed="rId159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599" name="Imagem 1799" descr=""/>
        <xdr:cNvPicPr/>
      </xdr:nvPicPr>
      <xdr:blipFill>
        <a:blip r:embed="rId159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0" name="Imagem 1800" descr=""/>
        <xdr:cNvPicPr/>
      </xdr:nvPicPr>
      <xdr:blipFill>
        <a:blip r:embed="rId159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1" name="Imagem 1801" descr=""/>
        <xdr:cNvPicPr/>
      </xdr:nvPicPr>
      <xdr:blipFill>
        <a:blip r:embed="rId159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2" name="Imagem 1802" descr=""/>
        <xdr:cNvPicPr/>
      </xdr:nvPicPr>
      <xdr:blipFill>
        <a:blip r:embed="rId160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3" name="Imagem 1803" descr=""/>
        <xdr:cNvPicPr/>
      </xdr:nvPicPr>
      <xdr:blipFill>
        <a:blip r:embed="rId160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4" name="Imagem 1804" descr=""/>
        <xdr:cNvPicPr/>
      </xdr:nvPicPr>
      <xdr:blipFill>
        <a:blip r:embed="rId160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5" name="Imagem 1805" descr=""/>
        <xdr:cNvPicPr/>
      </xdr:nvPicPr>
      <xdr:blipFill>
        <a:blip r:embed="rId160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6" name="Imagem 1806" descr=""/>
        <xdr:cNvPicPr/>
      </xdr:nvPicPr>
      <xdr:blipFill>
        <a:blip r:embed="rId160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7" name="Imagem 1807" descr=""/>
        <xdr:cNvPicPr/>
      </xdr:nvPicPr>
      <xdr:blipFill>
        <a:blip r:embed="rId160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8" name="Imagem 1808" descr=""/>
        <xdr:cNvPicPr/>
      </xdr:nvPicPr>
      <xdr:blipFill>
        <a:blip r:embed="rId160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09" name="Imagem 1809" descr=""/>
        <xdr:cNvPicPr/>
      </xdr:nvPicPr>
      <xdr:blipFill>
        <a:blip r:embed="rId160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0" name="Imagem 1810" descr=""/>
        <xdr:cNvPicPr/>
      </xdr:nvPicPr>
      <xdr:blipFill>
        <a:blip r:embed="rId160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1" name="Imagem 1811" descr=""/>
        <xdr:cNvPicPr/>
      </xdr:nvPicPr>
      <xdr:blipFill>
        <a:blip r:embed="rId160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2" name="Imagem 1812" descr=""/>
        <xdr:cNvPicPr/>
      </xdr:nvPicPr>
      <xdr:blipFill>
        <a:blip r:embed="rId161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3" name="Imagem 1813" descr=""/>
        <xdr:cNvPicPr/>
      </xdr:nvPicPr>
      <xdr:blipFill>
        <a:blip r:embed="rId161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4" name="Imagem 1814" descr=""/>
        <xdr:cNvPicPr/>
      </xdr:nvPicPr>
      <xdr:blipFill>
        <a:blip r:embed="rId161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5" name="Imagem 1815" descr=""/>
        <xdr:cNvPicPr/>
      </xdr:nvPicPr>
      <xdr:blipFill>
        <a:blip r:embed="rId1613"/>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6" name="Imagem 1816" descr=""/>
        <xdr:cNvPicPr/>
      </xdr:nvPicPr>
      <xdr:blipFill>
        <a:blip r:embed="rId1614"/>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7" name="Imagem 1817" descr=""/>
        <xdr:cNvPicPr/>
      </xdr:nvPicPr>
      <xdr:blipFill>
        <a:blip r:embed="rId1615"/>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8" name="Imagem 1818" descr=""/>
        <xdr:cNvPicPr/>
      </xdr:nvPicPr>
      <xdr:blipFill>
        <a:blip r:embed="rId1616"/>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19" name="Imagem 1819" descr=""/>
        <xdr:cNvPicPr/>
      </xdr:nvPicPr>
      <xdr:blipFill>
        <a:blip r:embed="rId1617"/>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20" name="Imagem 1820" descr=""/>
        <xdr:cNvPicPr/>
      </xdr:nvPicPr>
      <xdr:blipFill>
        <a:blip r:embed="rId1618"/>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21" name="Imagem 1821" descr=""/>
        <xdr:cNvPicPr/>
      </xdr:nvPicPr>
      <xdr:blipFill>
        <a:blip r:embed="rId1619"/>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22" name="Imagem 1822" descr=""/>
        <xdr:cNvPicPr/>
      </xdr:nvPicPr>
      <xdr:blipFill>
        <a:blip r:embed="rId1620"/>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23" name="Imagem 1823" descr=""/>
        <xdr:cNvPicPr/>
      </xdr:nvPicPr>
      <xdr:blipFill>
        <a:blip r:embed="rId1621"/>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24" name="Imagem 1824" descr=""/>
        <xdr:cNvPicPr/>
      </xdr:nvPicPr>
      <xdr:blipFill>
        <a:blip r:embed="rId1622"/>
        <a:stretch/>
      </xdr:blipFill>
      <xdr:spPr>
        <a:xfrm>
          <a:off x="0" y="571680"/>
          <a:ext cx="8640" cy="12312000"/>
        </a:xfrm>
        <a:prstGeom prst="rect">
          <a:avLst/>
        </a:prstGeom>
        <a:ln w="0">
          <a:noFill/>
        </a:ln>
      </xdr:spPr>
    </xdr:pic>
    <xdr:clientData/>
  </xdr:twoCellAnchor>
  <xdr:twoCellAnchor editAs="oneCell">
    <xdr:from>
      <xdr:col>0</xdr:col>
      <xdr:colOff>0</xdr:colOff>
      <xdr:row>3</xdr:row>
      <xdr:rowOff>0</xdr:rowOff>
    </xdr:from>
    <xdr:to>
      <xdr:col>0</xdr:col>
      <xdr:colOff>8640</xdr:colOff>
      <xdr:row>56</xdr:row>
      <xdr:rowOff>63000</xdr:rowOff>
    </xdr:to>
    <xdr:pic>
      <xdr:nvPicPr>
        <xdr:cNvPr id="1625" name="Imagem 1825" descr=""/>
        <xdr:cNvPicPr/>
      </xdr:nvPicPr>
      <xdr:blipFill>
        <a:blip r:embed="rId1623"/>
        <a:stretch/>
      </xdr:blipFill>
      <xdr:spPr>
        <a:xfrm>
          <a:off x="0" y="571680"/>
          <a:ext cx="8640" cy="12312000"/>
        </a:xfrm>
        <a:prstGeom prst="rect">
          <a:avLst/>
        </a:prstGeom>
        <a:ln w="0">
          <a:noFill/>
        </a:ln>
      </xdr:spPr>
    </xdr:pic>
    <xdr:clientData/>
  </xdr:twoCellAnchor>
  <xdr:twoCellAnchor editAs="oneCell">
    <xdr:from>
      <xdr:col>0</xdr:col>
      <xdr:colOff>0</xdr:colOff>
      <xdr:row>5</xdr:row>
      <xdr:rowOff>0</xdr:rowOff>
    </xdr:from>
    <xdr:to>
      <xdr:col>0</xdr:col>
      <xdr:colOff>6840</xdr:colOff>
      <xdr:row>60</xdr:row>
      <xdr:rowOff>63000</xdr:rowOff>
    </xdr:to>
    <xdr:pic>
      <xdr:nvPicPr>
        <xdr:cNvPr id="1626" name="Imagem 1826" descr=""/>
        <xdr:cNvPicPr/>
      </xdr:nvPicPr>
      <xdr:blipFill>
        <a:blip r:embed="rId1624"/>
        <a:stretch/>
      </xdr:blipFill>
      <xdr:spPr>
        <a:xfrm>
          <a:off x="0" y="1028880"/>
          <a:ext cx="6840" cy="12692880"/>
        </a:xfrm>
        <a:prstGeom prst="rect">
          <a:avLst/>
        </a:prstGeom>
        <a:ln w="0">
          <a:noFill/>
        </a:ln>
      </xdr:spPr>
    </xdr:pic>
    <xdr:clientData/>
  </xdr:twoCellAnchor>
  <xdr:twoCellAnchor editAs="oneCell">
    <xdr:from>
      <xdr:col>0</xdr:col>
      <xdr:colOff>0</xdr:colOff>
      <xdr:row>5</xdr:row>
      <xdr:rowOff>0</xdr:rowOff>
    </xdr:from>
    <xdr:to>
      <xdr:col>0</xdr:col>
      <xdr:colOff>6840</xdr:colOff>
      <xdr:row>66</xdr:row>
      <xdr:rowOff>92160</xdr:rowOff>
    </xdr:to>
    <xdr:pic>
      <xdr:nvPicPr>
        <xdr:cNvPr id="1627" name="Imagem 1827" descr=""/>
        <xdr:cNvPicPr/>
      </xdr:nvPicPr>
      <xdr:blipFill>
        <a:blip r:embed="rId1625"/>
        <a:stretch/>
      </xdr:blipFill>
      <xdr:spPr>
        <a:xfrm>
          <a:off x="0" y="1028880"/>
          <a:ext cx="6840" cy="14169960"/>
        </a:xfrm>
        <a:prstGeom prst="rect">
          <a:avLst/>
        </a:prstGeom>
        <a:ln w="0">
          <a:noFill/>
        </a:ln>
      </xdr:spPr>
    </xdr:pic>
    <xdr:clientData/>
  </xdr:twoCellAnchor>
  <xdr:twoCellAnchor editAs="oneCell">
    <xdr:from>
      <xdr:col>0</xdr:col>
      <xdr:colOff>0</xdr:colOff>
      <xdr:row>5</xdr:row>
      <xdr:rowOff>0</xdr:rowOff>
    </xdr:from>
    <xdr:to>
      <xdr:col>0</xdr:col>
      <xdr:colOff>6840</xdr:colOff>
      <xdr:row>74</xdr:row>
      <xdr:rowOff>51840</xdr:rowOff>
    </xdr:to>
    <xdr:pic>
      <xdr:nvPicPr>
        <xdr:cNvPr id="1628" name="Imagem 1828" descr=""/>
        <xdr:cNvPicPr/>
      </xdr:nvPicPr>
      <xdr:blipFill>
        <a:blip r:embed="rId1626"/>
        <a:stretch/>
      </xdr:blipFill>
      <xdr:spPr>
        <a:xfrm>
          <a:off x="0" y="1028880"/>
          <a:ext cx="6840" cy="15729840"/>
        </a:xfrm>
        <a:prstGeom prst="rect">
          <a:avLst/>
        </a:prstGeom>
        <a:ln w="0">
          <a:noFill/>
        </a:ln>
      </xdr:spPr>
    </xdr:pic>
    <xdr:clientData/>
  </xdr:twoCellAnchor>
  <xdr:twoCellAnchor editAs="oneCell">
    <xdr:from>
      <xdr:col>0</xdr:col>
      <xdr:colOff>0</xdr:colOff>
      <xdr:row>5</xdr:row>
      <xdr:rowOff>0</xdr:rowOff>
    </xdr:from>
    <xdr:to>
      <xdr:col>0</xdr:col>
      <xdr:colOff>6840</xdr:colOff>
      <xdr:row>77</xdr:row>
      <xdr:rowOff>44640</xdr:rowOff>
    </xdr:to>
    <xdr:pic>
      <xdr:nvPicPr>
        <xdr:cNvPr id="1629" name="Imagem 1829" descr=""/>
        <xdr:cNvPicPr/>
      </xdr:nvPicPr>
      <xdr:blipFill>
        <a:blip r:embed="rId1627"/>
        <a:stretch/>
      </xdr:blipFill>
      <xdr:spPr>
        <a:xfrm>
          <a:off x="0" y="1028880"/>
          <a:ext cx="6840" cy="16446600"/>
        </a:xfrm>
        <a:prstGeom prst="rect">
          <a:avLst/>
        </a:prstGeom>
        <a:ln w="0">
          <a:noFill/>
        </a:ln>
      </xdr:spPr>
    </xdr:pic>
    <xdr:clientData/>
  </xdr:twoCellAnchor>
  <xdr:twoCellAnchor editAs="oneCell">
    <xdr:from>
      <xdr:col>0</xdr:col>
      <xdr:colOff>0</xdr:colOff>
      <xdr:row>5</xdr:row>
      <xdr:rowOff>0</xdr:rowOff>
    </xdr:from>
    <xdr:to>
      <xdr:col>0</xdr:col>
      <xdr:colOff>6840</xdr:colOff>
      <xdr:row>80</xdr:row>
      <xdr:rowOff>121320</xdr:rowOff>
    </xdr:to>
    <xdr:pic>
      <xdr:nvPicPr>
        <xdr:cNvPr id="1630" name="Imagem 1830" descr=""/>
        <xdr:cNvPicPr/>
      </xdr:nvPicPr>
      <xdr:blipFill>
        <a:blip r:embed="rId1628"/>
        <a:stretch/>
      </xdr:blipFill>
      <xdr:spPr>
        <a:xfrm>
          <a:off x="0" y="1028880"/>
          <a:ext cx="6840" cy="17170920"/>
        </a:xfrm>
        <a:prstGeom prst="rect">
          <a:avLst/>
        </a:prstGeom>
        <a:ln w="0">
          <a:noFill/>
        </a:ln>
      </xdr:spPr>
    </xdr:pic>
    <xdr:clientData/>
  </xdr:twoCellAnchor>
  <xdr:twoCellAnchor editAs="oneCell">
    <xdr:from>
      <xdr:col>0</xdr:col>
      <xdr:colOff>0</xdr:colOff>
      <xdr:row>5</xdr:row>
      <xdr:rowOff>0</xdr:rowOff>
    </xdr:from>
    <xdr:to>
      <xdr:col>0</xdr:col>
      <xdr:colOff>6840</xdr:colOff>
      <xdr:row>82</xdr:row>
      <xdr:rowOff>121320</xdr:rowOff>
    </xdr:to>
    <xdr:pic>
      <xdr:nvPicPr>
        <xdr:cNvPr id="1631" name="Imagem 1831" descr=""/>
        <xdr:cNvPicPr/>
      </xdr:nvPicPr>
      <xdr:blipFill>
        <a:blip r:embed="rId1629"/>
        <a:stretch/>
      </xdr:blipFill>
      <xdr:spPr>
        <a:xfrm>
          <a:off x="0" y="1028880"/>
          <a:ext cx="6840" cy="17551800"/>
        </a:xfrm>
        <a:prstGeom prst="rect">
          <a:avLst/>
        </a:prstGeom>
        <a:ln w="0">
          <a:noFill/>
        </a:ln>
      </xdr:spPr>
    </xdr:pic>
    <xdr:clientData/>
  </xdr:twoCellAnchor>
  <xdr:twoCellAnchor editAs="oneCell">
    <xdr:from>
      <xdr:col>0</xdr:col>
      <xdr:colOff>0</xdr:colOff>
      <xdr:row>5</xdr:row>
      <xdr:rowOff>0</xdr:rowOff>
    </xdr:from>
    <xdr:to>
      <xdr:col>0</xdr:col>
      <xdr:colOff>6840</xdr:colOff>
      <xdr:row>108</xdr:row>
      <xdr:rowOff>137160</xdr:rowOff>
    </xdr:to>
    <xdr:pic>
      <xdr:nvPicPr>
        <xdr:cNvPr id="1632" name="Imagem 1832" descr=""/>
        <xdr:cNvPicPr/>
      </xdr:nvPicPr>
      <xdr:blipFill>
        <a:blip r:embed="rId1630"/>
        <a:stretch/>
      </xdr:blipFill>
      <xdr:spPr>
        <a:xfrm>
          <a:off x="0" y="1028880"/>
          <a:ext cx="6840" cy="23282640"/>
        </a:xfrm>
        <a:prstGeom prst="rect">
          <a:avLst/>
        </a:prstGeom>
        <a:ln w="0">
          <a:noFill/>
        </a:ln>
      </xdr:spPr>
    </xdr:pic>
    <xdr:clientData/>
  </xdr:twoCellAnchor>
  <xdr:twoCellAnchor editAs="oneCell">
    <xdr:from>
      <xdr:col>0</xdr:col>
      <xdr:colOff>0</xdr:colOff>
      <xdr:row>5</xdr:row>
      <xdr:rowOff>0</xdr:rowOff>
    </xdr:from>
    <xdr:to>
      <xdr:col>0</xdr:col>
      <xdr:colOff>6840</xdr:colOff>
      <xdr:row>116</xdr:row>
      <xdr:rowOff>244800</xdr:rowOff>
    </xdr:to>
    <xdr:pic>
      <xdr:nvPicPr>
        <xdr:cNvPr id="1633" name="Imagem 1833" descr=""/>
        <xdr:cNvPicPr/>
      </xdr:nvPicPr>
      <xdr:blipFill>
        <a:blip r:embed="rId1631"/>
        <a:stretch/>
      </xdr:blipFill>
      <xdr:spPr>
        <a:xfrm>
          <a:off x="0" y="1028880"/>
          <a:ext cx="6840" cy="25143120"/>
        </a:xfrm>
        <a:prstGeom prst="rect">
          <a:avLst/>
        </a:prstGeom>
        <a:ln w="0">
          <a:noFill/>
        </a:ln>
      </xdr:spPr>
    </xdr:pic>
    <xdr:clientData/>
  </xdr:twoCellAnchor>
  <xdr:twoCellAnchor editAs="oneCell">
    <xdr:from>
      <xdr:col>0</xdr:col>
      <xdr:colOff>0</xdr:colOff>
      <xdr:row>5</xdr:row>
      <xdr:rowOff>0</xdr:rowOff>
    </xdr:from>
    <xdr:to>
      <xdr:col>0</xdr:col>
      <xdr:colOff>6840</xdr:colOff>
      <xdr:row>126</xdr:row>
      <xdr:rowOff>237600</xdr:rowOff>
    </xdr:to>
    <xdr:pic>
      <xdr:nvPicPr>
        <xdr:cNvPr id="1634" name="Imagem 1834" descr=""/>
        <xdr:cNvPicPr/>
      </xdr:nvPicPr>
      <xdr:blipFill>
        <a:blip r:embed="rId1632"/>
        <a:stretch/>
      </xdr:blipFill>
      <xdr:spPr>
        <a:xfrm>
          <a:off x="0" y="1028880"/>
          <a:ext cx="6840" cy="27269280"/>
        </a:xfrm>
        <a:prstGeom prst="rect">
          <a:avLst/>
        </a:prstGeom>
        <a:ln w="0">
          <a:noFill/>
        </a:ln>
      </xdr:spPr>
    </xdr:pic>
    <xdr:clientData/>
  </xdr:twoCellAnchor>
  <xdr:twoCellAnchor editAs="oneCell">
    <xdr:from>
      <xdr:col>0</xdr:col>
      <xdr:colOff>0</xdr:colOff>
      <xdr:row>5</xdr:row>
      <xdr:rowOff>0</xdr:rowOff>
    </xdr:from>
    <xdr:to>
      <xdr:col>0</xdr:col>
      <xdr:colOff>6840</xdr:colOff>
      <xdr:row>128</xdr:row>
      <xdr:rowOff>81000</xdr:rowOff>
    </xdr:to>
    <xdr:pic>
      <xdr:nvPicPr>
        <xdr:cNvPr id="1635" name="Imagem 1835" descr=""/>
        <xdr:cNvPicPr/>
      </xdr:nvPicPr>
      <xdr:blipFill>
        <a:blip r:embed="rId1633"/>
        <a:stretch/>
      </xdr:blipFill>
      <xdr:spPr>
        <a:xfrm>
          <a:off x="0" y="1028880"/>
          <a:ext cx="6840" cy="27646200"/>
        </a:xfrm>
        <a:prstGeom prst="rect">
          <a:avLst/>
        </a:prstGeom>
        <a:ln w="0">
          <a:noFill/>
        </a:ln>
      </xdr:spPr>
    </xdr:pic>
    <xdr:clientData/>
  </xdr:twoCellAnchor>
  <xdr:twoCellAnchor editAs="oneCell">
    <xdr:from>
      <xdr:col>0</xdr:col>
      <xdr:colOff>0</xdr:colOff>
      <xdr:row>5</xdr:row>
      <xdr:rowOff>0</xdr:rowOff>
    </xdr:from>
    <xdr:to>
      <xdr:col>0</xdr:col>
      <xdr:colOff>6840</xdr:colOff>
      <xdr:row>139</xdr:row>
      <xdr:rowOff>262440</xdr:rowOff>
    </xdr:to>
    <xdr:pic>
      <xdr:nvPicPr>
        <xdr:cNvPr id="1636" name="Imagem 1836" descr=""/>
        <xdr:cNvPicPr/>
      </xdr:nvPicPr>
      <xdr:blipFill>
        <a:blip r:embed="rId1634"/>
        <a:stretch/>
      </xdr:blipFill>
      <xdr:spPr>
        <a:xfrm>
          <a:off x="0" y="1028880"/>
          <a:ext cx="6840" cy="30227760"/>
        </a:xfrm>
        <a:prstGeom prst="rect">
          <a:avLst/>
        </a:prstGeom>
        <a:ln w="0">
          <a:noFill/>
        </a:ln>
      </xdr:spPr>
    </xdr:pic>
    <xdr:clientData/>
  </xdr:twoCellAnchor>
  <xdr:twoCellAnchor editAs="oneCell">
    <xdr:from>
      <xdr:col>0</xdr:col>
      <xdr:colOff>0</xdr:colOff>
      <xdr:row>5</xdr:row>
      <xdr:rowOff>0</xdr:rowOff>
    </xdr:from>
    <xdr:to>
      <xdr:col>0</xdr:col>
      <xdr:colOff>6840</xdr:colOff>
      <xdr:row>152</xdr:row>
      <xdr:rowOff>5040</xdr:rowOff>
    </xdr:to>
    <xdr:pic>
      <xdr:nvPicPr>
        <xdr:cNvPr id="1637" name="Imagem 1837" descr=""/>
        <xdr:cNvPicPr/>
      </xdr:nvPicPr>
      <xdr:blipFill>
        <a:blip r:embed="rId1635"/>
        <a:stretch/>
      </xdr:blipFill>
      <xdr:spPr>
        <a:xfrm>
          <a:off x="0" y="1028880"/>
          <a:ext cx="6840" cy="32885280"/>
        </a:xfrm>
        <a:prstGeom prst="rect">
          <a:avLst/>
        </a:prstGeom>
        <a:ln w="0">
          <a:noFill/>
        </a:ln>
      </xdr:spPr>
    </xdr:pic>
    <xdr:clientData/>
  </xdr:twoCellAnchor>
  <xdr:twoCellAnchor editAs="oneCell">
    <xdr:from>
      <xdr:col>0</xdr:col>
      <xdr:colOff>0</xdr:colOff>
      <xdr:row>5</xdr:row>
      <xdr:rowOff>0</xdr:rowOff>
    </xdr:from>
    <xdr:to>
      <xdr:col>0</xdr:col>
      <xdr:colOff>6840</xdr:colOff>
      <xdr:row>164</xdr:row>
      <xdr:rowOff>15840</xdr:rowOff>
    </xdr:to>
    <xdr:pic>
      <xdr:nvPicPr>
        <xdr:cNvPr id="1638" name="Imagem 1838" descr=""/>
        <xdr:cNvPicPr/>
      </xdr:nvPicPr>
      <xdr:blipFill>
        <a:blip r:embed="rId1636"/>
        <a:stretch/>
      </xdr:blipFill>
      <xdr:spPr>
        <a:xfrm>
          <a:off x="0" y="1028880"/>
          <a:ext cx="6840" cy="35543880"/>
        </a:xfrm>
        <a:prstGeom prst="rect">
          <a:avLst/>
        </a:prstGeom>
        <a:ln w="0">
          <a:noFill/>
        </a:ln>
      </xdr:spPr>
    </xdr:pic>
    <xdr:clientData/>
  </xdr:twoCellAnchor>
  <xdr:twoCellAnchor editAs="oneCell">
    <xdr:from>
      <xdr:col>0</xdr:col>
      <xdr:colOff>0</xdr:colOff>
      <xdr:row>5</xdr:row>
      <xdr:rowOff>0</xdr:rowOff>
    </xdr:from>
    <xdr:to>
      <xdr:col>0</xdr:col>
      <xdr:colOff>6840</xdr:colOff>
      <xdr:row>172</xdr:row>
      <xdr:rowOff>844920</xdr:rowOff>
    </xdr:to>
    <xdr:pic>
      <xdr:nvPicPr>
        <xdr:cNvPr id="1639" name="Imagem 1839" descr=""/>
        <xdr:cNvPicPr/>
      </xdr:nvPicPr>
      <xdr:blipFill>
        <a:blip r:embed="rId1637"/>
        <a:stretch/>
      </xdr:blipFill>
      <xdr:spPr>
        <a:xfrm>
          <a:off x="0" y="1028880"/>
          <a:ext cx="6840" cy="38201760"/>
        </a:xfrm>
        <a:prstGeom prst="rect">
          <a:avLst/>
        </a:prstGeom>
        <a:ln w="0">
          <a:noFill/>
        </a:ln>
      </xdr:spPr>
    </xdr:pic>
    <xdr:clientData/>
  </xdr:twoCellAnchor>
  <xdr:twoCellAnchor editAs="oneCell">
    <xdr:from>
      <xdr:col>0</xdr:col>
      <xdr:colOff>0</xdr:colOff>
      <xdr:row>5</xdr:row>
      <xdr:rowOff>0</xdr:rowOff>
    </xdr:from>
    <xdr:to>
      <xdr:col>0</xdr:col>
      <xdr:colOff>6840</xdr:colOff>
      <xdr:row>180</xdr:row>
      <xdr:rowOff>83160</xdr:rowOff>
    </xdr:to>
    <xdr:pic>
      <xdr:nvPicPr>
        <xdr:cNvPr id="1640" name="Imagem 1840" descr=""/>
        <xdr:cNvPicPr/>
      </xdr:nvPicPr>
      <xdr:blipFill>
        <a:blip r:embed="rId1638"/>
        <a:stretch/>
      </xdr:blipFill>
      <xdr:spPr>
        <a:xfrm>
          <a:off x="0" y="1028880"/>
          <a:ext cx="6840" cy="40869000"/>
        </a:xfrm>
        <a:prstGeom prst="rect">
          <a:avLst/>
        </a:prstGeom>
        <a:ln w="0">
          <a:noFill/>
        </a:ln>
      </xdr:spPr>
    </xdr:pic>
    <xdr:clientData/>
  </xdr:twoCellAnchor>
  <xdr:twoCellAnchor editAs="oneCell">
    <xdr:from>
      <xdr:col>0</xdr:col>
      <xdr:colOff>0</xdr:colOff>
      <xdr:row>5</xdr:row>
      <xdr:rowOff>0</xdr:rowOff>
    </xdr:from>
    <xdr:to>
      <xdr:col>0</xdr:col>
      <xdr:colOff>6840</xdr:colOff>
      <xdr:row>187</xdr:row>
      <xdr:rowOff>352080</xdr:rowOff>
    </xdr:to>
    <xdr:pic>
      <xdr:nvPicPr>
        <xdr:cNvPr id="1641" name="Imagem 1841" descr=""/>
        <xdr:cNvPicPr/>
      </xdr:nvPicPr>
      <xdr:blipFill>
        <a:blip r:embed="rId1639"/>
        <a:stretch/>
      </xdr:blipFill>
      <xdr:spPr>
        <a:xfrm>
          <a:off x="0" y="1028880"/>
          <a:ext cx="6840" cy="43519320"/>
        </a:xfrm>
        <a:prstGeom prst="rect">
          <a:avLst/>
        </a:prstGeom>
        <a:ln w="0">
          <a:noFill/>
        </a:ln>
      </xdr:spPr>
    </xdr:pic>
    <xdr:clientData/>
  </xdr:twoCellAnchor>
  <xdr:twoCellAnchor editAs="oneCell">
    <xdr:from>
      <xdr:col>0</xdr:col>
      <xdr:colOff>0</xdr:colOff>
      <xdr:row>5</xdr:row>
      <xdr:rowOff>0</xdr:rowOff>
    </xdr:from>
    <xdr:to>
      <xdr:col>0</xdr:col>
      <xdr:colOff>6840</xdr:colOff>
      <xdr:row>199</xdr:row>
      <xdr:rowOff>51840</xdr:rowOff>
    </xdr:to>
    <xdr:pic>
      <xdr:nvPicPr>
        <xdr:cNvPr id="1642" name="Imagem 1842" descr=""/>
        <xdr:cNvPicPr/>
      </xdr:nvPicPr>
      <xdr:blipFill>
        <a:blip r:embed="rId1640"/>
        <a:stretch/>
      </xdr:blipFill>
      <xdr:spPr>
        <a:xfrm>
          <a:off x="0" y="1028880"/>
          <a:ext cx="6840" cy="46095480"/>
        </a:xfrm>
        <a:prstGeom prst="rect">
          <a:avLst/>
        </a:prstGeom>
        <a:ln w="0">
          <a:noFill/>
        </a:ln>
      </xdr:spPr>
    </xdr:pic>
    <xdr:clientData/>
  </xdr:twoCellAnchor>
  <xdr:twoCellAnchor editAs="oneCell">
    <xdr:from>
      <xdr:col>0</xdr:col>
      <xdr:colOff>0</xdr:colOff>
      <xdr:row>5</xdr:row>
      <xdr:rowOff>0</xdr:rowOff>
    </xdr:from>
    <xdr:to>
      <xdr:col>0</xdr:col>
      <xdr:colOff>6840</xdr:colOff>
      <xdr:row>220</xdr:row>
      <xdr:rowOff>17280</xdr:rowOff>
    </xdr:to>
    <xdr:pic>
      <xdr:nvPicPr>
        <xdr:cNvPr id="1643" name="Imagem 1843" descr=""/>
        <xdr:cNvPicPr/>
      </xdr:nvPicPr>
      <xdr:blipFill>
        <a:blip r:embed="rId1641"/>
        <a:stretch/>
      </xdr:blipFill>
      <xdr:spPr>
        <a:xfrm>
          <a:off x="0" y="1028880"/>
          <a:ext cx="6840" cy="50594760"/>
        </a:xfrm>
        <a:prstGeom prst="rect">
          <a:avLst/>
        </a:prstGeom>
        <a:ln w="0">
          <a:noFill/>
        </a:ln>
      </xdr:spPr>
    </xdr:pic>
    <xdr:clientData/>
  </xdr:twoCellAnchor>
  <xdr:twoCellAnchor editAs="oneCell">
    <xdr:from>
      <xdr:col>0</xdr:col>
      <xdr:colOff>0</xdr:colOff>
      <xdr:row>5</xdr:row>
      <xdr:rowOff>0</xdr:rowOff>
    </xdr:from>
    <xdr:to>
      <xdr:col>0</xdr:col>
      <xdr:colOff>6840</xdr:colOff>
      <xdr:row>231</xdr:row>
      <xdr:rowOff>198720</xdr:rowOff>
    </xdr:to>
    <xdr:pic>
      <xdr:nvPicPr>
        <xdr:cNvPr id="1644" name="Imagem 1844" descr=""/>
        <xdr:cNvPicPr/>
      </xdr:nvPicPr>
      <xdr:blipFill>
        <a:blip r:embed="rId1642"/>
        <a:stretch/>
      </xdr:blipFill>
      <xdr:spPr>
        <a:xfrm>
          <a:off x="0" y="1028880"/>
          <a:ext cx="6840" cy="53176680"/>
        </a:xfrm>
        <a:prstGeom prst="rect">
          <a:avLst/>
        </a:prstGeom>
        <a:ln w="0">
          <a:noFill/>
        </a:ln>
      </xdr:spPr>
    </xdr:pic>
    <xdr:clientData/>
  </xdr:twoCellAnchor>
  <xdr:twoCellAnchor editAs="oneCell">
    <xdr:from>
      <xdr:col>0</xdr:col>
      <xdr:colOff>0</xdr:colOff>
      <xdr:row>5</xdr:row>
      <xdr:rowOff>0</xdr:rowOff>
    </xdr:from>
    <xdr:to>
      <xdr:col>0</xdr:col>
      <xdr:colOff>6840</xdr:colOff>
      <xdr:row>233</xdr:row>
      <xdr:rowOff>41760</xdr:rowOff>
    </xdr:to>
    <xdr:pic>
      <xdr:nvPicPr>
        <xdr:cNvPr id="1645" name="Imagem 1845" descr=""/>
        <xdr:cNvPicPr/>
      </xdr:nvPicPr>
      <xdr:blipFill>
        <a:blip r:embed="rId1643"/>
        <a:stretch/>
      </xdr:blipFill>
      <xdr:spPr>
        <a:xfrm>
          <a:off x="0" y="1028880"/>
          <a:ext cx="6840" cy="53552880"/>
        </a:xfrm>
        <a:prstGeom prst="rect">
          <a:avLst/>
        </a:prstGeom>
        <a:ln w="0">
          <a:noFill/>
        </a:ln>
      </xdr:spPr>
    </xdr:pic>
    <xdr:clientData/>
  </xdr:twoCellAnchor>
  <xdr:twoCellAnchor editAs="oneCell">
    <xdr:from>
      <xdr:col>0</xdr:col>
      <xdr:colOff>0</xdr:colOff>
      <xdr:row>5</xdr:row>
      <xdr:rowOff>0</xdr:rowOff>
    </xdr:from>
    <xdr:to>
      <xdr:col>0</xdr:col>
      <xdr:colOff>6840</xdr:colOff>
      <xdr:row>235</xdr:row>
      <xdr:rowOff>75240</xdr:rowOff>
    </xdr:to>
    <xdr:pic>
      <xdr:nvPicPr>
        <xdr:cNvPr id="1646" name="Imagem 1846" descr=""/>
        <xdr:cNvPicPr/>
      </xdr:nvPicPr>
      <xdr:blipFill>
        <a:blip r:embed="rId1644"/>
        <a:stretch/>
      </xdr:blipFill>
      <xdr:spPr>
        <a:xfrm>
          <a:off x="0" y="1028880"/>
          <a:ext cx="6840" cy="54119880"/>
        </a:xfrm>
        <a:prstGeom prst="rect">
          <a:avLst/>
        </a:prstGeom>
        <a:ln w="0">
          <a:noFill/>
        </a:ln>
      </xdr:spPr>
    </xdr:pic>
    <xdr:clientData/>
  </xdr:twoCellAnchor>
  <xdr:twoCellAnchor editAs="oneCell">
    <xdr:from>
      <xdr:col>0</xdr:col>
      <xdr:colOff>0</xdr:colOff>
      <xdr:row>5</xdr:row>
      <xdr:rowOff>0</xdr:rowOff>
    </xdr:from>
    <xdr:to>
      <xdr:col>0</xdr:col>
      <xdr:colOff>6840</xdr:colOff>
      <xdr:row>246</xdr:row>
      <xdr:rowOff>32760</xdr:rowOff>
    </xdr:to>
    <xdr:pic>
      <xdr:nvPicPr>
        <xdr:cNvPr id="1647" name="Imagem 1847" descr=""/>
        <xdr:cNvPicPr/>
      </xdr:nvPicPr>
      <xdr:blipFill>
        <a:blip r:embed="rId1645"/>
        <a:stretch/>
      </xdr:blipFill>
      <xdr:spPr>
        <a:xfrm>
          <a:off x="0" y="1028880"/>
          <a:ext cx="6840" cy="56325240"/>
        </a:xfrm>
        <a:prstGeom prst="rect">
          <a:avLst/>
        </a:prstGeom>
        <a:ln w="0">
          <a:noFill/>
        </a:ln>
      </xdr:spPr>
    </xdr:pic>
    <xdr:clientData/>
  </xdr:twoCellAnchor>
  <xdr:twoCellAnchor editAs="oneCell">
    <xdr:from>
      <xdr:col>0</xdr:col>
      <xdr:colOff>0</xdr:colOff>
      <xdr:row>5</xdr:row>
      <xdr:rowOff>0</xdr:rowOff>
    </xdr:from>
    <xdr:to>
      <xdr:col>0</xdr:col>
      <xdr:colOff>6840</xdr:colOff>
      <xdr:row>247</xdr:row>
      <xdr:rowOff>144720</xdr:rowOff>
    </xdr:to>
    <xdr:pic>
      <xdr:nvPicPr>
        <xdr:cNvPr id="1648" name="Imagem 1848" descr=""/>
        <xdr:cNvPicPr/>
      </xdr:nvPicPr>
      <xdr:blipFill>
        <a:blip r:embed="rId1646"/>
        <a:stretch/>
      </xdr:blipFill>
      <xdr:spPr>
        <a:xfrm>
          <a:off x="0" y="1028880"/>
          <a:ext cx="6840" cy="56703960"/>
        </a:xfrm>
        <a:prstGeom prst="rect">
          <a:avLst/>
        </a:prstGeom>
        <a:ln w="0">
          <a:noFill/>
        </a:ln>
      </xdr:spPr>
    </xdr:pic>
    <xdr:clientData/>
  </xdr:twoCellAnchor>
  <xdr:twoCellAnchor editAs="oneCell">
    <xdr:from>
      <xdr:col>0</xdr:col>
      <xdr:colOff>0</xdr:colOff>
      <xdr:row>5</xdr:row>
      <xdr:rowOff>0</xdr:rowOff>
    </xdr:from>
    <xdr:to>
      <xdr:col>0</xdr:col>
      <xdr:colOff>6840</xdr:colOff>
      <xdr:row>262</xdr:row>
      <xdr:rowOff>19080</xdr:rowOff>
    </xdr:to>
    <xdr:pic>
      <xdr:nvPicPr>
        <xdr:cNvPr id="1649" name="Imagem 1849" descr=""/>
        <xdr:cNvPicPr/>
      </xdr:nvPicPr>
      <xdr:blipFill>
        <a:blip r:embed="rId1647"/>
        <a:stretch/>
      </xdr:blipFill>
      <xdr:spPr>
        <a:xfrm>
          <a:off x="0" y="1028880"/>
          <a:ext cx="6840" cy="59816880"/>
        </a:xfrm>
        <a:prstGeom prst="rect">
          <a:avLst/>
        </a:prstGeom>
        <a:ln w="0">
          <a:noFill/>
        </a:ln>
      </xdr:spPr>
    </xdr:pic>
    <xdr:clientData/>
  </xdr:twoCellAnchor>
  <xdr:twoCellAnchor editAs="oneCell">
    <xdr:from>
      <xdr:col>0</xdr:col>
      <xdr:colOff>0</xdr:colOff>
      <xdr:row>5</xdr:row>
      <xdr:rowOff>0</xdr:rowOff>
    </xdr:from>
    <xdr:to>
      <xdr:col>0</xdr:col>
      <xdr:colOff>6840</xdr:colOff>
      <xdr:row>285</xdr:row>
      <xdr:rowOff>94320</xdr:rowOff>
    </xdr:to>
    <xdr:pic>
      <xdr:nvPicPr>
        <xdr:cNvPr id="1650" name="Imagem 1850" descr=""/>
        <xdr:cNvPicPr/>
      </xdr:nvPicPr>
      <xdr:blipFill>
        <a:blip r:embed="rId1648"/>
        <a:stretch/>
      </xdr:blipFill>
      <xdr:spPr>
        <a:xfrm>
          <a:off x="0" y="1028880"/>
          <a:ext cx="6840" cy="64959480"/>
        </a:xfrm>
        <a:prstGeom prst="rect">
          <a:avLst/>
        </a:prstGeom>
        <a:ln w="0">
          <a:noFill/>
        </a:ln>
      </xdr:spPr>
    </xdr:pic>
    <xdr:clientData/>
  </xdr:twoCellAnchor>
  <xdr:twoCellAnchor editAs="oneCell">
    <xdr:from>
      <xdr:col>0</xdr:col>
      <xdr:colOff>0</xdr:colOff>
      <xdr:row>5</xdr:row>
      <xdr:rowOff>0</xdr:rowOff>
    </xdr:from>
    <xdr:to>
      <xdr:col>0</xdr:col>
      <xdr:colOff>6840</xdr:colOff>
      <xdr:row>295</xdr:row>
      <xdr:rowOff>121320</xdr:rowOff>
    </xdr:to>
    <xdr:pic>
      <xdr:nvPicPr>
        <xdr:cNvPr id="1651" name="Imagem 1851" descr=""/>
        <xdr:cNvPicPr/>
      </xdr:nvPicPr>
      <xdr:blipFill>
        <a:blip r:embed="rId1649"/>
        <a:stretch/>
      </xdr:blipFill>
      <xdr:spPr>
        <a:xfrm>
          <a:off x="0" y="1028880"/>
          <a:ext cx="6840" cy="67272480"/>
        </a:xfrm>
        <a:prstGeom prst="rect">
          <a:avLst/>
        </a:prstGeom>
        <a:ln w="0">
          <a:noFill/>
        </a:ln>
      </xdr:spPr>
    </xdr:pic>
    <xdr:clientData/>
  </xdr:twoCellAnchor>
  <xdr:twoCellAnchor editAs="oneCell">
    <xdr:from>
      <xdr:col>0</xdr:col>
      <xdr:colOff>0</xdr:colOff>
      <xdr:row>5</xdr:row>
      <xdr:rowOff>0</xdr:rowOff>
    </xdr:from>
    <xdr:to>
      <xdr:col>0</xdr:col>
      <xdr:colOff>6840</xdr:colOff>
      <xdr:row>306</xdr:row>
      <xdr:rowOff>32760</xdr:rowOff>
    </xdr:to>
    <xdr:pic>
      <xdr:nvPicPr>
        <xdr:cNvPr id="1652" name="Imagem 1852" descr=""/>
        <xdr:cNvPicPr/>
      </xdr:nvPicPr>
      <xdr:blipFill>
        <a:blip r:embed="rId1650"/>
        <a:stretch/>
      </xdr:blipFill>
      <xdr:spPr>
        <a:xfrm>
          <a:off x="0" y="1028880"/>
          <a:ext cx="6840" cy="69793560"/>
        </a:xfrm>
        <a:prstGeom prst="rect">
          <a:avLst/>
        </a:prstGeom>
        <a:ln w="0">
          <a:noFill/>
        </a:ln>
      </xdr:spPr>
    </xdr:pic>
    <xdr:clientData/>
  </xdr:twoCellAnchor>
  <xdr:twoCellAnchor editAs="oneCell">
    <xdr:from>
      <xdr:col>0</xdr:col>
      <xdr:colOff>0</xdr:colOff>
      <xdr:row>5</xdr:row>
      <xdr:rowOff>0</xdr:rowOff>
    </xdr:from>
    <xdr:to>
      <xdr:col>0</xdr:col>
      <xdr:colOff>6840</xdr:colOff>
      <xdr:row>319</xdr:row>
      <xdr:rowOff>120240</xdr:rowOff>
    </xdr:to>
    <xdr:pic>
      <xdr:nvPicPr>
        <xdr:cNvPr id="1653" name="Imagem 1853" descr=""/>
        <xdr:cNvPicPr/>
      </xdr:nvPicPr>
      <xdr:blipFill>
        <a:blip r:embed="rId1651"/>
        <a:stretch/>
      </xdr:blipFill>
      <xdr:spPr>
        <a:xfrm>
          <a:off x="0" y="1028880"/>
          <a:ext cx="6840" cy="72719640"/>
        </a:xfrm>
        <a:prstGeom prst="rect">
          <a:avLst/>
        </a:prstGeom>
        <a:ln w="0">
          <a:noFill/>
        </a:ln>
      </xdr:spPr>
    </xdr:pic>
    <xdr:clientData/>
  </xdr:twoCellAnchor>
  <xdr:twoCellAnchor editAs="oneCell">
    <xdr:from>
      <xdr:col>0</xdr:col>
      <xdr:colOff>0</xdr:colOff>
      <xdr:row>5</xdr:row>
      <xdr:rowOff>0</xdr:rowOff>
    </xdr:from>
    <xdr:to>
      <xdr:col>0</xdr:col>
      <xdr:colOff>6840</xdr:colOff>
      <xdr:row>333</xdr:row>
      <xdr:rowOff>7200</xdr:rowOff>
    </xdr:to>
    <xdr:pic>
      <xdr:nvPicPr>
        <xdr:cNvPr id="1654" name="Imagem 1854" descr=""/>
        <xdr:cNvPicPr/>
      </xdr:nvPicPr>
      <xdr:blipFill>
        <a:blip r:embed="rId1652"/>
        <a:stretch/>
      </xdr:blipFill>
      <xdr:spPr>
        <a:xfrm>
          <a:off x="0" y="1028880"/>
          <a:ext cx="6840" cy="75883320"/>
        </a:xfrm>
        <a:prstGeom prst="rect">
          <a:avLst/>
        </a:prstGeom>
        <a:ln w="0">
          <a:noFill/>
        </a:ln>
      </xdr:spPr>
    </xdr:pic>
    <xdr:clientData/>
  </xdr:twoCellAnchor>
  <xdr:twoCellAnchor editAs="oneCell">
    <xdr:from>
      <xdr:col>0</xdr:col>
      <xdr:colOff>0</xdr:colOff>
      <xdr:row>5</xdr:row>
      <xdr:rowOff>0</xdr:rowOff>
    </xdr:from>
    <xdr:to>
      <xdr:col>0</xdr:col>
      <xdr:colOff>6840</xdr:colOff>
      <xdr:row>335</xdr:row>
      <xdr:rowOff>6840</xdr:rowOff>
    </xdr:to>
    <xdr:pic>
      <xdr:nvPicPr>
        <xdr:cNvPr id="1655" name="Imagem 1855" descr=""/>
        <xdr:cNvPicPr/>
      </xdr:nvPicPr>
      <xdr:blipFill>
        <a:blip r:embed="rId1653"/>
        <a:stretch/>
      </xdr:blipFill>
      <xdr:spPr>
        <a:xfrm>
          <a:off x="0" y="1028880"/>
          <a:ext cx="6840" cy="76263840"/>
        </a:xfrm>
        <a:prstGeom prst="rect">
          <a:avLst/>
        </a:prstGeom>
        <a:ln w="0">
          <a:noFill/>
        </a:ln>
      </xdr:spPr>
    </xdr:pic>
    <xdr:clientData/>
  </xdr:twoCellAnchor>
  <xdr:twoCellAnchor editAs="oneCell">
    <xdr:from>
      <xdr:col>0</xdr:col>
      <xdr:colOff>0</xdr:colOff>
      <xdr:row>5</xdr:row>
      <xdr:rowOff>0</xdr:rowOff>
    </xdr:from>
    <xdr:to>
      <xdr:col>0</xdr:col>
      <xdr:colOff>6840</xdr:colOff>
      <xdr:row>344</xdr:row>
      <xdr:rowOff>78840</xdr:rowOff>
    </xdr:to>
    <xdr:pic>
      <xdr:nvPicPr>
        <xdr:cNvPr id="1656" name="Imagem 1856" descr=""/>
        <xdr:cNvPicPr/>
      </xdr:nvPicPr>
      <xdr:blipFill>
        <a:blip r:embed="rId1654"/>
        <a:stretch/>
      </xdr:blipFill>
      <xdr:spPr>
        <a:xfrm>
          <a:off x="0" y="1028880"/>
          <a:ext cx="6840" cy="78202800"/>
        </a:xfrm>
        <a:prstGeom prst="rect">
          <a:avLst/>
        </a:prstGeom>
        <a:ln w="0">
          <a:noFill/>
        </a:ln>
      </xdr:spPr>
    </xdr:pic>
    <xdr:clientData/>
  </xdr:twoCellAnchor>
  <xdr:twoCellAnchor editAs="oneCell">
    <xdr:from>
      <xdr:col>0</xdr:col>
      <xdr:colOff>0</xdr:colOff>
      <xdr:row>5</xdr:row>
      <xdr:rowOff>0</xdr:rowOff>
    </xdr:from>
    <xdr:to>
      <xdr:col>0</xdr:col>
      <xdr:colOff>6840</xdr:colOff>
      <xdr:row>351</xdr:row>
      <xdr:rowOff>266400</xdr:rowOff>
    </xdr:to>
    <xdr:pic>
      <xdr:nvPicPr>
        <xdr:cNvPr id="1657" name="Imagem 1857" descr=""/>
        <xdr:cNvPicPr/>
      </xdr:nvPicPr>
      <xdr:blipFill>
        <a:blip r:embed="rId1655"/>
        <a:stretch/>
      </xdr:blipFill>
      <xdr:spPr>
        <a:xfrm>
          <a:off x="0" y="1028880"/>
          <a:ext cx="6840" cy="79723800"/>
        </a:xfrm>
        <a:prstGeom prst="rect">
          <a:avLst/>
        </a:prstGeom>
        <a:ln w="0">
          <a:noFill/>
        </a:ln>
      </xdr:spPr>
    </xdr:pic>
    <xdr:clientData/>
  </xdr:twoCellAnchor>
  <xdr:twoCellAnchor editAs="oneCell">
    <xdr:from>
      <xdr:col>0</xdr:col>
      <xdr:colOff>0</xdr:colOff>
      <xdr:row>5</xdr:row>
      <xdr:rowOff>0</xdr:rowOff>
    </xdr:from>
    <xdr:to>
      <xdr:col>0</xdr:col>
      <xdr:colOff>6840</xdr:colOff>
      <xdr:row>353</xdr:row>
      <xdr:rowOff>112320</xdr:rowOff>
    </xdr:to>
    <xdr:pic>
      <xdr:nvPicPr>
        <xdr:cNvPr id="1658" name="Imagem 1858" descr=""/>
        <xdr:cNvPicPr/>
      </xdr:nvPicPr>
      <xdr:blipFill>
        <a:blip r:embed="rId1656"/>
        <a:stretch/>
      </xdr:blipFill>
      <xdr:spPr>
        <a:xfrm>
          <a:off x="0" y="1028880"/>
          <a:ext cx="6840" cy="80103240"/>
        </a:xfrm>
        <a:prstGeom prst="rect">
          <a:avLst/>
        </a:prstGeom>
        <a:ln w="0">
          <a:noFill/>
        </a:ln>
      </xdr:spPr>
    </xdr:pic>
    <xdr:clientData/>
  </xdr:twoCellAnchor>
  <xdr:twoCellAnchor editAs="oneCell">
    <xdr:from>
      <xdr:col>0</xdr:col>
      <xdr:colOff>0</xdr:colOff>
      <xdr:row>5</xdr:row>
      <xdr:rowOff>0</xdr:rowOff>
    </xdr:from>
    <xdr:to>
      <xdr:col>0</xdr:col>
      <xdr:colOff>6840</xdr:colOff>
      <xdr:row>366</xdr:row>
      <xdr:rowOff>146160</xdr:rowOff>
    </xdr:to>
    <xdr:pic>
      <xdr:nvPicPr>
        <xdr:cNvPr id="1659" name="Imagem 1859" descr=""/>
        <xdr:cNvPicPr/>
      </xdr:nvPicPr>
      <xdr:blipFill>
        <a:blip r:embed="rId1657"/>
        <a:stretch/>
      </xdr:blipFill>
      <xdr:spPr>
        <a:xfrm>
          <a:off x="0" y="1028880"/>
          <a:ext cx="6840" cy="82765800"/>
        </a:xfrm>
        <a:prstGeom prst="rect">
          <a:avLst/>
        </a:prstGeom>
        <a:ln w="0">
          <a:noFill/>
        </a:ln>
      </xdr:spPr>
    </xdr:pic>
    <xdr:clientData/>
  </xdr:twoCellAnchor>
  <xdr:twoCellAnchor editAs="oneCell">
    <xdr:from>
      <xdr:col>0</xdr:col>
      <xdr:colOff>0</xdr:colOff>
      <xdr:row>5</xdr:row>
      <xdr:rowOff>0</xdr:rowOff>
    </xdr:from>
    <xdr:to>
      <xdr:col>0</xdr:col>
      <xdr:colOff>6840</xdr:colOff>
      <xdr:row>380</xdr:row>
      <xdr:rowOff>76320</xdr:rowOff>
    </xdr:to>
    <xdr:pic>
      <xdr:nvPicPr>
        <xdr:cNvPr id="1660" name="Imagem 1860" descr=""/>
        <xdr:cNvPicPr/>
      </xdr:nvPicPr>
      <xdr:blipFill>
        <a:blip r:embed="rId1658"/>
        <a:stretch/>
      </xdr:blipFill>
      <xdr:spPr>
        <a:xfrm>
          <a:off x="0" y="1028880"/>
          <a:ext cx="6840" cy="85877280"/>
        </a:xfrm>
        <a:prstGeom prst="rect">
          <a:avLst/>
        </a:prstGeom>
        <a:ln w="0">
          <a:noFill/>
        </a:ln>
      </xdr:spPr>
    </xdr:pic>
    <xdr:clientData/>
  </xdr:twoCellAnchor>
  <xdr:twoCellAnchor editAs="oneCell">
    <xdr:from>
      <xdr:col>0</xdr:col>
      <xdr:colOff>0</xdr:colOff>
      <xdr:row>5</xdr:row>
      <xdr:rowOff>0</xdr:rowOff>
    </xdr:from>
    <xdr:to>
      <xdr:col>0</xdr:col>
      <xdr:colOff>6840</xdr:colOff>
      <xdr:row>393</xdr:row>
      <xdr:rowOff>177480</xdr:rowOff>
    </xdr:to>
    <xdr:pic>
      <xdr:nvPicPr>
        <xdr:cNvPr id="1661" name="Imagem 1861" descr=""/>
        <xdr:cNvPicPr/>
      </xdr:nvPicPr>
      <xdr:blipFill>
        <a:blip r:embed="rId1659"/>
        <a:stretch/>
      </xdr:blipFill>
      <xdr:spPr>
        <a:xfrm>
          <a:off x="0" y="1028880"/>
          <a:ext cx="6840" cy="89102880"/>
        </a:xfrm>
        <a:prstGeom prst="rect">
          <a:avLst/>
        </a:prstGeom>
        <a:ln w="0">
          <a:noFill/>
        </a:ln>
      </xdr:spPr>
    </xdr:pic>
    <xdr:clientData/>
  </xdr:twoCellAnchor>
  <xdr:twoCellAnchor editAs="oneCell">
    <xdr:from>
      <xdr:col>0</xdr:col>
      <xdr:colOff>0</xdr:colOff>
      <xdr:row>5</xdr:row>
      <xdr:rowOff>0</xdr:rowOff>
    </xdr:from>
    <xdr:to>
      <xdr:col>0</xdr:col>
      <xdr:colOff>6840</xdr:colOff>
      <xdr:row>410</xdr:row>
      <xdr:rowOff>54000</xdr:rowOff>
    </xdr:to>
    <xdr:pic>
      <xdr:nvPicPr>
        <xdr:cNvPr id="1662" name="Imagem 1862" descr=""/>
        <xdr:cNvPicPr/>
      </xdr:nvPicPr>
      <xdr:blipFill>
        <a:blip r:embed="rId1660"/>
        <a:stretch/>
      </xdr:blipFill>
      <xdr:spPr>
        <a:xfrm>
          <a:off x="0" y="1028880"/>
          <a:ext cx="6840" cy="92522520"/>
        </a:xfrm>
        <a:prstGeom prst="rect">
          <a:avLst/>
        </a:prstGeom>
        <a:ln w="0">
          <a:noFill/>
        </a:ln>
      </xdr:spPr>
    </xdr:pic>
    <xdr:clientData/>
  </xdr:twoCellAnchor>
  <xdr:twoCellAnchor editAs="oneCell">
    <xdr:from>
      <xdr:col>0</xdr:col>
      <xdr:colOff>0</xdr:colOff>
      <xdr:row>5</xdr:row>
      <xdr:rowOff>0</xdr:rowOff>
    </xdr:from>
    <xdr:to>
      <xdr:col>0</xdr:col>
      <xdr:colOff>6840</xdr:colOff>
      <xdr:row>423</xdr:row>
      <xdr:rowOff>199440</xdr:rowOff>
    </xdr:to>
    <xdr:pic>
      <xdr:nvPicPr>
        <xdr:cNvPr id="1663" name="Imagem 1863" descr=""/>
        <xdr:cNvPicPr/>
      </xdr:nvPicPr>
      <xdr:blipFill>
        <a:blip r:embed="rId1661"/>
        <a:stretch/>
      </xdr:blipFill>
      <xdr:spPr>
        <a:xfrm>
          <a:off x="0" y="1028880"/>
          <a:ext cx="6840" cy="95373000"/>
        </a:xfrm>
        <a:prstGeom prst="rect">
          <a:avLst/>
        </a:prstGeom>
        <a:ln w="0">
          <a:noFill/>
        </a:ln>
      </xdr:spPr>
    </xdr:pic>
    <xdr:clientData/>
  </xdr:twoCellAnchor>
  <xdr:twoCellAnchor editAs="oneCell">
    <xdr:from>
      <xdr:col>0</xdr:col>
      <xdr:colOff>0</xdr:colOff>
      <xdr:row>5</xdr:row>
      <xdr:rowOff>0</xdr:rowOff>
    </xdr:from>
    <xdr:to>
      <xdr:col>0</xdr:col>
      <xdr:colOff>6840</xdr:colOff>
      <xdr:row>438</xdr:row>
      <xdr:rowOff>66960</xdr:rowOff>
    </xdr:to>
    <xdr:pic>
      <xdr:nvPicPr>
        <xdr:cNvPr id="1664" name="Imagem 1864" descr=""/>
        <xdr:cNvPicPr/>
      </xdr:nvPicPr>
      <xdr:blipFill>
        <a:blip r:embed="rId1662"/>
        <a:stretch/>
      </xdr:blipFill>
      <xdr:spPr>
        <a:xfrm>
          <a:off x="0" y="1028880"/>
          <a:ext cx="6840" cy="98479080"/>
        </a:xfrm>
        <a:prstGeom prst="rect">
          <a:avLst/>
        </a:prstGeom>
        <a:ln w="0">
          <a:noFill/>
        </a:ln>
      </xdr:spPr>
    </xdr:pic>
    <xdr:clientData/>
  </xdr:twoCellAnchor>
  <xdr:twoCellAnchor editAs="oneCell">
    <xdr:from>
      <xdr:col>0</xdr:col>
      <xdr:colOff>0</xdr:colOff>
      <xdr:row>5</xdr:row>
      <xdr:rowOff>0</xdr:rowOff>
    </xdr:from>
    <xdr:to>
      <xdr:col>0</xdr:col>
      <xdr:colOff>6840</xdr:colOff>
      <xdr:row>450</xdr:row>
      <xdr:rowOff>385920</xdr:rowOff>
    </xdr:to>
    <xdr:pic>
      <xdr:nvPicPr>
        <xdr:cNvPr id="1665" name="Imagem 1865" descr=""/>
        <xdr:cNvPicPr/>
      </xdr:nvPicPr>
      <xdr:blipFill>
        <a:blip r:embed="rId1663"/>
        <a:stretch/>
      </xdr:blipFill>
      <xdr:spPr>
        <a:xfrm>
          <a:off x="0" y="1028880"/>
          <a:ext cx="6840" cy="101598480"/>
        </a:xfrm>
        <a:prstGeom prst="rect">
          <a:avLst/>
        </a:prstGeom>
        <a:ln w="0">
          <a:noFill/>
        </a:ln>
      </xdr:spPr>
    </xdr:pic>
    <xdr:clientData/>
  </xdr:twoCellAnchor>
  <xdr:twoCellAnchor editAs="oneCell">
    <xdr:from>
      <xdr:col>0</xdr:col>
      <xdr:colOff>0</xdr:colOff>
      <xdr:row>5</xdr:row>
      <xdr:rowOff>0</xdr:rowOff>
    </xdr:from>
    <xdr:to>
      <xdr:col>0</xdr:col>
      <xdr:colOff>6840</xdr:colOff>
      <xdr:row>463</xdr:row>
      <xdr:rowOff>124920</xdr:rowOff>
    </xdr:to>
    <xdr:pic>
      <xdr:nvPicPr>
        <xdr:cNvPr id="1666" name="Imagem 1866" descr=""/>
        <xdr:cNvPicPr/>
      </xdr:nvPicPr>
      <xdr:blipFill>
        <a:blip r:embed="rId1664"/>
        <a:stretch/>
      </xdr:blipFill>
      <xdr:spPr>
        <a:xfrm>
          <a:off x="0" y="1028880"/>
          <a:ext cx="6840" cy="104652000"/>
        </a:xfrm>
        <a:prstGeom prst="rect">
          <a:avLst/>
        </a:prstGeom>
        <a:ln w="0">
          <a:noFill/>
        </a:ln>
      </xdr:spPr>
    </xdr:pic>
    <xdr:clientData/>
  </xdr:twoCellAnchor>
  <xdr:twoCellAnchor editAs="oneCell">
    <xdr:from>
      <xdr:col>0</xdr:col>
      <xdr:colOff>0</xdr:colOff>
      <xdr:row>5</xdr:row>
      <xdr:rowOff>0</xdr:rowOff>
    </xdr:from>
    <xdr:to>
      <xdr:col>0</xdr:col>
      <xdr:colOff>6840</xdr:colOff>
      <xdr:row>464</xdr:row>
      <xdr:rowOff>236880</xdr:rowOff>
    </xdr:to>
    <xdr:pic>
      <xdr:nvPicPr>
        <xdr:cNvPr id="1667" name="Imagem 1867" descr=""/>
        <xdr:cNvPicPr/>
      </xdr:nvPicPr>
      <xdr:blipFill>
        <a:blip r:embed="rId1665"/>
        <a:stretch/>
      </xdr:blipFill>
      <xdr:spPr>
        <a:xfrm>
          <a:off x="0" y="1028880"/>
          <a:ext cx="6840" cy="105030720"/>
        </a:xfrm>
        <a:prstGeom prst="rect">
          <a:avLst/>
        </a:prstGeom>
        <a:ln w="0">
          <a:noFill/>
        </a:ln>
      </xdr:spPr>
    </xdr:pic>
    <xdr:clientData/>
  </xdr:twoCellAnchor>
  <xdr:twoCellAnchor editAs="oneCell">
    <xdr:from>
      <xdr:col>0</xdr:col>
      <xdr:colOff>0</xdr:colOff>
      <xdr:row>5</xdr:row>
      <xdr:rowOff>0</xdr:rowOff>
    </xdr:from>
    <xdr:to>
      <xdr:col>0</xdr:col>
      <xdr:colOff>6840</xdr:colOff>
      <xdr:row>488</xdr:row>
      <xdr:rowOff>79920</xdr:rowOff>
    </xdr:to>
    <xdr:pic>
      <xdr:nvPicPr>
        <xdr:cNvPr id="1668" name="Imagem 1868" descr=""/>
        <xdr:cNvPicPr/>
      </xdr:nvPicPr>
      <xdr:blipFill>
        <a:blip r:embed="rId1666"/>
        <a:stretch/>
      </xdr:blipFill>
      <xdr:spPr>
        <a:xfrm>
          <a:off x="0" y="1028880"/>
          <a:ext cx="6840" cy="110341080"/>
        </a:xfrm>
        <a:prstGeom prst="rect">
          <a:avLst/>
        </a:prstGeom>
        <a:ln w="0">
          <a:noFill/>
        </a:ln>
      </xdr:spPr>
    </xdr:pic>
    <xdr:clientData/>
  </xdr:twoCellAnchor>
  <xdr:twoCellAnchor editAs="oneCell">
    <xdr:from>
      <xdr:col>0</xdr:col>
      <xdr:colOff>0</xdr:colOff>
      <xdr:row>5</xdr:row>
      <xdr:rowOff>0</xdr:rowOff>
    </xdr:from>
    <xdr:to>
      <xdr:col>0</xdr:col>
      <xdr:colOff>6840</xdr:colOff>
      <xdr:row>505</xdr:row>
      <xdr:rowOff>140400</xdr:rowOff>
    </xdr:to>
    <xdr:pic>
      <xdr:nvPicPr>
        <xdr:cNvPr id="1669" name="Imagem 1869" descr=""/>
        <xdr:cNvPicPr/>
      </xdr:nvPicPr>
      <xdr:blipFill>
        <a:blip r:embed="rId1667"/>
        <a:stretch/>
      </xdr:blipFill>
      <xdr:spPr>
        <a:xfrm>
          <a:off x="0" y="1028880"/>
          <a:ext cx="6840" cy="114364080"/>
        </a:xfrm>
        <a:prstGeom prst="rect">
          <a:avLst/>
        </a:prstGeom>
        <a:ln w="0">
          <a:noFill/>
        </a:ln>
      </xdr:spPr>
    </xdr:pic>
    <xdr:clientData/>
  </xdr:twoCellAnchor>
  <xdr:twoCellAnchor editAs="oneCell">
    <xdr:from>
      <xdr:col>0</xdr:col>
      <xdr:colOff>0</xdr:colOff>
      <xdr:row>5</xdr:row>
      <xdr:rowOff>0</xdr:rowOff>
    </xdr:from>
    <xdr:to>
      <xdr:col>0</xdr:col>
      <xdr:colOff>6840</xdr:colOff>
      <xdr:row>506</xdr:row>
      <xdr:rowOff>117720</xdr:rowOff>
    </xdr:to>
    <xdr:pic>
      <xdr:nvPicPr>
        <xdr:cNvPr id="1670" name="Imagem 1870" descr=""/>
        <xdr:cNvPicPr/>
      </xdr:nvPicPr>
      <xdr:blipFill>
        <a:blip r:embed="rId1668"/>
        <a:stretch/>
      </xdr:blipFill>
      <xdr:spPr>
        <a:xfrm>
          <a:off x="0" y="1028880"/>
          <a:ext cx="6840" cy="114741360"/>
        </a:xfrm>
        <a:prstGeom prst="rect">
          <a:avLst/>
        </a:prstGeom>
        <a:ln w="0">
          <a:noFill/>
        </a:ln>
      </xdr:spPr>
    </xdr:pic>
    <xdr:clientData/>
  </xdr:twoCellAnchor>
  <xdr:twoCellAnchor editAs="oneCell">
    <xdr:from>
      <xdr:col>0</xdr:col>
      <xdr:colOff>0</xdr:colOff>
      <xdr:row>5</xdr:row>
      <xdr:rowOff>0</xdr:rowOff>
    </xdr:from>
    <xdr:to>
      <xdr:col>0</xdr:col>
      <xdr:colOff>6840</xdr:colOff>
      <xdr:row>516</xdr:row>
      <xdr:rowOff>55080</xdr:rowOff>
    </xdr:to>
    <xdr:pic>
      <xdr:nvPicPr>
        <xdr:cNvPr id="1671" name="Imagem 1871" descr=""/>
        <xdr:cNvPicPr/>
      </xdr:nvPicPr>
      <xdr:blipFill>
        <a:blip r:embed="rId1669"/>
        <a:stretch/>
      </xdr:blipFill>
      <xdr:spPr>
        <a:xfrm>
          <a:off x="0" y="1028880"/>
          <a:ext cx="6840" cy="116869680"/>
        </a:xfrm>
        <a:prstGeom prst="rect">
          <a:avLst/>
        </a:prstGeom>
        <a:ln w="0">
          <a:noFill/>
        </a:ln>
      </xdr:spPr>
    </xdr:pic>
    <xdr:clientData/>
  </xdr:twoCellAnchor>
  <xdr:twoCellAnchor editAs="oneCell">
    <xdr:from>
      <xdr:col>0</xdr:col>
      <xdr:colOff>0</xdr:colOff>
      <xdr:row>5</xdr:row>
      <xdr:rowOff>0</xdr:rowOff>
    </xdr:from>
    <xdr:to>
      <xdr:col>0</xdr:col>
      <xdr:colOff>6840</xdr:colOff>
      <xdr:row>530</xdr:row>
      <xdr:rowOff>74160</xdr:rowOff>
    </xdr:to>
    <xdr:pic>
      <xdr:nvPicPr>
        <xdr:cNvPr id="1672" name="Imagem 1872" descr=""/>
        <xdr:cNvPicPr/>
      </xdr:nvPicPr>
      <xdr:blipFill>
        <a:blip r:embed="rId1670"/>
        <a:stretch/>
      </xdr:blipFill>
      <xdr:spPr>
        <a:xfrm>
          <a:off x="0" y="1028880"/>
          <a:ext cx="6840" cy="120298680"/>
        </a:xfrm>
        <a:prstGeom prst="rect">
          <a:avLst/>
        </a:prstGeom>
        <a:ln w="0">
          <a:noFill/>
        </a:ln>
      </xdr:spPr>
    </xdr:pic>
    <xdr:clientData/>
  </xdr:twoCellAnchor>
  <xdr:twoCellAnchor editAs="oneCell">
    <xdr:from>
      <xdr:col>0</xdr:col>
      <xdr:colOff>0</xdr:colOff>
      <xdr:row>5</xdr:row>
      <xdr:rowOff>0</xdr:rowOff>
    </xdr:from>
    <xdr:to>
      <xdr:col>0</xdr:col>
      <xdr:colOff>6840</xdr:colOff>
      <xdr:row>546</xdr:row>
      <xdr:rowOff>138240</xdr:rowOff>
    </xdr:to>
    <xdr:pic>
      <xdr:nvPicPr>
        <xdr:cNvPr id="1673" name="Imagem 1873" descr=""/>
        <xdr:cNvPicPr/>
      </xdr:nvPicPr>
      <xdr:blipFill>
        <a:blip r:embed="rId1671"/>
        <a:stretch/>
      </xdr:blipFill>
      <xdr:spPr>
        <a:xfrm>
          <a:off x="0" y="1028880"/>
          <a:ext cx="6840" cy="123924960"/>
        </a:xfrm>
        <a:prstGeom prst="rect">
          <a:avLst/>
        </a:prstGeom>
        <a:ln w="0">
          <a:noFill/>
        </a:ln>
      </xdr:spPr>
    </xdr:pic>
    <xdr:clientData/>
  </xdr:twoCellAnchor>
  <xdr:twoCellAnchor editAs="oneCell">
    <xdr:from>
      <xdr:col>0</xdr:col>
      <xdr:colOff>0</xdr:colOff>
      <xdr:row>5</xdr:row>
      <xdr:rowOff>0</xdr:rowOff>
    </xdr:from>
    <xdr:to>
      <xdr:col>0</xdr:col>
      <xdr:colOff>6840</xdr:colOff>
      <xdr:row>557</xdr:row>
      <xdr:rowOff>627840</xdr:rowOff>
    </xdr:to>
    <xdr:pic>
      <xdr:nvPicPr>
        <xdr:cNvPr id="1674" name="Imagem 1874" descr=""/>
        <xdr:cNvPicPr/>
      </xdr:nvPicPr>
      <xdr:blipFill>
        <a:blip r:embed="rId1672"/>
        <a:stretch/>
      </xdr:blipFill>
      <xdr:spPr>
        <a:xfrm>
          <a:off x="0" y="1028880"/>
          <a:ext cx="6840" cy="127557720"/>
        </a:xfrm>
        <a:prstGeom prst="rect">
          <a:avLst/>
        </a:prstGeom>
        <a:ln w="0">
          <a:noFill/>
        </a:ln>
      </xdr:spPr>
    </xdr:pic>
    <xdr:clientData/>
  </xdr:twoCellAnchor>
  <xdr:twoCellAnchor editAs="oneCell">
    <xdr:from>
      <xdr:col>0</xdr:col>
      <xdr:colOff>0</xdr:colOff>
      <xdr:row>5</xdr:row>
      <xdr:rowOff>0</xdr:rowOff>
    </xdr:from>
    <xdr:to>
      <xdr:col>0</xdr:col>
      <xdr:colOff>6840</xdr:colOff>
      <xdr:row>568</xdr:row>
      <xdr:rowOff>31680</xdr:rowOff>
    </xdr:to>
    <xdr:pic>
      <xdr:nvPicPr>
        <xdr:cNvPr id="1675" name="Imagem 1875" descr=""/>
        <xdr:cNvPicPr/>
      </xdr:nvPicPr>
      <xdr:blipFill>
        <a:blip r:embed="rId1673"/>
        <a:stretch/>
      </xdr:blipFill>
      <xdr:spPr>
        <a:xfrm>
          <a:off x="0" y="1028880"/>
          <a:ext cx="6840" cy="130485960"/>
        </a:xfrm>
        <a:prstGeom prst="rect">
          <a:avLst/>
        </a:prstGeom>
        <a:ln w="0">
          <a:noFill/>
        </a:ln>
      </xdr:spPr>
    </xdr:pic>
    <xdr:clientData/>
  </xdr:twoCellAnchor>
  <xdr:twoCellAnchor editAs="oneCell">
    <xdr:from>
      <xdr:col>0</xdr:col>
      <xdr:colOff>0</xdr:colOff>
      <xdr:row>5</xdr:row>
      <xdr:rowOff>0</xdr:rowOff>
    </xdr:from>
    <xdr:to>
      <xdr:col>0</xdr:col>
      <xdr:colOff>6840</xdr:colOff>
      <xdr:row>580</xdr:row>
      <xdr:rowOff>129960</xdr:rowOff>
    </xdr:to>
    <xdr:pic>
      <xdr:nvPicPr>
        <xdr:cNvPr id="1676" name="Imagem 1876" descr=""/>
        <xdr:cNvPicPr/>
      </xdr:nvPicPr>
      <xdr:blipFill>
        <a:blip r:embed="rId1674"/>
        <a:stretch/>
      </xdr:blipFill>
      <xdr:spPr>
        <a:xfrm>
          <a:off x="0" y="1028880"/>
          <a:ext cx="6840" cy="133403760"/>
        </a:xfrm>
        <a:prstGeom prst="rect">
          <a:avLst/>
        </a:prstGeom>
        <a:ln w="0">
          <a:noFill/>
        </a:ln>
      </xdr:spPr>
    </xdr:pic>
    <xdr:clientData/>
  </xdr:twoCellAnchor>
  <xdr:twoCellAnchor editAs="oneCell">
    <xdr:from>
      <xdr:col>0</xdr:col>
      <xdr:colOff>0</xdr:colOff>
      <xdr:row>5</xdr:row>
      <xdr:rowOff>0</xdr:rowOff>
    </xdr:from>
    <xdr:to>
      <xdr:col>0</xdr:col>
      <xdr:colOff>6840</xdr:colOff>
      <xdr:row>597</xdr:row>
      <xdr:rowOff>1440</xdr:rowOff>
    </xdr:to>
    <xdr:pic>
      <xdr:nvPicPr>
        <xdr:cNvPr id="1677" name="Imagem 1877" descr=""/>
        <xdr:cNvPicPr/>
      </xdr:nvPicPr>
      <xdr:blipFill>
        <a:blip r:embed="rId1675"/>
        <a:stretch/>
      </xdr:blipFill>
      <xdr:spPr>
        <a:xfrm>
          <a:off x="0" y="1028880"/>
          <a:ext cx="6840" cy="137104200"/>
        </a:xfrm>
        <a:prstGeom prst="rect">
          <a:avLst/>
        </a:prstGeom>
        <a:ln w="0">
          <a:noFill/>
        </a:ln>
      </xdr:spPr>
    </xdr:pic>
    <xdr:clientData/>
  </xdr:twoCellAnchor>
  <xdr:twoCellAnchor editAs="oneCell">
    <xdr:from>
      <xdr:col>0</xdr:col>
      <xdr:colOff>0</xdr:colOff>
      <xdr:row>5</xdr:row>
      <xdr:rowOff>0</xdr:rowOff>
    </xdr:from>
    <xdr:to>
      <xdr:col>0</xdr:col>
      <xdr:colOff>6840</xdr:colOff>
      <xdr:row>611</xdr:row>
      <xdr:rowOff>11520</xdr:rowOff>
    </xdr:to>
    <xdr:pic>
      <xdr:nvPicPr>
        <xdr:cNvPr id="1678" name="Imagem 1878" descr=""/>
        <xdr:cNvPicPr/>
      </xdr:nvPicPr>
      <xdr:blipFill>
        <a:blip r:embed="rId1676"/>
        <a:stretch/>
      </xdr:blipFill>
      <xdr:spPr>
        <a:xfrm>
          <a:off x="0" y="1028880"/>
          <a:ext cx="6840" cy="140086080"/>
        </a:xfrm>
        <a:prstGeom prst="rect">
          <a:avLst/>
        </a:prstGeom>
        <a:ln w="0">
          <a:noFill/>
        </a:ln>
      </xdr:spPr>
    </xdr:pic>
    <xdr:clientData/>
  </xdr:twoCellAnchor>
  <xdr:twoCellAnchor editAs="oneCell">
    <xdr:from>
      <xdr:col>0</xdr:col>
      <xdr:colOff>0</xdr:colOff>
      <xdr:row>5</xdr:row>
      <xdr:rowOff>0</xdr:rowOff>
    </xdr:from>
    <xdr:to>
      <xdr:col>0</xdr:col>
      <xdr:colOff>6840</xdr:colOff>
      <xdr:row>623</xdr:row>
      <xdr:rowOff>189720</xdr:rowOff>
    </xdr:to>
    <xdr:pic>
      <xdr:nvPicPr>
        <xdr:cNvPr id="1679" name="Imagem 1879" descr=""/>
        <xdr:cNvPicPr/>
      </xdr:nvPicPr>
      <xdr:blipFill>
        <a:blip r:embed="rId1677"/>
        <a:stretch/>
      </xdr:blipFill>
      <xdr:spPr>
        <a:xfrm>
          <a:off x="0" y="1028880"/>
          <a:ext cx="6840" cy="143064720"/>
        </a:xfrm>
        <a:prstGeom prst="rect">
          <a:avLst/>
        </a:prstGeom>
        <a:ln w="0">
          <a:noFill/>
        </a:ln>
      </xdr:spPr>
    </xdr:pic>
    <xdr:clientData/>
  </xdr:twoCellAnchor>
  <xdr:twoCellAnchor editAs="oneCell">
    <xdr:from>
      <xdr:col>0</xdr:col>
      <xdr:colOff>0</xdr:colOff>
      <xdr:row>5</xdr:row>
      <xdr:rowOff>0</xdr:rowOff>
    </xdr:from>
    <xdr:to>
      <xdr:col>0</xdr:col>
      <xdr:colOff>6840</xdr:colOff>
      <xdr:row>634</xdr:row>
      <xdr:rowOff>182880</xdr:rowOff>
    </xdr:to>
    <xdr:pic>
      <xdr:nvPicPr>
        <xdr:cNvPr id="1680" name="Imagem 1880" descr=""/>
        <xdr:cNvPicPr/>
      </xdr:nvPicPr>
      <xdr:blipFill>
        <a:blip r:embed="rId1678"/>
        <a:stretch/>
      </xdr:blipFill>
      <xdr:spPr>
        <a:xfrm>
          <a:off x="0" y="1028880"/>
          <a:ext cx="6840" cy="145381680"/>
        </a:xfrm>
        <a:prstGeom prst="rect">
          <a:avLst/>
        </a:prstGeom>
        <a:ln w="0">
          <a:noFill/>
        </a:ln>
      </xdr:spPr>
    </xdr:pic>
    <xdr:clientData/>
  </xdr:twoCellAnchor>
  <xdr:twoCellAnchor editAs="oneCell">
    <xdr:from>
      <xdr:col>0</xdr:col>
      <xdr:colOff>0</xdr:colOff>
      <xdr:row>5</xdr:row>
      <xdr:rowOff>0</xdr:rowOff>
    </xdr:from>
    <xdr:to>
      <xdr:col>0</xdr:col>
      <xdr:colOff>6840</xdr:colOff>
      <xdr:row>648</xdr:row>
      <xdr:rowOff>36360</xdr:rowOff>
    </xdr:to>
    <xdr:pic>
      <xdr:nvPicPr>
        <xdr:cNvPr id="1681" name="Imagem 1881" descr=""/>
        <xdr:cNvPicPr/>
      </xdr:nvPicPr>
      <xdr:blipFill>
        <a:blip r:embed="rId1679"/>
        <a:stretch/>
      </xdr:blipFill>
      <xdr:spPr>
        <a:xfrm>
          <a:off x="0" y="1028880"/>
          <a:ext cx="6840" cy="148359600"/>
        </a:xfrm>
        <a:prstGeom prst="rect">
          <a:avLst/>
        </a:prstGeom>
        <a:ln w="0">
          <a:noFill/>
        </a:ln>
      </xdr:spPr>
    </xdr:pic>
    <xdr:clientData/>
  </xdr:twoCellAnchor>
  <xdr:twoCellAnchor editAs="oneCell">
    <xdr:from>
      <xdr:col>0</xdr:col>
      <xdr:colOff>0</xdr:colOff>
      <xdr:row>5</xdr:row>
      <xdr:rowOff>0</xdr:rowOff>
    </xdr:from>
    <xdr:to>
      <xdr:col>0</xdr:col>
      <xdr:colOff>6840</xdr:colOff>
      <xdr:row>660</xdr:row>
      <xdr:rowOff>105480</xdr:rowOff>
    </xdr:to>
    <xdr:pic>
      <xdr:nvPicPr>
        <xdr:cNvPr id="1682" name="Imagem 1882" descr=""/>
        <xdr:cNvPicPr/>
      </xdr:nvPicPr>
      <xdr:blipFill>
        <a:blip r:embed="rId1680"/>
        <a:stretch/>
      </xdr:blipFill>
      <xdr:spPr>
        <a:xfrm>
          <a:off x="0" y="1028880"/>
          <a:ext cx="6840" cy="150943320"/>
        </a:xfrm>
        <a:prstGeom prst="rect">
          <a:avLst/>
        </a:prstGeom>
        <a:ln w="0">
          <a:noFill/>
        </a:ln>
      </xdr:spPr>
    </xdr:pic>
    <xdr:clientData/>
  </xdr:twoCellAnchor>
  <xdr:twoCellAnchor editAs="oneCell">
    <xdr:from>
      <xdr:col>0</xdr:col>
      <xdr:colOff>0</xdr:colOff>
      <xdr:row>5</xdr:row>
      <xdr:rowOff>0</xdr:rowOff>
    </xdr:from>
    <xdr:to>
      <xdr:col>0</xdr:col>
      <xdr:colOff>6840</xdr:colOff>
      <xdr:row>677</xdr:row>
      <xdr:rowOff>59760</xdr:rowOff>
    </xdr:to>
    <xdr:pic>
      <xdr:nvPicPr>
        <xdr:cNvPr id="1683" name="Imagem 1883" descr=""/>
        <xdr:cNvPicPr/>
      </xdr:nvPicPr>
      <xdr:blipFill>
        <a:blip r:embed="rId1681"/>
        <a:stretch/>
      </xdr:blipFill>
      <xdr:spPr>
        <a:xfrm>
          <a:off x="0" y="1028880"/>
          <a:ext cx="6840" cy="154497960"/>
        </a:xfrm>
        <a:prstGeom prst="rect">
          <a:avLst/>
        </a:prstGeom>
        <a:ln w="0">
          <a:noFill/>
        </a:ln>
      </xdr:spPr>
    </xdr:pic>
    <xdr:clientData/>
  </xdr:twoCellAnchor>
  <xdr:twoCellAnchor editAs="oneCell">
    <xdr:from>
      <xdr:col>0</xdr:col>
      <xdr:colOff>0</xdr:colOff>
      <xdr:row>5</xdr:row>
      <xdr:rowOff>0</xdr:rowOff>
    </xdr:from>
    <xdr:to>
      <xdr:col>0</xdr:col>
      <xdr:colOff>6840</xdr:colOff>
      <xdr:row>690</xdr:row>
      <xdr:rowOff>16920</xdr:rowOff>
    </xdr:to>
    <xdr:pic>
      <xdr:nvPicPr>
        <xdr:cNvPr id="1684" name="Imagem 1884" descr=""/>
        <xdr:cNvPicPr/>
      </xdr:nvPicPr>
      <xdr:blipFill>
        <a:blip r:embed="rId1682"/>
        <a:stretch/>
      </xdr:blipFill>
      <xdr:spPr>
        <a:xfrm>
          <a:off x="0" y="1028880"/>
          <a:ext cx="6840" cy="157083840"/>
        </a:xfrm>
        <a:prstGeom prst="rect">
          <a:avLst/>
        </a:prstGeom>
        <a:ln w="0">
          <a:noFill/>
        </a:ln>
      </xdr:spPr>
    </xdr:pic>
    <xdr:clientData/>
  </xdr:twoCellAnchor>
  <xdr:twoCellAnchor editAs="oneCell">
    <xdr:from>
      <xdr:col>0</xdr:col>
      <xdr:colOff>0</xdr:colOff>
      <xdr:row>5</xdr:row>
      <xdr:rowOff>0</xdr:rowOff>
    </xdr:from>
    <xdr:to>
      <xdr:col>0</xdr:col>
      <xdr:colOff>6840</xdr:colOff>
      <xdr:row>704</xdr:row>
      <xdr:rowOff>17280</xdr:rowOff>
    </xdr:to>
    <xdr:pic>
      <xdr:nvPicPr>
        <xdr:cNvPr id="1685" name="Imagem 1885" descr=""/>
        <xdr:cNvPicPr/>
      </xdr:nvPicPr>
      <xdr:blipFill>
        <a:blip r:embed="rId1683"/>
        <a:stretch/>
      </xdr:blipFill>
      <xdr:spPr>
        <a:xfrm>
          <a:off x="0" y="1028880"/>
          <a:ext cx="6840" cy="159751440"/>
        </a:xfrm>
        <a:prstGeom prst="rect">
          <a:avLst/>
        </a:prstGeom>
        <a:ln w="0">
          <a:noFill/>
        </a:ln>
      </xdr:spPr>
    </xdr:pic>
    <xdr:clientData/>
  </xdr:twoCellAnchor>
  <xdr:twoCellAnchor editAs="oneCell">
    <xdr:from>
      <xdr:col>0</xdr:col>
      <xdr:colOff>0</xdr:colOff>
      <xdr:row>5</xdr:row>
      <xdr:rowOff>0</xdr:rowOff>
    </xdr:from>
    <xdr:to>
      <xdr:col>0</xdr:col>
      <xdr:colOff>6840</xdr:colOff>
      <xdr:row>715</xdr:row>
      <xdr:rowOff>169560</xdr:rowOff>
    </xdr:to>
    <xdr:pic>
      <xdr:nvPicPr>
        <xdr:cNvPr id="1686" name="Imagem 1886" descr=""/>
        <xdr:cNvPicPr/>
      </xdr:nvPicPr>
      <xdr:blipFill>
        <a:blip r:embed="rId1684"/>
        <a:stretch/>
      </xdr:blipFill>
      <xdr:spPr>
        <a:xfrm>
          <a:off x="0" y="1028880"/>
          <a:ext cx="6840" cy="161999280"/>
        </a:xfrm>
        <a:prstGeom prst="rect">
          <a:avLst/>
        </a:prstGeom>
        <a:ln w="0">
          <a:noFill/>
        </a:ln>
      </xdr:spPr>
    </xdr:pic>
    <xdr:clientData/>
  </xdr:twoCellAnchor>
  <xdr:twoCellAnchor editAs="oneCell">
    <xdr:from>
      <xdr:col>0</xdr:col>
      <xdr:colOff>0</xdr:colOff>
      <xdr:row>5</xdr:row>
      <xdr:rowOff>0</xdr:rowOff>
    </xdr:from>
    <xdr:to>
      <xdr:col>0</xdr:col>
      <xdr:colOff>6840</xdr:colOff>
      <xdr:row>727</xdr:row>
      <xdr:rowOff>131400</xdr:rowOff>
    </xdr:to>
    <xdr:pic>
      <xdr:nvPicPr>
        <xdr:cNvPr id="1687" name="Imagem 1887" descr=""/>
        <xdr:cNvPicPr/>
      </xdr:nvPicPr>
      <xdr:blipFill>
        <a:blip r:embed="rId1685"/>
        <a:stretch/>
      </xdr:blipFill>
      <xdr:spPr>
        <a:xfrm>
          <a:off x="0" y="1028880"/>
          <a:ext cx="6840" cy="164247120"/>
        </a:xfrm>
        <a:prstGeom prst="rect">
          <a:avLst/>
        </a:prstGeom>
        <a:ln w="0">
          <a:noFill/>
        </a:ln>
      </xdr:spPr>
    </xdr:pic>
    <xdr:clientData/>
  </xdr:twoCellAnchor>
  <xdr:twoCellAnchor editAs="oneCell">
    <xdr:from>
      <xdr:col>0</xdr:col>
      <xdr:colOff>0</xdr:colOff>
      <xdr:row>5</xdr:row>
      <xdr:rowOff>0</xdr:rowOff>
    </xdr:from>
    <xdr:to>
      <xdr:col>0</xdr:col>
      <xdr:colOff>6840</xdr:colOff>
      <xdr:row>739</xdr:row>
      <xdr:rowOff>93240</xdr:rowOff>
    </xdr:to>
    <xdr:pic>
      <xdr:nvPicPr>
        <xdr:cNvPr id="1688" name="Imagem 1888" descr=""/>
        <xdr:cNvPicPr/>
      </xdr:nvPicPr>
      <xdr:blipFill>
        <a:blip r:embed="rId1686"/>
        <a:stretch/>
      </xdr:blipFill>
      <xdr:spPr>
        <a:xfrm>
          <a:off x="0" y="1028880"/>
          <a:ext cx="6840" cy="166494960"/>
        </a:xfrm>
        <a:prstGeom prst="rect">
          <a:avLst/>
        </a:prstGeom>
        <a:ln w="0">
          <a:noFill/>
        </a:ln>
      </xdr:spPr>
    </xdr:pic>
    <xdr:clientData/>
  </xdr:twoCellAnchor>
  <xdr:twoCellAnchor editAs="oneCell">
    <xdr:from>
      <xdr:col>0</xdr:col>
      <xdr:colOff>0</xdr:colOff>
      <xdr:row>5</xdr:row>
      <xdr:rowOff>0</xdr:rowOff>
    </xdr:from>
    <xdr:to>
      <xdr:col>0</xdr:col>
      <xdr:colOff>6840</xdr:colOff>
      <xdr:row>752</xdr:row>
      <xdr:rowOff>17280</xdr:rowOff>
    </xdr:to>
    <xdr:pic>
      <xdr:nvPicPr>
        <xdr:cNvPr id="1689" name="Imagem 1889" descr=""/>
        <xdr:cNvPicPr/>
      </xdr:nvPicPr>
      <xdr:blipFill>
        <a:blip r:embed="rId1687"/>
        <a:stretch/>
      </xdr:blipFill>
      <xdr:spPr>
        <a:xfrm>
          <a:off x="0" y="1028880"/>
          <a:ext cx="6840" cy="168895440"/>
        </a:xfrm>
        <a:prstGeom prst="rect">
          <a:avLst/>
        </a:prstGeom>
        <a:ln w="0">
          <a:noFill/>
        </a:ln>
      </xdr:spPr>
    </xdr:pic>
    <xdr:clientData/>
  </xdr:twoCellAnchor>
  <xdr:twoCellAnchor editAs="oneCell">
    <xdr:from>
      <xdr:col>0</xdr:col>
      <xdr:colOff>0</xdr:colOff>
      <xdr:row>5</xdr:row>
      <xdr:rowOff>0</xdr:rowOff>
    </xdr:from>
    <xdr:to>
      <xdr:col>0</xdr:col>
      <xdr:colOff>6840</xdr:colOff>
      <xdr:row>763</xdr:row>
      <xdr:rowOff>169560</xdr:rowOff>
    </xdr:to>
    <xdr:pic>
      <xdr:nvPicPr>
        <xdr:cNvPr id="1690" name="Imagem 1890" descr=""/>
        <xdr:cNvPicPr/>
      </xdr:nvPicPr>
      <xdr:blipFill>
        <a:blip r:embed="rId1688"/>
        <a:stretch/>
      </xdr:blipFill>
      <xdr:spPr>
        <a:xfrm>
          <a:off x="0" y="1028880"/>
          <a:ext cx="6840" cy="171143280"/>
        </a:xfrm>
        <a:prstGeom prst="rect">
          <a:avLst/>
        </a:prstGeom>
        <a:ln w="0">
          <a:noFill/>
        </a:ln>
      </xdr:spPr>
    </xdr:pic>
    <xdr:clientData/>
  </xdr:twoCellAnchor>
  <xdr:twoCellAnchor editAs="oneCell">
    <xdr:from>
      <xdr:col>0</xdr:col>
      <xdr:colOff>0</xdr:colOff>
      <xdr:row>5</xdr:row>
      <xdr:rowOff>0</xdr:rowOff>
    </xdr:from>
    <xdr:to>
      <xdr:col>0</xdr:col>
      <xdr:colOff>6840</xdr:colOff>
      <xdr:row>775</xdr:row>
      <xdr:rowOff>131400</xdr:rowOff>
    </xdr:to>
    <xdr:pic>
      <xdr:nvPicPr>
        <xdr:cNvPr id="1691" name="Imagem 1891" descr=""/>
        <xdr:cNvPicPr/>
      </xdr:nvPicPr>
      <xdr:blipFill>
        <a:blip r:embed="rId1689"/>
        <a:stretch/>
      </xdr:blipFill>
      <xdr:spPr>
        <a:xfrm>
          <a:off x="0" y="1028880"/>
          <a:ext cx="6840" cy="173391120"/>
        </a:xfrm>
        <a:prstGeom prst="rect">
          <a:avLst/>
        </a:prstGeom>
        <a:ln w="0">
          <a:noFill/>
        </a:ln>
      </xdr:spPr>
    </xdr:pic>
    <xdr:clientData/>
  </xdr:twoCellAnchor>
  <xdr:twoCellAnchor editAs="oneCell">
    <xdr:from>
      <xdr:col>0</xdr:col>
      <xdr:colOff>0</xdr:colOff>
      <xdr:row>5</xdr:row>
      <xdr:rowOff>0</xdr:rowOff>
    </xdr:from>
    <xdr:to>
      <xdr:col>0</xdr:col>
      <xdr:colOff>6840</xdr:colOff>
      <xdr:row>787</xdr:row>
      <xdr:rowOff>93240</xdr:rowOff>
    </xdr:to>
    <xdr:pic>
      <xdr:nvPicPr>
        <xdr:cNvPr id="1692" name="Imagem 1892" descr=""/>
        <xdr:cNvPicPr/>
      </xdr:nvPicPr>
      <xdr:blipFill>
        <a:blip r:embed="rId1690"/>
        <a:stretch/>
      </xdr:blipFill>
      <xdr:spPr>
        <a:xfrm>
          <a:off x="0" y="1028880"/>
          <a:ext cx="6840" cy="175638960"/>
        </a:xfrm>
        <a:prstGeom prst="rect">
          <a:avLst/>
        </a:prstGeom>
        <a:ln w="0">
          <a:noFill/>
        </a:ln>
      </xdr:spPr>
    </xdr:pic>
    <xdr:clientData/>
  </xdr:twoCellAnchor>
  <xdr:twoCellAnchor editAs="oneCell">
    <xdr:from>
      <xdr:col>0</xdr:col>
      <xdr:colOff>0</xdr:colOff>
      <xdr:row>5</xdr:row>
      <xdr:rowOff>0</xdr:rowOff>
    </xdr:from>
    <xdr:to>
      <xdr:col>0</xdr:col>
      <xdr:colOff>6840</xdr:colOff>
      <xdr:row>799</xdr:row>
      <xdr:rowOff>55080</xdr:rowOff>
    </xdr:to>
    <xdr:pic>
      <xdr:nvPicPr>
        <xdr:cNvPr id="1693" name="Imagem 1893" descr=""/>
        <xdr:cNvPicPr/>
      </xdr:nvPicPr>
      <xdr:blipFill>
        <a:blip r:embed="rId1691"/>
        <a:stretch/>
      </xdr:blipFill>
      <xdr:spPr>
        <a:xfrm>
          <a:off x="0" y="1028880"/>
          <a:ext cx="6840" cy="177886800"/>
        </a:xfrm>
        <a:prstGeom prst="rect">
          <a:avLst/>
        </a:prstGeom>
        <a:ln w="0">
          <a:noFill/>
        </a:ln>
      </xdr:spPr>
    </xdr:pic>
    <xdr:clientData/>
  </xdr:twoCellAnchor>
  <xdr:twoCellAnchor editAs="oneCell">
    <xdr:from>
      <xdr:col>0</xdr:col>
      <xdr:colOff>0</xdr:colOff>
      <xdr:row>5</xdr:row>
      <xdr:rowOff>0</xdr:rowOff>
    </xdr:from>
    <xdr:to>
      <xdr:col>0</xdr:col>
      <xdr:colOff>6840</xdr:colOff>
      <xdr:row>816</xdr:row>
      <xdr:rowOff>112320</xdr:rowOff>
    </xdr:to>
    <xdr:pic>
      <xdr:nvPicPr>
        <xdr:cNvPr id="1694" name="Imagem 1894" descr=""/>
        <xdr:cNvPicPr/>
      </xdr:nvPicPr>
      <xdr:blipFill>
        <a:blip r:embed="rId1692"/>
        <a:stretch/>
      </xdr:blipFill>
      <xdr:spPr>
        <a:xfrm>
          <a:off x="0" y="1028880"/>
          <a:ext cx="6840" cy="181182240"/>
        </a:xfrm>
        <a:prstGeom prst="rect">
          <a:avLst/>
        </a:prstGeom>
        <a:ln w="0">
          <a:noFill/>
        </a:ln>
      </xdr:spPr>
    </xdr:pic>
    <xdr:clientData/>
  </xdr:twoCellAnchor>
  <xdr:twoCellAnchor editAs="oneCell">
    <xdr:from>
      <xdr:col>0</xdr:col>
      <xdr:colOff>0</xdr:colOff>
      <xdr:row>5</xdr:row>
      <xdr:rowOff>0</xdr:rowOff>
    </xdr:from>
    <xdr:to>
      <xdr:col>0</xdr:col>
      <xdr:colOff>6840</xdr:colOff>
      <xdr:row>828</xdr:row>
      <xdr:rowOff>74160</xdr:rowOff>
    </xdr:to>
    <xdr:pic>
      <xdr:nvPicPr>
        <xdr:cNvPr id="1695" name="Imagem 1895" descr=""/>
        <xdr:cNvPicPr/>
      </xdr:nvPicPr>
      <xdr:blipFill>
        <a:blip r:embed="rId1693"/>
        <a:stretch/>
      </xdr:blipFill>
      <xdr:spPr>
        <a:xfrm>
          <a:off x="0" y="1028880"/>
          <a:ext cx="6840" cy="183430080"/>
        </a:xfrm>
        <a:prstGeom prst="rect">
          <a:avLst/>
        </a:prstGeom>
        <a:ln w="0">
          <a:noFill/>
        </a:ln>
      </xdr:spPr>
    </xdr:pic>
    <xdr:clientData/>
  </xdr:twoCellAnchor>
  <xdr:twoCellAnchor editAs="oneCell">
    <xdr:from>
      <xdr:col>0</xdr:col>
      <xdr:colOff>0</xdr:colOff>
      <xdr:row>5</xdr:row>
      <xdr:rowOff>0</xdr:rowOff>
    </xdr:from>
    <xdr:to>
      <xdr:col>0</xdr:col>
      <xdr:colOff>6840</xdr:colOff>
      <xdr:row>840</xdr:row>
      <xdr:rowOff>36000</xdr:rowOff>
    </xdr:to>
    <xdr:pic>
      <xdr:nvPicPr>
        <xdr:cNvPr id="1696" name="Imagem 1896" descr=""/>
        <xdr:cNvPicPr/>
      </xdr:nvPicPr>
      <xdr:blipFill>
        <a:blip r:embed="rId1694"/>
        <a:stretch/>
      </xdr:blipFill>
      <xdr:spPr>
        <a:xfrm>
          <a:off x="0" y="1028880"/>
          <a:ext cx="6840" cy="185677920"/>
        </a:xfrm>
        <a:prstGeom prst="rect">
          <a:avLst/>
        </a:prstGeom>
        <a:ln w="0">
          <a:noFill/>
        </a:ln>
      </xdr:spPr>
    </xdr:pic>
    <xdr:clientData/>
  </xdr:twoCellAnchor>
  <xdr:twoCellAnchor editAs="oneCell">
    <xdr:from>
      <xdr:col>0</xdr:col>
      <xdr:colOff>0</xdr:colOff>
      <xdr:row>5</xdr:row>
      <xdr:rowOff>0</xdr:rowOff>
    </xdr:from>
    <xdr:to>
      <xdr:col>0</xdr:col>
      <xdr:colOff>6840</xdr:colOff>
      <xdr:row>852</xdr:row>
      <xdr:rowOff>74160</xdr:rowOff>
    </xdr:to>
    <xdr:pic>
      <xdr:nvPicPr>
        <xdr:cNvPr id="1697" name="Imagem 1897" descr=""/>
        <xdr:cNvPicPr/>
      </xdr:nvPicPr>
      <xdr:blipFill>
        <a:blip r:embed="rId1695"/>
        <a:stretch/>
      </xdr:blipFill>
      <xdr:spPr>
        <a:xfrm>
          <a:off x="0" y="1028880"/>
          <a:ext cx="6840" cy="188002080"/>
        </a:xfrm>
        <a:prstGeom prst="rect">
          <a:avLst/>
        </a:prstGeom>
        <a:ln w="0">
          <a:noFill/>
        </a:ln>
      </xdr:spPr>
    </xdr:pic>
    <xdr:clientData/>
  </xdr:twoCellAnchor>
  <xdr:twoCellAnchor editAs="oneCell">
    <xdr:from>
      <xdr:col>0</xdr:col>
      <xdr:colOff>0</xdr:colOff>
      <xdr:row>5</xdr:row>
      <xdr:rowOff>0</xdr:rowOff>
    </xdr:from>
    <xdr:to>
      <xdr:col>0</xdr:col>
      <xdr:colOff>6840</xdr:colOff>
      <xdr:row>866</xdr:row>
      <xdr:rowOff>112320</xdr:rowOff>
    </xdr:to>
    <xdr:pic>
      <xdr:nvPicPr>
        <xdr:cNvPr id="1698" name="Imagem 1898" descr=""/>
        <xdr:cNvPicPr/>
      </xdr:nvPicPr>
      <xdr:blipFill>
        <a:blip r:embed="rId1696"/>
        <a:stretch/>
      </xdr:blipFill>
      <xdr:spPr>
        <a:xfrm>
          <a:off x="0" y="1028880"/>
          <a:ext cx="6840" cy="190707480"/>
        </a:xfrm>
        <a:prstGeom prst="rect">
          <a:avLst/>
        </a:prstGeom>
        <a:ln w="0">
          <a:noFill/>
        </a:ln>
      </xdr:spPr>
    </xdr:pic>
    <xdr:clientData/>
  </xdr:twoCellAnchor>
  <xdr:twoCellAnchor editAs="oneCell">
    <xdr:from>
      <xdr:col>0</xdr:col>
      <xdr:colOff>0</xdr:colOff>
      <xdr:row>5</xdr:row>
      <xdr:rowOff>0</xdr:rowOff>
    </xdr:from>
    <xdr:to>
      <xdr:col>0</xdr:col>
      <xdr:colOff>6840</xdr:colOff>
      <xdr:row>878</xdr:row>
      <xdr:rowOff>74520</xdr:rowOff>
    </xdr:to>
    <xdr:pic>
      <xdr:nvPicPr>
        <xdr:cNvPr id="1699" name="Imagem 1899" descr=""/>
        <xdr:cNvPicPr/>
      </xdr:nvPicPr>
      <xdr:blipFill>
        <a:blip r:embed="rId1697"/>
        <a:stretch/>
      </xdr:blipFill>
      <xdr:spPr>
        <a:xfrm>
          <a:off x="0" y="1028880"/>
          <a:ext cx="6840" cy="192955680"/>
        </a:xfrm>
        <a:prstGeom prst="rect">
          <a:avLst/>
        </a:prstGeom>
        <a:ln w="0">
          <a:noFill/>
        </a:ln>
      </xdr:spPr>
    </xdr:pic>
    <xdr:clientData/>
  </xdr:twoCellAnchor>
  <xdr:twoCellAnchor editAs="oneCell">
    <xdr:from>
      <xdr:col>0</xdr:col>
      <xdr:colOff>0</xdr:colOff>
      <xdr:row>5</xdr:row>
      <xdr:rowOff>0</xdr:rowOff>
    </xdr:from>
    <xdr:to>
      <xdr:col>0</xdr:col>
      <xdr:colOff>6840</xdr:colOff>
      <xdr:row>890</xdr:row>
      <xdr:rowOff>188640</xdr:rowOff>
    </xdr:to>
    <xdr:pic>
      <xdr:nvPicPr>
        <xdr:cNvPr id="1700" name="Imagem 1900" descr=""/>
        <xdr:cNvPicPr/>
      </xdr:nvPicPr>
      <xdr:blipFill>
        <a:blip r:embed="rId1698"/>
        <a:stretch/>
      </xdr:blipFill>
      <xdr:spPr>
        <a:xfrm>
          <a:off x="0" y="1028880"/>
          <a:ext cx="6840" cy="195355800"/>
        </a:xfrm>
        <a:prstGeom prst="rect">
          <a:avLst/>
        </a:prstGeom>
        <a:ln w="0">
          <a:noFill/>
        </a:ln>
      </xdr:spPr>
    </xdr:pic>
    <xdr:clientData/>
  </xdr:twoCellAnchor>
  <xdr:twoCellAnchor editAs="oneCell">
    <xdr:from>
      <xdr:col>0</xdr:col>
      <xdr:colOff>0</xdr:colOff>
      <xdr:row>5</xdr:row>
      <xdr:rowOff>0</xdr:rowOff>
    </xdr:from>
    <xdr:to>
      <xdr:col>0</xdr:col>
      <xdr:colOff>6840</xdr:colOff>
      <xdr:row>892</xdr:row>
      <xdr:rowOff>188280</xdr:rowOff>
    </xdr:to>
    <xdr:pic>
      <xdr:nvPicPr>
        <xdr:cNvPr id="1701" name="Imagem 1901" descr=""/>
        <xdr:cNvPicPr/>
      </xdr:nvPicPr>
      <xdr:blipFill>
        <a:blip r:embed="rId1699"/>
        <a:stretch/>
      </xdr:blipFill>
      <xdr:spPr>
        <a:xfrm>
          <a:off x="0" y="1028880"/>
          <a:ext cx="6840" cy="195736320"/>
        </a:xfrm>
        <a:prstGeom prst="rect">
          <a:avLst/>
        </a:prstGeom>
        <a:ln w="0">
          <a:noFill/>
        </a:ln>
      </xdr:spPr>
    </xdr:pic>
    <xdr:clientData/>
  </xdr:twoCellAnchor>
  <xdr:twoCellAnchor editAs="oneCell">
    <xdr:from>
      <xdr:col>0</xdr:col>
      <xdr:colOff>0</xdr:colOff>
      <xdr:row>5</xdr:row>
      <xdr:rowOff>0</xdr:rowOff>
    </xdr:from>
    <xdr:to>
      <xdr:col>0</xdr:col>
      <xdr:colOff>6840</xdr:colOff>
      <xdr:row>898</xdr:row>
      <xdr:rowOff>36000</xdr:rowOff>
    </xdr:to>
    <xdr:pic>
      <xdr:nvPicPr>
        <xdr:cNvPr id="1702" name="Imagem 1902" descr=""/>
        <xdr:cNvPicPr/>
      </xdr:nvPicPr>
      <xdr:blipFill>
        <a:blip r:embed="rId1700"/>
        <a:stretch/>
      </xdr:blipFill>
      <xdr:spPr>
        <a:xfrm>
          <a:off x="0" y="1028880"/>
          <a:ext cx="6840" cy="196727040"/>
        </a:xfrm>
        <a:prstGeom prst="rect">
          <a:avLst/>
        </a:prstGeom>
        <a:ln w="0">
          <a:noFill/>
        </a:ln>
      </xdr:spPr>
    </xdr:pic>
    <xdr:clientData/>
  </xdr:twoCellAnchor>
  <xdr:twoCellAnchor editAs="oneCell">
    <xdr:from>
      <xdr:col>0</xdr:col>
      <xdr:colOff>0</xdr:colOff>
      <xdr:row>5</xdr:row>
      <xdr:rowOff>0</xdr:rowOff>
    </xdr:from>
    <xdr:to>
      <xdr:col>0</xdr:col>
      <xdr:colOff>6840</xdr:colOff>
      <xdr:row>900</xdr:row>
      <xdr:rowOff>36000</xdr:rowOff>
    </xdr:to>
    <xdr:pic>
      <xdr:nvPicPr>
        <xdr:cNvPr id="1703" name="Imagem 1903" descr=""/>
        <xdr:cNvPicPr/>
      </xdr:nvPicPr>
      <xdr:blipFill>
        <a:blip r:embed="rId1701"/>
        <a:stretch/>
      </xdr:blipFill>
      <xdr:spPr>
        <a:xfrm>
          <a:off x="0" y="1028880"/>
          <a:ext cx="6840" cy="197107920"/>
        </a:xfrm>
        <a:prstGeom prst="rect">
          <a:avLst/>
        </a:prstGeom>
        <a:ln w="0">
          <a:noFill/>
        </a:ln>
      </xdr:spPr>
    </xdr:pic>
    <xdr:clientData/>
  </xdr:twoCellAnchor>
  <xdr:twoCellAnchor editAs="oneCell">
    <xdr:from>
      <xdr:col>0</xdr:col>
      <xdr:colOff>0</xdr:colOff>
      <xdr:row>5</xdr:row>
      <xdr:rowOff>0</xdr:rowOff>
    </xdr:from>
    <xdr:to>
      <xdr:col>0</xdr:col>
      <xdr:colOff>6840</xdr:colOff>
      <xdr:row>915</xdr:row>
      <xdr:rowOff>112680</xdr:rowOff>
    </xdr:to>
    <xdr:pic>
      <xdr:nvPicPr>
        <xdr:cNvPr id="1704" name="Imagem 1904" descr=""/>
        <xdr:cNvPicPr/>
      </xdr:nvPicPr>
      <xdr:blipFill>
        <a:blip r:embed="rId1702"/>
        <a:stretch/>
      </xdr:blipFill>
      <xdr:spPr>
        <a:xfrm>
          <a:off x="0" y="1028880"/>
          <a:ext cx="6840" cy="200042280"/>
        </a:xfrm>
        <a:prstGeom prst="rect">
          <a:avLst/>
        </a:prstGeom>
        <a:ln w="0">
          <a:noFill/>
        </a:ln>
      </xdr:spPr>
    </xdr:pic>
    <xdr:clientData/>
  </xdr:twoCellAnchor>
  <xdr:twoCellAnchor editAs="oneCell">
    <xdr:from>
      <xdr:col>0</xdr:col>
      <xdr:colOff>0</xdr:colOff>
      <xdr:row>5</xdr:row>
      <xdr:rowOff>0</xdr:rowOff>
    </xdr:from>
    <xdr:to>
      <xdr:col>0</xdr:col>
      <xdr:colOff>6840</xdr:colOff>
      <xdr:row>934</xdr:row>
      <xdr:rowOff>16920</xdr:rowOff>
    </xdr:to>
    <xdr:pic>
      <xdr:nvPicPr>
        <xdr:cNvPr id="1705" name="Imagem 1905" descr=""/>
        <xdr:cNvPicPr/>
      </xdr:nvPicPr>
      <xdr:blipFill>
        <a:blip r:embed="rId1703"/>
        <a:stretch/>
      </xdr:blipFill>
      <xdr:spPr>
        <a:xfrm>
          <a:off x="0" y="1028880"/>
          <a:ext cx="6840" cy="203565960"/>
        </a:xfrm>
        <a:prstGeom prst="rect">
          <a:avLst/>
        </a:prstGeom>
        <a:ln w="0">
          <a:noFill/>
        </a:ln>
      </xdr:spPr>
    </xdr:pic>
    <xdr:clientData/>
  </xdr:twoCellAnchor>
  <xdr:twoCellAnchor editAs="oneCell">
    <xdr:from>
      <xdr:col>0</xdr:col>
      <xdr:colOff>0</xdr:colOff>
      <xdr:row>5</xdr:row>
      <xdr:rowOff>0</xdr:rowOff>
    </xdr:from>
    <xdr:to>
      <xdr:col>0</xdr:col>
      <xdr:colOff>6840</xdr:colOff>
      <xdr:row>951</xdr:row>
      <xdr:rowOff>169560</xdr:rowOff>
    </xdr:to>
    <xdr:pic>
      <xdr:nvPicPr>
        <xdr:cNvPr id="1706" name="Imagem 1906" descr=""/>
        <xdr:cNvPicPr/>
      </xdr:nvPicPr>
      <xdr:blipFill>
        <a:blip r:embed="rId1704"/>
        <a:stretch/>
      </xdr:blipFill>
      <xdr:spPr>
        <a:xfrm>
          <a:off x="0" y="1028880"/>
          <a:ext cx="6840" cy="206957160"/>
        </a:xfrm>
        <a:prstGeom prst="rect">
          <a:avLst/>
        </a:prstGeom>
        <a:ln w="0">
          <a:noFill/>
        </a:ln>
      </xdr:spPr>
    </xdr:pic>
    <xdr:clientData/>
  </xdr:twoCellAnchor>
  <xdr:twoCellAnchor editAs="oneCell">
    <xdr:from>
      <xdr:col>0</xdr:col>
      <xdr:colOff>0</xdr:colOff>
      <xdr:row>5</xdr:row>
      <xdr:rowOff>0</xdr:rowOff>
    </xdr:from>
    <xdr:to>
      <xdr:col>0</xdr:col>
      <xdr:colOff>6840</xdr:colOff>
      <xdr:row>953</xdr:row>
      <xdr:rowOff>169560</xdr:rowOff>
    </xdr:to>
    <xdr:pic>
      <xdr:nvPicPr>
        <xdr:cNvPr id="1707" name="Imagem 1907" descr=""/>
        <xdr:cNvPicPr/>
      </xdr:nvPicPr>
      <xdr:blipFill>
        <a:blip r:embed="rId1705"/>
        <a:stretch/>
      </xdr:blipFill>
      <xdr:spPr>
        <a:xfrm>
          <a:off x="0" y="1028880"/>
          <a:ext cx="6840" cy="207338040"/>
        </a:xfrm>
        <a:prstGeom prst="rect">
          <a:avLst/>
        </a:prstGeom>
        <a:ln w="0">
          <a:noFill/>
        </a:ln>
      </xdr:spPr>
    </xdr:pic>
    <xdr:clientData/>
  </xdr:twoCellAnchor>
  <xdr:twoCellAnchor editAs="oneCell">
    <xdr:from>
      <xdr:col>0</xdr:col>
      <xdr:colOff>0</xdr:colOff>
      <xdr:row>5</xdr:row>
      <xdr:rowOff>0</xdr:rowOff>
    </xdr:from>
    <xdr:to>
      <xdr:col>0</xdr:col>
      <xdr:colOff>6840</xdr:colOff>
      <xdr:row>974</xdr:row>
      <xdr:rowOff>74520</xdr:rowOff>
    </xdr:to>
    <xdr:pic>
      <xdr:nvPicPr>
        <xdr:cNvPr id="1708" name="Imagem 1908" descr=""/>
        <xdr:cNvPicPr/>
      </xdr:nvPicPr>
      <xdr:blipFill>
        <a:blip r:embed="rId1706"/>
        <a:stretch/>
      </xdr:blipFill>
      <xdr:spPr>
        <a:xfrm>
          <a:off x="0" y="1028880"/>
          <a:ext cx="6840" cy="211243680"/>
        </a:xfrm>
        <a:prstGeom prst="rect">
          <a:avLst/>
        </a:prstGeom>
        <a:ln w="0">
          <a:noFill/>
        </a:ln>
      </xdr:spPr>
    </xdr:pic>
    <xdr:clientData/>
  </xdr:twoCellAnchor>
  <xdr:twoCellAnchor editAs="oneCell">
    <xdr:from>
      <xdr:col>0</xdr:col>
      <xdr:colOff>0</xdr:colOff>
      <xdr:row>5</xdr:row>
      <xdr:rowOff>0</xdr:rowOff>
    </xdr:from>
    <xdr:to>
      <xdr:col>0</xdr:col>
      <xdr:colOff>6840</xdr:colOff>
      <xdr:row>987</xdr:row>
      <xdr:rowOff>112680</xdr:rowOff>
    </xdr:to>
    <xdr:pic>
      <xdr:nvPicPr>
        <xdr:cNvPr id="1709" name="Imagem 1909" descr=""/>
        <xdr:cNvPicPr/>
      </xdr:nvPicPr>
      <xdr:blipFill>
        <a:blip r:embed="rId1707"/>
        <a:stretch/>
      </xdr:blipFill>
      <xdr:spPr>
        <a:xfrm>
          <a:off x="0" y="1028880"/>
          <a:ext cx="6840" cy="213758280"/>
        </a:xfrm>
        <a:prstGeom prst="rect">
          <a:avLst/>
        </a:prstGeom>
        <a:ln w="0">
          <a:noFill/>
        </a:ln>
      </xdr:spPr>
    </xdr:pic>
    <xdr:clientData/>
  </xdr:twoCellAnchor>
  <xdr:twoCellAnchor editAs="oneCell">
    <xdr:from>
      <xdr:col>0</xdr:col>
      <xdr:colOff>0</xdr:colOff>
      <xdr:row>5</xdr:row>
      <xdr:rowOff>0</xdr:rowOff>
    </xdr:from>
    <xdr:to>
      <xdr:col>0</xdr:col>
      <xdr:colOff>6840</xdr:colOff>
      <xdr:row>1000</xdr:row>
      <xdr:rowOff>112320</xdr:rowOff>
    </xdr:to>
    <xdr:pic>
      <xdr:nvPicPr>
        <xdr:cNvPr id="1710" name="Imagem 1910" descr=""/>
        <xdr:cNvPicPr/>
      </xdr:nvPicPr>
      <xdr:blipFill>
        <a:blip r:embed="rId1708"/>
        <a:stretch/>
      </xdr:blipFill>
      <xdr:spPr>
        <a:xfrm>
          <a:off x="0" y="1028880"/>
          <a:ext cx="6840" cy="216234360"/>
        </a:xfrm>
        <a:prstGeom prst="rect">
          <a:avLst/>
        </a:prstGeom>
        <a:ln w="0">
          <a:noFill/>
        </a:ln>
      </xdr:spPr>
    </xdr:pic>
    <xdr:clientData/>
  </xdr:twoCellAnchor>
  <xdr:twoCellAnchor editAs="oneCell">
    <xdr:from>
      <xdr:col>0</xdr:col>
      <xdr:colOff>0</xdr:colOff>
      <xdr:row>5</xdr:row>
      <xdr:rowOff>0</xdr:rowOff>
    </xdr:from>
    <xdr:to>
      <xdr:col>0</xdr:col>
      <xdr:colOff>6840</xdr:colOff>
      <xdr:row>1004</xdr:row>
      <xdr:rowOff>74520</xdr:rowOff>
    </xdr:to>
    <xdr:pic>
      <xdr:nvPicPr>
        <xdr:cNvPr id="1711" name="Imagem 1911" descr=""/>
        <xdr:cNvPicPr/>
      </xdr:nvPicPr>
      <xdr:blipFill>
        <a:blip r:embed="rId1709"/>
        <a:stretch/>
      </xdr:blipFill>
      <xdr:spPr>
        <a:xfrm>
          <a:off x="0" y="1028880"/>
          <a:ext cx="6840" cy="216958680"/>
        </a:xfrm>
        <a:prstGeom prst="rect">
          <a:avLst/>
        </a:prstGeom>
        <a:ln w="0">
          <a:noFill/>
        </a:ln>
      </xdr:spPr>
    </xdr:pic>
    <xdr:clientData/>
  </xdr:twoCellAnchor>
  <xdr:twoCellAnchor editAs="oneCell">
    <xdr:from>
      <xdr:col>0</xdr:col>
      <xdr:colOff>0</xdr:colOff>
      <xdr:row>5</xdr:row>
      <xdr:rowOff>0</xdr:rowOff>
    </xdr:from>
    <xdr:to>
      <xdr:col>0</xdr:col>
      <xdr:colOff>6840</xdr:colOff>
      <xdr:row>1015</xdr:row>
      <xdr:rowOff>188640</xdr:rowOff>
    </xdr:to>
    <xdr:pic>
      <xdr:nvPicPr>
        <xdr:cNvPr id="1712" name="Imagem 1912" descr=""/>
        <xdr:cNvPicPr/>
      </xdr:nvPicPr>
      <xdr:blipFill>
        <a:blip r:embed="rId1710"/>
        <a:stretch/>
      </xdr:blipFill>
      <xdr:spPr>
        <a:xfrm>
          <a:off x="0" y="1028880"/>
          <a:ext cx="6840" cy="219168360"/>
        </a:xfrm>
        <a:prstGeom prst="rect">
          <a:avLst/>
        </a:prstGeom>
        <a:ln w="0">
          <a:noFill/>
        </a:ln>
      </xdr:spPr>
    </xdr:pic>
    <xdr:clientData/>
  </xdr:twoCellAnchor>
  <xdr:twoCellAnchor editAs="oneCell">
    <xdr:from>
      <xdr:col>0</xdr:col>
      <xdr:colOff>0</xdr:colOff>
      <xdr:row>5</xdr:row>
      <xdr:rowOff>0</xdr:rowOff>
    </xdr:from>
    <xdr:to>
      <xdr:col>0</xdr:col>
      <xdr:colOff>6840</xdr:colOff>
      <xdr:row>1028</xdr:row>
      <xdr:rowOff>169560</xdr:rowOff>
    </xdr:to>
    <xdr:pic>
      <xdr:nvPicPr>
        <xdr:cNvPr id="1713" name="Imagem 1913" descr=""/>
        <xdr:cNvPicPr/>
      </xdr:nvPicPr>
      <xdr:blipFill>
        <a:blip r:embed="rId1711"/>
        <a:stretch/>
      </xdr:blipFill>
      <xdr:spPr>
        <a:xfrm>
          <a:off x="0" y="1028880"/>
          <a:ext cx="6840" cy="221625720"/>
        </a:xfrm>
        <a:prstGeom prst="rect">
          <a:avLst/>
        </a:prstGeom>
        <a:ln w="0">
          <a:noFill/>
        </a:ln>
      </xdr:spPr>
    </xdr:pic>
    <xdr:clientData/>
  </xdr:twoCellAnchor>
  <xdr:twoCellAnchor editAs="oneCell">
    <xdr:from>
      <xdr:col>0</xdr:col>
      <xdr:colOff>0</xdr:colOff>
      <xdr:row>5</xdr:row>
      <xdr:rowOff>0</xdr:rowOff>
    </xdr:from>
    <xdr:to>
      <xdr:col>0</xdr:col>
      <xdr:colOff>6840</xdr:colOff>
      <xdr:row>1032</xdr:row>
      <xdr:rowOff>131400</xdr:rowOff>
    </xdr:to>
    <xdr:pic>
      <xdr:nvPicPr>
        <xdr:cNvPr id="1714" name="Imagem 1914" descr=""/>
        <xdr:cNvPicPr/>
      </xdr:nvPicPr>
      <xdr:blipFill>
        <a:blip r:embed="rId1712"/>
        <a:stretch/>
      </xdr:blipFill>
      <xdr:spPr>
        <a:xfrm>
          <a:off x="0" y="1028880"/>
          <a:ext cx="6840" cy="222349320"/>
        </a:xfrm>
        <a:prstGeom prst="rect">
          <a:avLst/>
        </a:prstGeom>
        <a:ln w="0">
          <a:noFill/>
        </a:ln>
      </xdr:spPr>
    </xdr:pic>
    <xdr:clientData/>
  </xdr:twoCellAnchor>
  <xdr:twoCellAnchor editAs="oneCell">
    <xdr:from>
      <xdr:col>0</xdr:col>
      <xdr:colOff>0</xdr:colOff>
      <xdr:row>5</xdr:row>
      <xdr:rowOff>0</xdr:rowOff>
    </xdr:from>
    <xdr:to>
      <xdr:col>0</xdr:col>
      <xdr:colOff>6840</xdr:colOff>
      <xdr:row>1059</xdr:row>
      <xdr:rowOff>17280</xdr:rowOff>
    </xdr:to>
    <xdr:pic>
      <xdr:nvPicPr>
        <xdr:cNvPr id="1715" name="Imagem 1915" descr=""/>
        <xdr:cNvPicPr/>
      </xdr:nvPicPr>
      <xdr:blipFill>
        <a:blip r:embed="rId1713"/>
        <a:stretch/>
      </xdr:blipFill>
      <xdr:spPr>
        <a:xfrm>
          <a:off x="0" y="1028880"/>
          <a:ext cx="6840" cy="227378880"/>
        </a:xfrm>
        <a:prstGeom prst="rect">
          <a:avLst/>
        </a:prstGeom>
        <a:ln w="0">
          <a:noFill/>
        </a:ln>
      </xdr:spPr>
    </xdr:pic>
    <xdr:clientData/>
  </xdr:twoCellAnchor>
  <xdr:twoCellAnchor editAs="oneCell">
    <xdr:from>
      <xdr:col>0</xdr:col>
      <xdr:colOff>0</xdr:colOff>
      <xdr:row>5</xdr:row>
      <xdr:rowOff>0</xdr:rowOff>
    </xdr:from>
    <xdr:to>
      <xdr:col>0</xdr:col>
      <xdr:colOff>6840</xdr:colOff>
      <xdr:row>1069</xdr:row>
      <xdr:rowOff>169560</xdr:rowOff>
    </xdr:to>
    <xdr:pic>
      <xdr:nvPicPr>
        <xdr:cNvPr id="1716" name="Imagem 1916" descr=""/>
        <xdr:cNvPicPr/>
      </xdr:nvPicPr>
      <xdr:blipFill>
        <a:blip r:embed="rId1714"/>
        <a:stretch/>
      </xdr:blipFill>
      <xdr:spPr>
        <a:xfrm>
          <a:off x="0" y="1028880"/>
          <a:ext cx="6840" cy="229436280"/>
        </a:xfrm>
        <a:prstGeom prst="rect">
          <a:avLst/>
        </a:prstGeom>
        <a:ln w="0">
          <a:noFill/>
        </a:ln>
      </xdr:spPr>
    </xdr:pic>
    <xdr:clientData/>
  </xdr:twoCellAnchor>
  <xdr:twoCellAnchor editAs="oneCell">
    <xdr:from>
      <xdr:col>0</xdr:col>
      <xdr:colOff>0</xdr:colOff>
      <xdr:row>5</xdr:row>
      <xdr:rowOff>0</xdr:rowOff>
    </xdr:from>
    <xdr:to>
      <xdr:col>0</xdr:col>
      <xdr:colOff>9000</xdr:colOff>
      <xdr:row>5</xdr:row>
      <xdr:rowOff>0</xdr:rowOff>
    </xdr:to>
    <xdr:pic>
      <xdr:nvPicPr>
        <xdr:cNvPr id="1717" name="Imagem 1861" descr=""/>
        <xdr:cNvPicPr/>
      </xdr:nvPicPr>
      <xdr:blipFill>
        <a:blip r:embed="rId1715"/>
        <a:stretch/>
      </xdr:blipFill>
      <xdr:spPr>
        <a:xfrm>
          <a:off x="0" y="1028880"/>
          <a:ext cx="9000" cy="0"/>
        </a:xfrm>
        <a:prstGeom prst="rect">
          <a:avLst/>
        </a:prstGeom>
        <a:ln w="0">
          <a:noFill/>
        </a:ln>
      </xdr:spPr>
    </xdr:pic>
    <xdr:clientData/>
  </xdr:twoCellAnchor>
  <xdr:twoCellAnchor editAs="oneCell">
    <xdr:from>
      <xdr:col>0</xdr:col>
      <xdr:colOff>0</xdr:colOff>
      <xdr:row>7</xdr:row>
      <xdr:rowOff>0</xdr:rowOff>
    </xdr:from>
    <xdr:to>
      <xdr:col>0</xdr:col>
      <xdr:colOff>9000</xdr:colOff>
      <xdr:row>7</xdr:row>
      <xdr:rowOff>0</xdr:rowOff>
    </xdr:to>
    <xdr:pic>
      <xdr:nvPicPr>
        <xdr:cNvPr id="1718" name="Imagem 1862" descr=""/>
        <xdr:cNvPicPr/>
      </xdr:nvPicPr>
      <xdr:blipFill>
        <a:blip r:embed="rId1716"/>
        <a:stretch/>
      </xdr:blipFill>
      <xdr:spPr>
        <a:xfrm>
          <a:off x="0" y="1409760"/>
          <a:ext cx="9000" cy="0"/>
        </a:xfrm>
        <a:prstGeom prst="rect">
          <a:avLst/>
        </a:prstGeom>
        <a:ln w="0">
          <a:noFill/>
        </a:ln>
      </xdr:spPr>
    </xdr:pic>
    <xdr:clientData/>
  </xdr:twoCellAnchor>
  <xdr:twoCellAnchor editAs="oneCell">
    <xdr:from>
      <xdr:col>0</xdr:col>
      <xdr:colOff>0</xdr:colOff>
      <xdr:row>14</xdr:row>
      <xdr:rowOff>0</xdr:rowOff>
    </xdr:from>
    <xdr:to>
      <xdr:col>0</xdr:col>
      <xdr:colOff>9000</xdr:colOff>
      <xdr:row>14</xdr:row>
      <xdr:rowOff>0</xdr:rowOff>
    </xdr:to>
    <xdr:pic>
      <xdr:nvPicPr>
        <xdr:cNvPr id="1719" name="Imagem 1863" descr=""/>
        <xdr:cNvPicPr/>
      </xdr:nvPicPr>
      <xdr:blipFill>
        <a:blip r:embed="rId1717"/>
        <a:stretch/>
      </xdr:blipFill>
      <xdr:spPr>
        <a:xfrm>
          <a:off x="0" y="2895480"/>
          <a:ext cx="9000" cy="0"/>
        </a:xfrm>
        <a:prstGeom prst="rect">
          <a:avLst/>
        </a:prstGeom>
        <a:ln w="0">
          <a:noFill/>
        </a:ln>
      </xdr:spPr>
    </xdr:pic>
    <xdr:clientData/>
  </xdr:twoCellAnchor>
  <xdr:twoCellAnchor editAs="oneCell">
    <xdr:from>
      <xdr:col>0</xdr:col>
      <xdr:colOff>0</xdr:colOff>
      <xdr:row>21</xdr:row>
      <xdr:rowOff>0</xdr:rowOff>
    </xdr:from>
    <xdr:to>
      <xdr:col>0</xdr:col>
      <xdr:colOff>9000</xdr:colOff>
      <xdr:row>21</xdr:row>
      <xdr:rowOff>0</xdr:rowOff>
    </xdr:to>
    <xdr:pic>
      <xdr:nvPicPr>
        <xdr:cNvPr id="1720" name="Imagem 1864" descr=""/>
        <xdr:cNvPicPr/>
      </xdr:nvPicPr>
      <xdr:blipFill>
        <a:blip r:embed="rId1718"/>
        <a:stretch/>
      </xdr:blipFill>
      <xdr:spPr>
        <a:xfrm>
          <a:off x="0" y="4457880"/>
          <a:ext cx="9000" cy="0"/>
        </a:xfrm>
        <a:prstGeom prst="rect">
          <a:avLst/>
        </a:prstGeom>
        <a:ln w="0">
          <a:noFill/>
        </a:ln>
      </xdr:spPr>
    </xdr:pic>
    <xdr:clientData/>
  </xdr:twoCellAnchor>
  <xdr:twoCellAnchor editAs="oneCell">
    <xdr:from>
      <xdr:col>0</xdr:col>
      <xdr:colOff>0</xdr:colOff>
      <xdr:row>24</xdr:row>
      <xdr:rowOff>0</xdr:rowOff>
    </xdr:from>
    <xdr:to>
      <xdr:col>0</xdr:col>
      <xdr:colOff>9000</xdr:colOff>
      <xdr:row>24</xdr:row>
      <xdr:rowOff>0</xdr:rowOff>
    </xdr:to>
    <xdr:pic>
      <xdr:nvPicPr>
        <xdr:cNvPr id="1721" name="Imagem 1865" descr=""/>
        <xdr:cNvPicPr/>
      </xdr:nvPicPr>
      <xdr:blipFill>
        <a:blip r:embed="rId1719"/>
        <a:stretch/>
      </xdr:blipFill>
      <xdr:spPr>
        <a:xfrm>
          <a:off x="0" y="5181480"/>
          <a:ext cx="9000" cy="0"/>
        </a:xfrm>
        <a:prstGeom prst="rect">
          <a:avLst/>
        </a:prstGeom>
        <a:ln w="0">
          <a:noFill/>
        </a:ln>
      </xdr:spPr>
    </xdr:pic>
    <xdr:clientData/>
  </xdr:twoCellAnchor>
  <xdr:twoCellAnchor editAs="oneCell">
    <xdr:from>
      <xdr:col>0</xdr:col>
      <xdr:colOff>0</xdr:colOff>
      <xdr:row>27</xdr:row>
      <xdr:rowOff>0</xdr:rowOff>
    </xdr:from>
    <xdr:to>
      <xdr:col>0</xdr:col>
      <xdr:colOff>9000</xdr:colOff>
      <xdr:row>27</xdr:row>
      <xdr:rowOff>0</xdr:rowOff>
    </xdr:to>
    <xdr:pic>
      <xdr:nvPicPr>
        <xdr:cNvPr id="1722" name="Imagem 1866" descr=""/>
        <xdr:cNvPicPr/>
      </xdr:nvPicPr>
      <xdr:blipFill>
        <a:blip r:embed="rId1720"/>
        <a:stretch/>
      </xdr:blipFill>
      <xdr:spPr>
        <a:xfrm>
          <a:off x="0" y="5905440"/>
          <a:ext cx="9000" cy="0"/>
        </a:xfrm>
        <a:prstGeom prst="rect">
          <a:avLst/>
        </a:prstGeom>
        <a:ln w="0">
          <a:noFill/>
        </a:ln>
      </xdr:spPr>
    </xdr:pic>
    <xdr:clientData/>
  </xdr:twoCellAnchor>
  <xdr:twoCellAnchor editAs="oneCell">
    <xdr:from>
      <xdr:col>0</xdr:col>
      <xdr:colOff>0</xdr:colOff>
      <xdr:row>29</xdr:row>
      <xdr:rowOff>0</xdr:rowOff>
    </xdr:from>
    <xdr:to>
      <xdr:col>0</xdr:col>
      <xdr:colOff>9000</xdr:colOff>
      <xdr:row>29</xdr:row>
      <xdr:rowOff>0</xdr:rowOff>
    </xdr:to>
    <xdr:pic>
      <xdr:nvPicPr>
        <xdr:cNvPr id="1723" name="Imagem 1867" descr=""/>
        <xdr:cNvPicPr/>
      </xdr:nvPicPr>
      <xdr:blipFill>
        <a:blip r:embed="rId1721"/>
        <a:stretch/>
      </xdr:blipFill>
      <xdr:spPr>
        <a:xfrm>
          <a:off x="0" y="6286680"/>
          <a:ext cx="9000" cy="0"/>
        </a:xfrm>
        <a:prstGeom prst="rect">
          <a:avLst/>
        </a:prstGeom>
        <a:ln w="0">
          <a:noFill/>
        </a:ln>
      </xdr:spPr>
    </xdr:pic>
    <xdr:clientData/>
  </xdr:twoCellAnchor>
  <xdr:twoCellAnchor editAs="oneCell">
    <xdr:from>
      <xdr:col>0</xdr:col>
      <xdr:colOff>0</xdr:colOff>
      <xdr:row>31</xdr:row>
      <xdr:rowOff>0</xdr:rowOff>
    </xdr:from>
    <xdr:to>
      <xdr:col>0</xdr:col>
      <xdr:colOff>9000</xdr:colOff>
      <xdr:row>31</xdr:row>
      <xdr:rowOff>0</xdr:rowOff>
    </xdr:to>
    <xdr:pic>
      <xdr:nvPicPr>
        <xdr:cNvPr id="1724" name="Imagem 1868" descr=""/>
        <xdr:cNvPicPr/>
      </xdr:nvPicPr>
      <xdr:blipFill>
        <a:blip r:embed="rId1722"/>
        <a:stretch/>
      </xdr:blipFill>
      <xdr:spPr>
        <a:xfrm>
          <a:off x="0" y="6877080"/>
          <a:ext cx="9000" cy="0"/>
        </a:xfrm>
        <a:prstGeom prst="rect">
          <a:avLst/>
        </a:prstGeom>
        <a:ln w="0">
          <a:noFill/>
        </a:ln>
      </xdr:spPr>
    </xdr:pic>
    <xdr:clientData/>
  </xdr:twoCellAnchor>
  <xdr:twoCellAnchor editAs="oneCell">
    <xdr:from>
      <xdr:col>0</xdr:col>
      <xdr:colOff>0</xdr:colOff>
      <xdr:row>55</xdr:row>
      <xdr:rowOff>0</xdr:rowOff>
    </xdr:from>
    <xdr:to>
      <xdr:col>0</xdr:col>
      <xdr:colOff>9000</xdr:colOff>
      <xdr:row>55</xdr:row>
      <xdr:rowOff>0</xdr:rowOff>
    </xdr:to>
    <xdr:pic>
      <xdr:nvPicPr>
        <xdr:cNvPr id="1725" name="Imagem 1869" descr=""/>
        <xdr:cNvPicPr/>
      </xdr:nvPicPr>
      <xdr:blipFill>
        <a:blip r:embed="rId1723"/>
        <a:stretch/>
      </xdr:blipFill>
      <xdr:spPr>
        <a:xfrm>
          <a:off x="0" y="12630240"/>
          <a:ext cx="9000" cy="0"/>
        </a:xfrm>
        <a:prstGeom prst="rect">
          <a:avLst/>
        </a:prstGeom>
        <a:ln w="0">
          <a:noFill/>
        </a:ln>
      </xdr:spPr>
    </xdr:pic>
    <xdr:clientData/>
  </xdr:twoCellAnchor>
  <xdr:twoCellAnchor editAs="oneCell">
    <xdr:from>
      <xdr:col>0</xdr:col>
      <xdr:colOff>0</xdr:colOff>
      <xdr:row>67</xdr:row>
      <xdr:rowOff>0</xdr:rowOff>
    </xdr:from>
    <xdr:to>
      <xdr:col>0</xdr:col>
      <xdr:colOff>9000</xdr:colOff>
      <xdr:row>67</xdr:row>
      <xdr:rowOff>0</xdr:rowOff>
    </xdr:to>
    <xdr:pic>
      <xdr:nvPicPr>
        <xdr:cNvPr id="1726" name="Imagem 1870" descr=""/>
        <xdr:cNvPicPr/>
      </xdr:nvPicPr>
      <xdr:blipFill>
        <a:blip r:embed="rId1724"/>
        <a:stretch/>
      </xdr:blipFill>
      <xdr:spPr>
        <a:xfrm>
          <a:off x="0" y="15297120"/>
          <a:ext cx="9000" cy="0"/>
        </a:xfrm>
        <a:prstGeom prst="rect">
          <a:avLst/>
        </a:prstGeom>
        <a:ln w="0">
          <a:noFill/>
        </a:ln>
      </xdr:spPr>
    </xdr:pic>
    <xdr:clientData/>
  </xdr:twoCellAnchor>
  <xdr:twoCellAnchor editAs="oneCell">
    <xdr:from>
      <xdr:col>0</xdr:col>
      <xdr:colOff>0</xdr:colOff>
      <xdr:row>77</xdr:row>
      <xdr:rowOff>0</xdr:rowOff>
    </xdr:from>
    <xdr:to>
      <xdr:col>0</xdr:col>
      <xdr:colOff>9000</xdr:colOff>
      <xdr:row>77</xdr:row>
      <xdr:rowOff>0</xdr:rowOff>
    </xdr:to>
    <xdr:pic>
      <xdr:nvPicPr>
        <xdr:cNvPr id="1727" name="Imagem 1871" descr=""/>
        <xdr:cNvPicPr/>
      </xdr:nvPicPr>
      <xdr:blipFill>
        <a:blip r:embed="rId1725"/>
        <a:stretch/>
      </xdr:blipFill>
      <xdr:spPr>
        <a:xfrm>
          <a:off x="0" y="17430840"/>
          <a:ext cx="9000" cy="0"/>
        </a:xfrm>
        <a:prstGeom prst="rect">
          <a:avLst/>
        </a:prstGeom>
        <a:ln w="0">
          <a:noFill/>
        </a:ln>
      </xdr:spPr>
    </xdr:pic>
    <xdr:clientData/>
  </xdr:twoCellAnchor>
  <xdr:twoCellAnchor editAs="oneCell">
    <xdr:from>
      <xdr:col>0</xdr:col>
      <xdr:colOff>0</xdr:colOff>
      <xdr:row>87</xdr:row>
      <xdr:rowOff>0</xdr:rowOff>
    </xdr:from>
    <xdr:to>
      <xdr:col>0</xdr:col>
      <xdr:colOff>9000</xdr:colOff>
      <xdr:row>87</xdr:row>
      <xdr:rowOff>0</xdr:rowOff>
    </xdr:to>
    <xdr:pic>
      <xdr:nvPicPr>
        <xdr:cNvPr id="1728" name="Imagem 1872" descr=""/>
        <xdr:cNvPicPr/>
      </xdr:nvPicPr>
      <xdr:blipFill>
        <a:blip r:embed="rId1726"/>
        <a:stretch/>
      </xdr:blipFill>
      <xdr:spPr>
        <a:xfrm>
          <a:off x="0" y="19564200"/>
          <a:ext cx="9000" cy="0"/>
        </a:xfrm>
        <a:prstGeom prst="rect">
          <a:avLst/>
        </a:prstGeom>
        <a:ln w="0">
          <a:noFill/>
        </a:ln>
      </xdr:spPr>
    </xdr:pic>
    <xdr:clientData/>
  </xdr:twoCellAnchor>
  <xdr:twoCellAnchor editAs="oneCell">
    <xdr:from>
      <xdr:col>0</xdr:col>
      <xdr:colOff>0</xdr:colOff>
      <xdr:row>89</xdr:row>
      <xdr:rowOff>0</xdr:rowOff>
    </xdr:from>
    <xdr:to>
      <xdr:col>0</xdr:col>
      <xdr:colOff>9000</xdr:colOff>
      <xdr:row>89</xdr:row>
      <xdr:rowOff>0</xdr:rowOff>
    </xdr:to>
    <xdr:pic>
      <xdr:nvPicPr>
        <xdr:cNvPr id="1729" name="Imagem 1873" descr=""/>
        <xdr:cNvPicPr/>
      </xdr:nvPicPr>
      <xdr:blipFill>
        <a:blip r:embed="rId1727"/>
        <a:stretch/>
      </xdr:blipFill>
      <xdr:spPr>
        <a:xfrm>
          <a:off x="0" y="19945440"/>
          <a:ext cx="9000" cy="0"/>
        </a:xfrm>
        <a:prstGeom prst="rect">
          <a:avLst/>
        </a:prstGeom>
        <a:ln w="0">
          <a:noFill/>
        </a:ln>
      </xdr:spPr>
    </xdr:pic>
    <xdr:clientData/>
  </xdr:twoCellAnchor>
  <xdr:twoCellAnchor editAs="oneCell">
    <xdr:from>
      <xdr:col>0</xdr:col>
      <xdr:colOff>0</xdr:colOff>
      <xdr:row>105</xdr:row>
      <xdr:rowOff>0</xdr:rowOff>
    </xdr:from>
    <xdr:to>
      <xdr:col>0</xdr:col>
      <xdr:colOff>9000</xdr:colOff>
      <xdr:row>105</xdr:row>
      <xdr:rowOff>0</xdr:rowOff>
    </xdr:to>
    <xdr:pic>
      <xdr:nvPicPr>
        <xdr:cNvPr id="1730" name="Imagem 1874" descr=""/>
        <xdr:cNvPicPr/>
      </xdr:nvPicPr>
      <xdr:blipFill>
        <a:blip r:embed="rId1728"/>
        <a:stretch/>
      </xdr:blipFill>
      <xdr:spPr>
        <a:xfrm>
          <a:off x="0" y="23603040"/>
          <a:ext cx="9000" cy="0"/>
        </a:xfrm>
        <a:prstGeom prst="rect">
          <a:avLst/>
        </a:prstGeom>
        <a:ln w="0">
          <a:noFill/>
        </a:ln>
      </xdr:spPr>
    </xdr:pic>
    <xdr:clientData/>
  </xdr:twoCellAnchor>
  <xdr:twoCellAnchor editAs="oneCell">
    <xdr:from>
      <xdr:col>0</xdr:col>
      <xdr:colOff>0</xdr:colOff>
      <xdr:row>108</xdr:row>
      <xdr:rowOff>0</xdr:rowOff>
    </xdr:from>
    <xdr:to>
      <xdr:col>0</xdr:col>
      <xdr:colOff>9000</xdr:colOff>
      <xdr:row>108</xdr:row>
      <xdr:rowOff>0</xdr:rowOff>
    </xdr:to>
    <xdr:pic>
      <xdr:nvPicPr>
        <xdr:cNvPr id="1731" name="Imagem 1875" descr=""/>
        <xdr:cNvPicPr/>
      </xdr:nvPicPr>
      <xdr:blipFill>
        <a:blip r:embed="rId1729"/>
        <a:stretch/>
      </xdr:blipFill>
      <xdr:spPr>
        <a:xfrm>
          <a:off x="0" y="24174360"/>
          <a:ext cx="9000" cy="0"/>
        </a:xfrm>
        <a:prstGeom prst="rect">
          <a:avLst/>
        </a:prstGeom>
        <a:ln w="0">
          <a:noFill/>
        </a:ln>
      </xdr:spPr>
    </xdr:pic>
    <xdr:clientData/>
  </xdr:twoCellAnchor>
  <xdr:twoCellAnchor editAs="oneCell">
    <xdr:from>
      <xdr:col>0</xdr:col>
      <xdr:colOff>0</xdr:colOff>
      <xdr:row>120</xdr:row>
      <xdr:rowOff>0</xdr:rowOff>
    </xdr:from>
    <xdr:to>
      <xdr:col>0</xdr:col>
      <xdr:colOff>9000</xdr:colOff>
      <xdr:row>120</xdr:row>
      <xdr:rowOff>0</xdr:rowOff>
    </xdr:to>
    <xdr:pic>
      <xdr:nvPicPr>
        <xdr:cNvPr id="1732" name="Imagem 1876" descr=""/>
        <xdr:cNvPicPr/>
      </xdr:nvPicPr>
      <xdr:blipFill>
        <a:blip r:embed="rId1730"/>
        <a:stretch/>
      </xdr:blipFill>
      <xdr:spPr>
        <a:xfrm>
          <a:off x="0" y="26841600"/>
          <a:ext cx="9000" cy="0"/>
        </a:xfrm>
        <a:prstGeom prst="rect">
          <a:avLst/>
        </a:prstGeom>
        <a:ln w="0">
          <a:noFill/>
        </a:ln>
      </xdr:spPr>
    </xdr:pic>
    <xdr:clientData/>
  </xdr:twoCellAnchor>
  <xdr:twoCellAnchor editAs="oneCell">
    <xdr:from>
      <xdr:col>0</xdr:col>
      <xdr:colOff>0</xdr:colOff>
      <xdr:row>130</xdr:row>
      <xdr:rowOff>0</xdr:rowOff>
    </xdr:from>
    <xdr:to>
      <xdr:col>0</xdr:col>
      <xdr:colOff>9000</xdr:colOff>
      <xdr:row>130</xdr:row>
      <xdr:rowOff>0</xdr:rowOff>
    </xdr:to>
    <xdr:pic>
      <xdr:nvPicPr>
        <xdr:cNvPr id="1733" name="Imagem 1877" descr=""/>
        <xdr:cNvPicPr/>
      </xdr:nvPicPr>
      <xdr:blipFill>
        <a:blip r:embed="rId1731"/>
        <a:stretch/>
      </xdr:blipFill>
      <xdr:spPr>
        <a:xfrm>
          <a:off x="0" y="29051280"/>
          <a:ext cx="9000" cy="0"/>
        </a:xfrm>
        <a:prstGeom prst="rect">
          <a:avLst/>
        </a:prstGeom>
        <a:ln w="0">
          <a:noFill/>
        </a:ln>
      </xdr:spPr>
    </xdr:pic>
    <xdr:clientData/>
  </xdr:twoCellAnchor>
  <xdr:twoCellAnchor editAs="oneCell">
    <xdr:from>
      <xdr:col>0</xdr:col>
      <xdr:colOff>0</xdr:colOff>
      <xdr:row>142</xdr:row>
      <xdr:rowOff>0</xdr:rowOff>
    </xdr:from>
    <xdr:to>
      <xdr:col>0</xdr:col>
      <xdr:colOff>9000</xdr:colOff>
      <xdr:row>142</xdr:row>
      <xdr:rowOff>0</xdr:rowOff>
    </xdr:to>
    <xdr:pic>
      <xdr:nvPicPr>
        <xdr:cNvPr id="1734" name="Imagem 1878" descr=""/>
        <xdr:cNvPicPr/>
      </xdr:nvPicPr>
      <xdr:blipFill>
        <a:blip r:embed="rId1732"/>
        <a:stretch/>
      </xdr:blipFill>
      <xdr:spPr>
        <a:xfrm>
          <a:off x="0" y="31642200"/>
          <a:ext cx="9000" cy="0"/>
        </a:xfrm>
        <a:prstGeom prst="rect">
          <a:avLst/>
        </a:prstGeom>
        <a:ln w="0">
          <a:noFill/>
        </a:ln>
      </xdr:spPr>
    </xdr:pic>
    <xdr:clientData/>
  </xdr:twoCellAnchor>
  <xdr:twoCellAnchor editAs="oneCell">
    <xdr:from>
      <xdr:col>0</xdr:col>
      <xdr:colOff>0</xdr:colOff>
      <xdr:row>151</xdr:row>
      <xdr:rowOff>0</xdr:rowOff>
    </xdr:from>
    <xdr:to>
      <xdr:col>0</xdr:col>
      <xdr:colOff>9000</xdr:colOff>
      <xdr:row>151</xdr:row>
      <xdr:rowOff>0</xdr:rowOff>
    </xdr:to>
    <xdr:pic>
      <xdr:nvPicPr>
        <xdr:cNvPr id="1735" name="Imagem 1879" descr=""/>
        <xdr:cNvPicPr/>
      </xdr:nvPicPr>
      <xdr:blipFill>
        <a:blip r:embed="rId1733"/>
        <a:stretch/>
      </xdr:blipFill>
      <xdr:spPr>
        <a:xfrm>
          <a:off x="0" y="33718680"/>
          <a:ext cx="9000" cy="0"/>
        </a:xfrm>
        <a:prstGeom prst="rect">
          <a:avLst/>
        </a:prstGeom>
        <a:ln w="0">
          <a:noFill/>
        </a:ln>
      </xdr:spPr>
    </xdr:pic>
    <xdr:clientData/>
  </xdr:twoCellAnchor>
  <xdr:twoCellAnchor editAs="oneCell">
    <xdr:from>
      <xdr:col>0</xdr:col>
      <xdr:colOff>0</xdr:colOff>
      <xdr:row>153</xdr:row>
      <xdr:rowOff>0</xdr:rowOff>
    </xdr:from>
    <xdr:to>
      <xdr:col>0</xdr:col>
      <xdr:colOff>9000</xdr:colOff>
      <xdr:row>153</xdr:row>
      <xdr:rowOff>0</xdr:rowOff>
    </xdr:to>
    <xdr:pic>
      <xdr:nvPicPr>
        <xdr:cNvPr id="1736" name="Imagem 1880" descr=""/>
        <xdr:cNvPicPr/>
      </xdr:nvPicPr>
      <xdr:blipFill>
        <a:blip r:embed="rId1734"/>
        <a:stretch/>
      </xdr:blipFill>
      <xdr:spPr>
        <a:xfrm>
          <a:off x="0" y="34099560"/>
          <a:ext cx="9000" cy="0"/>
        </a:xfrm>
        <a:prstGeom prst="rect">
          <a:avLst/>
        </a:prstGeom>
        <a:ln w="0">
          <a:noFill/>
        </a:ln>
      </xdr:spPr>
    </xdr:pic>
    <xdr:clientData/>
  </xdr:twoCellAnchor>
  <xdr:twoCellAnchor editAs="oneCell">
    <xdr:from>
      <xdr:col>0</xdr:col>
      <xdr:colOff>0</xdr:colOff>
      <xdr:row>168</xdr:row>
      <xdr:rowOff>0</xdr:rowOff>
    </xdr:from>
    <xdr:to>
      <xdr:col>0</xdr:col>
      <xdr:colOff>9000</xdr:colOff>
      <xdr:row>168</xdr:row>
      <xdr:rowOff>0</xdr:rowOff>
    </xdr:to>
    <xdr:pic>
      <xdr:nvPicPr>
        <xdr:cNvPr id="1737" name="Imagem 1881" descr=""/>
        <xdr:cNvPicPr/>
      </xdr:nvPicPr>
      <xdr:blipFill>
        <a:blip r:embed="rId1735"/>
        <a:stretch/>
      </xdr:blipFill>
      <xdr:spPr>
        <a:xfrm>
          <a:off x="0" y="37471320"/>
          <a:ext cx="9000" cy="0"/>
        </a:xfrm>
        <a:prstGeom prst="rect">
          <a:avLst/>
        </a:prstGeom>
        <a:ln w="0">
          <a:noFill/>
        </a:ln>
      </xdr:spPr>
    </xdr:pic>
    <xdr:clientData/>
  </xdr:twoCellAnchor>
  <xdr:twoCellAnchor editAs="oneCell">
    <xdr:from>
      <xdr:col>0</xdr:col>
      <xdr:colOff>0</xdr:colOff>
      <xdr:row>171</xdr:row>
      <xdr:rowOff>0</xdr:rowOff>
    </xdr:from>
    <xdr:to>
      <xdr:col>0</xdr:col>
      <xdr:colOff>9000</xdr:colOff>
      <xdr:row>171</xdr:row>
      <xdr:rowOff>0</xdr:rowOff>
    </xdr:to>
    <xdr:pic>
      <xdr:nvPicPr>
        <xdr:cNvPr id="1738" name="Imagem 1882" descr=""/>
        <xdr:cNvPicPr/>
      </xdr:nvPicPr>
      <xdr:blipFill>
        <a:blip r:embed="rId1736"/>
        <a:stretch/>
      </xdr:blipFill>
      <xdr:spPr>
        <a:xfrm>
          <a:off x="0" y="38195280"/>
          <a:ext cx="9000" cy="0"/>
        </a:xfrm>
        <a:prstGeom prst="rect">
          <a:avLst/>
        </a:prstGeom>
        <a:ln w="0">
          <a:noFill/>
        </a:ln>
      </xdr:spPr>
    </xdr:pic>
    <xdr:clientData/>
  </xdr:twoCellAnchor>
  <xdr:twoCellAnchor editAs="oneCell">
    <xdr:from>
      <xdr:col>0</xdr:col>
      <xdr:colOff>0</xdr:colOff>
      <xdr:row>174</xdr:row>
      <xdr:rowOff>0</xdr:rowOff>
    </xdr:from>
    <xdr:to>
      <xdr:col>0</xdr:col>
      <xdr:colOff>9000</xdr:colOff>
      <xdr:row>174</xdr:row>
      <xdr:rowOff>0</xdr:rowOff>
    </xdr:to>
    <xdr:pic>
      <xdr:nvPicPr>
        <xdr:cNvPr id="1739" name="Imagem 1883" descr=""/>
        <xdr:cNvPicPr/>
      </xdr:nvPicPr>
      <xdr:blipFill>
        <a:blip r:embed="rId1737"/>
        <a:stretch/>
      </xdr:blipFill>
      <xdr:spPr>
        <a:xfrm>
          <a:off x="0" y="40252680"/>
          <a:ext cx="9000" cy="0"/>
        </a:xfrm>
        <a:prstGeom prst="rect">
          <a:avLst/>
        </a:prstGeom>
        <a:ln w="0">
          <a:noFill/>
        </a:ln>
      </xdr:spPr>
    </xdr:pic>
    <xdr:clientData/>
  </xdr:twoCellAnchor>
  <xdr:twoCellAnchor editAs="oneCell">
    <xdr:from>
      <xdr:col>0</xdr:col>
      <xdr:colOff>0</xdr:colOff>
      <xdr:row>176</xdr:row>
      <xdr:rowOff>0</xdr:rowOff>
    </xdr:from>
    <xdr:to>
      <xdr:col>0</xdr:col>
      <xdr:colOff>9000</xdr:colOff>
      <xdr:row>176</xdr:row>
      <xdr:rowOff>0</xdr:rowOff>
    </xdr:to>
    <xdr:pic>
      <xdr:nvPicPr>
        <xdr:cNvPr id="1740" name="Imagem 1884" descr=""/>
        <xdr:cNvPicPr/>
      </xdr:nvPicPr>
      <xdr:blipFill>
        <a:blip r:embed="rId1738"/>
        <a:stretch/>
      </xdr:blipFill>
      <xdr:spPr>
        <a:xfrm>
          <a:off x="0" y="40633560"/>
          <a:ext cx="9000" cy="0"/>
        </a:xfrm>
        <a:prstGeom prst="rect">
          <a:avLst/>
        </a:prstGeom>
        <a:ln w="0">
          <a:noFill/>
        </a:ln>
      </xdr:spPr>
    </xdr:pic>
    <xdr:clientData/>
  </xdr:twoCellAnchor>
  <xdr:twoCellAnchor editAs="oneCell">
    <xdr:from>
      <xdr:col>0</xdr:col>
      <xdr:colOff>0</xdr:colOff>
      <xdr:row>179</xdr:row>
      <xdr:rowOff>0</xdr:rowOff>
    </xdr:from>
    <xdr:to>
      <xdr:col>0</xdr:col>
      <xdr:colOff>9000</xdr:colOff>
      <xdr:row>179</xdr:row>
      <xdr:rowOff>0</xdr:rowOff>
    </xdr:to>
    <xdr:pic>
      <xdr:nvPicPr>
        <xdr:cNvPr id="1741" name="Imagem 1885" descr=""/>
        <xdr:cNvPicPr/>
      </xdr:nvPicPr>
      <xdr:blipFill>
        <a:blip r:embed="rId1739"/>
        <a:stretch/>
      </xdr:blipFill>
      <xdr:spPr>
        <a:xfrm>
          <a:off x="0" y="41624280"/>
          <a:ext cx="9000" cy="0"/>
        </a:xfrm>
        <a:prstGeom prst="rect">
          <a:avLst/>
        </a:prstGeom>
        <a:ln w="0">
          <a:noFill/>
        </a:ln>
      </xdr:spPr>
    </xdr:pic>
    <xdr:clientData/>
  </xdr:twoCellAnchor>
  <xdr:twoCellAnchor editAs="oneCell">
    <xdr:from>
      <xdr:col>0</xdr:col>
      <xdr:colOff>0</xdr:colOff>
      <xdr:row>182</xdr:row>
      <xdr:rowOff>0</xdr:rowOff>
    </xdr:from>
    <xdr:to>
      <xdr:col>0</xdr:col>
      <xdr:colOff>9000</xdr:colOff>
      <xdr:row>182</xdr:row>
      <xdr:rowOff>0</xdr:rowOff>
    </xdr:to>
    <xdr:pic>
      <xdr:nvPicPr>
        <xdr:cNvPr id="1742" name="Imagem 1886" descr=""/>
        <xdr:cNvPicPr/>
      </xdr:nvPicPr>
      <xdr:blipFill>
        <a:blip r:embed="rId1740"/>
        <a:stretch/>
      </xdr:blipFill>
      <xdr:spPr>
        <a:xfrm>
          <a:off x="0" y="42615000"/>
          <a:ext cx="9000" cy="0"/>
        </a:xfrm>
        <a:prstGeom prst="rect">
          <a:avLst/>
        </a:prstGeom>
        <a:ln w="0">
          <a:noFill/>
        </a:ln>
      </xdr:spPr>
    </xdr:pic>
    <xdr:clientData/>
  </xdr:twoCellAnchor>
  <xdr:twoCellAnchor editAs="oneCell">
    <xdr:from>
      <xdr:col>0</xdr:col>
      <xdr:colOff>0</xdr:colOff>
      <xdr:row>185</xdr:row>
      <xdr:rowOff>0</xdr:rowOff>
    </xdr:from>
    <xdr:to>
      <xdr:col>0</xdr:col>
      <xdr:colOff>9000</xdr:colOff>
      <xdr:row>185</xdr:row>
      <xdr:rowOff>0</xdr:rowOff>
    </xdr:to>
    <xdr:pic>
      <xdr:nvPicPr>
        <xdr:cNvPr id="1743" name="Imagem 1887" descr=""/>
        <xdr:cNvPicPr/>
      </xdr:nvPicPr>
      <xdr:blipFill>
        <a:blip r:embed="rId1741"/>
        <a:stretch/>
      </xdr:blipFill>
      <xdr:spPr>
        <a:xfrm>
          <a:off x="0" y="43605360"/>
          <a:ext cx="9000" cy="0"/>
        </a:xfrm>
        <a:prstGeom prst="rect">
          <a:avLst/>
        </a:prstGeom>
        <a:ln w="0">
          <a:noFill/>
        </a:ln>
      </xdr:spPr>
    </xdr:pic>
    <xdr:clientData/>
  </xdr:twoCellAnchor>
  <xdr:twoCellAnchor editAs="oneCell">
    <xdr:from>
      <xdr:col>0</xdr:col>
      <xdr:colOff>0</xdr:colOff>
      <xdr:row>188</xdr:row>
      <xdr:rowOff>0</xdr:rowOff>
    </xdr:from>
    <xdr:to>
      <xdr:col>0</xdr:col>
      <xdr:colOff>9000</xdr:colOff>
      <xdr:row>188</xdr:row>
      <xdr:rowOff>0</xdr:rowOff>
    </xdr:to>
    <xdr:pic>
      <xdr:nvPicPr>
        <xdr:cNvPr id="1744" name="Imagem 1888" descr=""/>
        <xdr:cNvPicPr/>
      </xdr:nvPicPr>
      <xdr:blipFill>
        <a:blip r:embed="rId1742"/>
        <a:stretch/>
      </xdr:blipFill>
      <xdr:spPr>
        <a:xfrm>
          <a:off x="0" y="44596080"/>
          <a:ext cx="9000" cy="0"/>
        </a:xfrm>
        <a:prstGeom prst="rect">
          <a:avLst/>
        </a:prstGeom>
        <a:ln w="0">
          <a:noFill/>
        </a:ln>
      </xdr:spPr>
    </xdr:pic>
    <xdr:clientData/>
  </xdr:twoCellAnchor>
  <xdr:twoCellAnchor editAs="oneCell">
    <xdr:from>
      <xdr:col>0</xdr:col>
      <xdr:colOff>0</xdr:colOff>
      <xdr:row>200</xdr:row>
      <xdr:rowOff>0</xdr:rowOff>
    </xdr:from>
    <xdr:to>
      <xdr:col>0</xdr:col>
      <xdr:colOff>9000</xdr:colOff>
      <xdr:row>200</xdr:row>
      <xdr:rowOff>0</xdr:rowOff>
    </xdr:to>
    <xdr:pic>
      <xdr:nvPicPr>
        <xdr:cNvPr id="1745" name="Imagem 1889" descr=""/>
        <xdr:cNvPicPr/>
      </xdr:nvPicPr>
      <xdr:blipFill>
        <a:blip r:embed="rId1743"/>
        <a:stretch/>
      </xdr:blipFill>
      <xdr:spPr>
        <a:xfrm>
          <a:off x="0" y="47262960"/>
          <a:ext cx="9000" cy="0"/>
        </a:xfrm>
        <a:prstGeom prst="rect">
          <a:avLst/>
        </a:prstGeom>
        <a:ln w="0">
          <a:noFill/>
        </a:ln>
      </xdr:spPr>
    </xdr:pic>
    <xdr:clientData/>
  </xdr:twoCellAnchor>
  <xdr:twoCellAnchor editAs="oneCell">
    <xdr:from>
      <xdr:col>0</xdr:col>
      <xdr:colOff>0</xdr:colOff>
      <xdr:row>212</xdr:row>
      <xdr:rowOff>0</xdr:rowOff>
    </xdr:from>
    <xdr:to>
      <xdr:col>0</xdr:col>
      <xdr:colOff>9000</xdr:colOff>
      <xdr:row>212</xdr:row>
      <xdr:rowOff>0</xdr:rowOff>
    </xdr:to>
    <xdr:pic>
      <xdr:nvPicPr>
        <xdr:cNvPr id="1746" name="Imagem 1890" descr=""/>
        <xdr:cNvPicPr/>
      </xdr:nvPicPr>
      <xdr:blipFill>
        <a:blip r:embed="rId1744"/>
        <a:stretch/>
      </xdr:blipFill>
      <xdr:spPr>
        <a:xfrm>
          <a:off x="0" y="49930200"/>
          <a:ext cx="9000" cy="0"/>
        </a:xfrm>
        <a:prstGeom prst="rect">
          <a:avLst/>
        </a:prstGeom>
        <a:ln w="0">
          <a:noFill/>
        </a:ln>
      </xdr:spPr>
    </xdr:pic>
    <xdr:clientData/>
  </xdr:twoCellAnchor>
  <xdr:twoCellAnchor editAs="oneCell">
    <xdr:from>
      <xdr:col>0</xdr:col>
      <xdr:colOff>0</xdr:colOff>
      <xdr:row>224</xdr:row>
      <xdr:rowOff>0</xdr:rowOff>
    </xdr:from>
    <xdr:to>
      <xdr:col>0</xdr:col>
      <xdr:colOff>9000</xdr:colOff>
      <xdr:row>224</xdr:row>
      <xdr:rowOff>0</xdr:rowOff>
    </xdr:to>
    <xdr:pic>
      <xdr:nvPicPr>
        <xdr:cNvPr id="1747" name="Imagem 1891" descr=""/>
        <xdr:cNvPicPr/>
      </xdr:nvPicPr>
      <xdr:blipFill>
        <a:blip r:embed="rId1745"/>
        <a:stretch/>
      </xdr:blipFill>
      <xdr:spPr>
        <a:xfrm>
          <a:off x="0" y="52597080"/>
          <a:ext cx="9000" cy="0"/>
        </a:xfrm>
        <a:prstGeom prst="rect">
          <a:avLst/>
        </a:prstGeom>
        <a:ln w="0">
          <a:noFill/>
        </a:ln>
      </xdr:spPr>
    </xdr:pic>
    <xdr:clientData/>
  </xdr:twoCellAnchor>
  <xdr:twoCellAnchor editAs="oneCell">
    <xdr:from>
      <xdr:col>0</xdr:col>
      <xdr:colOff>0</xdr:colOff>
      <xdr:row>236</xdr:row>
      <xdr:rowOff>0</xdr:rowOff>
    </xdr:from>
    <xdr:to>
      <xdr:col>0</xdr:col>
      <xdr:colOff>9000</xdr:colOff>
      <xdr:row>236</xdr:row>
      <xdr:rowOff>0</xdr:rowOff>
    </xdr:to>
    <xdr:pic>
      <xdr:nvPicPr>
        <xdr:cNvPr id="1748" name="Imagem 1892" descr=""/>
        <xdr:cNvPicPr/>
      </xdr:nvPicPr>
      <xdr:blipFill>
        <a:blip r:embed="rId1746"/>
        <a:stretch/>
      </xdr:blipFill>
      <xdr:spPr>
        <a:xfrm>
          <a:off x="0" y="55263960"/>
          <a:ext cx="9000" cy="0"/>
        </a:xfrm>
        <a:prstGeom prst="rect">
          <a:avLst/>
        </a:prstGeom>
        <a:ln w="0">
          <a:noFill/>
        </a:ln>
      </xdr:spPr>
    </xdr:pic>
    <xdr:clientData/>
  </xdr:twoCellAnchor>
  <xdr:twoCellAnchor editAs="oneCell">
    <xdr:from>
      <xdr:col>0</xdr:col>
      <xdr:colOff>0</xdr:colOff>
      <xdr:row>238</xdr:row>
      <xdr:rowOff>0</xdr:rowOff>
    </xdr:from>
    <xdr:to>
      <xdr:col>0</xdr:col>
      <xdr:colOff>9000</xdr:colOff>
      <xdr:row>238</xdr:row>
      <xdr:rowOff>0</xdr:rowOff>
    </xdr:to>
    <xdr:pic>
      <xdr:nvPicPr>
        <xdr:cNvPr id="1749" name="Imagem 1893" descr=""/>
        <xdr:cNvPicPr/>
      </xdr:nvPicPr>
      <xdr:blipFill>
        <a:blip r:embed="rId1747"/>
        <a:stretch/>
      </xdr:blipFill>
      <xdr:spPr>
        <a:xfrm>
          <a:off x="0" y="55645200"/>
          <a:ext cx="9000" cy="0"/>
        </a:xfrm>
        <a:prstGeom prst="rect">
          <a:avLst/>
        </a:prstGeom>
        <a:ln w="0">
          <a:noFill/>
        </a:ln>
      </xdr:spPr>
    </xdr:pic>
    <xdr:clientData/>
  </xdr:twoCellAnchor>
  <xdr:twoCellAnchor editAs="oneCell">
    <xdr:from>
      <xdr:col>0</xdr:col>
      <xdr:colOff>0</xdr:colOff>
      <xdr:row>254</xdr:row>
      <xdr:rowOff>0</xdr:rowOff>
    </xdr:from>
    <xdr:to>
      <xdr:col>0</xdr:col>
      <xdr:colOff>9000</xdr:colOff>
      <xdr:row>254</xdr:row>
      <xdr:rowOff>0</xdr:rowOff>
    </xdr:to>
    <xdr:pic>
      <xdr:nvPicPr>
        <xdr:cNvPr id="1750" name="Imagem 1894" descr=""/>
        <xdr:cNvPicPr/>
      </xdr:nvPicPr>
      <xdr:blipFill>
        <a:blip r:embed="rId1748"/>
        <a:stretch/>
      </xdr:blipFill>
      <xdr:spPr>
        <a:xfrm>
          <a:off x="0" y="59074200"/>
          <a:ext cx="9000" cy="0"/>
        </a:xfrm>
        <a:prstGeom prst="rect">
          <a:avLst/>
        </a:prstGeom>
        <a:ln w="0">
          <a:noFill/>
        </a:ln>
      </xdr:spPr>
    </xdr:pic>
    <xdr:clientData/>
  </xdr:twoCellAnchor>
  <xdr:twoCellAnchor editAs="oneCell">
    <xdr:from>
      <xdr:col>0</xdr:col>
      <xdr:colOff>0</xdr:colOff>
      <xdr:row>267</xdr:row>
      <xdr:rowOff>0</xdr:rowOff>
    </xdr:from>
    <xdr:to>
      <xdr:col>0</xdr:col>
      <xdr:colOff>9000</xdr:colOff>
      <xdr:row>267</xdr:row>
      <xdr:rowOff>0</xdr:rowOff>
    </xdr:to>
    <xdr:pic>
      <xdr:nvPicPr>
        <xdr:cNvPr id="1751" name="Imagem 1895" descr=""/>
        <xdr:cNvPicPr/>
      </xdr:nvPicPr>
      <xdr:blipFill>
        <a:blip r:embed="rId1749"/>
        <a:stretch/>
      </xdr:blipFill>
      <xdr:spPr>
        <a:xfrm>
          <a:off x="0" y="61931520"/>
          <a:ext cx="9000" cy="0"/>
        </a:xfrm>
        <a:prstGeom prst="rect">
          <a:avLst/>
        </a:prstGeom>
        <a:ln w="0">
          <a:noFill/>
        </a:ln>
      </xdr:spPr>
    </xdr:pic>
    <xdr:clientData/>
  </xdr:twoCellAnchor>
  <xdr:twoCellAnchor editAs="oneCell">
    <xdr:from>
      <xdr:col>0</xdr:col>
      <xdr:colOff>0</xdr:colOff>
      <xdr:row>281</xdr:row>
      <xdr:rowOff>0</xdr:rowOff>
    </xdr:from>
    <xdr:to>
      <xdr:col>0</xdr:col>
      <xdr:colOff>9000</xdr:colOff>
      <xdr:row>281</xdr:row>
      <xdr:rowOff>0</xdr:rowOff>
    </xdr:to>
    <xdr:pic>
      <xdr:nvPicPr>
        <xdr:cNvPr id="1752" name="Imagem 1896" descr=""/>
        <xdr:cNvPicPr/>
      </xdr:nvPicPr>
      <xdr:blipFill>
        <a:blip r:embed="rId1750"/>
        <a:stretch/>
      </xdr:blipFill>
      <xdr:spPr>
        <a:xfrm>
          <a:off x="0" y="65055600"/>
          <a:ext cx="9000" cy="0"/>
        </a:xfrm>
        <a:prstGeom prst="rect">
          <a:avLst/>
        </a:prstGeom>
        <a:ln w="0">
          <a:noFill/>
        </a:ln>
      </xdr:spPr>
    </xdr:pic>
    <xdr:clientData/>
  </xdr:twoCellAnchor>
  <xdr:twoCellAnchor editAs="oneCell">
    <xdr:from>
      <xdr:col>0</xdr:col>
      <xdr:colOff>0</xdr:colOff>
      <xdr:row>295</xdr:row>
      <xdr:rowOff>0</xdr:rowOff>
    </xdr:from>
    <xdr:to>
      <xdr:col>0</xdr:col>
      <xdr:colOff>9000</xdr:colOff>
      <xdr:row>295</xdr:row>
      <xdr:rowOff>0</xdr:rowOff>
    </xdr:to>
    <xdr:pic>
      <xdr:nvPicPr>
        <xdr:cNvPr id="1753" name="Imagem 1897" descr=""/>
        <xdr:cNvPicPr/>
      </xdr:nvPicPr>
      <xdr:blipFill>
        <a:blip r:embed="rId1751"/>
        <a:stretch/>
      </xdr:blipFill>
      <xdr:spPr>
        <a:xfrm>
          <a:off x="0" y="68180040"/>
          <a:ext cx="9000" cy="0"/>
        </a:xfrm>
        <a:prstGeom prst="rect">
          <a:avLst/>
        </a:prstGeom>
        <a:ln w="0">
          <a:noFill/>
        </a:ln>
      </xdr:spPr>
    </xdr:pic>
    <xdr:clientData/>
  </xdr:twoCellAnchor>
  <xdr:twoCellAnchor editAs="oneCell">
    <xdr:from>
      <xdr:col>0</xdr:col>
      <xdr:colOff>0</xdr:colOff>
      <xdr:row>308</xdr:row>
      <xdr:rowOff>0</xdr:rowOff>
    </xdr:from>
    <xdr:to>
      <xdr:col>0</xdr:col>
      <xdr:colOff>9000</xdr:colOff>
      <xdr:row>308</xdr:row>
      <xdr:rowOff>0</xdr:rowOff>
    </xdr:to>
    <xdr:pic>
      <xdr:nvPicPr>
        <xdr:cNvPr id="1754" name="Imagem 1898" descr=""/>
        <xdr:cNvPicPr/>
      </xdr:nvPicPr>
      <xdr:blipFill>
        <a:blip r:embed="rId1752"/>
        <a:stretch/>
      </xdr:blipFill>
      <xdr:spPr>
        <a:xfrm>
          <a:off x="0" y="71246880"/>
          <a:ext cx="9000" cy="0"/>
        </a:xfrm>
        <a:prstGeom prst="rect">
          <a:avLst/>
        </a:prstGeom>
        <a:ln w="0">
          <a:noFill/>
        </a:ln>
      </xdr:spPr>
    </xdr:pic>
    <xdr:clientData/>
  </xdr:twoCellAnchor>
  <xdr:twoCellAnchor editAs="oneCell">
    <xdr:from>
      <xdr:col>0</xdr:col>
      <xdr:colOff>0</xdr:colOff>
      <xdr:row>310</xdr:row>
      <xdr:rowOff>0</xdr:rowOff>
    </xdr:from>
    <xdr:to>
      <xdr:col>0</xdr:col>
      <xdr:colOff>9000</xdr:colOff>
      <xdr:row>310</xdr:row>
      <xdr:rowOff>0</xdr:rowOff>
    </xdr:to>
    <xdr:pic>
      <xdr:nvPicPr>
        <xdr:cNvPr id="1755" name="Imagem 1899" descr=""/>
        <xdr:cNvPicPr/>
      </xdr:nvPicPr>
      <xdr:blipFill>
        <a:blip r:embed="rId1753"/>
        <a:stretch/>
      </xdr:blipFill>
      <xdr:spPr>
        <a:xfrm>
          <a:off x="0" y="71628120"/>
          <a:ext cx="9000" cy="0"/>
        </a:xfrm>
        <a:prstGeom prst="rect">
          <a:avLst/>
        </a:prstGeom>
        <a:ln w="0">
          <a:noFill/>
        </a:ln>
      </xdr:spPr>
    </xdr:pic>
    <xdr:clientData/>
  </xdr:twoCellAnchor>
  <xdr:twoCellAnchor editAs="oneCell">
    <xdr:from>
      <xdr:col>0</xdr:col>
      <xdr:colOff>0</xdr:colOff>
      <xdr:row>330</xdr:row>
      <xdr:rowOff>0</xdr:rowOff>
    </xdr:from>
    <xdr:to>
      <xdr:col>0</xdr:col>
      <xdr:colOff>9000</xdr:colOff>
      <xdr:row>330</xdr:row>
      <xdr:rowOff>0</xdr:rowOff>
    </xdr:to>
    <xdr:pic>
      <xdr:nvPicPr>
        <xdr:cNvPr id="1756" name="Imagem 1900" descr=""/>
        <xdr:cNvPicPr/>
      </xdr:nvPicPr>
      <xdr:blipFill>
        <a:blip r:embed="rId1754"/>
        <a:stretch/>
      </xdr:blipFill>
      <xdr:spPr>
        <a:xfrm>
          <a:off x="0" y="76333320"/>
          <a:ext cx="9000" cy="0"/>
        </a:xfrm>
        <a:prstGeom prst="rect">
          <a:avLst/>
        </a:prstGeom>
        <a:ln w="0">
          <a:noFill/>
        </a:ln>
      </xdr:spPr>
    </xdr:pic>
    <xdr:clientData/>
  </xdr:twoCellAnchor>
  <xdr:twoCellAnchor editAs="oneCell">
    <xdr:from>
      <xdr:col>0</xdr:col>
      <xdr:colOff>0</xdr:colOff>
      <xdr:row>332</xdr:row>
      <xdr:rowOff>0</xdr:rowOff>
    </xdr:from>
    <xdr:to>
      <xdr:col>0</xdr:col>
      <xdr:colOff>9000</xdr:colOff>
      <xdr:row>332</xdr:row>
      <xdr:rowOff>0</xdr:rowOff>
    </xdr:to>
    <xdr:pic>
      <xdr:nvPicPr>
        <xdr:cNvPr id="1757" name="Imagem 1901" descr=""/>
        <xdr:cNvPicPr/>
      </xdr:nvPicPr>
      <xdr:blipFill>
        <a:blip r:embed="rId1755"/>
        <a:stretch/>
      </xdr:blipFill>
      <xdr:spPr>
        <a:xfrm>
          <a:off x="0" y="76714200"/>
          <a:ext cx="9000" cy="0"/>
        </a:xfrm>
        <a:prstGeom prst="rect">
          <a:avLst/>
        </a:prstGeom>
        <a:ln w="0">
          <a:noFill/>
        </a:ln>
      </xdr:spPr>
    </xdr:pic>
    <xdr:clientData/>
  </xdr:twoCellAnchor>
  <xdr:twoCellAnchor editAs="oneCell">
    <xdr:from>
      <xdr:col>0</xdr:col>
      <xdr:colOff>0</xdr:colOff>
      <xdr:row>343</xdr:row>
      <xdr:rowOff>0</xdr:rowOff>
    </xdr:from>
    <xdr:to>
      <xdr:col>0</xdr:col>
      <xdr:colOff>9000</xdr:colOff>
      <xdr:row>343</xdr:row>
      <xdr:rowOff>0</xdr:rowOff>
    </xdr:to>
    <xdr:pic>
      <xdr:nvPicPr>
        <xdr:cNvPr id="1758" name="Imagem 1902" descr=""/>
        <xdr:cNvPicPr/>
      </xdr:nvPicPr>
      <xdr:blipFill>
        <a:blip r:embed="rId1756"/>
        <a:stretch/>
      </xdr:blipFill>
      <xdr:spPr>
        <a:xfrm>
          <a:off x="0" y="78962400"/>
          <a:ext cx="9000" cy="0"/>
        </a:xfrm>
        <a:prstGeom prst="rect">
          <a:avLst/>
        </a:prstGeom>
        <a:ln w="0">
          <a:noFill/>
        </a:ln>
      </xdr:spPr>
    </xdr:pic>
    <xdr:clientData/>
  </xdr:twoCellAnchor>
  <xdr:twoCellAnchor editAs="oneCell">
    <xdr:from>
      <xdr:col>0</xdr:col>
      <xdr:colOff>0</xdr:colOff>
      <xdr:row>354</xdr:row>
      <xdr:rowOff>0</xdr:rowOff>
    </xdr:from>
    <xdr:to>
      <xdr:col>0</xdr:col>
      <xdr:colOff>9000</xdr:colOff>
      <xdr:row>354</xdr:row>
      <xdr:rowOff>0</xdr:rowOff>
    </xdr:to>
    <xdr:pic>
      <xdr:nvPicPr>
        <xdr:cNvPr id="1759" name="Imagem 1903" descr=""/>
        <xdr:cNvPicPr/>
      </xdr:nvPicPr>
      <xdr:blipFill>
        <a:blip r:embed="rId1757"/>
        <a:stretch/>
      </xdr:blipFill>
      <xdr:spPr>
        <a:xfrm>
          <a:off x="0" y="81210240"/>
          <a:ext cx="9000" cy="0"/>
        </a:xfrm>
        <a:prstGeom prst="rect">
          <a:avLst/>
        </a:prstGeom>
        <a:ln w="0">
          <a:noFill/>
        </a:ln>
      </xdr:spPr>
    </xdr:pic>
    <xdr:clientData/>
  </xdr:twoCellAnchor>
  <xdr:twoCellAnchor editAs="oneCell">
    <xdr:from>
      <xdr:col>0</xdr:col>
      <xdr:colOff>0</xdr:colOff>
      <xdr:row>365</xdr:row>
      <xdr:rowOff>0</xdr:rowOff>
    </xdr:from>
    <xdr:to>
      <xdr:col>0</xdr:col>
      <xdr:colOff>9000</xdr:colOff>
      <xdr:row>365</xdr:row>
      <xdr:rowOff>0</xdr:rowOff>
    </xdr:to>
    <xdr:pic>
      <xdr:nvPicPr>
        <xdr:cNvPr id="1760" name="Imagem 1904" descr=""/>
        <xdr:cNvPicPr/>
      </xdr:nvPicPr>
      <xdr:blipFill>
        <a:blip r:embed="rId1758"/>
        <a:stretch/>
      </xdr:blipFill>
      <xdr:spPr>
        <a:xfrm>
          <a:off x="0" y="83458080"/>
          <a:ext cx="9000" cy="0"/>
        </a:xfrm>
        <a:prstGeom prst="rect">
          <a:avLst/>
        </a:prstGeom>
        <a:ln w="0">
          <a:noFill/>
        </a:ln>
      </xdr:spPr>
    </xdr:pic>
    <xdr:clientData/>
  </xdr:twoCellAnchor>
  <xdr:twoCellAnchor editAs="oneCell">
    <xdr:from>
      <xdr:col>0</xdr:col>
      <xdr:colOff>0</xdr:colOff>
      <xdr:row>377</xdr:row>
      <xdr:rowOff>0</xdr:rowOff>
    </xdr:from>
    <xdr:to>
      <xdr:col>0</xdr:col>
      <xdr:colOff>9000</xdr:colOff>
      <xdr:row>377</xdr:row>
      <xdr:rowOff>0</xdr:rowOff>
    </xdr:to>
    <xdr:pic>
      <xdr:nvPicPr>
        <xdr:cNvPr id="1761" name="Imagem 1905" descr=""/>
        <xdr:cNvPicPr/>
      </xdr:nvPicPr>
      <xdr:blipFill>
        <a:blip r:embed="rId1759"/>
        <a:stretch/>
      </xdr:blipFill>
      <xdr:spPr>
        <a:xfrm>
          <a:off x="0" y="86182200"/>
          <a:ext cx="9000" cy="0"/>
        </a:xfrm>
        <a:prstGeom prst="rect">
          <a:avLst/>
        </a:prstGeom>
        <a:ln w="0">
          <a:noFill/>
        </a:ln>
      </xdr:spPr>
    </xdr:pic>
    <xdr:clientData/>
  </xdr:twoCellAnchor>
  <xdr:twoCellAnchor editAs="oneCell">
    <xdr:from>
      <xdr:col>0</xdr:col>
      <xdr:colOff>0</xdr:colOff>
      <xdr:row>389</xdr:row>
      <xdr:rowOff>0</xdr:rowOff>
    </xdr:from>
    <xdr:to>
      <xdr:col>0</xdr:col>
      <xdr:colOff>9000</xdr:colOff>
      <xdr:row>389</xdr:row>
      <xdr:rowOff>0</xdr:rowOff>
    </xdr:to>
    <xdr:pic>
      <xdr:nvPicPr>
        <xdr:cNvPr id="1762" name="Imagem 1906" descr=""/>
        <xdr:cNvPicPr/>
      </xdr:nvPicPr>
      <xdr:blipFill>
        <a:blip r:embed="rId1760"/>
        <a:stretch/>
      </xdr:blipFill>
      <xdr:spPr>
        <a:xfrm>
          <a:off x="0" y="88906320"/>
          <a:ext cx="9000" cy="0"/>
        </a:xfrm>
        <a:prstGeom prst="rect">
          <a:avLst/>
        </a:prstGeom>
        <a:ln w="0">
          <a:noFill/>
        </a:ln>
      </xdr:spPr>
    </xdr:pic>
    <xdr:clientData/>
  </xdr:twoCellAnchor>
  <xdr:twoCellAnchor editAs="oneCell">
    <xdr:from>
      <xdr:col>0</xdr:col>
      <xdr:colOff>0</xdr:colOff>
      <xdr:row>401</xdr:row>
      <xdr:rowOff>0</xdr:rowOff>
    </xdr:from>
    <xdr:to>
      <xdr:col>0</xdr:col>
      <xdr:colOff>9000</xdr:colOff>
      <xdr:row>401</xdr:row>
      <xdr:rowOff>0</xdr:rowOff>
    </xdr:to>
    <xdr:pic>
      <xdr:nvPicPr>
        <xdr:cNvPr id="1763" name="Imagem 1907" descr=""/>
        <xdr:cNvPicPr/>
      </xdr:nvPicPr>
      <xdr:blipFill>
        <a:blip r:embed="rId1761"/>
        <a:stretch/>
      </xdr:blipFill>
      <xdr:spPr>
        <a:xfrm>
          <a:off x="0" y="91630440"/>
          <a:ext cx="9000" cy="0"/>
        </a:xfrm>
        <a:prstGeom prst="rect">
          <a:avLst/>
        </a:prstGeom>
        <a:ln w="0">
          <a:noFill/>
        </a:ln>
      </xdr:spPr>
    </xdr:pic>
    <xdr:clientData/>
  </xdr:twoCellAnchor>
  <xdr:twoCellAnchor editAs="oneCell">
    <xdr:from>
      <xdr:col>0</xdr:col>
      <xdr:colOff>0</xdr:colOff>
      <xdr:row>414</xdr:row>
      <xdr:rowOff>0</xdr:rowOff>
    </xdr:from>
    <xdr:to>
      <xdr:col>0</xdr:col>
      <xdr:colOff>9000</xdr:colOff>
      <xdr:row>414</xdr:row>
      <xdr:rowOff>0</xdr:rowOff>
    </xdr:to>
    <xdr:pic>
      <xdr:nvPicPr>
        <xdr:cNvPr id="1764" name="Imagem 1908" descr=""/>
        <xdr:cNvPicPr/>
      </xdr:nvPicPr>
      <xdr:blipFill>
        <a:blip r:embed="rId1762"/>
        <a:stretch/>
      </xdr:blipFill>
      <xdr:spPr>
        <a:xfrm>
          <a:off x="0" y="94488120"/>
          <a:ext cx="9000" cy="0"/>
        </a:xfrm>
        <a:prstGeom prst="rect">
          <a:avLst/>
        </a:prstGeom>
        <a:ln w="0">
          <a:noFill/>
        </a:ln>
      </xdr:spPr>
    </xdr:pic>
    <xdr:clientData/>
  </xdr:twoCellAnchor>
  <xdr:twoCellAnchor editAs="oneCell">
    <xdr:from>
      <xdr:col>0</xdr:col>
      <xdr:colOff>0</xdr:colOff>
      <xdr:row>425</xdr:row>
      <xdr:rowOff>0</xdr:rowOff>
    </xdr:from>
    <xdr:to>
      <xdr:col>0</xdr:col>
      <xdr:colOff>9000</xdr:colOff>
      <xdr:row>425</xdr:row>
      <xdr:rowOff>0</xdr:rowOff>
    </xdr:to>
    <xdr:pic>
      <xdr:nvPicPr>
        <xdr:cNvPr id="1765" name="Imagem 1909" descr=""/>
        <xdr:cNvPicPr/>
      </xdr:nvPicPr>
      <xdr:blipFill>
        <a:blip r:embed="rId1763"/>
        <a:stretch/>
      </xdr:blipFill>
      <xdr:spPr>
        <a:xfrm>
          <a:off x="0" y="96735960"/>
          <a:ext cx="9000" cy="0"/>
        </a:xfrm>
        <a:prstGeom prst="rect">
          <a:avLst/>
        </a:prstGeom>
        <a:ln w="0">
          <a:noFill/>
        </a:ln>
      </xdr:spPr>
    </xdr:pic>
    <xdr:clientData/>
  </xdr:twoCellAnchor>
  <xdr:twoCellAnchor editAs="oneCell">
    <xdr:from>
      <xdr:col>0</xdr:col>
      <xdr:colOff>0</xdr:colOff>
      <xdr:row>436</xdr:row>
      <xdr:rowOff>0</xdr:rowOff>
    </xdr:from>
    <xdr:to>
      <xdr:col>0</xdr:col>
      <xdr:colOff>9000</xdr:colOff>
      <xdr:row>436</xdr:row>
      <xdr:rowOff>0</xdr:rowOff>
    </xdr:to>
    <xdr:pic>
      <xdr:nvPicPr>
        <xdr:cNvPr id="1766" name="Imagem 1910" descr=""/>
        <xdr:cNvPicPr/>
      </xdr:nvPicPr>
      <xdr:blipFill>
        <a:blip r:embed="rId1764"/>
        <a:stretch/>
      </xdr:blipFill>
      <xdr:spPr>
        <a:xfrm>
          <a:off x="0" y="98983800"/>
          <a:ext cx="9000" cy="0"/>
        </a:xfrm>
        <a:prstGeom prst="rect">
          <a:avLst/>
        </a:prstGeom>
        <a:ln w="0">
          <a:noFill/>
        </a:ln>
      </xdr:spPr>
    </xdr:pic>
    <xdr:clientData/>
  </xdr:twoCellAnchor>
  <xdr:twoCellAnchor editAs="oneCell">
    <xdr:from>
      <xdr:col>0</xdr:col>
      <xdr:colOff>0</xdr:colOff>
      <xdr:row>438</xdr:row>
      <xdr:rowOff>0</xdr:rowOff>
    </xdr:from>
    <xdr:to>
      <xdr:col>0</xdr:col>
      <xdr:colOff>9000</xdr:colOff>
      <xdr:row>438</xdr:row>
      <xdr:rowOff>0</xdr:rowOff>
    </xdr:to>
    <xdr:pic>
      <xdr:nvPicPr>
        <xdr:cNvPr id="1767" name="Imagem 1911" descr=""/>
        <xdr:cNvPicPr/>
      </xdr:nvPicPr>
      <xdr:blipFill>
        <a:blip r:embed="rId1765"/>
        <a:stretch/>
      </xdr:blipFill>
      <xdr:spPr>
        <a:xfrm>
          <a:off x="0" y="99441000"/>
          <a:ext cx="9000" cy="0"/>
        </a:xfrm>
        <a:prstGeom prst="rect">
          <a:avLst/>
        </a:prstGeom>
        <a:ln w="0">
          <a:noFill/>
        </a:ln>
      </xdr:spPr>
    </xdr:pic>
    <xdr:clientData/>
  </xdr:twoCellAnchor>
  <xdr:twoCellAnchor editAs="oneCell">
    <xdr:from>
      <xdr:col>0</xdr:col>
      <xdr:colOff>0</xdr:colOff>
      <xdr:row>453</xdr:row>
      <xdr:rowOff>0</xdr:rowOff>
    </xdr:from>
    <xdr:to>
      <xdr:col>0</xdr:col>
      <xdr:colOff>9000</xdr:colOff>
      <xdr:row>453</xdr:row>
      <xdr:rowOff>0</xdr:rowOff>
    </xdr:to>
    <xdr:pic>
      <xdr:nvPicPr>
        <xdr:cNvPr id="1768" name="Imagem 1912" descr=""/>
        <xdr:cNvPicPr/>
      </xdr:nvPicPr>
      <xdr:blipFill>
        <a:blip r:embed="rId1766"/>
        <a:stretch/>
      </xdr:blipFill>
      <xdr:spPr>
        <a:xfrm>
          <a:off x="0" y="103022280"/>
          <a:ext cx="9000" cy="0"/>
        </a:xfrm>
        <a:prstGeom prst="rect">
          <a:avLst/>
        </a:prstGeom>
        <a:ln w="0">
          <a:noFill/>
        </a:ln>
      </xdr:spPr>
    </xdr:pic>
    <xdr:clientData/>
  </xdr:twoCellAnchor>
  <xdr:twoCellAnchor editAs="oneCell">
    <xdr:from>
      <xdr:col>0</xdr:col>
      <xdr:colOff>0</xdr:colOff>
      <xdr:row>455</xdr:row>
      <xdr:rowOff>0</xdr:rowOff>
    </xdr:from>
    <xdr:to>
      <xdr:col>0</xdr:col>
      <xdr:colOff>9000</xdr:colOff>
      <xdr:row>455</xdr:row>
      <xdr:rowOff>0</xdr:rowOff>
    </xdr:to>
    <xdr:pic>
      <xdr:nvPicPr>
        <xdr:cNvPr id="1769" name="Imagem 1913" descr=""/>
        <xdr:cNvPicPr/>
      </xdr:nvPicPr>
      <xdr:blipFill>
        <a:blip r:embed="rId1767"/>
        <a:stretch/>
      </xdr:blipFill>
      <xdr:spPr>
        <a:xfrm>
          <a:off x="0" y="103403520"/>
          <a:ext cx="9000" cy="0"/>
        </a:xfrm>
        <a:prstGeom prst="rect">
          <a:avLst/>
        </a:prstGeom>
        <a:ln w="0">
          <a:noFill/>
        </a:ln>
      </xdr:spPr>
    </xdr:pic>
    <xdr:clientData/>
  </xdr:twoCellAnchor>
  <xdr:twoCellAnchor editAs="oneCell">
    <xdr:from>
      <xdr:col>0</xdr:col>
      <xdr:colOff>0</xdr:colOff>
      <xdr:row>470</xdr:row>
      <xdr:rowOff>0</xdr:rowOff>
    </xdr:from>
    <xdr:to>
      <xdr:col>0</xdr:col>
      <xdr:colOff>9000</xdr:colOff>
      <xdr:row>470</xdr:row>
      <xdr:rowOff>0</xdr:rowOff>
    </xdr:to>
    <xdr:pic>
      <xdr:nvPicPr>
        <xdr:cNvPr id="1770" name="Imagem 1914" descr=""/>
        <xdr:cNvPicPr/>
      </xdr:nvPicPr>
      <xdr:blipFill>
        <a:blip r:embed="rId1768"/>
        <a:stretch/>
      </xdr:blipFill>
      <xdr:spPr>
        <a:xfrm>
          <a:off x="0" y="107042040"/>
          <a:ext cx="9000" cy="0"/>
        </a:xfrm>
        <a:prstGeom prst="rect">
          <a:avLst/>
        </a:prstGeom>
        <a:ln w="0">
          <a:noFill/>
        </a:ln>
      </xdr:spPr>
    </xdr:pic>
    <xdr:clientData/>
  </xdr:twoCellAnchor>
  <xdr:twoCellAnchor editAs="oneCell">
    <xdr:from>
      <xdr:col>0</xdr:col>
      <xdr:colOff>0</xdr:colOff>
      <xdr:row>490</xdr:row>
      <xdr:rowOff>0</xdr:rowOff>
    </xdr:from>
    <xdr:to>
      <xdr:col>0</xdr:col>
      <xdr:colOff>9000</xdr:colOff>
      <xdr:row>490</xdr:row>
      <xdr:rowOff>0</xdr:rowOff>
    </xdr:to>
    <xdr:pic>
      <xdr:nvPicPr>
        <xdr:cNvPr id="1771" name="Imagem 1915" descr=""/>
        <xdr:cNvPicPr/>
      </xdr:nvPicPr>
      <xdr:blipFill>
        <a:blip r:embed="rId1769"/>
        <a:stretch/>
      </xdr:blipFill>
      <xdr:spPr>
        <a:xfrm>
          <a:off x="0" y="111747240"/>
          <a:ext cx="9000" cy="0"/>
        </a:xfrm>
        <a:prstGeom prst="rect">
          <a:avLst/>
        </a:prstGeom>
        <a:ln w="0">
          <a:noFill/>
        </a:ln>
      </xdr:spPr>
    </xdr:pic>
    <xdr:clientData/>
  </xdr:twoCellAnchor>
  <xdr:twoCellAnchor editAs="oneCell">
    <xdr:from>
      <xdr:col>0</xdr:col>
      <xdr:colOff>0</xdr:colOff>
      <xdr:row>492</xdr:row>
      <xdr:rowOff>0</xdr:rowOff>
    </xdr:from>
    <xdr:to>
      <xdr:col>0</xdr:col>
      <xdr:colOff>9000</xdr:colOff>
      <xdr:row>492</xdr:row>
      <xdr:rowOff>0</xdr:rowOff>
    </xdr:to>
    <xdr:pic>
      <xdr:nvPicPr>
        <xdr:cNvPr id="1772" name="Imagem 1916" descr=""/>
        <xdr:cNvPicPr/>
      </xdr:nvPicPr>
      <xdr:blipFill>
        <a:blip r:embed="rId1770"/>
        <a:stretch/>
      </xdr:blipFill>
      <xdr:spPr>
        <a:xfrm>
          <a:off x="0" y="112128480"/>
          <a:ext cx="9000" cy="0"/>
        </a:xfrm>
        <a:prstGeom prst="rect">
          <a:avLst/>
        </a:prstGeom>
        <a:ln w="0">
          <a:noFill/>
        </a:ln>
      </xdr:spPr>
    </xdr:pic>
    <xdr:clientData/>
  </xdr:twoCellAnchor>
  <xdr:twoCellAnchor editAs="oneCell">
    <xdr:from>
      <xdr:col>0</xdr:col>
      <xdr:colOff>0</xdr:colOff>
      <xdr:row>502</xdr:row>
      <xdr:rowOff>0</xdr:rowOff>
    </xdr:from>
    <xdr:to>
      <xdr:col>0</xdr:col>
      <xdr:colOff>9000</xdr:colOff>
      <xdr:row>502</xdr:row>
      <xdr:rowOff>0</xdr:rowOff>
    </xdr:to>
    <xdr:pic>
      <xdr:nvPicPr>
        <xdr:cNvPr id="1773" name="Imagem 1917" descr=""/>
        <xdr:cNvPicPr/>
      </xdr:nvPicPr>
      <xdr:blipFill>
        <a:blip r:embed="rId1771"/>
        <a:stretch/>
      </xdr:blipFill>
      <xdr:spPr>
        <a:xfrm>
          <a:off x="0" y="114604920"/>
          <a:ext cx="9000" cy="0"/>
        </a:xfrm>
        <a:prstGeom prst="rect">
          <a:avLst/>
        </a:prstGeom>
        <a:ln w="0">
          <a:noFill/>
        </a:ln>
      </xdr:spPr>
    </xdr:pic>
    <xdr:clientData/>
  </xdr:twoCellAnchor>
  <xdr:twoCellAnchor editAs="oneCell">
    <xdr:from>
      <xdr:col>0</xdr:col>
      <xdr:colOff>0</xdr:colOff>
      <xdr:row>504</xdr:row>
      <xdr:rowOff>0</xdr:rowOff>
    </xdr:from>
    <xdr:to>
      <xdr:col>0</xdr:col>
      <xdr:colOff>9000</xdr:colOff>
      <xdr:row>504</xdr:row>
      <xdr:rowOff>0</xdr:rowOff>
    </xdr:to>
    <xdr:pic>
      <xdr:nvPicPr>
        <xdr:cNvPr id="1774" name="Imagem 1918" descr=""/>
        <xdr:cNvPicPr/>
      </xdr:nvPicPr>
      <xdr:blipFill>
        <a:blip r:embed="rId1772"/>
        <a:stretch/>
      </xdr:blipFill>
      <xdr:spPr>
        <a:xfrm>
          <a:off x="0" y="115062120"/>
          <a:ext cx="9000" cy="0"/>
        </a:xfrm>
        <a:prstGeom prst="rect">
          <a:avLst/>
        </a:prstGeom>
        <a:ln w="0">
          <a:noFill/>
        </a:ln>
      </xdr:spPr>
    </xdr:pic>
    <xdr:clientData/>
  </xdr:twoCellAnchor>
  <xdr:twoCellAnchor editAs="oneCell">
    <xdr:from>
      <xdr:col>0</xdr:col>
      <xdr:colOff>0</xdr:colOff>
      <xdr:row>525</xdr:row>
      <xdr:rowOff>0</xdr:rowOff>
    </xdr:from>
    <xdr:to>
      <xdr:col>0</xdr:col>
      <xdr:colOff>9000</xdr:colOff>
      <xdr:row>525</xdr:row>
      <xdr:rowOff>0</xdr:rowOff>
    </xdr:to>
    <xdr:pic>
      <xdr:nvPicPr>
        <xdr:cNvPr id="1775" name="Imagem 1919" descr=""/>
        <xdr:cNvPicPr/>
      </xdr:nvPicPr>
      <xdr:blipFill>
        <a:blip r:embed="rId1773"/>
        <a:stretch/>
      </xdr:blipFill>
      <xdr:spPr>
        <a:xfrm>
          <a:off x="0" y="120015000"/>
          <a:ext cx="9000" cy="0"/>
        </a:xfrm>
        <a:prstGeom prst="rect">
          <a:avLst/>
        </a:prstGeom>
        <a:ln w="0">
          <a:noFill/>
        </a:ln>
      </xdr:spPr>
    </xdr:pic>
    <xdr:clientData/>
  </xdr:twoCellAnchor>
  <xdr:twoCellAnchor editAs="oneCell">
    <xdr:from>
      <xdr:col>0</xdr:col>
      <xdr:colOff>0</xdr:colOff>
      <xdr:row>540</xdr:row>
      <xdr:rowOff>0</xdr:rowOff>
    </xdr:from>
    <xdr:to>
      <xdr:col>0</xdr:col>
      <xdr:colOff>9000</xdr:colOff>
      <xdr:row>540</xdr:row>
      <xdr:rowOff>0</xdr:rowOff>
    </xdr:to>
    <xdr:pic>
      <xdr:nvPicPr>
        <xdr:cNvPr id="1776" name="Imagem 1920" descr=""/>
        <xdr:cNvPicPr/>
      </xdr:nvPicPr>
      <xdr:blipFill>
        <a:blip r:embed="rId1774"/>
        <a:stretch/>
      </xdr:blipFill>
      <xdr:spPr>
        <a:xfrm>
          <a:off x="0" y="123463080"/>
          <a:ext cx="9000" cy="0"/>
        </a:xfrm>
        <a:prstGeom prst="rect">
          <a:avLst/>
        </a:prstGeom>
        <a:ln w="0">
          <a:noFill/>
        </a:ln>
      </xdr:spPr>
    </xdr:pic>
    <xdr:clientData/>
  </xdr:twoCellAnchor>
  <xdr:twoCellAnchor editAs="oneCell">
    <xdr:from>
      <xdr:col>0</xdr:col>
      <xdr:colOff>0</xdr:colOff>
      <xdr:row>555</xdr:row>
      <xdr:rowOff>0</xdr:rowOff>
    </xdr:from>
    <xdr:to>
      <xdr:col>0</xdr:col>
      <xdr:colOff>9000</xdr:colOff>
      <xdr:row>555</xdr:row>
      <xdr:rowOff>0</xdr:rowOff>
    </xdr:to>
    <xdr:pic>
      <xdr:nvPicPr>
        <xdr:cNvPr id="1777" name="Imagem 1921" descr=""/>
        <xdr:cNvPicPr/>
      </xdr:nvPicPr>
      <xdr:blipFill>
        <a:blip r:embed="rId1775"/>
        <a:stretch/>
      </xdr:blipFill>
      <xdr:spPr>
        <a:xfrm>
          <a:off x="0" y="126834840"/>
          <a:ext cx="9000" cy="0"/>
        </a:xfrm>
        <a:prstGeom prst="rect">
          <a:avLst/>
        </a:prstGeom>
        <a:ln w="0">
          <a:noFill/>
        </a:ln>
      </xdr:spPr>
    </xdr:pic>
    <xdr:clientData/>
  </xdr:twoCellAnchor>
  <xdr:twoCellAnchor editAs="oneCell">
    <xdr:from>
      <xdr:col>0</xdr:col>
      <xdr:colOff>0</xdr:colOff>
      <xdr:row>558</xdr:row>
      <xdr:rowOff>0</xdr:rowOff>
    </xdr:from>
    <xdr:to>
      <xdr:col>0</xdr:col>
      <xdr:colOff>9000</xdr:colOff>
      <xdr:row>558</xdr:row>
      <xdr:rowOff>0</xdr:rowOff>
    </xdr:to>
    <xdr:pic>
      <xdr:nvPicPr>
        <xdr:cNvPr id="1778" name="Imagem 1922" descr=""/>
        <xdr:cNvPicPr/>
      </xdr:nvPicPr>
      <xdr:blipFill>
        <a:blip r:embed="rId1776"/>
        <a:stretch/>
      </xdr:blipFill>
      <xdr:spPr>
        <a:xfrm>
          <a:off x="0" y="128892240"/>
          <a:ext cx="9000" cy="0"/>
        </a:xfrm>
        <a:prstGeom prst="rect">
          <a:avLst/>
        </a:prstGeom>
        <a:ln w="0">
          <a:noFill/>
        </a:ln>
      </xdr:spPr>
    </xdr:pic>
    <xdr:clientData/>
  </xdr:twoCellAnchor>
  <xdr:twoCellAnchor editAs="oneCell">
    <xdr:from>
      <xdr:col>0</xdr:col>
      <xdr:colOff>0</xdr:colOff>
      <xdr:row>579</xdr:row>
      <xdr:rowOff>0</xdr:rowOff>
    </xdr:from>
    <xdr:to>
      <xdr:col>0</xdr:col>
      <xdr:colOff>9000</xdr:colOff>
      <xdr:row>579</xdr:row>
      <xdr:rowOff>0</xdr:rowOff>
    </xdr:to>
    <xdr:pic>
      <xdr:nvPicPr>
        <xdr:cNvPr id="1779" name="Imagem 1923" descr=""/>
        <xdr:cNvPicPr/>
      </xdr:nvPicPr>
      <xdr:blipFill>
        <a:blip r:embed="rId1777"/>
        <a:stretch/>
      </xdr:blipFill>
      <xdr:spPr>
        <a:xfrm>
          <a:off x="0" y="134111880"/>
          <a:ext cx="9000" cy="0"/>
        </a:xfrm>
        <a:prstGeom prst="rect">
          <a:avLst/>
        </a:prstGeom>
        <a:ln w="0">
          <a:noFill/>
        </a:ln>
      </xdr:spPr>
    </xdr:pic>
    <xdr:clientData/>
  </xdr:twoCellAnchor>
  <xdr:twoCellAnchor editAs="oneCell">
    <xdr:from>
      <xdr:col>0</xdr:col>
      <xdr:colOff>0</xdr:colOff>
      <xdr:row>581</xdr:row>
      <xdr:rowOff>0</xdr:rowOff>
    </xdr:from>
    <xdr:to>
      <xdr:col>0</xdr:col>
      <xdr:colOff>9000</xdr:colOff>
      <xdr:row>581</xdr:row>
      <xdr:rowOff>0</xdr:rowOff>
    </xdr:to>
    <xdr:pic>
      <xdr:nvPicPr>
        <xdr:cNvPr id="1780" name="Imagem 1924" descr=""/>
        <xdr:cNvPicPr/>
      </xdr:nvPicPr>
      <xdr:blipFill>
        <a:blip r:embed="rId1778"/>
        <a:stretch/>
      </xdr:blipFill>
      <xdr:spPr>
        <a:xfrm>
          <a:off x="0" y="134493120"/>
          <a:ext cx="9000" cy="0"/>
        </a:xfrm>
        <a:prstGeom prst="rect">
          <a:avLst/>
        </a:prstGeom>
        <a:ln w="0">
          <a:noFill/>
        </a:ln>
      </xdr:spPr>
    </xdr:pic>
    <xdr:clientData/>
  </xdr:twoCellAnchor>
  <xdr:twoCellAnchor editAs="oneCell">
    <xdr:from>
      <xdr:col>0</xdr:col>
      <xdr:colOff>0</xdr:colOff>
      <xdr:row>596</xdr:row>
      <xdr:rowOff>0</xdr:rowOff>
    </xdr:from>
    <xdr:to>
      <xdr:col>0</xdr:col>
      <xdr:colOff>9000</xdr:colOff>
      <xdr:row>596</xdr:row>
      <xdr:rowOff>0</xdr:rowOff>
    </xdr:to>
    <xdr:pic>
      <xdr:nvPicPr>
        <xdr:cNvPr id="1781" name="Imagem 1925" descr=""/>
        <xdr:cNvPicPr/>
      </xdr:nvPicPr>
      <xdr:blipFill>
        <a:blip r:embed="rId1779"/>
        <a:stretch/>
      </xdr:blipFill>
      <xdr:spPr>
        <a:xfrm>
          <a:off x="0" y="137941200"/>
          <a:ext cx="9000" cy="0"/>
        </a:xfrm>
        <a:prstGeom prst="rect">
          <a:avLst/>
        </a:prstGeom>
        <a:ln w="0">
          <a:noFill/>
        </a:ln>
      </xdr:spPr>
    </xdr:pic>
    <xdr:clientData/>
  </xdr:twoCellAnchor>
  <xdr:twoCellAnchor editAs="oneCell">
    <xdr:from>
      <xdr:col>0</xdr:col>
      <xdr:colOff>0</xdr:colOff>
      <xdr:row>598</xdr:row>
      <xdr:rowOff>0</xdr:rowOff>
    </xdr:from>
    <xdr:to>
      <xdr:col>0</xdr:col>
      <xdr:colOff>9000</xdr:colOff>
      <xdr:row>598</xdr:row>
      <xdr:rowOff>0</xdr:rowOff>
    </xdr:to>
    <xdr:pic>
      <xdr:nvPicPr>
        <xdr:cNvPr id="1782" name="Imagem 1926" descr=""/>
        <xdr:cNvPicPr/>
      </xdr:nvPicPr>
      <xdr:blipFill>
        <a:blip r:embed="rId1780"/>
        <a:stretch/>
      </xdr:blipFill>
      <xdr:spPr>
        <a:xfrm>
          <a:off x="0" y="138322080"/>
          <a:ext cx="9000" cy="0"/>
        </a:xfrm>
        <a:prstGeom prst="rect">
          <a:avLst/>
        </a:prstGeom>
        <a:ln w="0">
          <a:noFill/>
        </a:ln>
      </xdr:spPr>
    </xdr:pic>
    <xdr:clientData/>
  </xdr:twoCellAnchor>
  <xdr:twoCellAnchor editAs="oneCell">
    <xdr:from>
      <xdr:col>0</xdr:col>
      <xdr:colOff>0</xdr:colOff>
      <xdr:row>610</xdr:row>
      <xdr:rowOff>0</xdr:rowOff>
    </xdr:from>
    <xdr:to>
      <xdr:col>0</xdr:col>
      <xdr:colOff>9000</xdr:colOff>
      <xdr:row>610</xdr:row>
      <xdr:rowOff>0</xdr:rowOff>
    </xdr:to>
    <xdr:pic>
      <xdr:nvPicPr>
        <xdr:cNvPr id="1783" name="Imagem 1927" descr=""/>
        <xdr:cNvPicPr/>
      </xdr:nvPicPr>
      <xdr:blipFill>
        <a:blip r:embed="rId1781"/>
        <a:stretch/>
      </xdr:blipFill>
      <xdr:spPr>
        <a:xfrm>
          <a:off x="0" y="140913000"/>
          <a:ext cx="9000" cy="0"/>
        </a:xfrm>
        <a:prstGeom prst="rect">
          <a:avLst/>
        </a:prstGeom>
        <a:ln w="0">
          <a:noFill/>
        </a:ln>
      </xdr:spPr>
    </xdr:pic>
    <xdr:clientData/>
  </xdr:twoCellAnchor>
  <xdr:twoCellAnchor editAs="oneCell">
    <xdr:from>
      <xdr:col>0</xdr:col>
      <xdr:colOff>0</xdr:colOff>
      <xdr:row>625</xdr:row>
      <xdr:rowOff>0</xdr:rowOff>
    </xdr:from>
    <xdr:to>
      <xdr:col>0</xdr:col>
      <xdr:colOff>9000</xdr:colOff>
      <xdr:row>625</xdr:row>
      <xdr:rowOff>0</xdr:rowOff>
    </xdr:to>
    <xdr:pic>
      <xdr:nvPicPr>
        <xdr:cNvPr id="1784" name="Imagem 1928" descr=""/>
        <xdr:cNvPicPr/>
      </xdr:nvPicPr>
      <xdr:blipFill>
        <a:blip r:embed="rId1782"/>
        <a:stretch/>
      </xdr:blipFill>
      <xdr:spPr>
        <a:xfrm>
          <a:off x="0" y="144361080"/>
          <a:ext cx="9000" cy="0"/>
        </a:xfrm>
        <a:prstGeom prst="rect">
          <a:avLst/>
        </a:prstGeom>
        <a:ln w="0">
          <a:noFill/>
        </a:ln>
      </xdr:spPr>
    </xdr:pic>
    <xdr:clientData/>
  </xdr:twoCellAnchor>
  <xdr:twoCellAnchor editAs="oneCell">
    <xdr:from>
      <xdr:col>0</xdr:col>
      <xdr:colOff>0</xdr:colOff>
      <xdr:row>637</xdr:row>
      <xdr:rowOff>0</xdr:rowOff>
    </xdr:from>
    <xdr:to>
      <xdr:col>0</xdr:col>
      <xdr:colOff>9000</xdr:colOff>
      <xdr:row>637</xdr:row>
      <xdr:rowOff>0</xdr:rowOff>
    </xdr:to>
    <xdr:pic>
      <xdr:nvPicPr>
        <xdr:cNvPr id="1785" name="Imagem 1929" descr=""/>
        <xdr:cNvPicPr/>
      </xdr:nvPicPr>
      <xdr:blipFill>
        <a:blip r:embed="rId1783"/>
        <a:stretch/>
      </xdr:blipFill>
      <xdr:spPr>
        <a:xfrm>
          <a:off x="0" y="146951640"/>
          <a:ext cx="9000" cy="0"/>
        </a:xfrm>
        <a:prstGeom prst="rect">
          <a:avLst/>
        </a:prstGeom>
        <a:ln w="0">
          <a:noFill/>
        </a:ln>
      </xdr:spPr>
    </xdr:pic>
    <xdr:clientData/>
  </xdr:twoCellAnchor>
  <xdr:twoCellAnchor editAs="oneCell">
    <xdr:from>
      <xdr:col>0</xdr:col>
      <xdr:colOff>0</xdr:colOff>
      <xdr:row>649</xdr:row>
      <xdr:rowOff>0</xdr:rowOff>
    </xdr:from>
    <xdr:to>
      <xdr:col>0</xdr:col>
      <xdr:colOff>9000</xdr:colOff>
      <xdr:row>649</xdr:row>
      <xdr:rowOff>0</xdr:rowOff>
    </xdr:to>
    <xdr:pic>
      <xdr:nvPicPr>
        <xdr:cNvPr id="1786" name="Imagem 1930" descr=""/>
        <xdr:cNvPicPr/>
      </xdr:nvPicPr>
      <xdr:blipFill>
        <a:blip r:embed="rId1784"/>
        <a:stretch/>
      </xdr:blipFill>
      <xdr:spPr>
        <a:xfrm>
          <a:off x="0" y="149542560"/>
          <a:ext cx="9000" cy="0"/>
        </a:xfrm>
        <a:prstGeom prst="rect">
          <a:avLst/>
        </a:prstGeom>
        <a:ln w="0">
          <a:noFill/>
        </a:ln>
      </xdr:spPr>
    </xdr:pic>
    <xdr:clientData/>
  </xdr:twoCellAnchor>
  <xdr:twoCellAnchor editAs="oneCell">
    <xdr:from>
      <xdr:col>0</xdr:col>
      <xdr:colOff>0</xdr:colOff>
      <xdr:row>651</xdr:row>
      <xdr:rowOff>0</xdr:rowOff>
    </xdr:from>
    <xdr:to>
      <xdr:col>0</xdr:col>
      <xdr:colOff>9000</xdr:colOff>
      <xdr:row>651</xdr:row>
      <xdr:rowOff>0</xdr:rowOff>
    </xdr:to>
    <xdr:pic>
      <xdr:nvPicPr>
        <xdr:cNvPr id="1787" name="Imagem 1931" descr=""/>
        <xdr:cNvPicPr/>
      </xdr:nvPicPr>
      <xdr:blipFill>
        <a:blip r:embed="rId1785"/>
        <a:stretch/>
      </xdr:blipFill>
      <xdr:spPr>
        <a:xfrm>
          <a:off x="0" y="149923440"/>
          <a:ext cx="9000" cy="0"/>
        </a:xfrm>
        <a:prstGeom prst="rect">
          <a:avLst/>
        </a:prstGeom>
        <a:ln w="0">
          <a:noFill/>
        </a:ln>
      </xdr:spPr>
    </xdr:pic>
    <xdr:clientData/>
  </xdr:twoCellAnchor>
  <xdr:twoCellAnchor editAs="oneCell">
    <xdr:from>
      <xdr:col>0</xdr:col>
      <xdr:colOff>0</xdr:colOff>
      <xdr:row>662</xdr:row>
      <xdr:rowOff>0</xdr:rowOff>
    </xdr:from>
    <xdr:to>
      <xdr:col>0</xdr:col>
      <xdr:colOff>9000</xdr:colOff>
      <xdr:row>662</xdr:row>
      <xdr:rowOff>0</xdr:rowOff>
    </xdr:to>
    <xdr:pic>
      <xdr:nvPicPr>
        <xdr:cNvPr id="1788" name="Imagem 1932" descr=""/>
        <xdr:cNvPicPr/>
      </xdr:nvPicPr>
      <xdr:blipFill>
        <a:blip r:embed="rId1786"/>
        <a:stretch/>
      </xdr:blipFill>
      <xdr:spPr>
        <a:xfrm>
          <a:off x="0" y="152247600"/>
          <a:ext cx="9000" cy="0"/>
        </a:xfrm>
        <a:prstGeom prst="rect">
          <a:avLst/>
        </a:prstGeom>
        <a:ln w="0">
          <a:noFill/>
        </a:ln>
      </xdr:spPr>
    </xdr:pic>
    <xdr:clientData/>
  </xdr:twoCellAnchor>
  <xdr:twoCellAnchor editAs="oneCell">
    <xdr:from>
      <xdr:col>0</xdr:col>
      <xdr:colOff>0</xdr:colOff>
      <xdr:row>672</xdr:row>
      <xdr:rowOff>0</xdr:rowOff>
    </xdr:from>
    <xdr:to>
      <xdr:col>0</xdr:col>
      <xdr:colOff>9000</xdr:colOff>
      <xdr:row>672</xdr:row>
      <xdr:rowOff>0</xdr:rowOff>
    </xdr:to>
    <xdr:pic>
      <xdr:nvPicPr>
        <xdr:cNvPr id="1789" name="Imagem 1933" descr=""/>
        <xdr:cNvPicPr/>
      </xdr:nvPicPr>
      <xdr:blipFill>
        <a:blip r:embed="rId1787"/>
        <a:stretch/>
      </xdr:blipFill>
      <xdr:spPr>
        <a:xfrm>
          <a:off x="0" y="154305000"/>
          <a:ext cx="9000" cy="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2521080</xdr:colOff>
      <xdr:row>30</xdr:row>
      <xdr:rowOff>47880</xdr:rowOff>
    </xdr:from>
    <xdr:to>
      <xdr:col>3</xdr:col>
      <xdr:colOff>839520</xdr:colOff>
      <xdr:row>38</xdr:row>
      <xdr:rowOff>10440</xdr:rowOff>
    </xdr:to>
    <xdr:sp>
      <xdr:nvSpPr>
        <xdr:cNvPr id="1790" name="CustomShape 1"/>
        <xdr:cNvSpPr/>
      </xdr:nvSpPr>
      <xdr:spPr>
        <a:xfrm>
          <a:off x="2773080" y="6353280"/>
          <a:ext cx="4044240" cy="1486800"/>
        </a:xfrm>
        <a:prstGeom prst="rect">
          <a:avLst/>
        </a:prstGeom>
        <a:noFill/>
        <a:ln w="0">
          <a:noFill/>
        </a:ln>
      </xdr:spPr>
      <xdr:style>
        <a:lnRef idx="0"/>
        <a:fillRef idx="0"/>
        <a:effectRef idx="0"/>
        <a:fontRef idx="minor"/>
      </xdr:style>
      <xdr:txBody>
        <a:bodyPr lIns="90000" rIns="90000" tIns="45000" bIns="45000" anchor="t">
          <a:noAutofit/>
        </a:bodyPr>
        <a:p>
          <a:pPr>
            <a:lnSpc>
              <a:spcPct val="100000"/>
            </a:lnSpc>
          </a:pPr>
          <a:r>
            <a:rPr b="0" lang="pt-BR" sz="1100" spc="-1" strike="noStrike">
              <a:solidFill>
                <a:srgbClr val="000000"/>
              </a:solidFill>
              <a:latin typeface="Cambria Math"/>
            </a:rPr>
            <a:t>𝐵𝐷𝐼</a:t>
          </a:r>
          <a:r>
            <a:rPr b="0" lang="pt-BR" sz="1100" spc="-1" strike="noStrike">
              <a:solidFill>
                <a:srgbClr val="000000"/>
              </a:solidFill>
              <a:latin typeface="Cambria Math"/>
            </a:rPr>
            <a:t>=[ (1+(𝐴𝐶+𝑆+𝑅+𝐺))(1+𝐷𝐹)(1+𝐿)/((1−𝐼))−1]𝑥100</a:t>
          </a:r>
          <a:endParaRPr b="0" lang="pt-BR" sz="1100" spc="-1" strike="noStrike">
            <a:latin typeface="Times New Roman"/>
          </a:endParaRPr>
        </a:p>
        <a:p>
          <a:pPr>
            <a:lnSpc>
              <a:spcPct val="100000"/>
            </a:lnSpc>
          </a:pPr>
          <a:r>
            <a:rPr b="0" lang="pt-BR" sz="1100" spc="-1" strike="noStrike">
              <a:solidFill>
                <a:srgbClr val="000000"/>
              </a:solidFill>
              <a:latin typeface="Calibri"/>
            </a:rPr>
            <a:t>Em que:</a:t>
          </a:r>
          <a:endParaRPr b="0" lang="pt-BR" sz="1100" spc="-1" strike="noStrike">
            <a:latin typeface="Times New Roman"/>
          </a:endParaRPr>
        </a:p>
        <a:p>
          <a:pPr>
            <a:lnSpc>
              <a:spcPct val="100000"/>
            </a:lnSpc>
          </a:pPr>
          <a:r>
            <a:rPr b="0" lang="pt-BR" sz="1100" spc="-1" strike="noStrike">
              <a:solidFill>
                <a:srgbClr val="000000"/>
              </a:solidFill>
              <a:latin typeface="Calibri"/>
            </a:rPr>
            <a:t>AC  é a taxa de rateio da administração central;</a:t>
          </a:r>
          <a:endParaRPr b="0" lang="pt-BR" sz="1100" spc="-1" strike="noStrike">
            <a:latin typeface="Times New Roman"/>
          </a:endParaRPr>
        </a:p>
        <a:p>
          <a:pPr>
            <a:lnSpc>
              <a:spcPct val="100000"/>
            </a:lnSpc>
          </a:pPr>
          <a:r>
            <a:rPr b="0" lang="pt-BR" sz="1100" spc="-1" strike="noStrike">
              <a:solidFill>
                <a:srgbClr val="000000"/>
              </a:solidFill>
              <a:latin typeface="Calibri"/>
            </a:rPr>
            <a:t>S é uma taxa representativa de seguros;</a:t>
          </a:r>
          <a:endParaRPr b="0" lang="pt-BR" sz="1100" spc="-1" strike="noStrike">
            <a:latin typeface="Times New Roman"/>
          </a:endParaRPr>
        </a:p>
        <a:p>
          <a:pPr>
            <a:lnSpc>
              <a:spcPct val="100000"/>
            </a:lnSpc>
          </a:pPr>
          <a:r>
            <a:rPr b="0" lang="pt-BR" sz="1100" spc="-1" strike="noStrike">
              <a:solidFill>
                <a:srgbClr val="000000"/>
              </a:solidFill>
              <a:latin typeface="Calibri"/>
            </a:rPr>
            <a:t>R corresponde aos riscos e imprevistos;</a:t>
          </a:r>
          <a:endParaRPr b="0" lang="pt-BR" sz="1100" spc="-1" strike="noStrike">
            <a:latin typeface="Times New Roman"/>
          </a:endParaRPr>
        </a:p>
        <a:p>
          <a:pPr>
            <a:lnSpc>
              <a:spcPct val="100000"/>
            </a:lnSpc>
          </a:pPr>
          <a:r>
            <a:rPr b="0" lang="pt-BR" sz="1100" spc="-1" strike="noStrike">
              <a:solidFill>
                <a:srgbClr val="000000"/>
              </a:solidFill>
              <a:latin typeface="Calibri"/>
            </a:rPr>
            <a:t>G é a taxa que representa o ônus das garantias exigidas em edital;</a:t>
          </a:r>
          <a:endParaRPr b="0" lang="pt-BR" sz="1100" spc="-1" strike="noStrike">
            <a:latin typeface="Times New Roman"/>
          </a:endParaRPr>
        </a:p>
        <a:p>
          <a:pPr>
            <a:lnSpc>
              <a:spcPct val="100000"/>
            </a:lnSpc>
          </a:pPr>
          <a:r>
            <a:rPr b="0" lang="pt-BR" sz="1100" spc="-1" strike="noStrike">
              <a:solidFill>
                <a:srgbClr val="000000"/>
              </a:solidFill>
              <a:latin typeface="Calibri"/>
            </a:rPr>
            <a:t>DF é a taxa representativa das despesas financeiras;</a:t>
          </a:r>
          <a:endParaRPr b="0" lang="pt-BR" sz="1100" spc="-1" strike="noStrike">
            <a:latin typeface="Times New Roman"/>
          </a:endParaRPr>
        </a:p>
        <a:p>
          <a:pPr>
            <a:lnSpc>
              <a:spcPct val="100000"/>
            </a:lnSpc>
          </a:pPr>
          <a:r>
            <a:rPr b="0" lang="pt-BR" sz="1100" spc="-1" strike="noStrike">
              <a:solidFill>
                <a:srgbClr val="000000"/>
              </a:solidFill>
              <a:latin typeface="Calibri"/>
            </a:rPr>
            <a:t>L corresponde à remuneração bruta do construtor;</a:t>
          </a:r>
          <a:endParaRPr b="0" lang="pt-BR" sz="1100" spc="-1" strike="noStrike">
            <a:latin typeface="Times New Roman"/>
          </a:endParaRPr>
        </a:p>
        <a:p>
          <a:pPr>
            <a:lnSpc>
              <a:spcPct val="100000"/>
            </a:lnSpc>
          </a:pPr>
          <a:r>
            <a:rPr b="0" lang="pt-BR" sz="1100" spc="-1" strike="noStrike">
              <a:solidFill>
                <a:srgbClr val="000000"/>
              </a:solidFill>
              <a:latin typeface="Calibri"/>
            </a:rPr>
            <a:t>I é a taxa representativa dos tributos incidentes sobre o preço de venda (PIS, Cofins, CPRB e ISS)</a:t>
          </a:r>
          <a:endParaRPr b="0" lang="pt-BR" sz="11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704880</xdr:colOff>
      <xdr:row>3</xdr:row>
      <xdr:rowOff>142920</xdr:rowOff>
    </xdr:from>
    <xdr:to>
      <xdr:col>6</xdr:col>
      <xdr:colOff>1018440</xdr:colOff>
      <xdr:row>57</xdr:row>
      <xdr:rowOff>69840</xdr:rowOff>
    </xdr:to>
    <xdr:pic>
      <xdr:nvPicPr>
        <xdr:cNvPr id="1791" name="Imagem 1" descr=""/>
        <xdr:cNvPicPr/>
      </xdr:nvPicPr>
      <xdr:blipFill>
        <a:blip r:embed="rId1"/>
        <a:stretch/>
      </xdr:blipFill>
      <xdr:spPr>
        <a:xfrm>
          <a:off x="704880" y="914400"/>
          <a:ext cx="7299360" cy="10213920"/>
        </a:xfrm>
        <a:prstGeom prst="rect">
          <a:avLst/>
        </a:prstGeom>
        <a:ln w="0">
          <a:noFill/>
        </a:ln>
      </xdr:spPr>
    </xdr:pic>
    <xdr:clientData/>
  </xdr:twoCellAnchor>
  <xdr:twoCellAnchor editAs="oneCell">
    <xdr:from>
      <xdr:col>3</xdr:col>
      <xdr:colOff>347400</xdr:colOff>
      <xdr:row>13</xdr:row>
      <xdr:rowOff>22320</xdr:rowOff>
    </xdr:from>
    <xdr:to>
      <xdr:col>5</xdr:col>
      <xdr:colOff>200880</xdr:colOff>
      <xdr:row>56</xdr:row>
      <xdr:rowOff>144720</xdr:rowOff>
    </xdr:to>
    <xdr:sp>
      <xdr:nvSpPr>
        <xdr:cNvPr id="1792" name="CustomShape 1"/>
        <xdr:cNvSpPr/>
      </xdr:nvSpPr>
      <xdr:spPr>
        <a:xfrm>
          <a:off x="4187880" y="2698920"/>
          <a:ext cx="1950120" cy="8313840"/>
        </a:xfrm>
        <a:prstGeom prst="rect">
          <a:avLst/>
        </a:prstGeom>
        <a:noFill/>
        <a:ln w="57240">
          <a:solidFill>
            <a:srgbClr val="ff0000"/>
          </a:solidFill>
          <a:prstDash val="dash"/>
          <a:round/>
        </a:ln>
      </xdr:spPr>
      <xdr:style>
        <a:lnRef idx="2">
          <a:schemeClr val="dk1">
            <a:shade val="50000"/>
          </a:schemeClr>
        </a:lnRef>
        <a:fillRef idx="1">
          <a:schemeClr val="dk1"/>
        </a:fillRef>
        <a:effectRef idx="0">
          <a:schemeClr val="dk1"/>
        </a:effectRef>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hyperlink" Target="http://www.crea-go.org.br/" TargetMode="External"/><Relationship Id="rId2" Type="http://schemas.openxmlformats.org/officeDocument/2006/relationships/hyperlink" Target="https://www.google.com/search?safe=active&amp;tbs=lf:1,lf_ui:14&amp;tbm=lcl&amp;q=ca&#231;amba+entulhos+goiania&amp;rflfq=1&amp;num=10&amp;sa=X&amp;ved=2ahUKEwiBmOe3oOH1AhXYGbkGHWWSAmUQjGp6BAgDEGM&amp;biw=1920&amp;bih=969&amp;dpr=1" TargetMode="External"/><Relationship Id="rId3" Type="http://schemas.openxmlformats.org/officeDocument/2006/relationships/hyperlink" Target="https://www.google.com/search?safe=active&amp;tbs=lf:1,lf_ui:14&amp;tbm=lcl&amp;q=ca&#231;amba+entulhos+goiania&amp;rflfq=1&amp;num=10&amp;sa=X&amp;ved=2ahUKEwiBmOe3oOH1AhXYGbkGHWWSAmUQjGp6BAgDEGM&amp;biw=1920&amp;bih=969&amp;dpr=1" TargetMode="External"/><Relationship Id="rId4" Type="http://schemas.openxmlformats.org/officeDocument/2006/relationships/hyperlink" Target="https://www.google.com/search?q=rg+entulhos&amp;safe=active&amp;biw=1920&amp;bih=969&amp;tbm=lcl&amp;ei=8Jj6YcPuLubW5OUPw7OP-AM&amp;oq=rg+entulhos&amp;gs_l=psy-ab.3..0i512k1l2j38.225170.227155.0.227273.11.10.0.0.0.0.388.1142.0j1j1j2.4.0....0...1c.1.64.psy-ab..7.4.1141...0i512i433i13" TargetMode="External"/><Relationship Id="rId5" Type="http://schemas.openxmlformats.org/officeDocument/2006/relationships/hyperlink" Target="https://www.google.com/search?q=FERRO+E+ACO+SUDOESTE&amp;rlz=1C1GCEU_pt-BRBR846BR846&amp;ei=d7u1YqyJKoDV1sQPzoKZuAQ&amp;ved=0ahUKEwjsoJyemMb4AhWAqpUCHU5BBkcQ4dUDCA4&amp;uact=5&amp;oq=FERRO+E+ACO+SUDOESTE&amp;gs_lcp=Cgdnd3Mtd2l6EAMyCwguEIAEEMcBEK8BMgYIABAeEBYyBggAEB4QFjIGCAAQHhAW" TargetMode="External"/><Relationship Id="rId6" Type="http://schemas.openxmlformats.org/officeDocument/2006/relationships/hyperlink" Target="http://www.watplast.com.br/" TargetMode="External"/><Relationship Id="rId7" Type="http://schemas.openxmlformats.org/officeDocument/2006/relationships/hyperlink" Target="tel:+556230912512" TargetMode="External"/><Relationship Id="rId8" Type="http://schemas.openxmlformats.org/officeDocument/2006/relationships/hyperlink" Target="tel:6239112007" TargetMode="External"/><Relationship Id="rId9"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B2:N2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X22" activeCellId="0" sqref="X22"/>
    </sheetView>
  </sheetViews>
  <sheetFormatPr defaultColWidth="8.72265625" defaultRowHeight="15" zeroHeight="false" outlineLevelRow="0" outlineLevelCol="0"/>
  <cols>
    <col collapsed="false" customWidth="true" hidden="false" outlineLevel="0" max="1" min="1" style="0" width="3.71"/>
    <col collapsed="false" customWidth="true" hidden="false" outlineLevel="0" max="2" min="2" style="0" width="9.14"/>
    <col collapsed="false" customWidth="true" hidden="false" outlineLevel="0" max="3" min="3" style="0" width="21.29"/>
    <col collapsed="false" customWidth="true" hidden="false" outlineLevel="0" max="4" min="4" style="0" width="12.14"/>
    <col collapsed="false" customWidth="true" hidden="false" outlineLevel="0" max="5" min="5" style="0" width="10.71"/>
    <col collapsed="false" customWidth="true" hidden="false" outlineLevel="0" max="13" min="13" style="0" width="3.71"/>
  </cols>
  <sheetData>
    <row r="2" customFormat="false" ht="52.5" hidden="false" customHeight="true" outlineLevel="0" collapsed="false">
      <c r="B2" s="1"/>
      <c r="C2" s="2"/>
      <c r="D2" s="2"/>
      <c r="E2" s="2"/>
      <c r="F2" s="2"/>
      <c r="G2" s="2"/>
      <c r="H2" s="2"/>
      <c r="I2" s="2"/>
      <c r="J2" s="2"/>
      <c r="K2" s="2"/>
      <c r="L2" s="3"/>
    </row>
    <row r="3" customFormat="false" ht="15.75" hidden="false" customHeight="false" outlineLevel="0" collapsed="false">
      <c r="B3" s="4" t="s">
        <v>0</v>
      </c>
      <c r="C3" s="4"/>
      <c r="D3" s="4"/>
      <c r="E3" s="4"/>
      <c r="F3" s="4"/>
      <c r="G3" s="4"/>
      <c r="H3" s="4"/>
      <c r="I3" s="4"/>
      <c r="J3" s="4"/>
      <c r="K3" s="4"/>
      <c r="L3" s="4"/>
    </row>
    <row r="4" customFormat="false" ht="15.75" hidden="false" customHeight="false" outlineLevel="0" collapsed="false">
      <c r="B4" s="4" t="s">
        <v>1</v>
      </c>
      <c r="C4" s="4"/>
      <c r="D4" s="4"/>
      <c r="E4" s="4"/>
      <c r="F4" s="4"/>
      <c r="G4" s="4"/>
      <c r="H4" s="4"/>
      <c r="I4" s="4"/>
      <c r="J4" s="4"/>
      <c r="K4" s="4"/>
      <c r="L4" s="4"/>
    </row>
    <row r="5" customFormat="false" ht="15.75" hidden="false" customHeight="false" outlineLevel="0" collapsed="false">
      <c r="B5" s="4" t="s">
        <v>2</v>
      </c>
      <c r="C5" s="4"/>
      <c r="D5" s="4"/>
      <c r="E5" s="4"/>
      <c r="F5" s="4"/>
      <c r="G5" s="4"/>
      <c r="H5" s="4"/>
      <c r="I5" s="4"/>
      <c r="J5" s="4"/>
      <c r="K5" s="4"/>
      <c r="L5" s="4"/>
    </row>
    <row r="6" customFormat="false" ht="15.75" hidden="false" customHeight="false" outlineLevel="0" collapsed="false">
      <c r="B6" s="4" t="s">
        <v>3</v>
      </c>
      <c r="C6" s="4"/>
      <c r="D6" s="4"/>
      <c r="E6" s="4"/>
      <c r="F6" s="4"/>
      <c r="G6" s="4"/>
      <c r="H6" s="4"/>
      <c r="I6" s="4"/>
      <c r="J6" s="4"/>
      <c r="K6" s="4"/>
      <c r="L6" s="4"/>
    </row>
    <row r="7" customFormat="false" ht="15" hidden="false" customHeight="false" outlineLevel="0" collapsed="false">
      <c r="B7" s="5"/>
      <c r="C7" s="6"/>
      <c r="D7" s="6"/>
      <c r="E7" s="6"/>
      <c r="F7" s="6"/>
      <c r="G7" s="6"/>
      <c r="H7" s="6"/>
      <c r="I7" s="6"/>
      <c r="J7" s="6"/>
      <c r="K7" s="6"/>
      <c r="L7" s="7"/>
    </row>
    <row r="8" customFormat="false" ht="15" hidden="false" customHeight="false" outlineLevel="0" collapsed="false">
      <c r="B8" s="8" t="s">
        <v>4</v>
      </c>
      <c r="C8" s="6"/>
      <c r="D8" s="6"/>
      <c r="E8" s="6"/>
      <c r="F8" s="6"/>
      <c r="G8" s="6"/>
      <c r="H8" s="6"/>
      <c r="I8" s="6"/>
      <c r="J8" s="6"/>
      <c r="K8" s="6"/>
      <c r="L8" s="7"/>
    </row>
    <row r="9" customFormat="false" ht="15" hidden="false" customHeight="false" outlineLevel="0" collapsed="false">
      <c r="B9" s="8"/>
      <c r="C9" s="6"/>
      <c r="D9" s="6"/>
      <c r="E9" s="6"/>
      <c r="F9" s="6"/>
      <c r="G9" s="6"/>
      <c r="H9" s="6"/>
      <c r="I9" s="6"/>
      <c r="J9" s="6"/>
      <c r="K9" s="6"/>
      <c r="L9" s="7"/>
    </row>
    <row r="10" customFormat="false" ht="15" hidden="false" customHeight="true" outlineLevel="0" collapsed="false">
      <c r="B10" s="5"/>
      <c r="C10" s="6" t="s">
        <v>5</v>
      </c>
      <c r="D10" s="9" t="s">
        <v>6</v>
      </c>
      <c r="E10" s="9"/>
      <c r="F10" s="9"/>
      <c r="G10" s="9"/>
      <c r="H10" s="9"/>
      <c r="I10" s="9"/>
      <c r="J10" s="9"/>
      <c r="K10" s="9"/>
      <c r="L10" s="7"/>
    </row>
    <row r="11" customFormat="false" ht="15" hidden="false" customHeight="false" outlineLevel="0" collapsed="false">
      <c r="B11" s="5"/>
      <c r="C11" s="6"/>
      <c r="D11" s="9"/>
      <c r="E11" s="9"/>
      <c r="F11" s="9"/>
      <c r="G11" s="9"/>
      <c r="H11" s="9"/>
      <c r="I11" s="9"/>
      <c r="J11" s="9"/>
      <c r="K11" s="9"/>
      <c r="L11" s="7"/>
    </row>
    <row r="12" customFormat="false" ht="15" hidden="false" customHeight="false" outlineLevel="0" collapsed="false">
      <c r="B12" s="5"/>
      <c r="C12" s="6" t="s">
        <v>7</v>
      </c>
      <c r="D12" s="6"/>
      <c r="E12" s="10" t="s">
        <v>8</v>
      </c>
      <c r="F12" s="6"/>
      <c r="G12" s="6"/>
      <c r="H12" s="6"/>
      <c r="I12" s="6"/>
      <c r="J12" s="6"/>
      <c r="K12" s="6"/>
      <c r="L12" s="7"/>
    </row>
    <row r="13" customFormat="false" ht="15" hidden="false" customHeight="false" outlineLevel="0" collapsed="false">
      <c r="B13" s="5"/>
      <c r="C13" s="11" t="s">
        <v>9</v>
      </c>
      <c r="D13" s="12"/>
      <c r="E13" s="13" t="n">
        <v>44890</v>
      </c>
      <c r="F13" s="6"/>
      <c r="G13" s="6"/>
      <c r="H13" s="6"/>
      <c r="I13" s="6"/>
      <c r="J13" s="6"/>
      <c r="K13" s="6"/>
      <c r="L13" s="7"/>
      <c r="N13" s="6" t="s">
        <v>10</v>
      </c>
    </row>
    <row r="14" customFormat="false" ht="15" hidden="false" customHeight="false" outlineLevel="0" collapsed="false">
      <c r="B14" s="5"/>
      <c r="C14" s="11"/>
      <c r="D14" s="12"/>
      <c r="E14" s="13"/>
      <c r="F14" s="6"/>
      <c r="G14" s="6"/>
      <c r="H14" s="6"/>
      <c r="I14" s="6"/>
      <c r="J14" s="6"/>
      <c r="K14" s="6"/>
      <c r="L14" s="7"/>
    </row>
    <row r="15" customFormat="false" ht="15" hidden="false" customHeight="false" outlineLevel="0" collapsed="false">
      <c r="B15" s="8" t="s">
        <v>4</v>
      </c>
      <c r="C15" s="6"/>
      <c r="D15" s="6"/>
      <c r="E15" s="10"/>
      <c r="F15" s="6"/>
      <c r="G15" s="6"/>
      <c r="H15" s="6"/>
      <c r="I15" s="6"/>
      <c r="J15" s="6"/>
      <c r="K15" s="6"/>
      <c r="L15" s="7"/>
    </row>
    <row r="16" customFormat="false" ht="15" hidden="false" customHeight="false" outlineLevel="0" collapsed="false">
      <c r="B16" s="5"/>
      <c r="C16" s="6" t="s">
        <v>11</v>
      </c>
      <c r="D16" s="6"/>
      <c r="E16" s="14" t="s">
        <v>12</v>
      </c>
      <c r="F16" s="6"/>
      <c r="G16" s="0" t="s">
        <v>13</v>
      </c>
      <c r="H16" s="6"/>
      <c r="I16" s="6"/>
      <c r="J16" s="6"/>
      <c r="K16" s="6"/>
      <c r="L16" s="7"/>
    </row>
    <row r="17" customFormat="false" ht="15" hidden="false" customHeight="false" outlineLevel="0" collapsed="false">
      <c r="B17" s="5"/>
      <c r="C17" s="6"/>
      <c r="D17" s="6"/>
      <c r="E17" s="6" t="s">
        <v>14</v>
      </c>
      <c r="F17" s="6"/>
      <c r="G17" s="6"/>
      <c r="H17" s="6"/>
      <c r="I17" s="6"/>
      <c r="J17" s="6"/>
      <c r="K17" s="6"/>
      <c r="L17" s="7"/>
    </row>
    <row r="18" customFormat="false" ht="15" hidden="false" customHeight="false" outlineLevel="0" collapsed="false">
      <c r="B18" s="5"/>
      <c r="C18" s="0" t="s">
        <v>15</v>
      </c>
      <c r="E18" s="0" t="s">
        <v>16</v>
      </c>
      <c r="F18" s="6"/>
      <c r="G18" s="6"/>
      <c r="H18" s="6"/>
      <c r="I18" s="6"/>
      <c r="J18" s="6"/>
      <c r="K18" s="6"/>
      <c r="L18" s="7"/>
    </row>
    <row r="19" customFormat="false" ht="15" hidden="false" customHeight="false" outlineLevel="0" collapsed="false">
      <c r="B19" s="5"/>
      <c r="F19" s="6"/>
      <c r="G19" s="6"/>
      <c r="H19" s="6"/>
      <c r="I19" s="6"/>
      <c r="J19" s="6"/>
      <c r="K19" s="6"/>
      <c r="L19" s="7"/>
    </row>
    <row r="20" customFormat="false" ht="15" hidden="false" customHeight="false" outlineLevel="0" collapsed="false">
      <c r="B20" s="8" t="s">
        <v>17</v>
      </c>
      <c r="F20" s="6"/>
      <c r="G20" s="6"/>
      <c r="H20" s="6"/>
      <c r="I20" s="6"/>
      <c r="J20" s="6"/>
      <c r="K20" s="6"/>
      <c r="L20" s="7"/>
    </row>
    <row r="21" customFormat="false" ht="15" hidden="false" customHeight="false" outlineLevel="0" collapsed="false">
      <c r="B21" s="8"/>
      <c r="F21" s="6"/>
      <c r="G21" s="6"/>
      <c r="H21" s="6"/>
      <c r="I21" s="6"/>
      <c r="J21" s="6"/>
      <c r="K21" s="6"/>
      <c r="L21" s="7"/>
    </row>
    <row r="22" customFormat="false" ht="15" hidden="false" customHeight="false" outlineLevel="0" collapsed="false">
      <c r="B22" s="5"/>
      <c r="C22" s="0" t="s">
        <v>18</v>
      </c>
      <c r="F22" s="6"/>
      <c r="G22" s="6"/>
      <c r="H22" s="6"/>
      <c r="I22" s="6"/>
      <c r="J22" s="6"/>
      <c r="K22" s="6"/>
      <c r="L22" s="7"/>
    </row>
    <row r="23" customFormat="false" ht="15" hidden="false" customHeight="false" outlineLevel="0" collapsed="false">
      <c r="B23" s="5"/>
      <c r="C23" s="0" t="s">
        <v>19</v>
      </c>
      <c r="F23" s="6"/>
      <c r="G23" s="6"/>
      <c r="H23" s="6"/>
      <c r="I23" s="6"/>
      <c r="J23" s="6"/>
      <c r="K23" s="6"/>
      <c r="L23" s="7"/>
    </row>
    <row r="24" customFormat="false" ht="15" hidden="false" customHeight="false" outlineLevel="0" collapsed="false">
      <c r="B24" s="5"/>
      <c r="C24" s="0" t="s">
        <v>20</v>
      </c>
      <c r="F24" s="6"/>
      <c r="G24" s="6"/>
      <c r="H24" s="6"/>
      <c r="I24" s="6"/>
      <c r="J24" s="6"/>
      <c r="K24" s="6"/>
      <c r="L24" s="7"/>
    </row>
    <row r="25" customFormat="false" ht="15" hidden="false" customHeight="false" outlineLevel="0" collapsed="false">
      <c r="B25" s="5"/>
      <c r="C25" s="0" t="s">
        <v>21</v>
      </c>
      <c r="F25" s="6"/>
      <c r="G25" s="6"/>
      <c r="H25" s="6"/>
      <c r="I25" s="6"/>
      <c r="J25" s="6"/>
      <c r="K25" s="6"/>
      <c r="L25" s="7"/>
    </row>
    <row r="26" customFormat="false" ht="15" hidden="false" customHeight="false" outlineLevel="0" collapsed="false">
      <c r="B26" s="5"/>
      <c r="C26" s="0" t="s">
        <v>22</v>
      </c>
      <c r="F26" s="6"/>
      <c r="G26" s="6"/>
      <c r="H26" s="6"/>
      <c r="I26" s="6"/>
      <c r="J26" s="6"/>
      <c r="K26" s="6"/>
      <c r="L26" s="7"/>
    </row>
    <row r="27" customFormat="false" ht="15" hidden="false" customHeight="false" outlineLevel="0" collapsed="false">
      <c r="B27" s="5"/>
      <c r="C27" s="0" t="s">
        <v>23</v>
      </c>
      <c r="F27" s="6"/>
      <c r="G27" s="6"/>
      <c r="H27" s="6"/>
      <c r="I27" s="6"/>
      <c r="J27" s="6"/>
      <c r="K27" s="6"/>
      <c r="L27" s="7"/>
    </row>
    <row r="28" customFormat="false" ht="15" hidden="false" customHeight="false" outlineLevel="0" collapsed="false">
      <c r="B28" s="5"/>
      <c r="C28" s="0" t="s">
        <v>24</v>
      </c>
      <c r="F28" s="6"/>
      <c r="G28" s="6"/>
      <c r="H28" s="6"/>
      <c r="I28" s="6"/>
      <c r="J28" s="6"/>
      <c r="K28" s="6"/>
      <c r="L28" s="7"/>
    </row>
    <row r="29" customFormat="false" ht="15" hidden="false" customHeight="false" outlineLevel="0" collapsed="false">
      <c r="B29" s="15"/>
      <c r="C29" s="16"/>
      <c r="D29" s="16"/>
      <c r="E29" s="16"/>
      <c r="F29" s="16"/>
      <c r="G29" s="16"/>
      <c r="H29" s="16"/>
      <c r="I29" s="16"/>
      <c r="J29" s="16"/>
      <c r="K29" s="16"/>
      <c r="L29" s="17"/>
    </row>
  </sheetData>
  <mergeCells count="5">
    <mergeCell ref="B3:L3"/>
    <mergeCell ref="B4:L4"/>
    <mergeCell ref="B5:L5"/>
    <mergeCell ref="B6:L6"/>
    <mergeCell ref="D10:K11"/>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58ED5"/>
    <pageSetUpPr fitToPage="true"/>
  </sheetPr>
  <dimension ref="A1:S110"/>
  <sheetViews>
    <sheetView showFormulas="false" showGridLines="true" showRowColHeaders="true" showZeros="true" rightToLeft="false" tabSelected="false" showOutlineSymbols="true" defaultGridColor="true" view="pageBreakPreview" topLeftCell="A79" colorId="64" zoomScale="85" zoomScaleNormal="70" zoomScalePageLayoutView="85" workbookViewId="0">
      <selection pane="topLeft" activeCell="X22" activeCellId="0" sqref="X22"/>
    </sheetView>
  </sheetViews>
  <sheetFormatPr defaultColWidth="8.72265625" defaultRowHeight="15" zeroHeight="false" outlineLevelRow="0" outlineLevelCol="0"/>
  <cols>
    <col collapsed="false" customWidth="true" hidden="false" outlineLevel="0" max="1" min="1" style="18" width="10.71"/>
    <col collapsed="false" customWidth="true" hidden="false" outlineLevel="0" max="2" min="2" style="19" width="23.42"/>
    <col collapsed="false" customWidth="true" hidden="false" outlineLevel="0" max="3" min="3" style="19" width="65.86"/>
    <col collapsed="false" customWidth="true" hidden="false" outlineLevel="0" max="6" min="4" style="20" width="10.58"/>
    <col collapsed="false" customWidth="true" hidden="false" outlineLevel="0" max="7" min="7" style="20" width="16.14"/>
    <col collapsed="false" customWidth="true" hidden="false" outlineLevel="0" max="8" min="8" style="20" width="12.71"/>
    <col collapsed="false" customWidth="true" hidden="false" outlineLevel="0" max="9" min="9" style="20" width="18.71"/>
    <col collapsed="false" customWidth="true" hidden="false" outlineLevel="0" max="10" min="10" style="20" width="22.01"/>
    <col collapsed="false" customWidth="true" hidden="false" outlineLevel="0" max="13" min="11" style="20" width="18.85"/>
    <col collapsed="false" customWidth="true" hidden="false" outlineLevel="0" max="14" min="14" style="21" width="9.14"/>
    <col collapsed="false" customWidth="true" hidden="false" outlineLevel="0" max="15" min="15" style="22" width="9.14"/>
    <col collapsed="false" customWidth="true" hidden="false" outlineLevel="0" max="16" min="16" style="22" width="15.86"/>
    <col collapsed="false" customWidth="true" hidden="false" outlineLevel="0" max="17" min="17" style="22" width="15.42"/>
    <col collapsed="false" customWidth="true" hidden="false" outlineLevel="0" max="18" min="18" style="22" width="12.29"/>
    <col collapsed="false" customWidth="true" hidden="false" outlineLevel="0" max="19" min="19" style="22" width="15.29"/>
  </cols>
  <sheetData>
    <row r="1" s="27" customFormat="true" ht="22.5" hidden="false" customHeight="true" outlineLevel="0" collapsed="false">
      <c r="A1" s="23" t="s">
        <v>25</v>
      </c>
      <c r="B1" s="23"/>
      <c r="C1" s="23"/>
      <c r="D1" s="24" t="s">
        <v>26</v>
      </c>
      <c r="E1" s="24"/>
      <c r="F1" s="24"/>
      <c r="G1" s="24"/>
      <c r="H1" s="24"/>
      <c r="I1" s="24"/>
      <c r="J1" s="24"/>
      <c r="K1" s="25"/>
      <c r="L1" s="25"/>
      <c r="M1" s="25"/>
      <c r="N1" s="26"/>
    </row>
    <row r="2" s="27" customFormat="true" ht="22.5" hidden="false" customHeight="true" outlineLevel="0" collapsed="false">
      <c r="A2" s="23"/>
      <c r="B2" s="23"/>
      <c r="C2" s="23"/>
      <c r="D2" s="28" t="str">
        <f aca="false">"OBRA: "&amp;'CAPA-DADOS'!D10</f>
        <v>OBRA: MODERNIZAÇÃO E ADEQUAÇÃO DA INFRAESTRUTURA FÍSICA DO FÓRUM TRABALHISTA DE GOIÂNIA</v>
      </c>
      <c r="E2" s="28"/>
      <c r="F2" s="28"/>
      <c r="G2" s="28"/>
      <c r="H2" s="28"/>
      <c r="I2" s="28"/>
      <c r="J2" s="29" t="n">
        <f aca="false">'CAPA-DADOS'!E13</f>
        <v>44890</v>
      </c>
      <c r="K2" s="25"/>
      <c r="L2" s="25"/>
      <c r="M2" s="25"/>
      <c r="N2" s="26"/>
    </row>
    <row r="3" s="27" customFormat="true" ht="22.5" hidden="false" customHeight="true" outlineLevel="0" collapsed="false">
      <c r="A3" s="23"/>
      <c r="B3" s="23"/>
      <c r="C3" s="23"/>
      <c r="D3" s="28"/>
      <c r="E3" s="28"/>
      <c r="F3" s="28"/>
      <c r="G3" s="28"/>
      <c r="H3" s="28"/>
      <c r="I3" s="28"/>
      <c r="J3" s="30" t="str">
        <f aca="false">'CAPA-DADOS'!E16</f>
        <v>SINAPI-JULHO/2022</v>
      </c>
      <c r="K3" s="25"/>
      <c r="L3" s="25"/>
      <c r="M3" s="25"/>
      <c r="N3" s="26"/>
      <c r="S3" s="31" t="n">
        <f aca="false">SUM(S7:S93)</f>
        <v>206.357110322296</v>
      </c>
    </row>
    <row r="4" s="37" customFormat="true" ht="15" hidden="false" customHeight="true" outlineLevel="0" collapsed="false">
      <c r="A4" s="32" t="s">
        <v>27</v>
      </c>
      <c r="B4" s="33" t="s">
        <v>28</v>
      </c>
      <c r="C4" s="33" t="s">
        <v>29</v>
      </c>
      <c r="D4" s="32" t="s">
        <v>30</v>
      </c>
      <c r="E4" s="32" t="s">
        <v>31</v>
      </c>
      <c r="F4" s="34" t="s">
        <v>32</v>
      </c>
      <c r="G4" s="35" t="s">
        <v>33</v>
      </c>
      <c r="H4" s="35"/>
      <c r="I4" s="35" t="s">
        <v>34</v>
      </c>
      <c r="J4" s="35"/>
      <c r="K4" s="35" t="s">
        <v>35</v>
      </c>
      <c r="L4" s="35"/>
      <c r="M4" s="35" t="s">
        <v>36</v>
      </c>
      <c r="N4" s="36"/>
    </row>
    <row r="5" s="37" customFormat="true" ht="15" hidden="false" customHeight="false" outlineLevel="0" collapsed="false">
      <c r="A5" s="32"/>
      <c r="B5" s="33"/>
      <c r="C5" s="33"/>
      <c r="D5" s="32"/>
      <c r="E5" s="32"/>
      <c r="F5" s="34"/>
      <c r="G5" s="35" t="s">
        <v>37</v>
      </c>
      <c r="H5" s="35" t="s">
        <v>38</v>
      </c>
      <c r="I5" s="35" t="s">
        <v>37</v>
      </c>
      <c r="J5" s="35" t="s">
        <v>38</v>
      </c>
      <c r="K5" s="35" t="s">
        <v>37</v>
      </c>
      <c r="L5" s="35" t="s">
        <v>38</v>
      </c>
      <c r="M5" s="35"/>
      <c r="N5" s="36"/>
      <c r="P5" s="38" t="s">
        <v>39</v>
      </c>
      <c r="Q5" s="38"/>
      <c r="R5" s="38"/>
      <c r="S5" s="38"/>
    </row>
    <row r="6" s="20" customFormat="true" ht="15" hidden="false" customHeight="false" outlineLevel="0" collapsed="false">
      <c r="A6" s="39" t="s">
        <v>40</v>
      </c>
      <c r="B6" s="40" t="s">
        <v>41</v>
      </c>
      <c r="C6" s="40" t="s">
        <v>42</v>
      </c>
      <c r="D6" s="39" t="s">
        <v>43</v>
      </c>
      <c r="E6" s="39" t="s">
        <v>44</v>
      </c>
      <c r="F6" s="41" t="s">
        <v>45</v>
      </c>
      <c r="G6" s="42" t="s">
        <v>46</v>
      </c>
      <c r="H6" s="42" t="s">
        <v>47</v>
      </c>
      <c r="I6" s="42" t="s">
        <v>48</v>
      </c>
      <c r="J6" s="42" t="s">
        <v>49</v>
      </c>
      <c r="K6" s="42" t="s">
        <v>50</v>
      </c>
      <c r="L6" s="42" t="s">
        <v>51</v>
      </c>
      <c r="M6" s="42" t="s">
        <v>52</v>
      </c>
      <c r="N6" s="43"/>
      <c r="P6" s="38" t="s">
        <v>53</v>
      </c>
      <c r="Q6" s="38" t="s">
        <v>54</v>
      </c>
      <c r="R6" s="38" t="s">
        <v>55</v>
      </c>
      <c r="S6" s="44" t="s">
        <v>56</v>
      </c>
    </row>
    <row r="7" s="52" customFormat="true" ht="15" hidden="false" customHeight="false" outlineLevel="0" collapsed="false">
      <c r="A7" s="45" t="n">
        <v>1</v>
      </c>
      <c r="B7" s="45"/>
      <c r="C7" s="46" t="s">
        <v>57</v>
      </c>
      <c r="D7" s="47"/>
      <c r="E7" s="47"/>
      <c r="F7" s="48"/>
      <c r="G7" s="49"/>
      <c r="H7" s="49"/>
      <c r="I7" s="49"/>
      <c r="J7" s="49"/>
      <c r="K7" s="49" t="n">
        <f aca="false">SUBTOTAL(9,K8:K11)</f>
        <v>12553.226998</v>
      </c>
      <c r="L7" s="49" t="n">
        <f aca="false">SUBTOTAL(9,L8:L11)</f>
        <v>256932.830779171</v>
      </c>
      <c r="M7" s="49" t="n">
        <f aca="false">SUBTOTAL(9,M8:M11)</f>
        <v>269486.057777171</v>
      </c>
      <c r="N7" s="43"/>
      <c r="O7" s="20"/>
      <c r="P7" s="50"/>
      <c r="Q7" s="51"/>
      <c r="R7" s="50"/>
      <c r="S7" s="50"/>
    </row>
    <row r="8" s="52" customFormat="true" ht="15" hidden="false" customHeight="false" outlineLevel="0" collapsed="false">
      <c r="A8" s="45" t="s">
        <v>58</v>
      </c>
      <c r="B8" s="45" t="s">
        <v>59</v>
      </c>
      <c r="C8" s="46" t="s">
        <v>60</v>
      </c>
      <c r="D8" s="47" t="s">
        <v>61</v>
      </c>
      <c r="E8" s="47" t="s">
        <v>62</v>
      </c>
      <c r="F8" s="48" t="n">
        <v>4</v>
      </c>
      <c r="G8" s="42" t="n">
        <f aca="false">VLOOKUP(B8,03_COMPOSIÇÕES!A:G,6,0)</f>
        <v>289.59</v>
      </c>
      <c r="H8" s="42" t="n">
        <f aca="false">VLOOKUP(B8,03_COMPOSIÇÕES!A:G,7,0)</f>
        <v>18745.444359</v>
      </c>
      <c r="I8" s="42" t="n">
        <f aca="false">$F8*$G8</f>
        <v>1158.36</v>
      </c>
      <c r="J8" s="42" t="n">
        <f aca="false">$F8*$H8</f>
        <v>74981.777436</v>
      </c>
      <c r="K8" s="42" t="n">
        <f aca="false">$I8*(1+BDI_MAT)</f>
        <v>1410.998316</v>
      </c>
      <c r="L8" s="42" t="n">
        <f aca="false">$J8*(1+BDI_MDO)</f>
        <v>96591.5256930552</v>
      </c>
      <c r="M8" s="42" t="n">
        <f aca="false">SUM(K8:L8)</f>
        <v>98002.5240090552</v>
      </c>
      <c r="N8" s="43"/>
      <c r="O8" s="20"/>
      <c r="P8" s="50" t="n">
        <f aca="false">G8+H8</f>
        <v>19035.034359</v>
      </c>
      <c r="Q8" s="51" t="n">
        <f aca="false">VLOOKUP(B8,'SERVICOS SINAPI'!B:E,4,FALSE())</f>
        <v>19035.03</v>
      </c>
      <c r="R8" s="50" t="n">
        <f aca="false">P8-Q8</f>
        <v>0.00435900000593392</v>
      </c>
      <c r="S8" s="50" t="n">
        <f aca="false">F8*R8</f>
        <v>0.0174360000237357</v>
      </c>
    </row>
    <row r="9" s="52" customFormat="true" ht="25.5" hidden="false" customHeight="false" outlineLevel="0" collapsed="false">
      <c r="A9" s="45" t="s">
        <v>63</v>
      </c>
      <c r="B9" s="45" t="s">
        <v>64</v>
      </c>
      <c r="C9" s="46" t="s">
        <v>65</v>
      </c>
      <c r="D9" s="47" t="s">
        <v>61</v>
      </c>
      <c r="E9" s="47" t="s">
        <v>62</v>
      </c>
      <c r="F9" s="48" t="n">
        <v>20</v>
      </c>
      <c r="G9" s="42" t="n">
        <f aca="false">VLOOKUP(B9,03_COMPOSIÇÕES!A:G,6,0)</f>
        <v>385.67</v>
      </c>
      <c r="H9" s="42" t="n">
        <f aca="false">VLOOKUP(B9,03_COMPOSIÇÕES!A:G,7,0)</f>
        <v>6223.463169</v>
      </c>
      <c r="I9" s="42" t="n">
        <f aca="false">$F9*$G9</f>
        <v>7713.4</v>
      </c>
      <c r="J9" s="42" t="n">
        <f aca="false">$F9*$H9</f>
        <v>124469.26338</v>
      </c>
      <c r="K9" s="42" t="n">
        <f aca="false">$I9*(1+BDI_MAT)</f>
        <v>9395.69254</v>
      </c>
      <c r="L9" s="42" t="n">
        <f aca="false">$J9*(1+BDI_MDO)</f>
        <v>160341.305086116</v>
      </c>
      <c r="M9" s="42" t="n">
        <f aca="false">SUM(K9:L9)</f>
        <v>169736.997626116</v>
      </c>
      <c r="N9" s="43"/>
      <c r="O9" s="20"/>
      <c r="P9" s="50" t="n">
        <f aca="false">G9+H9</f>
        <v>6609.133169</v>
      </c>
      <c r="Q9" s="51" t="n">
        <f aca="false">VLOOKUP(B9,'SERVICOS SINAPI'!B:E,4,FALSE())</f>
        <v>6609.13</v>
      </c>
      <c r="R9" s="50" t="n">
        <f aca="false">P9-Q9</f>
        <v>0.00316899999870657</v>
      </c>
      <c r="S9" s="50" t="n">
        <f aca="false">F9*R9</f>
        <v>0.0633799999741314</v>
      </c>
    </row>
    <row r="10" s="52" customFormat="true" ht="25.5" hidden="false" customHeight="false" outlineLevel="0" collapsed="false">
      <c r="A10" s="45" t="s">
        <v>66</v>
      </c>
      <c r="B10" s="45" t="s">
        <v>67</v>
      </c>
      <c r="C10" s="46" t="s">
        <v>68</v>
      </c>
      <c r="D10" s="47" t="s">
        <v>61</v>
      </c>
      <c r="E10" s="47" t="s">
        <v>31</v>
      </c>
      <c r="F10" s="48" t="n">
        <v>3</v>
      </c>
      <c r="G10" s="42" t="n">
        <f aca="false">VLOOKUP(B10,03_COMPOSIÇÕES!A:G,6,0)</f>
        <v>233.94</v>
      </c>
      <c r="H10" s="42" t="n">
        <f aca="false">VLOOKUP(B10,03_COMPOSIÇÕES!A:G,7,0)</f>
        <v>0</v>
      </c>
      <c r="I10" s="42" t="n">
        <f aca="false">$F10*$G10</f>
        <v>701.82</v>
      </c>
      <c r="J10" s="42" t="n">
        <f aca="false">$F10*$H10</f>
        <v>0</v>
      </c>
      <c r="K10" s="42" t="n">
        <f aca="false">$I10*(1+BDI_MAT)</f>
        <v>854.886942</v>
      </c>
      <c r="L10" s="42" t="n">
        <f aca="false">$J10*(1+BDI_MDO)</f>
        <v>0</v>
      </c>
      <c r="M10" s="42" t="n">
        <f aca="false">SUM(K10:L10)</f>
        <v>854.886942</v>
      </c>
      <c r="N10" s="43"/>
      <c r="O10" s="20"/>
      <c r="P10" s="50" t="n">
        <f aca="false">G10+H10</f>
        <v>233.94</v>
      </c>
      <c r="Q10" s="51" t="s">
        <v>69</v>
      </c>
      <c r="R10" s="50"/>
      <c r="S10" s="50"/>
    </row>
    <row r="11" s="52" customFormat="true" ht="25.5" hidden="false" customHeight="false" outlineLevel="0" collapsed="false">
      <c r="A11" s="45" t="s">
        <v>70</v>
      </c>
      <c r="B11" s="45" t="s">
        <v>71</v>
      </c>
      <c r="C11" s="46" t="s">
        <v>72</v>
      </c>
      <c r="D11" s="47" t="s">
        <v>61</v>
      </c>
      <c r="E11" s="47" t="s">
        <v>31</v>
      </c>
      <c r="F11" s="48" t="n">
        <v>20</v>
      </c>
      <c r="G11" s="42" t="n">
        <f aca="false">VLOOKUP(B11,03_COMPOSIÇÕES!A:G,6,0)</f>
        <v>36.6</v>
      </c>
      <c r="H11" s="42" t="n">
        <f aca="false">VLOOKUP(B11,03_COMPOSIÇÕES!A:G,7,0)</f>
        <v>0</v>
      </c>
      <c r="I11" s="42" t="n">
        <f aca="false">$F11*$G11</f>
        <v>732</v>
      </c>
      <c r="J11" s="42" t="n">
        <f aca="false">$F11*$H11</f>
        <v>0</v>
      </c>
      <c r="K11" s="42" t="n">
        <f aca="false">$I11*(1+BDI_MAT)</f>
        <v>891.6492</v>
      </c>
      <c r="L11" s="42" t="n">
        <f aca="false">$J11*(1+BDI_MDO)</f>
        <v>0</v>
      </c>
      <c r="M11" s="42" t="n">
        <f aca="false">SUM(K11:L11)</f>
        <v>891.6492</v>
      </c>
      <c r="N11" s="43"/>
      <c r="O11" s="20"/>
      <c r="P11" s="50" t="n">
        <f aca="false">G11+H11</f>
        <v>36.6</v>
      </c>
      <c r="Q11" s="51" t="s">
        <v>69</v>
      </c>
      <c r="R11" s="50"/>
      <c r="S11" s="50"/>
    </row>
    <row r="12" s="52" customFormat="true" ht="15" hidden="false" customHeight="false" outlineLevel="0" collapsed="false">
      <c r="A12" s="45"/>
      <c r="B12" s="45"/>
      <c r="C12" s="46"/>
      <c r="D12" s="47"/>
      <c r="E12" s="47"/>
      <c r="F12" s="48"/>
      <c r="G12" s="49"/>
      <c r="H12" s="49"/>
      <c r="I12" s="49"/>
      <c r="J12" s="49"/>
      <c r="K12" s="49"/>
      <c r="L12" s="49"/>
      <c r="M12" s="49"/>
      <c r="N12" s="43"/>
      <c r="O12" s="20"/>
      <c r="P12" s="50"/>
      <c r="Q12" s="51"/>
      <c r="R12" s="50"/>
      <c r="S12" s="50"/>
    </row>
    <row r="13" s="52" customFormat="true" ht="15" hidden="false" customHeight="false" outlineLevel="0" collapsed="false">
      <c r="A13" s="45" t="n">
        <v>2</v>
      </c>
      <c r="B13" s="45"/>
      <c r="C13" s="46" t="s">
        <v>73</v>
      </c>
      <c r="D13" s="47"/>
      <c r="E13" s="47"/>
      <c r="F13" s="48"/>
      <c r="G13" s="49"/>
      <c r="H13" s="49"/>
      <c r="I13" s="49"/>
      <c r="J13" s="49"/>
      <c r="K13" s="49" t="n">
        <f aca="false">SUBTOTAL(9,K14:K18)</f>
        <v>11241.2295944648</v>
      </c>
      <c r="L13" s="49" t="n">
        <f aca="false">SUBTOTAL(9,L14:L18)</f>
        <v>5204.46391391866</v>
      </c>
      <c r="M13" s="49" t="n">
        <f aca="false">SUBTOTAL(9,M14:M18)</f>
        <v>16445.6935083835</v>
      </c>
      <c r="N13" s="43"/>
      <c r="O13" s="20"/>
      <c r="P13" s="50"/>
      <c r="Q13" s="51"/>
      <c r="R13" s="50"/>
      <c r="S13" s="50"/>
    </row>
    <row r="14" s="52" customFormat="true" ht="38.25" hidden="false" customHeight="false" outlineLevel="0" collapsed="false">
      <c r="A14" s="45" t="s">
        <v>74</v>
      </c>
      <c r="B14" s="45" t="n">
        <v>10527</v>
      </c>
      <c r="C14" s="46" t="s">
        <v>75</v>
      </c>
      <c r="D14" s="47" t="s">
        <v>76</v>
      </c>
      <c r="E14" s="47" t="s">
        <v>77</v>
      </c>
      <c r="F14" s="48" t="n">
        <v>192</v>
      </c>
      <c r="G14" s="42" t="n">
        <f aca="false">VLOOKUP(B14,03_COMPOSIÇÕES!A:G,6,0)</f>
        <v>20</v>
      </c>
      <c r="H14" s="42" t="n">
        <f aca="false">VLOOKUP(B14,03_COMPOSIÇÕES!A:G,7,0)</f>
        <v>0</v>
      </c>
      <c r="I14" s="42" t="n">
        <f aca="false">$F14*$G14</f>
        <v>3840</v>
      </c>
      <c r="J14" s="42" t="n">
        <f aca="false">$F14*$H14</f>
        <v>0</v>
      </c>
      <c r="K14" s="42" t="n">
        <f aca="false">$I14*(1+BDI_MAT)</f>
        <v>4677.504</v>
      </c>
      <c r="L14" s="42" t="n">
        <f aca="false">$J14*(1+BDI_MDO)</f>
        <v>0</v>
      </c>
      <c r="M14" s="42" t="n">
        <f aca="false">SUM(K14:L14)</f>
        <v>4677.504</v>
      </c>
      <c r="N14" s="43"/>
      <c r="O14" s="20"/>
      <c r="P14" s="50" t="n">
        <f aca="false">G14+H14</f>
        <v>20</v>
      </c>
      <c r="Q14" s="51" t="s">
        <v>69</v>
      </c>
      <c r="R14" s="50"/>
      <c r="S14" s="50"/>
    </row>
    <row r="15" s="52" customFormat="true" ht="15" hidden="false" customHeight="false" outlineLevel="0" collapsed="false">
      <c r="A15" s="45" t="s">
        <v>78</v>
      </c>
      <c r="B15" s="45" t="s">
        <v>79</v>
      </c>
      <c r="C15" s="46" t="s">
        <v>80</v>
      </c>
      <c r="D15" s="47" t="s">
        <v>61</v>
      </c>
      <c r="E15" s="47" t="s">
        <v>81</v>
      </c>
      <c r="F15" s="48" t="n">
        <v>1.5</v>
      </c>
      <c r="G15" s="42" t="n">
        <f aca="false">VLOOKUP(B15,03_COMPOSIÇÕES!A:G,6,0)</f>
        <v>361.2943154575</v>
      </c>
      <c r="H15" s="42" t="n">
        <f aca="false">VLOOKUP(B15,03_COMPOSIÇÕES!A:G,7,0)</f>
        <v>39.64766286888</v>
      </c>
      <c r="I15" s="42" t="n">
        <f aca="false">$F15*$G15</f>
        <v>541.94147318625</v>
      </c>
      <c r="J15" s="42" t="n">
        <f aca="false">$F15*$H15</f>
        <v>59.47149430332</v>
      </c>
      <c r="K15" s="42" t="n">
        <f aca="false">$I15*(1+BDI_MAT)</f>
        <v>660.138908488171</v>
      </c>
      <c r="L15" s="42" t="n">
        <f aca="false">$J15*(1+BDI_MDO)</f>
        <v>76.6111789615368</v>
      </c>
      <c r="M15" s="42" t="n">
        <f aca="false">SUM(K15:L15)</f>
        <v>736.750087449708</v>
      </c>
      <c r="N15" s="43"/>
      <c r="O15" s="20"/>
      <c r="P15" s="50" t="n">
        <f aca="false">G15+H15</f>
        <v>400.94197832638</v>
      </c>
      <c r="Q15" s="51" t="s">
        <v>69</v>
      </c>
      <c r="R15" s="50"/>
      <c r="S15" s="50"/>
    </row>
    <row r="16" s="52" customFormat="true" ht="25.5" hidden="false" customHeight="false" outlineLevel="0" collapsed="false">
      <c r="A16" s="45" t="s">
        <v>82</v>
      </c>
      <c r="B16" s="45" t="s">
        <v>83</v>
      </c>
      <c r="C16" s="46" t="s">
        <v>84</v>
      </c>
      <c r="D16" s="47" t="s">
        <v>61</v>
      </c>
      <c r="E16" s="47" t="s">
        <v>85</v>
      </c>
      <c r="F16" s="48" t="n">
        <v>192</v>
      </c>
      <c r="G16" s="42" t="n">
        <f aca="false">VLOOKUP(B16,03_COMPOSIÇÕES!A:G,6,0)</f>
        <v>4.131933184</v>
      </c>
      <c r="H16" s="42" t="n">
        <f aca="false">VLOOKUP(B16,03_COMPOSIÇÕES!A:G,7,0)</f>
        <v>13.5255155852</v>
      </c>
      <c r="I16" s="42" t="n">
        <f aca="false">$F16*$G16</f>
        <v>793.331171328</v>
      </c>
      <c r="J16" s="42" t="n">
        <f aca="false">$F16*$H16</f>
        <v>2596.8989923584</v>
      </c>
      <c r="K16" s="42" t="n">
        <f aca="false">$I16*(1+BDI_MAT)</f>
        <v>966.356699794637</v>
      </c>
      <c r="L16" s="42" t="n">
        <f aca="false">$J16*(1+BDI_MDO)</f>
        <v>3345.32528195609</v>
      </c>
      <c r="M16" s="42" t="n">
        <f aca="false">SUM(K16:L16)</f>
        <v>4311.68198175073</v>
      </c>
      <c r="N16" s="43"/>
      <c r="O16" s="20"/>
      <c r="P16" s="50" t="n">
        <f aca="false">G16+H16</f>
        <v>17.6574487692</v>
      </c>
      <c r="Q16" s="51" t="n">
        <f aca="false">VLOOKUP(B16,'SERVICOS SINAPI'!B:E,4,FALSE())</f>
        <v>17.64</v>
      </c>
      <c r="R16" s="50" t="n">
        <f aca="false">P16-Q16</f>
        <v>0.0174487692000014</v>
      </c>
      <c r="S16" s="50" t="n">
        <f aca="false">F16*R16</f>
        <v>3.35016368640026</v>
      </c>
    </row>
    <row r="17" s="52" customFormat="true" ht="15" hidden="false" customHeight="false" outlineLevel="0" collapsed="false">
      <c r="A17" s="45" t="s">
        <v>86</v>
      </c>
      <c r="B17" s="45" t="s">
        <v>87</v>
      </c>
      <c r="C17" s="46" t="s">
        <v>88</v>
      </c>
      <c r="D17" s="47" t="s">
        <v>61</v>
      </c>
      <c r="E17" s="47" t="s">
        <v>81</v>
      </c>
      <c r="F17" s="48" t="n">
        <v>50</v>
      </c>
      <c r="G17" s="42" t="n">
        <f aca="false">VLOOKUP(B17,03_COMPOSIÇÕES!A:G,6,0)</f>
        <v>4.7815</v>
      </c>
      <c r="H17" s="42" t="n">
        <f aca="false">VLOOKUP(B17,03_COMPOSIÇÕES!A:G,7,0)</f>
        <v>1.0619568</v>
      </c>
      <c r="I17" s="42" t="n">
        <f aca="false">$F17*$G17</f>
        <v>239.075</v>
      </c>
      <c r="J17" s="42" t="n">
        <f aca="false">$F17*$H17</f>
        <v>53.09784</v>
      </c>
      <c r="K17" s="42" t="n">
        <f aca="false">$I17*(1+BDI_MAT)</f>
        <v>291.2172575</v>
      </c>
      <c r="L17" s="42" t="n">
        <f aca="false">$J17*(1+BDI_MDO)</f>
        <v>68.400637488</v>
      </c>
      <c r="M17" s="42" t="n">
        <f aca="false">SUM(K17:L17)</f>
        <v>359.617894988</v>
      </c>
      <c r="N17" s="43"/>
      <c r="O17" s="20"/>
      <c r="P17" s="50" t="n">
        <f aca="false">G17+H17</f>
        <v>5.8434568</v>
      </c>
      <c r="Q17" s="51" t="s">
        <v>69</v>
      </c>
      <c r="R17" s="50"/>
      <c r="S17" s="50"/>
    </row>
    <row r="18" s="52" customFormat="true" ht="25.5" hidden="false" customHeight="false" outlineLevel="0" collapsed="false">
      <c r="A18" s="45" t="s">
        <v>89</v>
      </c>
      <c r="B18" s="45" t="s">
        <v>90</v>
      </c>
      <c r="C18" s="46" t="s">
        <v>91</v>
      </c>
      <c r="D18" s="47" t="s">
        <v>61</v>
      </c>
      <c r="E18" s="47" t="s">
        <v>81</v>
      </c>
      <c r="F18" s="48" t="n">
        <v>2506.01</v>
      </c>
      <c r="G18" s="42" t="n">
        <f aca="false">VLOOKUP(B18,03_COMPOSIÇÕES!A:G,6,0)</f>
        <v>1.522</v>
      </c>
      <c r="H18" s="42" t="n">
        <f aca="false">VLOOKUP(B18,03_COMPOSIÇÕES!A:G,7,0)</f>
        <v>0.5309784</v>
      </c>
      <c r="I18" s="42" t="n">
        <f aca="false">$F18*$G18</f>
        <v>3814.14722</v>
      </c>
      <c r="J18" s="42" t="n">
        <f aca="false">$F18*$H18</f>
        <v>1330.637180184</v>
      </c>
      <c r="K18" s="42" t="n">
        <f aca="false">$I18*(1+BDI_MAT)</f>
        <v>4646.012728682</v>
      </c>
      <c r="L18" s="42" t="n">
        <f aca="false">$J18*(1+BDI_MDO)</f>
        <v>1714.12681551303</v>
      </c>
      <c r="M18" s="42" t="n">
        <f aca="false">SUM(K18:L18)</f>
        <v>6360.13954419503</v>
      </c>
      <c r="N18" s="43"/>
      <c r="O18" s="20"/>
      <c r="P18" s="50" t="n">
        <f aca="false">G18+H18</f>
        <v>2.0529784</v>
      </c>
      <c r="Q18" s="51" t="s">
        <v>69</v>
      </c>
      <c r="R18" s="50"/>
      <c r="S18" s="50"/>
    </row>
    <row r="19" s="52" customFormat="true" ht="15" hidden="false" customHeight="false" outlineLevel="0" collapsed="false">
      <c r="A19" s="45"/>
      <c r="B19" s="45"/>
      <c r="C19" s="46"/>
      <c r="D19" s="47"/>
      <c r="E19" s="47"/>
      <c r="F19" s="48"/>
      <c r="G19" s="49"/>
      <c r="H19" s="49"/>
      <c r="I19" s="49"/>
      <c r="J19" s="49"/>
      <c r="K19" s="49"/>
      <c r="L19" s="49"/>
      <c r="M19" s="49"/>
      <c r="N19" s="43"/>
      <c r="O19" s="20"/>
      <c r="P19" s="50"/>
      <c r="Q19" s="51"/>
      <c r="R19" s="50"/>
      <c r="S19" s="50"/>
    </row>
    <row r="20" s="52" customFormat="true" ht="15" hidden="false" customHeight="false" outlineLevel="0" collapsed="false">
      <c r="A20" s="45" t="n">
        <v>3</v>
      </c>
      <c r="B20" s="45"/>
      <c r="C20" s="46" t="s">
        <v>92</v>
      </c>
      <c r="D20" s="47"/>
      <c r="E20" s="47"/>
      <c r="F20" s="48"/>
      <c r="G20" s="49"/>
      <c r="H20" s="49"/>
      <c r="I20" s="49"/>
      <c r="J20" s="49"/>
      <c r="K20" s="49" t="n">
        <f aca="false">SUBTOTAL(9,K21:K26)</f>
        <v>42773.0058205562</v>
      </c>
      <c r="L20" s="49" t="n">
        <f aca="false">SUBTOTAL(9,L21:L26)</f>
        <v>47394.4116928392</v>
      </c>
      <c r="M20" s="49" t="n">
        <f aca="false">SUBTOTAL(9,M21:M26)</f>
        <v>90167.4175133954</v>
      </c>
      <c r="N20" s="43"/>
      <c r="O20" s="20"/>
      <c r="P20" s="50"/>
      <c r="Q20" s="51"/>
      <c r="R20" s="50"/>
      <c r="S20" s="50"/>
    </row>
    <row r="21" s="52" customFormat="true" ht="25.5" hidden="false" customHeight="false" outlineLevel="0" collapsed="false">
      <c r="A21" s="45" t="s">
        <v>93</v>
      </c>
      <c r="B21" s="45" t="s">
        <v>94</v>
      </c>
      <c r="C21" s="46" t="s">
        <v>95</v>
      </c>
      <c r="D21" s="47" t="s">
        <v>61</v>
      </c>
      <c r="E21" s="47" t="s">
        <v>96</v>
      </c>
      <c r="F21" s="48" t="n">
        <v>130.24</v>
      </c>
      <c r="G21" s="42" t="n">
        <f aca="false">VLOOKUP(B21,03_COMPOSIÇÕES!A:G,6,0)</f>
        <v>32.89847437106</v>
      </c>
      <c r="H21" s="42" t="n">
        <f aca="false">VLOOKUP(B21,03_COMPOSIÇÕES!A:G,7,0)</f>
        <v>65.9291005736</v>
      </c>
      <c r="I21" s="42" t="n">
        <f aca="false">$F21*$G21</f>
        <v>4284.69730208686</v>
      </c>
      <c r="J21" s="42" t="n">
        <f aca="false">$F21*$H21</f>
        <v>8586.60605870567</v>
      </c>
      <c r="K21" s="42" t="n">
        <f aca="false">$I21*(1+BDI_MAT)</f>
        <v>5219.189783672</v>
      </c>
      <c r="L21" s="42" t="n">
        <f aca="false">$J21*(1+BDI_MDO)</f>
        <v>11061.2659248246</v>
      </c>
      <c r="M21" s="42" t="n">
        <f aca="false">SUM(K21:L21)</f>
        <v>16280.4557084966</v>
      </c>
      <c r="N21" s="43"/>
      <c r="O21" s="20"/>
      <c r="P21" s="50" t="n">
        <f aca="false">G21+H21</f>
        <v>98.82757494466</v>
      </c>
      <c r="Q21" s="51" t="n">
        <f aca="false">VLOOKUP(B21,'SERVICOS SINAPI'!B:E,4,FALSE())</f>
        <v>98.74</v>
      </c>
      <c r="R21" s="50" t="n">
        <f aca="false">P21-Q21</f>
        <v>0.0875749446600196</v>
      </c>
      <c r="S21" s="50" t="n">
        <f aca="false">F21*R21</f>
        <v>11.405760792521</v>
      </c>
    </row>
    <row r="22" s="52" customFormat="true" ht="15" hidden="false" customHeight="false" outlineLevel="0" collapsed="false">
      <c r="A22" s="45" t="s">
        <v>97</v>
      </c>
      <c r="B22" s="45" t="s">
        <v>98</v>
      </c>
      <c r="C22" s="46" t="s">
        <v>99</v>
      </c>
      <c r="D22" s="47" t="s">
        <v>61</v>
      </c>
      <c r="E22" s="47" t="s">
        <v>31</v>
      </c>
      <c r="F22" s="48" t="n">
        <v>29</v>
      </c>
      <c r="G22" s="42" t="n">
        <f aca="false">VLOOKUP(B22,03_COMPOSIÇÕES!A:G,6,0)</f>
        <v>336.666666666667</v>
      </c>
      <c r="H22" s="42" t="n">
        <f aca="false">VLOOKUP(B22,03_COMPOSIÇÕES!A:G,7,0)</f>
        <v>0</v>
      </c>
      <c r="I22" s="42" t="n">
        <f aca="false">$F22*$G22</f>
        <v>9763.33333333333</v>
      </c>
      <c r="J22" s="42" t="n">
        <f aca="false">$F22*$H22</f>
        <v>0</v>
      </c>
      <c r="K22" s="42" t="n">
        <f aca="false">$I22*(1+BDI_MAT)</f>
        <v>11892.7163333333</v>
      </c>
      <c r="L22" s="42" t="n">
        <f aca="false">$J22*(1+BDI_MDO)</f>
        <v>0</v>
      </c>
      <c r="M22" s="42" t="n">
        <f aca="false">SUM(K22:L22)</f>
        <v>11892.7163333333</v>
      </c>
      <c r="N22" s="43"/>
      <c r="O22" s="20"/>
      <c r="P22" s="50" t="n">
        <f aca="false">G22+H22</f>
        <v>336.666666666667</v>
      </c>
      <c r="Q22" s="51" t="s">
        <v>69</v>
      </c>
      <c r="R22" s="50"/>
      <c r="S22" s="50"/>
    </row>
    <row r="23" s="52" customFormat="true" ht="25.5" hidden="false" customHeight="false" outlineLevel="0" collapsed="false">
      <c r="A23" s="45" t="s">
        <v>100</v>
      </c>
      <c r="B23" s="45" t="s">
        <v>101</v>
      </c>
      <c r="C23" s="46" t="s">
        <v>102</v>
      </c>
      <c r="D23" s="47" t="s">
        <v>61</v>
      </c>
      <c r="E23" s="47" t="s">
        <v>85</v>
      </c>
      <c r="F23" s="48" t="n">
        <v>408.22</v>
      </c>
      <c r="G23" s="42" t="n">
        <f aca="false">VLOOKUP(B23,03_COMPOSIÇÕES!A:G,6,0)</f>
        <v>0.611708</v>
      </c>
      <c r="H23" s="42" t="n">
        <f aca="false">VLOOKUP(B23,03_COMPOSIÇÕES!A:G,7,0)</f>
        <v>1.416663028</v>
      </c>
      <c r="I23" s="42" t="n">
        <f aca="false">$F23*$G23</f>
        <v>249.71143976</v>
      </c>
      <c r="J23" s="42" t="n">
        <f aca="false">$F23*$H23</f>
        <v>578.31018129016</v>
      </c>
      <c r="K23" s="42" t="n">
        <f aca="false">$I23*(1+BDI_MAT)</f>
        <v>304.173504771656</v>
      </c>
      <c r="L23" s="42" t="n">
        <f aca="false">$J23*(1+BDI_MDO)</f>
        <v>744.979175537984</v>
      </c>
      <c r="M23" s="42" t="n">
        <f aca="false">SUM(K23:L23)</f>
        <v>1049.15268030964</v>
      </c>
      <c r="N23" s="43"/>
      <c r="O23" s="20"/>
      <c r="P23" s="50" t="n">
        <f aca="false">G23+H23</f>
        <v>2.028371028</v>
      </c>
      <c r="Q23" s="51" t="s">
        <v>69</v>
      </c>
      <c r="R23" s="50"/>
      <c r="S23" s="50"/>
    </row>
    <row r="24" s="52" customFormat="true" ht="25.5" hidden="false" customHeight="false" outlineLevel="0" collapsed="false">
      <c r="A24" s="45" t="s">
        <v>103</v>
      </c>
      <c r="B24" s="45" t="s">
        <v>104</v>
      </c>
      <c r="C24" s="46" t="s">
        <v>105</v>
      </c>
      <c r="D24" s="47" t="s">
        <v>61</v>
      </c>
      <c r="E24" s="47" t="s">
        <v>106</v>
      </c>
      <c r="F24" s="48" t="n">
        <v>195360.17</v>
      </c>
      <c r="G24" s="42" t="n">
        <f aca="false">VLOOKUP(B24,03_COMPOSIÇÕES!A:G,6,0)</f>
        <v>0.05048</v>
      </c>
      <c r="H24" s="42" t="n">
        <f aca="false">VLOOKUP(B24,03_COMPOSIÇÕES!A:G,7,0)</f>
        <v>0.031858704</v>
      </c>
      <c r="I24" s="42" t="n">
        <f aca="false">$F24*$G24</f>
        <v>9861.7813816</v>
      </c>
      <c r="J24" s="42" t="n">
        <f aca="false">$F24*$H24</f>
        <v>6223.92182941968</v>
      </c>
      <c r="K24" s="42" t="n">
        <f aca="false">$I24*(1+BDI_MAT)</f>
        <v>12012.635900927</v>
      </c>
      <c r="L24" s="42" t="n">
        <f aca="false">$J24*(1+BDI_MDO)</f>
        <v>8017.65610065843</v>
      </c>
      <c r="M24" s="42" t="n">
        <f aca="false">SUM(K24:L24)</f>
        <v>20030.2920015854</v>
      </c>
      <c r="N24" s="43"/>
      <c r="O24" s="20"/>
      <c r="P24" s="50" t="n">
        <f aca="false">G24+H24</f>
        <v>0.082338704</v>
      </c>
      <c r="Q24" s="51" t="s">
        <v>69</v>
      </c>
      <c r="R24" s="50"/>
      <c r="S24" s="50"/>
    </row>
    <row r="25" s="52" customFormat="true" ht="15" hidden="false" customHeight="false" outlineLevel="0" collapsed="false">
      <c r="A25" s="45" t="s">
        <v>107</v>
      </c>
      <c r="B25" s="45" t="s">
        <v>108</v>
      </c>
      <c r="C25" s="46" t="s">
        <v>109</v>
      </c>
      <c r="D25" s="47" t="s">
        <v>61</v>
      </c>
      <c r="E25" s="47" t="s">
        <v>81</v>
      </c>
      <c r="F25" s="48" t="n">
        <v>62.55</v>
      </c>
      <c r="G25" s="42" t="n">
        <f aca="false">VLOOKUP(B25,03_COMPOSIÇÕES!A:G,6,0)</f>
        <v>0.780776</v>
      </c>
      <c r="H25" s="42" t="n">
        <f aca="false">VLOOKUP(B25,03_COMPOSIÇÕES!A:G,7,0)</f>
        <v>1.7927478648</v>
      </c>
      <c r="I25" s="42" t="n">
        <f aca="false">$F25*$G25</f>
        <v>48.8375388</v>
      </c>
      <c r="J25" s="42" t="n">
        <f aca="false">$F25*$H25</f>
        <v>112.13637894324</v>
      </c>
      <c r="K25" s="42" t="n">
        <f aca="false">$I25*(1+BDI_MAT)</f>
        <v>59.48900601228</v>
      </c>
      <c r="L25" s="42" t="n">
        <f aca="false">$J25*(1+BDI_MDO)</f>
        <v>144.454083354682</v>
      </c>
      <c r="M25" s="42" t="n">
        <f aca="false">SUM(K25:L25)</f>
        <v>203.943089366962</v>
      </c>
      <c r="N25" s="43"/>
      <c r="O25" s="20"/>
      <c r="P25" s="50" t="n">
        <f aca="false">G25+H25</f>
        <v>2.5735238648</v>
      </c>
      <c r="Q25" s="51" t="s">
        <v>69</v>
      </c>
      <c r="R25" s="50"/>
      <c r="S25" s="50"/>
    </row>
    <row r="26" s="52" customFormat="true" ht="38.25" hidden="false" customHeight="false" outlineLevel="0" collapsed="false">
      <c r="A26" s="45" t="s">
        <v>110</v>
      </c>
      <c r="B26" s="45" t="s">
        <v>111</v>
      </c>
      <c r="C26" s="46" t="s">
        <v>112</v>
      </c>
      <c r="D26" s="47" t="s">
        <v>61</v>
      </c>
      <c r="E26" s="47" t="s">
        <v>81</v>
      </c>
      <c r="F26" s="48" t="n">
        <v>10024.05</v>
      </c>
      <c r="G26" s="42" t="n">
        <f aca="false">VLOOKUP(B26,03_COMPOSIÇÕES!A:G,6,0)</f>
        <v>1.088</v>
      </c>
      <c r="H26" s="42" t="n">
        <f aca="false">VLOOKUP(B26,03_COMPOSIÇÕES!A:G,7,0)</f>
        <v>2.1239136</v>
      </c>
      <c r="I26" s="42" t="n">
        <f aca="false">$F26*$G26</f>
        <v>10906.1664</v>
      </c>
      <c r="J26" s="42" t="n">
        <f aca="false">$F26*$H26</f>
        <v>21290.21612208</v>
      </c>
      <c r="K26" s="42" t="n">
        <f aca="false">$I26*(1+BDI_MAT)</f>
        <v>13284.80129184</v>
      </c>
      <c r="L26" s="42" t="n">
        <f aca="false">$J26*(1+BDI_MDO)</f>
        <v>27426.0564084635</v>
      </c>
      <c r="M26" s="42" t="n">
        <f aca="false">SUM(K26:L26)</f>
        <v>40710.8577003035</v>
      </c>
      <c r="N26" s="43"/>
      <c r="O26" s="20"/>
      <c r="P26" s="50" t="n">
        <f aca="false">G26+H26</f>
        <v>3.2119136</v>
      </c>
      <c r="Q26" s="51" t="s">
        <v>69</v>
      </c>
      <c r="R26" s="50"/>
      <c r="S26" s="50"/>
    </row>
    <row r="27" s="52" customFormat="true" ht="15" hidden="false" customHeight="false" outlineLevel="0" collapsed="false">
      <c r="A27" s="45"/>
      <c r="B27" s="45"/>
      <c r="C27" s="46"/>
      <c r="D27" s="47"/>
      <c r="E27" s="47"/>
      <c r="F27" s="48"/>
      <c r="G27" s="49"/>
      <c r="H27" s="49"/>
      <c r="I27" s="49"/>
      <c r="J27" s="49"/>
      <c r="K27" s="49"/>
      <c r="L27" s="49"/>
      <c r="M27" s="49"/>
      <c r="N27" s="43"/>
      <c r="O27" s="20"/>
      <c r="P27" s="50"/>
      <c r="Q27" s="51"/>
      <c r="R27" s="50"/>
      <c r="S27" s="50"/>
    </row>
    <row r="28" s="52" customFormat="true" ht="15" hidden="false" customHeight="false" outlineLevel="0" collapsed="false">
      <c r="A28" s="45" t="n">
        <v>4</v>
      </c>
      <c r="B28" s="45"/>
      <c r="C28" s="46" t="s">
        <v>113</v>
      </c>
      <c r="D28" s="47"/>
      <c r="E28" s="47"/>
      <c r="F28" s="48"/>
      <c r="G28" s="49"/>
      <c r="H28" s="49"/>
      <c r="I28" s="49"/>
      <c r="J28" s="49"/>
      <c r="K28" s="49" t="n">
        <f aca="false">SUBTOTAL(9,K29:K31)</f>
        <v>5630370.26708521</v>
      </c>
      <c r="L28" s="49" t="n">
        <f aca="false">SUBTOTAL(9,L29:L31)</f>
        <v>21466.0011926277</v>
      </c>
      <c r="M28" s="49" t="n">
        <f aca="false">SUBTOTAL(9,M29:M31)</f>
        <v>5651836.26827783</v>
      </c>
      <c r="N28" s="43"/>
      <c r="O28" s="20"/>
      <c r="P28" s="50"/>
      <c r="Q28" s="51"/>
      <c r="R28" s="50"/>
      <c r="S28" s="50"/>
    </row>
    <row r="29" s="52" customFormat="true" ht="15" hidden="false" customHeight="false" outlineLevel="0" collapsed="false">
      <c r="A29" s="45" t="s">
        <v>114</v>
      </c>
      <c r="B29" s="45" t="s">
        <v>115</v>
      </c>
      <c r="C29" s="46" t="s">
        <v>116</v>
      </c>
      <c r="D29" s="47" t="s">
        <v>61</v>
      </c>
      <c r="E29" s="47" t="s">
        <v>85</v>
      </c>
      <c r="F29" s="48" t="n">
        <v>2394.94</v>
      </c>
      <c r="G29" s="42" t="n">
        <f aca="false">VLOOKUP(B29,03_COMPOSIÇÕES!A:G,6,0)</f>
        <v>65.947426</v>
      </c>
      <c r="H29" s="42" t="n">
        <f aca="false">VLOOKUP(B29,03_COMPOSIÇÕES!A:G,7,0)</f>
        <v>6.95782044</v>
      </c>
      <c r="I29" s="42" t="n">
        <f aca="false">$F29*$G29</f>
        <v>157940.12842444</v>
      </c>
      <c r="J29" s="42" t="n">
        <f aca="false">$F29*$H29</f>
        <v>16663.5624845736</v>
      </c>
      <c r="K29" s="42" t="n">
        <f aca="false">$I29*(1+BDI_MAT)</f>
        <v>192386.87043381</v>
      </c>
      <c r="L29" s="42" t="n">
        <f aca="false">$J29*(1+BDI_MDO)</f>
        <v>21466.0011926277</v>
      </c>
      <c r="M29" s="42" t="n">
        <f aca="false">SUM(K29:L29)</f>
        <v>213852.871626438</v>
      </c>
      <c r="N29" s="43"/>
      <c r="O29" s="20"/>
      <c r="P29" s="50" t="n">
        <f aca="false">G29+H29</f>
        <v>72.90524644</v>
      </c>
      <c r="Q29" s="51" t="n">
        <f aca="false">VLOOKUP(B29,'SERVICOS SINAPI'!B:E,4,FALSE())</f>
        <v>72.87</v>
      </c>
      <c r="R29" s="50" t="n">
        <f aca="false">P29-Q29</f>
        <v>0.0352464400000088</v>
      </c>
      <c r="S29" s="50" t="n">
        <f aca="false">F29*R29</f>
        <v>84.413109013621</v>
      </c>
    </row>
    <row r="30" s="52" customFormat="true" ht="25.5" hidden="false" customHeight="false" outlineLevel="0" collapsed="false">
      <c r="A30" s="45" t="s">
        <v>117</v>
      </c>
      <c r="B30" s="45" t="s">
        <v>118</v>
      </c>
      <c r="C30" s="46" t="s">
        <v>119</v>
      </c>
      <c r="D30" s="47" t="s">
        <v>61</v>
      </c>
      <c r="E30" s="47" t="s">
        <v>31</v>
      </c>
      <c r="F30" s="48" t="n">
        <v>600</v>
      </c>
      <c r="G30" s="42" t="n">
        <f aca="false">VLOOKUP(B30,03_COMPOSIÇÕES!A:G,6,0)</f>
        <v>30</v>
      </c>
      <c r="H30" s="42" t="n">
        <f aca="false">VLOOKUP(B30,03_COMPOSIÇÕES!A:G,7,0)</f>
        <v>0</v>
      </c>
      <c r="I30" s="42" t="n">
        <f aca="false">$F30*$G30</f>
        <v>18000</v>
      </c>
      <c r="J30" s="42" t="n">
        <f aca="false">$F30*$H30</f>
        <v>0</v>
      </c>
      <c r="K30" s="42" t="n">
        <f aca="false">$I30*(1+BDI_MAT)</f>
        <v>21925.8</v>
      </c>
      <c r="L30" s="42" t="n">
        <f aca="false">$J30*(1+BDI_MDO)</f>
        <v>0</v>
      </c>
      <c r="M30" s="42" t="n">
        <f aca="false">SUM(K30:L30)</f>
        <v>21925.8</v>
      </c>
      <c r="N30" s="43"/>
      <c r="O30" s="20"/>
      <c r="P30" s="50" t="n">
        <f aca="false">G30+H30</f>
        <v>30</v>
      </c>
      <c r="Q30" s="51" t="s">
        <v>69</v>
      </c>
      <c r="R30" s="50"/>
      <c r="S30" s="50"/>
    </row>
    <row r="31" s="52" customFormat="true" ht="89.25" hidden="false" customHeight="false" outlineLevel="0" collapsed="false">
      <c r="A31" s="45" t="s">
        <v>120</v>
      </c>
      <c r="B31" s="45" t="s">
        <v>121</v>
      </c>
      <c r="C31" s="46" t="s">
        <v>122</v>
      </c>
      <c r="D31" s="47" t="s">
        <v>61</v>
      </c>
      <c r="E31" s="47" t="s">
        <v>81</v>
      </c>
      <c r="F31" s="48" t="n">
        <v>9640.65</v>
      </c>
      <c r="G31" s="42" t="n">
        <f aca="false">VLOOKUP(B31,03_COMPOSIÇÕES!A:G,6,0)</f>
        <v>461.205008298755</v>
      </c>
      <c r="H31" s="42" t="n">
        <f aca="false">VLOOKUP(B31,03_COMPOSIÇÕES!A:G,7,0)</f>
        <v>0</v>
      </c>
      <c r="I31" s="42" t="n">
        <f aca="false">$F31*$G31</f>
        <v>4446316.06325539</v>
      </c>
      <c r="J31" s="42" t="n">
        <f aca="false">$F31*$H31</f>
        <v>0</v>
      </c>
      <c r="K31" s="42" t="n">
        <f aca="false">$I31*(1+BDI_MAT)</f>
        <v>5416057.59665139</v>
      </c>
      <c r="L31" s="42" t="n">
        <f aca="false">$J31*(1+BDI_MDO)</f>
        <v>0</v>
      </c>
      <c r="M31" s="42" t="n">
        <f aca="false">SUM(K31:L31)</f>
        <v>5416057.59665139</v>
      </c>
      <c r="N31" s="43"/>
      <c r="O31" s="20"/>
      <c r="P31" s="50" t="n">
        <f aca="false">G31+H31</f>
        <v>461.205008298755</v>
      </c>
      <c r="Q31" s="51" t="s">
        <v>69</v>
      </c>
      <c r="R31" s="50"/>
      <c r="S31" s="50"/>
    </row>
    <row r="32" s="52" customFormat="true" ht="15" hidden="false" customHeight="false" outlineLevel="0" collapsed="false">
      <c r="A32" s="45"/>
      <c r="B32" s="45"/>
      <c r="C32" s="46"/>
      <c r="D32" s="47"/>
      <c r="E32" s="47"/>
      <c r="F32" s="48"/>
      <c r="G32" s="49"/>
      <c r="H32" s="49"/>
      <c r="I32" s="49"/>
      <c r="J32" s="49"/>
      <c r="K32" s="49"/>
      <c r="L32" s="49"/>
      <c r="M32" s="49"/>
      <c r="N32" s="43"/>
      <c r="O32" s="20"/>
      <c r="P32" s="50"/>
      <c r="Q32" s="51"/>
      <c r="R32" s="50"/>
      <c r="S32" s="50"/>
    </row>
    <row r="33" s="52" customFormat="true" ht="15" hidden="false" customHeight="false" outlineLevel="0" collapsed="false">
      <c r="A33" s="45" t="n">
        <v>5</v>
      </c>
      <c r="B33" s="45"/>
      <c r="C33" s="46" t="s">
        <v>123</v>
      </c>
      <c r="D33" s="47"/>
      <c r="E33" s="47"/>
      <c r="F33" s="48"/>
      <c r="G33" s="49"/>
      <c r="H33" s="49"/>
      <c r="I33" s="49"/>
      <c r="J33" s="49"/>
      <c r="K33" s="49" t="n">
        <f aca="false">SUBTOTAL(9,K34:K41)</f>
        <v>1257106.18716791</v>
      </c>
      <c r="L33" s="49" t="n">
        <f aca="false">SUBTOTAL(9,L34:L41)</f>
        <v>738484.467033653</v>
      </c>
      <c r="M33" s="49" t="n">
        <f aca="false">SUBTOTAL(9,M34:M41)</f>
        <v>1995590.65420157</v>
      </c>
      <c r="N33" s="43"/>
      <c r="O33" s="20"/>
      <c r="P33" s="50"/>
      <c r="Q33" s="51"/>
      <c r="R33" s="50"/>
      <c r="S33" s="50"/>
    </row>
    <row r="34" s="52" customFormat="true" ht="38.25" hidden="false" customHeight="false" outlineLevel="0" collapsed="false">
      <c r="A34" s="45" t="s">
        <v>124</v>
      </c>
      <c r="B34" s="45" t="s">
        <v>125</v>
      </c>
      <c r="C34" s="46" t="s">
        <v>126</v>
      </c>
      <c r="D34" s="47" t="s">
        <v>61</v>
      </c>
      <c r="E34" s="47" t="s">
        <v>81</v>
      </c>
      <c r="F34" s="48" t="n">
        <v>778.64</v>
      </c>
      <c r="G34" s="42" t="n">
        <f aca="false">VLOOKUP(B34,03_COMPOSIÇÕES!A:G,6,0)</f>
        <v>783.8925</v>
      </c>
      <c r="H34" s="42" t="n">
        <f aca="false">VLOOKUP(B34,03_COMPOSIÇÕES!A:G,7,0)</f>
        <v>0</v>
      </c>
      <c r="I34" s="42" t="n">
        <f aca="false">$F34*$G34</f>
        <v>610370.0562</v>
      </c>
      <c r="J34" s="42" t="n">
        <f aca="false">$F34*$H34</f>
        <v>0</v>
      </c>
      <c r="K34" s="42" t="n">
        <f aca="false">$I34*(1+BDI_MAT)</f>
        <v>743491.76545722</v>
      </c>
      <c r="L34" s="42" t="n">
        <f aca="false">$J34*(1+BDI_MDO)</f>
        <v>0</v>
      </c>
      <c r="M34" s="42" t="n">
        <f aca="false">SUM(K34:L34)</f>
        <v>743491.76545722</v>
      </c>
      <c r="N34" s="43"/>
      <c r="O34" s="20"/>
      <c r="P34" s="50" t="n">
        <f aca="false">G34+H34</f>
        <v>783.8925</v>
      </c>
      <c r="Q34" s="51" t="s">
        <v>69</v>
      </c>
      <c r="R34" s="50"/>
      <c r="S34" s="50"/>
    </row>
    <row r="35" s="52" customFormat="true" ht="38.25" hidden="false" customHeight="false" outlineLevel="0" collapsed="false">
      <c r="A35" s="45" t="s">
        <v>127</v>
      </c>
      <c r="B35" s="45" t="s">
        <v>128</v>
      </c>
      <c r="C35" s="46" t="s">
        <v>129</v>
      </c>
      <c r="D35" s="47" t="s">
        <v>61</v>
      </c>
      <c r="E35" s="47" t="s">
        <v>81</v>
      </c>
      <c r="F35" s="48" t="n">
        <v>427.99</v>
      </c>
      <c r="G35" s="42" t="n">
        <f aca="false">VLOOKUP(B35,03_COMPOSIÇÕES!A:G,6,0)</f>
        <v>200.833333333333</v>
      </c>
      <c r="H35" s="42" t="n">
        <f aca="false">VLOOKUP(B35,03_COMPOSIÇÕES!A:G,7,0)</f>
        <v>0</v>
      </c>
      <c r="I35" s="42" t="n">
        <f aca="false">$F35*$G35</f>
        <v>85954.6583333333</v>
      </c>
      <c r="J35" s="42" t="n">
        <f aca="false">$F35*$H35</f>
        <v>0</v>
      </c>
      <c r="K35" s="42" t="n">
        <f aca="false">$I35*(1+BDI_MAT)</f>
        <v>104701.369315833</v>
      </c>
      <c r="L35" s="42" t="n">
        <f aca="false">$J35*(1+BDI_MDO)</f>
        <v>0</v>
      </c>
      <c r="M35" s="42" t="n">
        <f aca="false">SUM(K35:L35)</f>
        <v>104701.369315833</v>
      </c>
      <c r="N35" s="43"/>
      <c r="O35" s="20"/>
      <c r="P35" s="50" t="n">
        <f aca="false">G35+H35</f>
        <v>200.833333333333</v>
      </c>
      <c r="Q35" s="51" t="s">
        <v>69</v>
      </c>
      <c r="R35" s="50"/>
      <c r="S35" s="50"/>
    </row>
    <row r="36" s="52" customFormat="true" ht="38.25" hidden="false" customHeight="false" outlineLevel="0" collapsed="false">
      <c r="A36" s="45" t="s">
        <v>130</v>
      </c>
      <c r="B36" s="45" t="s">
        <v>131</v>
      </c>
      <c r="C36" s="46" t="s">
        <v>132</v>
      </c>
      <c r="D36" s="47" t="s">
        <v>61</v>
      </c>
      <c r="E36" s="47" t="s">
        <v>31</v>
      </c>
      <c r="F36" s="48" t="n">
        <v>48</v>
      </c>
      <c r="G36" s="42" t="n">
        <f aca="false">VLOOKUP(B36,03_COMPOSIÇÕES!A:G,6,0)</f>
        <v>2058.33333333333</v>
      </c>
      <c r="H36" s="42" t="n">
        <f aca="false">VLOOKUP(B36,03_COMPOSIÇÕES!A:G,7,0)</f>
        <v>0</v>
      </c>
      <c r="I36" s="42" t="n">
        <f aca="false">$F36*$G36</f>
        <v>98800</v>
      </c>
      <c r="J36" s="42" t="n">
        <f aca="false">$F36*$H36</f>
        <v>0</v>
      </c>
      <c r="K36" s="42" t="n">
        <f aca="false">$I36*(1+BDI_MAT)</f>
        <v>120348.28</v>
      </c>
      <c r="L36" s="42" t="n">
        <f aca="false">$J36*(1+BDI_MDO)</f>
        <v>0</v>
      </c>
      <c r="M36" s="42" t="n">
        <f aca="false">SUM(K36:L36)</f>
        <v>120348.28</v>
      </c>
      <c r="N36" s="43"/>
      <c r="O36" s="20"/>
      <c r="P36" s="50" t="n">
        <f aca="false">G36+H36</f>
        <v>2058.33333333333</v>
      </c>
      <c r="Q36" s="51" t="s">
        <v>69</v>
      </c>
      <c r="R36" s="50"/>
      <c r="S36" s="50"/>
    </row>
    <row r="37" s="52" customFormat="true" ht="38.25" hidden="false" customHeight="false" outlineLevel="0" collapsed="false">
      <c r="A37" s="45" t="s">
        <v>133</v>
      </c>
      <c r="B37" s="45" t="s">
        <v>134</v>
      </c>
      <c r="C37" s="46" t="s">
        <v>135</v>
      </c>
      <c r="D37" s="47" t="s">
        <v>61</v>
      </c>
      <c r="E37" s="47" t="s">
        <v>31</v>
      </c>
      <c r="F37" s="48" t="n">
        <v>17</v>
      </c>
      <c r="G37" s="42" t="n">
        <f aca="false">VLOOKUP(B37,03_COMPOSIÇÕES!A:G,6,0)</f>
        <v>526</v>
      </c>
      <c r="H37" s="42" t="n">
        <f aca="false">VLOOKUP(B37,03_COMPOSIÇÕES!A:G,7,0)</f>
        <v>0</v>
      </c>
      <c r="I37" s="42" t="n">
        <f aca="false">$F37*$G37</f>
        <v>8942</v>
      </c>
      <c r="J37" s="42" t="n">
        <f aca="false">$F37*$H37</f>
        <v>0</v>
      </c>
      <c r="K37" s="42" t="n">
        <f aca="false">$I37*(1+BDI_MAT)</f>
        <v>10892.2502</v>
      </c>
      <c r="L37" s="42" t="n">
        <f aca="false">$J37*(1+BDI_MDO)</f>
        <v>0</v>
      </c>
      <c r="M37" s="42" t="n">
        <f aca="false">SUM(K37:L37)</f>
        <v>10892.2502</v>
      </c>
      <c r="N37" s="43"/>
      <c r="O37" s="20"/>
      <c r="P37" s="50" t="n">
        <f aca="false">G37+H37</f>
        <v>526</v>
      </c>
      <c r="Q37" s="51" t="s">
        <v>69</v>
      </c>
      <c r="R37" s="50"/>
      <c r="S37" s="50"/>
    </row>
    <row r="38" s="52" customFormat="true" ht="25.5" hidden="false" customHeight="false" outlineLevel="0" collapsed="false">
      <c r="A38" s="45" t="s">
        <v>136</v>
      </c>
      <c r="B38" s="45" t="s">
        <v>137</v>
      </c>
      <c r="C38" s="46" t="s">
        <v>138</v>
      </c>
      <c r="D38" s="47" t="s">
        <v>61</v>
      </c>
      <c r="E38" s="47" t="s">
        <v>81</v>
      </c>
      <c r="F38" s="48" t="n">
        <v>4346.78</v>
      </c>
      <c r="G38" s="42" t="n">
        <f aca="false">VLOOKUP(B38,03_COMPOSIÇÕES!A:G,6,0)</f>
        <v>25.0648</v>
      </c>
      <c r="H38" s="42" t="n">
        <f aca="false">VLOOKUP(B38,03_COMPOSIÇÕES!A:G,7,0)</f>
        <v>63.04429768</v>
      </c>
      <c r="I38" s="42" t="n">
        <f aca="false">$F38*$G38</f>
        <v>108951.171344</v>
      </c>
      <c r="J38" s="42" t="n">
        <f aca="false">$F38*$H38</f>
        <v>274039.69226947</v>
      </c>
      <c r="K38" s="42" t="n">
        <f aca="false">$I38*(1+BDI_MAT)</f>
        <v>132713.421814126</v>
      </c>
      <c r="L38" s="42" t="n">
        <f aca="false">$J38*(1+BDI_MDO)</f>
        <v>353017.931581532</v>
      </c>
      <c r="M38" s="42" t="n">
        <f aca="false">SUM(K38:L38)</f>
        <v>485731.353395658</v>
      </c>
      <c r="N38" s="43"/>
      <c r="O38" s="20"/>
      <c r="P38" s="50" t="n">
        <f aca="false">G38+H38</f>
        <v>88.10909768</v>
      </c>
      <c r="Q38" s="51" t="s">
        <v>69</v>
      </c>
      <c r="R38" s="50"/>
      <c r="S38" s="50"/>
    </row>
    <row r="39" s="52" customFormat="true" ht="25.5" hidden="false" customHeight="false" outlineLevel="0" collapsed="false">
      <c r="A39" s="45" t="s">
        <v>139</v>
      </c>
      <c r="B39" s="45" t="s">
        <v>140</v>
      </c>
      <c r="C39" s="46" t="s">
        <v>141</v>
      </c>
      <c r="D39" s="47" t="s">
        <v>61</v>
      </c>
      <c r="E39" s="47" t="s">
        <v>81</v>
      </c>
      <c r="F39" s="48" t="n">
        <v>2300.59</v>
      </c>
      <c r="G39" s="42" t="n">
        <f aca="false">VLOOKUP(B39,03_COMPOSIÇÕES!A:G,6,0)</f>
        <v>14.2048</v>
      </c>
      <c r="H39" s="42" t="n">
        <f aca="false">VLOOKUP(B39,03_COMPOSIÇÕES!A:G,7,0)</f>
        <v>35.70712124</v>
      </c>
      <c r="I39" s="42" t="n">
        <f aca="false">$F39*$G39</f>
        <v>32679.420832</v>
      </c>
      <c r="J39" s="42" t="n">
        <f aca="false">$F39*$H39</f>
        <v>82147.4460535316</v>
      </c>
      <c r="K39" s="42" t="n">
        <f aca="false">$I39*(1+BDI_MAT)</f>
        <v>39806.8025154592</v>
      </c>
      <c r="L39" s="42" t="n">
        <f aca="false">$J39*(1+BDI_MDO)</f>
        <v>105822.340006159</v>
      </c>
      <c r="M39" s="42" t="n">
        <f aca="false">SUM(K39:L39)</f>
        <v>145629.142521619</v>
      </c>
      <c r="N39" s="43"/>
      <c r="O39" s="20"/>
      <c r="P39" s="50" t="n">
        <f aca="false">G39+H39</f>
        <v>49.91192124</v>
      </c>
      <c r="Q39" s="51" t="s">
        <v>69</v>
      </c>
      <c r="R39" s="50"/>
      <c r="S39" s="50"/>
    </row>
    <row r="40" s="52" customFormat="true" ht="25.5" hidden="false" customHeight="false" outlineLevel="0" collapsed="false">
      <c r="A40" s="45" t="s">
        <v>142</v>
      </c>
      <c r="B40" s="45" t="s">
        <v>143</v>
      </c>
      <c r="C40" s="46" t="s">
        <v>144</v>
      </c>
      <c r="D40" s="47" t="s">
        <v>61</v>
      </c>
      <c r="E40" s="47" t="s">
        <v>81</v>
      </c>
      <c r="F40" s="48" t="n">
        <v>4346.78</v>
      </c>
      <c r="G40" s="42" t="n">
        <f aca="false">VLOOKUP(B40,03_COMPOSIÇÕES!A:G,6,0)</f>
        <v>15.7956</v>
      </c>
      <c r="H40" s="42" t="n">
        <f aca="false">VLOOKUP(B40,03_COMPOSIÇÕES!A:G,7,0)</f>
        <v>39.72160598</v>
      </c>
      <c r="I40" s="42" t="n">
        <f aca="false">$F40*$G40</f>
        <v>68659.998168</v>
      </c>
      <c r="J40" s="42" t="n">
        <f aca="false">$F40*$H40</f>
        <v>172661.082441744</v>
      </c>
      <c r="K40" s="42" t="n">
        <f aca="false">$I40*(1+BDI_MAT)</f>
        <v>83634.7437684408</v>
      </c>
      <c r="L40" s="42" t="n">
        <f aca="false">$J40*(1+BDI_MDO)</f>
        <v>222422.006401455</v>
      </c>
      <c r="M40" s="42" t="n">
        <f aca="false">SUM(K40:L40)</f>
        <v>306056.750169896</v>
      </c>
      <c r="N40" s="43"/>
      <c r="O40" s="20"/>
      <c r="P40" s="50" t="n">
        <f aca="false">G40+H40</f>
        <v>55.51720598</v>
      </c>
      <c r="Q40" s="51" t="s">
        <v>69</v>
      </c>
      <c r="R40" s="50"/>
      <c r="S40" s="50"/>
    </row>
    <row r="41" s="52" customFormat="true" ht="25.5" hidden="false" customHeight="false" outlineLevel="0" collapsed="false">
      <c r="A41" s="45" t="s">
        <v>145</v>
      </c>
      <c r="B41" s="45" t="s">
        <v>146</v>
      </c>
      <c r="C41" s="46" t="s">
        <v>147</v>
      </c>
      <c r="D41" s="47" t="s">
        <v>61</v>
      </c>
      <c r="E41" s="47" t="s">
        <v>81</v>
      </c>
      <c r="F41" s="48" t="n">
        <v>2300.59</v>
      </c>
      <c r="G41" s="42" t="n">
        <f aca="false">VLOOKUP(B41,03_COMPOSIÇÕES!A:G,6,0)</f>
        <v>7.6784</v>
      </c>
      <c r="H41" s="42" t="n">
        <f aca="false">VLOOKUP(B41,03_COMPOSIÇÕES!A:G,7,0)</f>
        <v>19.30820696</v>
      </c>
      <c r="I41" s="42" t="n">
        <f aca="false">$F41*$G41</f>
        <v>17664.850256</v>
      </c>
      <c r="J41" s="42" t="n">
        <f aca="false">$F41*$H41</f>
        <v>44420.2678501064</v>
      </c>
      <c r="K41" s="42" t="n">
        <f aca="false">$I41*(1+BDI_MAT)</f>
        <v>21517.5540968336</v>
      </c>
      <c r="L41" s="42" t="n">
        <f aca="false">$J41*(1+BDI_MDO)</f>
        <v>57222.1890445071</v>
      </c>
      <c r="M41" s="42" t="n">
        <f aca="false">SUM(K41:L41)</f>
        <v>78739.7431413407</v>
      </c>
      <c r="N41" s="43"/>
      <c r="O41" s="20"/>
      <c r="P41" s="50" t="n">
        <f aca="false">G41+H41</f>
        <v>26.98660696</v>
      </c>
      <c r="Q41" s="51" t="s">
        <v>69</v>
      </c>
      <c r="R41" s="50"/>
      <c r="S41" s="50"/>
    </row>
    <row r="42" s="52" customFormat="true" ht="15" hidden="false" customHeight="false" outlineLevel="0" collapsed="false">
      <c r="A42" s="45"/>
      <c r="B42" s="45"/>
      <c r="C42" s="46"/>
      <c r="D42" s="47"/>
      <c r="E42" s="47"/>
      <c r="F42" s="48"/>
      <c r="G42" s="49"/>
      <c r="H42" s="49"/>
      <c r="I42" s="49"/>
      <c r="J42" s="49"/>
      <c r="K42" s="49"/>
      <c r="L42" s="49"/>
      <c r="M42" s="49"/>
      <c r="N42" s="43"/>
      <c r="O42" s="20"/>
      <c r="P42" s="50"/>
      <c r="Q42" s="51"/>
      <c r="R42" s="50"/>
      <c r="S42" s="50"/>
    </row>
    <row r="43" s="52" customFormat="true" ht="15" hidden="false" customHeight="false" outlineLevel="0" collapsed="false">
      <c r="A43" s="45" t="n">
        <v>6</v>
      </c>
      <c r="B43" s="45"/>
      <c r="C43" s="46" t="s">
        <v>148</v>
      </c>
      <c r="D43" s="47"/>
      <c r="E43" s="47"/>
      <c r="F43" s="48"/>
      <c r="G43" s="49"/>
      <c r="H43" s="49"/>
      <c r="I43" s="49"/>
      <c r="J43" s="49"/>
      <c r="K43" s="49" t="n">
        <f aca="false">SUBTOTAL(9,K44:K48)</f>
        <v>244260.458921699</v>
      </c>
      <c r="L43" s="49" t="n">
        <f aca="false">SUBTOTAL(9,L44:L48)</f>
        <v>95901.6519082387</v>
      </c>
      <c r="M43" s="49" t="n">
        <f aca="false">SUBTOTAL(9,M44:M48)</f>
        <v>340162.110829938</v>
      </c>
      <c r="N43" s="43"/>
      <c r="O43" s="20"/>
      <c r="P43" s="50"/>
      <c r="Q43" s="51"/>
      <c r="R43" s="50"/>
      <c r="S43" s="50"/>
    </row>
    <row r="44" s="52" customFormat="true" ht="25.5" hidden="false" customHeight="false" outlineLevel="0" collapsed="false">
      <c r="A44" s="45" t="s">
        <v>149</v>
      </c>
      <c r="B44" s="45" t="s">
        <v>150</v>
      </c>
      <c r="C44" s="46" t="s">
        <v>151</v>
      </c>
      <c r="D44" s="47" t="s">
        <v>61</v>
      </c>
      <c r="E44" s="47" t="s">
        <v>81</v>
      </c>
      <c r="F44" s="48" t="n">
        <v>327.8</v>
      </c>
      <c r="G44" s="42" t="n">
        <f aca="false">VLOOKUP(B44,03_COMPOSIÇÕES!A:G,6,0)</f>
        <v>49.054014</v>
      </c>
      <c r="H44" s="42" t="n">
        <f aca="false">VLOOKUP(B44,03_COMPOSIÇÕES!A:G,7,0)</f>
        <v>6.15550932</v>
      </c>
      <c r="I44" s="42" t="n">
        <f aca="false">$F44*$G44</f>
        <v>16079.9057892</v>
      </c>
      <c r="J44" s="42" t="n">
        <f aca="false">$F44*$H44</f>
        <v>2017.775955096</v>
      </c>
      <c r="K44" s="42" t="n">
        <f aca="false">$I44*(1+BDI_MAT)</f>
        <v>19586.9332418245</v>
      </c>
      <c r="L44" s="42" t="n">
        <f aca="false">$J44*(1+BDI_MDO)</f>
        <v>2599.29898535467</v>
      </c>
      <c r="M44" s="42" t="n">
        <f aca="false">SUM(K44:L44)</f>
        <v>22186.2322271792</v>
      </c>
      <c r="N44" s="43"/>
      <c r="O44" s="20"/>
      <c r="P44" s="50" t="n">
        <f aca="false">G44+H44</f>
        <v>55.20952332</v>
      </c>
      <c r="Q44" s="51" t="n">
        <f aca="false">VLOOKUP(B44,'SERVICOS SINAPI'!B:E,4,FALSE())</f>
        <v>55.18</v>
      </c>
      <c r="R44" s="50" t="n">
        <f aca="false">P44-Q44</f>
        <v>0.0295233199999956</v>
      </c>
      <c r="S44" s="50" t="n">
        <f aca="false">F44*R44</f>
        <v>9.67774429599855</v>
      </c>
    </row>
    <row r="45" s="52" customFormat="true" ht="25.5" hidden="false" customHeight="false" outlineLevel="0" collapsed="false">
      <c r="A45" s="45" t="s">
        <v>152</v>
      </c>
      <c r="B45" s="45" t="s">
        <v>153</v>
      </c>
      <c r="C45" s="46" t="s">
        <v>154</v>
      </c>
      <c r="D45" s="47" t="s">
        <v>61</v>
      </c>
      <c r="E45" s="47" t="s">
        <v>81</v>
      </c>
      <c r="F45" s="48" t="n">
        <v>3250.09</v>
      </c>
      <c r="G45" s="42" t="n">
        <f aca="false">VLOOKUP(B45,03_COMPOSIÇÕES!A:G,6,0)</f>
        <v>10.4176</v>
      </c>
      <c r="H45" s="42" t="n">
        <f aca="false">VLOOKUP(B45,03_COMPOSIÇÕES!A:G,7,0)</f>
        <v>5.323174992</v>
      </c>
      <c r="I45" s="42" t="n">
        <f aca="false">$F45*$G45</f>
        <v>33858.137584</v>
      </c>
      <c r="J45" s="42" t="n">
        <f aca="false">$F45*$H45</f>
        <v>17300.7978097493</v>
      </c>
      <c r="K45" s="42" t="n">
        <f aca="false">$I45*(1+BDI_MAT)</f>
        <v>41242.5973910704</v>
      </c>
      <c r="L45" s="42" t="n">
        <f aca="false">$J45*(1+BDI_MDO)</f>
        <v>22286.887738519</v>
      </c>
      <c r="M45" s="42" t="n">
        <f aca="false">SUM(K45:L45)</f>
        <v>63529.4851295894</v>
      </c>
      <c r="N45" s="43"/>
      <c r="O45" s="20"/>
      <c r="P45" s="50" t="n">
        <f aca="false">G45+H45</f>
        <v>15.740774992</v>
      </c>
      <c r="Q45" s="51" t="n">
        <f aca="false">VLOOKUP(B45,'SERVICOS SINAPI'!B:E,4,FALSE())</f>
        <v>15.72</v>
      </c>
      <c r="R45" s="50" t="n">
        <f aca="false">P45-Q45</f>
        <v>0.0207749919999998</v>
      </c>
      <c r="S45" s="50" t="n">
        <f aca="false">F45*R45</f>
        <v>67.5205937492793</v>
      </c>
    </row>
    <row r="46" s="52" customFormat="true" ht="25.5" hidden="false" customHeight="false" outlineLevel="0" collapsed="false">
      <c r="A46" s="45" t="s">
        <v>155</v>
      </c>
      <c r="B46" s="45" t="s">
        <v>156</v>
      </c>
      <c r="C46" s="46" t="s">
        <v>157</v>
      </c>
      <c r="D46" s="47" t="s">
        <v>61</v>
      </c>
      <c r="E46" s="47" t="s">
        <v>81</v>
      </c>
      <c r="F46" s="48" t="n">
        <v>162.5</v>
      </c>
      <c r="G46" s="42" t="n">
        <f aca="false">VLOOKUP(B46,03_COMPOSIÇÕES!A:G,6,0)</f>
        <v>7.4289344</v>
      </c>
      <c r="H46" s="42" t="n">
        <f aca="false">VLOOKUP(B46,03_COMPOSIÇÕES!A:G,7,0)</f>
        <v>11.00777112</v>
      </c>
      <c r="I46" s="42" t="n">
        <f aca="false">$F46*$G46</f>
        <v>1207.20184</v>
      </c>
      <c r="J46" s="42" t="n">
        <f aca="false">$F46*$H46</f>
        <v>1788.762807</v>
      </c>
      <c r="K46" s="42" t="n">
        <f aca="false">$I46*(1+BDI_MAT)</f>
        <v>1470.492561304</v>
      </c>
      <c r="L46" s="42" t="n">
        <f aca="false">$J46*(1+BDI_MDO)</f>
        <v>2304.2842479774</v>
      </c>
      <c r="M46" s="42" t="n">
        <f aca="false">SUM(K46:L46)</f>
        <v>3774.7768092814</v>
      </c>
      <c r="N46" s="43"/>
      <c r="O46" s="20"/>
      <c r="P46" s="50" t="n">
        <f aca="false">G46+H46</f>
        <v>18.43670552</v>
      </c>
      <c r="Q46" s="51" t="n">
        <f aca="false">VLOOKUP(B46,'SERVICOS SINAPI'!B:E,4,FALSE())</f>
        <v>18.41</v>
      </c>
      <c r="R46" s="50" t="n">
        <f aca="false">P46-Q46</f>
        <v>0.0267055199999966</v>
      </c>
      <c r="S46" s="50" t="n">
        <f aca="false">F46*R46</f>
        <v>4.33964699999945</v>
      </c>
    </row>
    <row r="47" s="52" customFormat="true" ht="25.5" hidden="false" customHeight="false" outlineLevel="0" collapsed="false">
      <c r="A47" s="45" t="s">
        <v>158</v>
      </c>
      <c r="B47" s="45" t="s">
        <v>159</v>
      </c>
      <c r="C47" s="46" t="s">
        <v>160</v>
      </c>
      <c r="D47" s="47" t="s">
        <v>61</v>
      </c>
      <c r="E47" s="47" t="s">
        <v>81</v>
      </c>
      <c r="F47" s="48" t="n">
        <v>709.41</v>
      </c>
      <c r="G47" s="42" t="n">
        <f aca="false">VLOOKUP(B47,03_COMPOSIÇÕES!A:G,6,0)</f>
        <v>5.0786744</v>
      </c>
      <c r="H47" s="42" t="n">
        <f aca="false">VLOOKUP(B47,03_COMPOSIÇÕES!A:G,7,0)</f>
        <v>5.111888688</v>
      </c>
      <c r="I47" s="42" t="n">
        <f aca="false">$F47*$G47</f>
        <v>3602.862406104</v>
      </c>
      <c r="J47" s="42" t="n">
        <f aca="false">$F47*$H47</f>
        <v>3626.42495415408</v>
      </c>
      <c r="K47" s="42" t="n">
        <f aca="false">$I47*(1+BDI_MAT)</f>
        <v>4388.64669687528</v>
      </c>
      <c r="L47" s="42" t="n">
        <f aca="false">$J47*(1+BDI_MDO)</f>
        <v>4671.56062594129</v>
      </c>
      <c r="M47" s="42" t="n">
        <f aca="false">SUM(K47:L47)</f>
        <v>9060.20732281657</v>
      </c>
      <c r="N47" s="43"/>
      <c r="O47" s="20"/>
      <c r="P47" s="50" t="n">
        <f aca="false">G47+H47</f>
        <v>10.190563088</v>
      </c>
      <c r="Q47" s="51" t="n">
        <f aca="false">VLOOKUP(B47,'SERVICOS SINAPI'!B:E,4,FALSE())</f>
        <v>10.17</v>
      </c>
      <c r="R47" s="50" t="n">
        <f aca="false">P47-Q47</f>
        <v>0.0205630879999994</v>
      </c>
      <c r="S47" s="50" t="n">
        <f aca="false">F47*R47</f>
        <v>14.5876602580796</v>
      </c>
    </row>
    <row r="48" s="52" customFormat="true" ht="38.25" hidden="false" customHeight="false" outlineLevel="0" collapsed="false">
      <c r="A48" s="45" t="s">
        <v>161</v>
      </c>
      <c r="B48" s="45" t="s">
        <v>162</v>
      </c>
      <c r="C48" s="46" t="s">
        <v>163</v>
      </c>
      <c r="D48" s="47" t="s">
        <v>61</v>
      </c>
      <c r="E48" s="47" t="s">
        <v>81</v>
      </c>
      <c r="F48" s="48" t="n">
        <v>12160.45</v>
      </c>
      <c r="G48" s="42" t="n">
        <f aca="false">VLOOKUP(B48,03_COMPOSIÇÕES!A:G,6,0)</f>
        <v>11.9878522222222</v>
      </c>
      <c r="H48" s="42" t="n">
        <f aca="false">VLOOKUP(B48,03_COMPOSIÇÕES!A:G,7,0)</f>
        <v>4.088046312</v>
      </c>
      <c r="I48" s="42" t="n">
        <f aca="false">$F48*$G48</f>
        <v>145777.677555722</v>
      </c>
      <c r="J48" s="42" t="n">
        <f aca="false">$F48*$H48</f>
        <v>49712.4827747604</v>
      </c>
      <c r="K48" s="42" t="n">
        <f aca="false">$I48*(1+BDI_MAT)</f>
        <v>177571.789030625</v>
      </c>
      <c r="L48" s="42" t="n">
        <f aca="false">$J48*(1+BDI_MDO)</f>
        <v>64039.6203104464</v>
      </c>
      <c r="M48" s="42" t="n">
        <f aca="false">SUM(K48:L48)</f>
        <v>241611.409341072</v>
      </c>
      <c r="N48" s="43"/>
      <c r="O48" s="20" t="n">
        <f aca="false">30000/15</f>
        <v>2000</v>
      </c>
      <c r="P48" s="50" t="n">
        <f aca="false">G48+H48</f>
        <v>16.0758985342222</v>
      </c>
      <c r="Q48" s="51" t="s">
        <v>69</v>
      </c>
      <c r="R48" s="50"/>
      <c r="S48" s="50"/>
    </row>
    <row r="49" s="52" customFormat="true" ht="15" hidden="false" customHeight="false" outlineLevel="0" collapsed="false">
      <c r="A49" s="45"/>
      <c r="B49" s="45"/>
      <c r="C49" s="46"/>
      <c r="D49" s="47"/>
      <c r="E49" s="47"/>
      <c r="F49" s="48"/>
      <c r="G49" s="49"/>
      <c r="H49" s="49"/>
      <c r="I49" s="49"/>
      <c r="J49" s="49"/>
      <c r="K49" s="49"/>
      <c r="L49" s="49"/>
      <c r="M49" s="49"/>
      <c r="N49" s="43"/>
      <c r="O49" s="20"/>
      <c r="P49" s="50"/>
      <c r="Q49" s="51"/>
      <c r="R49" s="50"/>
      <c r="S49" s="50"/>
    </row>
    <row r="50" s="52" customFormat="true" ht="15" hidden="false" customHeight="false" outlineLevel="0" collapsed="false">
      <c r="A50" s="45" t="n">
        <v>7</v>
      </c>
      <c r="B50" s="45"/>
      <c r="C50" s="46" t="s">
        <v>164</v>
      </c>
      <c r="D50" s="47"/>
      <c r="E50" s="47"/>
      <c r="F50" s="48"/>
      <c r="G50" s="49"/>
      <c r="H50" s="49"/>
      <c r="I50" s="49"/>
      <c r="J50" s="49"/>
      <c r="K50" s="49" t="n">
        <f aca="false">SUBTOTAL(9,K51:K51)</f>
        <v>11804.8912362035</v>
      </c>
      <c r="L50" s="49" t="n">
        <f aca="false">SUBTOTAL(9,L51:L51)</f>
        <v>4396.21881165345</v>
      </c>
      <c r="M50" s="49" t="n">
        <f aca="false">SUBTOTAL(9,M51:M51)</f>
        <v>16201.1100478569</v>
      </c>
      <c r="N50" s="43"/>
      <c r="O50" s="20"/>
      <c r="P50" s="50"/>
      <c r="Q50" s="51"/>
      <c r="R50" s="50"/>
      <c r="S50" s="50"/>
    </row>
    <row r="51" s="52" customFormat="true" ht="38.25" hidden="false" customHeight="false" outlineLevel="0" collapsed="false">
      <c r="A51" s="45" t="s">
        <v>165</v>
      </c>
      <c r="B51" s="45" t="s">
        <v>166</v>
      </c>
      <c r="C51" s="46" t="s">
        <v>167</v>
      </c>
      <c r="D51" s="47" t="s">
        <v>61</v>
      </c>
      <c r="E51" s="47" t="s">
        <v>96</v>
      </c>
      <c r="F51" s="48" t="n">
        <v>12.92</v>
      </c>
      <c r="G51" s="42" t="n">
        <f aca="false">VLOOKUP(B51,03_COMPOSIÇÕES!A:G,6,0)</f>
        <v>750.0954537</v>
      </c>
      <c r="H51" s="42" t="n">
        <f aca="false">VLOOKUP(B51,03_COMPOSIÇÕES!A:G,7,0)</f>
        <v>264.1395853944</v>
      </c>
      <c r="I51" s="42" t="n">
        <f aca="false">$F51*$G51</f>
        <v>9691.233261804</v>
      </c>
      <c r="J51" s="42" t="n">
        <f aca="false">$F51*$H51</f>
        <v>3412.68344329565</v>
      </c>
      <c r="K51" s="42" t="n">
        <f aca="false">$I51*(1+BDI_MAT)</f>
        <v>11804.8912362035</v>
      </c>
      <c r="L51" s="42" t="n">
        <f aca="false">$J51*(1+BDI_MDO)</f>
        <v>4396.21881165345</v>
      </c>
      <c r="M51" s="42" t="n">
        <f aca="false">SUM(K51:L51)</f>
        <v>16201.1100478569</v>
      </c>
      <c r="N51" s="43"/>
      <c r="O51" s="20"/>
      <c r="P51" s="50" t="n">
        <f aca="false">G51+H51</f>
        <v>1014.2350390944</v>
      </c>
      <c r="Q51" s="51" t="s">
        <v>69</v>
      </c>
      <c r="R51" s="50"/>
      <c r="S51" s="50"/>
    </row>
    <row r="52" s="52" customFormat="true" ht="15" hidden="false" customHeight="false" outlineLevel="0" collapsed="false">
      <c r="A52" s="45"/>
      <c r="B52" s="45"/>
      <c r="C52" s="46"/>
      <c r="D52" s="47"/>
      <c r="E52" s="47"/>
      <c r="F52" s="48"/>
      <c r="G52" s="49"/>
      <c r="H52" s="49"/>
      <c r="I52" s="49"/>
      <c r="J52" s="49"/>
      <c r="K52" s="49"/>
      <c r="L52" s="49"/>
      <c r="M52" s="49"/>
      <c r="N52" s="43"/>
      <c r="O52" s="20"/>
      <c r="P52" s="50"/>
      <c r="Q52" s="51"/>
      <c r="R52" s="50"/>
      <c r="S52" s="50"/>
    </row>
    <row r="53" s="52" customFormat="true" ht="15" hidden="false" customHeight="false" outlineLevel="0" collapsed="false">
      <c r="A53" s="45" t="n">
        <v>8</v>
      </c>
      <c r="B53" s="45"/>
      <c r="C53" s="46" t="s">
        <v>168</v>
      </c>
      <c r="D53" s="47"/>
      <c r="E53" s="47"/>
      <c r="F53" s="48"/>
      <c r="G53" s="49"/>
      <c r="H53" s="49"/>
      <c r="I53" s="49"/>
      <c r="J53" s="49"/>
      <c r="K53" s="49" t="n">
        <f aca="false">SUBTOTAL(9,K54:K62)</f>
        <v>382084.22205226</v>
      </c>
      <c r="L53" s="49" t="n">
        <f aca="false">SUBTOTAL(9,L54:L62)</f>
        <v>82873.0521048398</v>
      </c>
      <c r="M53" s="49" t="n">
        <f aca="false">SUBTOTAL(9,M54:M62)</f>
        <v>464957.2741571</v>
      </c>
      <c r="N53" s="43"/>
      <c r="O53" s="20"/>
      <c r="P53" s="50"/>
      <c r="Q53" s="51"/>
      <c r="R53" s="50"/>
      <c r="S53" s="50"/>
    </row>
    <row r="54" s="52" customFormat="true" ht="15" hidden="false" customHeight="false" outlineLevel="0" collapsed="false">
      <c r="A54" s="45" t="s">
        <v>169</v>
      </c>
      <c r="B54" s="45" t="s">
        <v>170</v>
      </c>
      <c r="C54" s="46" t="s">
        <v>171</v>
      </c>
      <c r="D54" s="47" t="s">
        <v>61</v>
      </c>
      <c r="E54" s="47" t="s">
        <v>85</v>
      </c>
      <c r="F54" s="48" t="n">
        <v>4950</v>
      </c>
      <c r="G54" s="42" t="n">
        <f aca="false">VLOOKUP(B54,03_COMPOSIÇÕES!A:G,6,0)</f>
        <v>12.7335666666667</v>
      </c>
      <c r="H54" s="42" t="n">
        <f aca="false">VLOOKUP(B54,03_COMPOSIÇÕES!A:G,7,0)</f>
        <v>0.9040005</v>
      </c>
      <c r="I54" s="42" t="n">
        <f aca="false">$F54*$G54</f>
        <v>63031.155</v>
      </c>
      <c r="J54" s="42" t="n">
        <f aca="false">$F54*$H54</f>
        <v>4474.802475</v>
      </c>
      <c r="K54" s="42" t="n">
        <f aca="false">$I54*(1+BDI_MAT)</f>
        <v>76778.2499055</v>
      </c>
      <c r="L54" s="42" t="n">
        <f aca="false">$J54*(1+BDI_MDO)</f>
        <v>5764.440548295</v>
      </c>
      <c r="M54" s="42" t="n">
        <f aca="false">SUM(K54:L54)</f>
        <v>82542.690453795</v>
      </c>
      <c r="N54" s="43"/>
      <c r="O54" s="20"/>
      <c r="P54" s="50" t="n">
        <f aca="false">G54+H54</f>
        <v>13.6375671666667</v>
      </c>
      <c r="Q54" s="51" t="s">
        <v>69</v>
      </c>
      <c r="R54" s="50"/>
      <c r="S54" s="50"/>
    </row>
    <row r="55" s="52" customFormat="true" ht="15" hidden="false" customHeight="false" outlineLevel="0" collapsed="false">
      <c r="A55" s="45" t="s">
        <v>172</v>
      </c>
      <c r="B55" s="45" t="s">
        <v>173</v>
      </c>
      <c r="C55" s="46" t="s">
        <v>174</v>
      </c>
      <c r="D55" s="47" t="s">
        <v>61</v>
      </c>
      <c r="E55" s="47" t="s">
        <v>31</v>
      </c>
      <c r="F55" s="48" t="n">
        <v>550</v>
      </c>
      <c r="G55" s="42" t="n">
        <f aca="false">VLOOKUP(B55,03_COMPOSIÇÕES!A:G,6,0)</f>
        <v>48.3326</v>
      </c>
      <c r="H55" s="42" t="n">
        <f aca="false">VLOOKUP(B55,03_COMPOSIÇÕES!A:G,7,0)</f>
        <v>7.08133725</v>
      </c>
      <c r="I55" s="42" t="n">
        <f aca="false">$F55*$G55</f>
        <v>26582.93</v>
      </c>
      <c r="J55" s="42" t="n">
        <f aca="false">$F55*$H55</f>
        <v>3894.7354875</v>
      </c>
      <c r="K55" s="42" t="n">
        <f aca="false">$I55*(1+BDI_MAT)</f>
        <v>32380.667033</v>
      </c>
      <c r="L55" s="42" t="n">
        <f aca="false">$J55*(1+BDI_MDO)</f>
        <v>5017.1982549975</v>
      </c>
      <c r="M55" s="42" t="n">
        <f aca="false">SUM(K55:L55)</f>
        <v>37397.8652879975</v>
      </c>
      <c r="N55" s="43"/>
      <c r="O55" s="20"/>
      <c r="P55" s="50" t="n">
        <f aca="false">G55+H55</f>
        <v>55.41393725</v>
      </c>
      <c r="Q55" s="51" t="s">
        <v>69</v>
      </c>
      <c r="R55" s="50"/>
      <c r="S55" s="50"/>
    </row>
    <row r="56" s="52" customFormat="true" ht="15" hidden="false" customHeight="false" outlineLevel="0" collapsed="false">
      <c r="A56" s="45" t="s">
        <v>175</v>
      </c>
      <c r="B56" s="45" t="s">
        <v>176</v>
      </c>
      <c r="C56" s="46" t="s">
        <v>177</v>
      </c>
      <c r="D56" s="47" t="s">
        <v>61</v>
      </c>
      <c r="E56" s="47" t="s">
        <v>31</v>
      </c>
      <c r="F56" s="48" t="n">
        <v>550</v>
      </c>
      <c r="G56" s="42" t="n">
        <f aca="false">VLOOKUP(B56,03_COMPOSIÇÕES!A:G,6,0)</f>
        <v>13.759</v>
      </c>
      <c r="H56" s="42" t="n">
        <f aca="false">VLOOKUP(B56,03_COMPOSIÇÕES!A:G,7,0)</f>
        <v>4.5200025</v>
      </c>
      <c r="I56" s="42" t="n">
        <f aca="false">$F56*$G56</f>
        <v>7567.45</v>
      </c>
      <c r="J56" s="42" t="n">
        <f aca="false">$F56*$H56</f>
        <v>2486.001375</v>
      </c>
      <c r="K56" s="42" t="n">
        <f aca="false">$I56*(1+BDI_MAT)</f>
        <v>9217.910845</v>
      </c>
      <c r="L56" s="42" t="n">
        <f aca="false">$J56*(1+BDI_MDO)</f>
        <v>3202.466971275</v>
      </c>
      <c r="M56" s="42" t="n">
        <f aca="false">SUM(K56:L56)</f>
        <v>12420.377816275</v>
      </c>
      <c r="N56" s="43"/>
      <c r="O56" s="20"/>
      <c r="P56" s="50" t="n">
        <f aca="false">G56+H56</f>
        <v>18.2790025</v>
      </c>
      <c r="Q56" s="51" t="s">
        <v>69</v>
      </c>
      <c r="R56" s="50"/>
      <c r="S56" s="50"/>
    </row>
    <row r="57" s="52" customFormat="true" ht="15" hidden="false" customHeight="false" outlineLevel="0" collapsed="false">
      <c r="A57" s="45" t="s">
        <v>178</v>
      </c>
      <c r="B57" s="45" t="s">
        <v>179</v>
      </c>
      <c r="C57" s="46" t="s">
        <v>180</v>
      </c>
      <c r="D57" s="47" t="s">
        <v>61</v>
      </c>
      <c r="E57" s="47" t="s">
        <v>31</v>
      </c>
      <c r="F57" s="48" t="n">
        <v>336</v>
      </c>
      <c r="G57" s="42" t="n">
        <f aca="false">VLOOKUP(B57,03_COMPOSIÇÕES!A:G,6,0)</f>
        <v>4.7272</v>
      </c>
      <c r="H57" s="42" t="n">
        <f aca="false">VLOOKUP(B57,03_COMPOSIÇÕES!A:G,7,0)</f>
        <v>4.821336</v>
      </c>
      <c r="I57" s="42" t="n">
        <f aca="false">$F57*$G57</f>
        <v>1588.3392</v>
      </c>
      <c r="J57" s="42" t="n">
        <f aca="false">$F57*$H57</f>
        <v>1619.968896</v>
      </c>
      <c r="K57" s="42" t="n">
        <f aca="false">$I57*(1+BDI_MAT)</f>
        <v>1934.75597952</v>
      </c>
      <c r="L57" s="42" t="n">
        <f aca="false">$J57*(1+BDI_MDO)</f>
        <v>2086.8439318272</v>
      </c>
      <c r="M57" s="42" t="n">
        <f aca="false">SUM(K57:L57)</f>
        <v>4021.5999113472</v>
      </c>
      <c r="N57" s="43"/>
      <c r="O57" s="20"/>
      <c r="P57" s="50" t="n">
        <f aca="false">G57+H57</f>
        <v>9.548536</v>
      </c>
      <c r="Q57" s="51" t="s">
        <v>69</v>
      </c>
      <c r="R57" s="50"/>
      <c r="S57" s="50"/>
    </row>
    <row r="58" s="52" customFormat="true" ht="15" hidden="false" customHeight="false" outlineLevel="0" collapsed="false">
      <c r="A58" s="45" t="s">
        <v>181</v>
      </c>
      <c r="B58" s="45" t="s">
        <v>182</v>
      </c>
      <c r="C58" s="46" t="s">
        <v>183</v>
      </c>
      <c r="D58" s="47" t="s">
        <v>61</v>
      </c>
      <c r="E58" s="47" t="s">
        <v>31</v>
      </c>
      <c r="F58" s="48" t="n">
        <v>550</v>
      </c>
      <c r="G58" s="42" t="n">
        <f aca="false">VLOOKUP(B58,03_COMPOSIÇÕES!A:G,6,0)</f>
        <v>9.6028</v>
      </c>
      <c r="H58" s="42" t="n">
        <f aca="false">VLOOKUP(B58,03_COMPOSIÇÕES!A:G,7,0)</f>
        <v>5.424003</v>
      </c>
      <c r="I58" s="42" t="n">
        <f aca="false">$F58*$G58</f>
        <v>5281.54</v>
      </c>
      <c r="J58" s="42" t="n">
        <f aca="false">$F58*$H58</f>
        <v>2983.20165</v>
      </c>
      <c r="K58" s="42" t="n">
        <f aca="false">$I58*(1+BDI_MAT)</f>
        <v>6433.443874</v>
      </c>
      <c r="L58" s="42" t="n">
        <f aca="false">$J58*(1+BDI_MDO)</f>
        <v>3842.96036553</v>
      </c>
      <c r="M58" s="42" t="n">
        <f aca="false">SUM(K58:L58)</f>
        <v>10276.40423953</v>
      </c>
      <c r="N58" s="43"/>
      <c r="O58" s="20"/>
      <c r="P58" s="50" t="n">
        <f aca="false">G58+H58</f>
        <v>15.026803</v>
      </c>
      <c r="Q58" s="51" t="s">
        <v>69</v>
      </c>
      <c r="R58" s="50"/>
      <c r="S58" s="50"/>
    </row>
    <row r="59" s="52" customFormat="true" ht="15" hidden="false" customHeight="false" outlineLevel="0" collapsed="false">
      <c r="A59" s="45" t="s">
        <v>184</v>
      </c>
      <c r="B59" s="45" t="s">
        <v>185</v>
      </c>
      <c r="C59" s="46" t="s">
        <v>186</v>
      </c>
      <c r="D59" s="47" t="s">
        <v>61</v>
      </c>
      <c r="E59" s="47" t="s">
        <v>31</v>
      </c>
      <c r="F59" s="48" t="n">
        <v>242</v>
      </c>
      <c r="G59" s="42" t="n">
        <f aca="false">VLOOKUP(B59,03_COMPOSIÇÕES!A:G,6,0)</f>
        <v>4.1512</v>
      </c>
      <c r="H59" s="42" t="n">
        <f aca="false">VLOOKUP(B59,03_COMPOSIÇÕES!A:G,7,0)</f>
        <v>4.821336</v>
      </c>
      <c r="I59" s="42" t="n">
        <f aca="false">$F59*$G59</f>
        <v>1004.5904</v>
      </c>
      <c r="J59" s="42" t="n">
        <f aca="false">$F59*$H59</f>
        <v>1166.763312</v>
      </c>
      <c r="K59" s="42" t="n">
        <f aca="false">$I59*(1+BDI_MAT)</f>
        <v>1223.69156624</v>
      </c>
      <c r="L59" s="42" t="n">
        <f aca="false">$J59*(1+BDI_MDO)</f>
        <v>1503.0244985184</v>
      </c>
      <c r="M59" s="42" t="n">
        <f aca="false">SUM(K59:L59)</f>
        <v>2726.7160647584</v>
      </c>
      <c r="N59" s="43"/>
      <c r="O59" s="20"/>
      <c r="P59" s="50" t="n">
        <f aca="false">G59+H59</f>
        <v>8.972536</v>
      </c>
      <c r="Q59" s="51" t="s">
        <v>69</v>
      </c>
      <c r="R59" s="50"/>
      <c r="S59" s="50"/>
    </row>
    <row r="60" s="52" customFormat="true" ht="25.5" hidden="false" customHeight="false" outlineLevel="0" collapsed="false">
      <c r="A60" s="45" t="s">
        <v>187</v>
      </c>
      <c r="B60" s="45" t="s">
        <v>188</v>
      </c>
      <c r="C60" s="46" t="s">
        <v>189</v>
      </c>
      <c r="D60" s="47" t="s">
        <v>61</v>
      </c>
      <c r="E60" s="47" t="s">
        <v>31</v>
      </c>
      <c r="F60" s="48" t="n">
        <v>881</v>
      </c>
      <c r="G60" s="42" t="n">
        <f aca="false">VLOOKUP(B60,03_COMPOSIÇÕES!A:G,6,0)</f>
        <v>12.5524</v>
      </c>
      <c r="H60" s="42" t="n">
        <f aca="false">VLOOKUP(B60,03_COMPOSIÇÕES!A:G,7,0)</f>
        <v>7.08133725</v>
      </c>
      <c r="I60" s="42" t="n">
        <f aca="false">$F60*$G60</f>
        <v>11058.6644</v>
      </c>
      <c r="J60" s="42" t="n">
        <f aca="false">$F60*$H60</f>
        <v>6238.65811725</v>
      </c>
      <c r="K60" s="42" t="n">
        <f aca="false">$I60*(1+BDI_MAT)</f>
        <v>13470.55910564</v>
      </c>
      <c r="L60" s="42" t="n">
        <f aca="false">$J60*(1+BDI_MDO)</f>
        <v>8036.63938664145</v>
      </c>
      <c r="M60" s="42" t="n">
        <f aca="false">SUM(K60:L60)</f>
        <v>21507.1984922814</v>
      </c>
      <c r="N60" s="43"/>
      <c r="O60" s="20"/>
      <c r="P60" s="50" t="n">
        <f aca="false">G60+H60</f>
        <v>19.63373725</v>
      </c>
      <c r="Q60" s="51" t="s">
        <v>69</v>
      </c>
      <c r="R60" s="50"/>
      <c r="S60" s="50"/>
    </row>
    <row r="61" s="52" customFormat="true" ht="15" hidden="false" customHeight="false" outlineLevel="0" collapsed="false">
      <c r="A61" s="45" t="s">
        <v>190</v>
      </c>
      <c r="B61" s="45" t="s">
        <v>191</v>
      </c>
      <c r="C61" s="46" t="s">
        <v>192</v>
      </c>
      <c r="D61" s="47" t="s">
        <v>61</v>
      </c>
      <c r="E61" s="47" t="s">
        <v>31</v>
      </c>
      <c r="F61" s="48" t="n">
        <v>2928</v>
      </c>
      <c r="G61" s="42" t="n">
        <f aca="false">VLOOKUP(B61,03_COMPOSIÇÕES!A:G,6,0)</f>
        <v>5.5572</v>
      </c>
      <c r="H61" s="42" t="n">
        <f aca="false">VLOOKUP(B61,03_COMPOSIÇÕES!A:G,7,0)</f>
        <v>5.1226695</v>
      </c>
      <c r="I61" s="42" t="n">
        <f aca="false">$F61*$G61</f>
        <v>16271.4816</v>
      </c>
      <c r="J61" s="42" t="n">
        <f aca="false">$F61*$H61</f>
        <v>14999.176296</v>
      </c>
      <c r="K61" s="42" t="n">
        <f aca="false">$I61*(1+BDI_MAT)</f>
        <v>19820.29173696</v>
      </c>
      <c r="L61" s="42" t="n">
        <f aca="false">$J61*(1+BDI_MDO)</f>
        <v>19321.9389045072</v>
      </c>
      <c r="M61" s="42" t="n">
        <f aca="false">SUM(K61:L61)</f>
        <v>39142.2306414672</v>
      </c>
      <c r="N61" s="43"/>
      <c r="O61" s="20"/>
      <c r="P61" s="50" t="n">
        <f aca="false">G61+H61</f>
        <v>10.6798695</v>
      </c>
      <c r="Q61" s="51" t="s">
        <v>69</v>
      </c>
      <c r="R61" s="50"/>
      <c r="S61" s="50"/>
    </row>
    <row r="62" s="52" customFormat="true" ht="15" hidden="false" customHeight="false" outlineLevel="0" collapsed="false">
      <c r="A62" s="45" t="s">
        <v>193</v>
      </c>
      <c r="B62" s="45" t="s">
        <v>194</v>
      </c>
      <c r="C62" s="46" t="s">
        <v>195</v>
      </c>
      <c r="D62" s="47" t="s">
        <v>61</v>
      </c>
      <c r="E62" s="47" t="s">
        <v>85</v>
      </c>
      <c r="F62" s="48" t="n">
        <v>29280</v>
      </c>
      <c r="G62" s="42" t="n">
        <f aca="false">VLOOKUP(B62,03_COMPOSIÇÕES!A:G,6,0)</f>
        <v>6.19146666666667</v>
      </c>
      <c r="H62" s="42" t="n">
        <f aca="false">VLOOKUP(B62,03_COMPOSIÇÕES!A:G,7,0)</f>
        <v>0.9040005</v>
      </c>
      <c r="I62" s="42" t="n">
        <f aca="false">$F62*$G62</f>
        <v>181286.144</v>
      </c>
      <c r="J62" s="42" t="n">
        <f aca="false">$F62*$H62</f>
        <v>26469.13464</v>
      </c>
      <c r="K62" s="42" t="n">
        <f aca="false">$I62*(1+BDI_MAT)</f>
        <v>220824.6520064</v>
      </c>
      <c r="L62" s="42" t="n">
        <f aca="false">$J62*(1+BDI_MDO)</f>
        <v>34097.539243248</v>
      </c>
      <c r="M62" s="42" t="n">
        <f aca="false">SUM(K62:L62)</f>
        <v>254922.191249648</v>
      </c>
      <c r="N62" s="43"/>
      <c r="O62" s="20"/>
      <c r="P62" s="50" t="n">
        <f aca="false">G62+H62</f>
        <v>7.09546716666667</v>
      </c>
      <c r="Q62" s="51" t="s">
        <v>69</v>
      </c>
      <c r="R62" s="50"/>
      <c r="S62" s="50"/>
    </row>
    <row r="63" s="52" customFormat="true" ht="15" hidden="false" customHeight="false" outlineLevel="0" collapsed="false">
      <c r="A63" s="45"/>
      <c r="B63" s="45"/>
      <c r="C63" s="46"/>
      <c r="D63" s="47"/>
      <c r="E63" s="47"/>
      <c r="F63" s="48"/>
      <c r="G63" s="49"/>
      <c r="H63" s="49"/>
      <c r="I63" s="49"/>
      <c r="J63" s="49"/>
      <c r="K63" s="49"/>
      <c r="L63" s="49"/>
      <c r="M63" s="49"/>
      <c r="N63" s="43"/>
      <c r="O63" s="20"/>
      <c r="P63" s="50"/>
      <c r="Q63" s="51"/>
      <c r="R63" s="50"/>
      <c r="S63" s="50"/>
    </row>
    <row r="64" s="52" customFormat="true" ht="25.5" hidden="false" customHeight="false" outlineLevel="0" collapsed="false">
      <c r="A64" s="45" t="n">
        <v>9</v>
      </c>
      <c r="B64" s="45"/>
      <c r="C64" s="46" t="s">
        <v>196</v>
      </c>
      <c r="D64" s="47"/>
      <c r="E64" s="47"/>
      <c r="F64" s="48"/>
      <c r="G64" s="49"/>
      <c r="H64" s="49"/>
      <c r="I64" s="49"/>
      <c r="J64" s="49"/>
      <c r="K64" s="49" t="n">
        <f aca="false">SUBTOTAL(9,K65:K65)</f>
        <v>64372.7196792794</v>
      </c>
      <c r="L64" s="49" t="n">
        <f aca="false">SUBTOTAL(9,L65:L65)</f>
        <v>4779.45700806806</v>
      </c>
      <c r="M64" s="49" t="n">
        <f aca="false">SUBTOTAL(9,M65:M65)</f>
        <v>69152.1766873475</v>
      </c>
      <c r="N64" s="43"/>
      <c r="O64" s="20"/>
      <c r="P64" s="50"/>
      <c r="Q64" s="51"/>
      <c r="R64" s="50"/>
      <c r="S64" s="50"/>
    </row>
    <row r="65" s="52" customFormat="true" ht="38.25" hidden="false" customHeight="false" outlineLevel="0" collapsed="false">
      <c r="A65" s="45" t="s">
        <v>197</v>
      </c>
      <c r="B65" s="45" t="s">
        <v>198</v>
      </c>
      <c r="C65" s="46" t="s">
        <v>199</v>
      </c>
      <c r="D65" s="47" t="s">
        <v>61</v>
      </c>
      <c r="E65" s="47" t="s">
        <v>81</v>
      </c>
      <c r="F65" s="48" t="n">
        <v>134.31</v>
      </c>
      <c r="G65" s="42" t="n">
        <f aca="false">VLOOKUP(B65,03_COMPOSIÇÕES!A:G,6,0)</f>
        <v>393.46904</v>
      </c>
      <c r="H65" s="42" t="n">
        <f aca="false">VLOOKUP(B65,03_COMPOSIÇÕES!A:G,7,0)</f>
        <v>27.624022272</v>
      </c>
      <c r="I65" s="42" t="n">
        <f aca="false">$F65*$G65</f>
        <v>52846.8267624</v>
      </c>
      <c r="J65" s="42" t="n">
        <f aca="false">$F65*$H65</f>
        <v>3710.18243135232</v>
      </c>
      <c r="K65" s="42" t="n">
        <f aca="false">$I65*(1+BDI_MAT)</f>
        <v>64372.7196792794</v>
      </c>
      <c r="L65" s="42" t="n">
        <f aca="false">$J65*(1+BDI_MDO)</f>
        <v>4779.45700806806</v>
      </c>
      <c r="M65" s="42" t="n">
        <f aca="false">SUM(K65:L65)</f>
        <v>69152.1766873475</v>
      </c>
      <c r="N65" s="43"/>
      <c r="O65" s="20"/>
      <c r="P65" s="50" t="n">
        <f aca="false">G65+H65</f>
        <v>421.093062272</v>
      </c>
      <c r="Q65" s="51" t="s">
        <v>69</v>
      </c>
      <c r="R65" s="50"/>
      <c r="S65" s="50"/>
    </row>
    <row r="66" s="52" customFormat="true" ht="15" hidden="false" customHeight="false" outlineLevel="0" collapsed="false">
      <c r="A66" s="45"/>
      <c r="B66" s="45"/>
      <c r="C66" s="46"/>
      <c r="D66" s="47"/>
      <c r="E66" s="47"/>
      <c r="F66" s="48"/>
      <c r="G66" s="49"/>
      <c r="H66" s="49"/>
      <c r="I66" s="49"/>
      <c r="J66" s="49"/>
      <c r="K66" s="49"/>
      <c r="L66" s="49"/>
      <c r="M66" s="49"/>
      <c r="N66" s="43"/>
      <c r="O66" s="20"/>
      <c r="P66" s="50"/>
      <c r="Q66" s="51"/>
      <c r="R66" s="50"/>
      <c r="S66" s="50"/>
    </row>
    <row r="67" s="52" customFormat="true" ht="15" hidden="false" customHeight="false" outlineLevel="0" collapsed="false">
      <c r="A67" s="45" t="n">
        <v>10</v>
      </c>
      <c r="B67" s="45"/>
      <c r="C67" s="46" t="s">
        <v>200</v>
      </c>
      <c r="D67" s="47"/>
      <c r="E67" s="47"/>
      <c r="F67" s="48"/>
      <c r="G67" s="49"/>
      <c r="H67" s="49"/>
      <c r="I67" s="49"/>
      <c r="J67" s="49"/>
      <c r="K67" s="49" t="n">
        <f aca="false">SUBTOTAL(9,K68:K69)</f>
        <v>480440.102696346</v>
      </c>
      <c r="L67" s="49" t="n">
        <f aca="false">SUBTOTAL(9,L68:L69)</f>
        <v>40110.2692762487</v>
      </c>
      <c r="M67" s="49" t="n">
        <f aca="false">SUBTOTAL(9,M68:M69)</f>
        <v>520550.371972595</v>
      </c>
      <c r="N67" s="43"/>
      <c r="O67" s="20"/>
      <c r="P67" s="50"/>
      <c r="Q67" s="51"/>
      <c r="R67" s="50"/>
      <c r="S67" s="50"/>
    </row>
    <row r="68" s="52" customFormat="true" ht="63.75" hidden="false" customHeight="false" outlineLevel="0" collapsed="false">
      <c r="A68" s="45" t="s">
        <v>201</v>
      </c>
      <c r="B68" s="45" t="s">
        <v>202</v>
      </c>
      <c r="C68" s="46" t="s">
        <v>203</v>
      </c>
      <c r="D68" s="47" t="s">
        <v>61</v>
      </c>
      <c r="E68" s="47" t="s">
        <v>81</v>
      </c>
      <c r="F68" s="48" t="n">
        <v>1339.01</v>
      </c>
      <c r="G68" s="42" t="n">
        <f aca="false">VLOOKUP(B68,03_COMPOSIÇÕES!A:G,6,0)</f>
        <v>278.023180184634</v>
      </c>
      <c r="H68" s="42" t="n">
        <f aca="false">VLOOKUP(B68,03_COMPOSIÇÕES!A:G,7,0)</f>
        <v>21.32885304</v>
      </c>
      <c r="I68" s="42" t="n">
        <f aca="false">$F68*$G68</f>
        <v>372275.818499026</v>
      </c>
      <c r="J68" s="42" t="n">
        <f aca="false">$F68*$H68</f>
        <v>28559.5475090904</v>
      </c>
      <c r="K68" s="42" t="n">
        <f aca="false">$I68*(1+BDI_MAT)</f>
        <v>453469.174513664</v>
      </c>
      <c r="L68" s="42" t="n">
        <f aca="false">$J68*(1+BDI_MDO)</f>
        <v>36790.4091012103</v>
      </c>
      <c r="M68" s="42" t="n">
        <f aca="false">SUM(K68:L68)</f>
        <v>490259.583614874</v>
      </c>
      <c r="N68" s="43"/>
      <c r="O68" s="20"/>
      <c r="P68" s="50" t="n">
        <f aca="false">G68+H68</f>
        <v>299.352033224634</v>
      </c>
      <c r="Q68" s="51" t="s">
        <v>69</v>
      </c>
      <c r="R68" s="50"/>
      <c r="S68" s="50"/>
    </row>
    <row r="69" s="52" customFormat="true" ht="38.25" hidden="false" customHeight="false" outlineLevel="0" collapsed="false">
      <c r="A69" s="45" t="s">
        <v>204</v>
      </c>
      <c r="B69" s="45" t="s">
        <v>205</v>
      </c>
      <c r="C69" s="46" t="s">
        <v>206</v>
      </c>
      <c r="D69" s="47" t="s">
        <v>61</v>
      </c>
      <c r="E69" s="47" t="s">
        <v>85</v>
      </c>
      <c r="F69" s="48" t="n">
        <v>408.22</v>
      </c>
      <c r="G69" s="42" t="n">
        <f aca="false">VLOOKUP(B69,03_COMPOSIÇÕES!A:G,6,0)</f>
        <v>54.2398738810511</v>
      </c>
      <c r="H69" s="42" t="n">
        <f aca="false">VLOOKUP(B69,03_COMPOSIÇÕES!A:G,7,0)</f>
        <v>6.31309346964</v>
      </c>
      <c r="I69" s="42" t="n">
        <f aca="false">$F69*$G69</f>
        <v>22141.8013157227</v>
      </c>
      <c r="J69" s="42" t="n">
        <f aca="false">$F69*$H69</f>
        <v>2577.13101617644</v>
      </c>
      <c r="K69" s="42" t="n">
        <f aca="false">$I69*(1+BDI_MAT)</f>
        <v>26970.9281826818</v>
      </c>
      <c r="L69" s="42" t="n">
        <f aca="false">$J69*(1+BDI_MDO)</f>
        <v>3319.86017503849</v>
      </c>
      <c r="M69" s="42" t="n">
        <f aca="false">SUM(K69:L69)</f>
        <v>30290.7883577203</v>
      </c>
      <c r="N69" s="43"/>
      <c r="O69" s="20"/>
      <c r="P69" s="50" t="n">
        <f aca="false">G69+H69</f>
        <v>60.5529673506911</v>
      </c>
      <c r="Q69" s="51" t="s">
        <v>69</v>
      </c>
      <c r="R69" s="50"/>
      <c r="S69" s="50"/>
    </row>
    <row r="70" s="52" customFormat="true" ht="15" hidden="false" customHeight="false" outlineLevel="0" collapsed="false">
      <c r="A70" s="45"/>
      <c r="B70" s="45"/>
      <c r="C70" s="46"/>
      <c r="D70" s="47"/>
      <c r="E70" s="47"/>
      <c r="F70" s="48"/>
      <c r="G70" s="49"/>
      <c r="H70" s="49"/>
      <c r="I70" s="49"/>
      <c r="J70" s="49"/>
      <c r="K70" s="49"/>
      <c r="L70" s="49"/>
      <c r="M70" s="49"/>
      <c r="N70" s="43"/>
      <c r="O70" s="20"/>
      <c r="P70" s="50"/>
      <c r="Q70" s="51"/>
      <c r="R70" s="50"/>
      <c r="S70" s="50"/>
    </row>
    <row r="71" s="52" customFormat="true" ht="15" hidden="false" customHeight="false" outlineLevel="0" collapsed="false">
      <c r="A71" s="45" t="n">
        <v>11</v>
      </c>
      <c r="B71" s="45"/>
      <c r="C71" s="46" t="s">
        <v>207</v>
      </c>
      <c r="D71" s="47"/>
      <c r="E71" s="47"/>
      <c r="F71" s="48"/>
      <c r="G71" s="49"/>
      <c r="H71" s="49"/>
      <c r="I71" s="49"/>
      <c r="J71" s="49"/>
      <c r="K71" s="49" t="n">
        <f aca="false">SUBTOTAL(9,K72:K72)</f>
        <v>56399.7182359777</v>
      </c>
      <c r="L71" s="49" t="n">
        <f aca="false">SUBTOTAL(9,L72:L72)</f>
        <v>21507.3751916962</v>
      </c>
      <c r="M71" s="49" t="n">
        <f aca="false">SUBTOTAL(9,M72:M72)</f>
        <v>77907.0934276739</v>
      </c>
      <c r="N71" s="43"/>
      <c r="O71" s="20"/>
      <c r="P71" s="50"/>
      <c r="Q71" s="51"/>
      <c r="R71" s="50"/>
      <c r="S71" s="50"/>
    </row>
    <row r="72" s="52" customFormat="true" ht="38.25" hidden="false" customHeight="false" outlineLevel="0" collapsed="false">
      <c r="A72" s="45" t="s">
        <v>208</v>
      </c>
      <c r="B72" s="45" t="s">
        <v>209</v>
      </c>
      <c r="C72" s="46" t="s">
        <v>210</v>
      </c>
      <c r="D72" s="47" t="s">
        <v>61</v>
      </c>
      <c r="E72" s="47" t="s">
        <v>85</v>
      </c>
      <c r="F72" s="48" t="n">
        <v>250.2</v>
      </c>
      <c r="G72" s="42" t="n">
        <f aca="false">VLOOKUP(B72,03_COMPOSIÇÕES!A:G,6,0)</f>
        <v>185.057497835498</v>
      </c>
      <c r="H72" s="42" t="n">
        <f aca="false">VLOOKUP(B72,03_COMPOSIÇÕES!A:G,7,0)</f>
        <v>66.7293372</v>
      </c>
      <c r="I72" s="42" t="n">
        <f aca="false">$F72*$G72</f>
        <v>46301.3859584416</v>
      </c>
      <c r="J72" s="42" t="n">
        <f aca="false">$F72*$H72</f>
        <v>16695.68016744</v>
      </c>
      <c r="K72" s="42" t="n">
        <f aca="false">$I72*(1+BDI_MAT)</f>
        <v>56399.7182359777</v>
      </c>
      <c r="L72" s="42" t="n">
        <f aca="false">$J72*(1+BDI_MDO)</f>
        <v>21507.3751916962</v>
      </c>
      <c r="M72" s="42" t="n">
        <f aca="false">SUM(K72:L72)</f>
        <v>77907.0934276739</v>
      </c>
      <c r="N72" s="43"/>
      <c r="O72" s="20"/>
      <c r="P72" s="50" t="n">
        <f aca="false">G72+H72</f>
        <v>251.786835035498</v>
      </c>
      <c r="Q72" s="51" t="s">
        <v>69</v>
      </c>
      <c r="R72" s="50"/>
      <c r="S72" s="50"/>
    </row>
    <row r="73" s="52" customFormat="true" ht="15" hidden="false" customHeight="false" outlineLevel="0" collapsed="false">
      <c r="A73" s="45"/>
      <c r="B73" s="45"/>
      <c r="C73" s="46"/>
      <c r="D73" s="47"/>
      <c r="E73" s="47"/>
      <c r="F73" s="48"/>
      <c r="G73" s="49"/>
      <c r="H73" s="49"/>
      <c r="I73" s="49"/>
      <c r="J73" s="49"/>
      <c r="K73" s="49"/>
      <c r="L73" s="49"/>
      <c r="M73" s="49"/>
      <c r="N73" s="43"/>
      <c r="O73" s="20"/>
      <c r="P73" s="50"/>
      <c r="Q73" s="51"/>
      <c r="R73" s="50"/>
      <c r="S73" s="50"/>
    </row>
    <row r="74" s="52" customFormat="true" ht="25.5" hidden="false" customHeight="false" outlineLevel="0" collapsed="false">
      <c r="A74" s="45" t="n">
        <v>12</v>
      </c>
      <c r="B74" s="45"/>
      <c r="C74" s="46" t="s">
        <v>211</v>
      </c>
      <c r="D74" s="47"/>
      <c r="E74" s="47"/>
      <c r="F74" s="48"/>
      <c r="G74" s="49"/>
      <c r="H74" s="49"/>
      <c r="I74" s="49"/>
      <c r="J74" s="49"/>
      <c r="K74" s="49" t="n">
        <f aca="false">SUBTOTAL(9,K75:K79)</f>
        <v>305829.735518736</v>
      </c>
      <c r="L74" s="49" t="n">
        <f aca="false">SUBTOTAL(9,L75:L79)</f>
        <v>9361.0143163026</v>
      </c>
      <c r="M74" s="49" t="n">
        <f aca="false">SUBTOTAL(9,M75:M79)</f>
        <v>315190.749835039</v>
      </c>
      <c r="N74" s="43"/>
      <c r="O74" s="20"/>
      <c r="P74" s="50"/>
      <c r="Q74" s="51"/>
      <c r="R74" s="50"/>
      <c r="S74" s="50"/>
    </row>
    <row r="75" s="52" customFormat="true" ht="38.25" hidden="false" customHeight="false" outlineLevel="0" collapsed="false">
      <c r="A75" s="45" t="s">
        <v>212</v>
      </c>
      <c r="B75" s="45" t="s">
        <v>213</v>
      </c>
      <c r="C75" s="46" t="s">
        <v>214</v>
      </c>
      <c r="D75" s="47" t="s">
        <v>61</v>
      </c>
      <c r="E75" s="47" t="s">
        <v>81</v>
      </c>
      <c r="F75" s="48" t="n">
        <v>34.2</v>
      </c>
      <c r="G75" s="42" t="n">
        <f aca="false">VLOOKUP(B75,03_COMPOSIÇÕES!A:G,6,0)</f>
        <v>86.6774981</v>
      </c>
      <c r="H75" s="42" t="n">
        <f aca="false">VLOOKUP(B75,03_COMPOSIÇÕES!A:G,7,0)</f>
        <v>47.508292332</v>
      </c>
      <c r="I75" s="42" t="n">
        <f aca="false">$F75*$G75</f>
        <v>2964.37043502</v>
      </c>
      <c r="J75" s="42" t="n">
        <f aca="false">$F75*$H75</f>
        <v>1624.7835977544</v>
      </c>
      <c r="K75" s="42" t="n">
        <f aca="false">$I75*(1+BDI_MAT)</f>
        <v>3610.89962689786</v>
      </c>
      <c r="L75" s="42" t="n">
        <f aca="false">$J75*(1+BDI_MDO)</f>
        <v>2093.04623062722</v>
      </c>
      <c r="M75" s="42" t="n">
        <f aca="false">SUM(K75:L75)</f>
        <v>5703.94585752508</v>
      </c>
      <c r="N75" s="43"/>
      <c r="O75" s="20"/>
      <c r="P75" s="50" t="n">
        <f aca="false">G75+H75</f>
        <v>134.185790432</v>
      </c>
      <c r="Q75" s="51" t="n">
        <f aca="false">VLOOKUP(B75,'SERVICOS SINAPI'!B:E,4,FALSE())</f>
        <v>134.15</v>
      </c>
      <c r="R75" s="50" t="n">
        <f aca="false">P75-Q75</f>
        <v>0.0357904319999705</v>
      </c>
      <c r="S75" s="50" t="n">
        <f aca="false">F75*R75</f>
        <v>1.22403277439899</v>
      </c>
    </row>
    <row r="76" s="52" customFormat="true" ht="15" hidden="false" customHeight="false" outlineLevel="0" collapsed="false">
      <c r="A76" s="45" t="s">
        <v>215</v>
      </c>
      <c r="B76" s="45" t="s">
        <v>216</v>
      </c>
      <c r="C76" s="46" t="s">
        <v>217</v>
      </c>
      <c r="D76" s="47" t="s">
        <v>61</v>
      </c>
      <c r="E76" s="47" t="s">
        <v>81</v>
      </c>
      <c r="F76" s="48" t="n">
        <v>34.2</v>
      </c>
      <c r="G76" s="42" t="n">
        <f aca="false">VLOOKUP(B76,03_COMPOSIÇÕES!A:G,6,0)</f>
        <v>374.20144</v>
      </c>
      <c r="H76" s="42" t="n">
        <f aca="false">VLOOKUP(B76,03_COMPOSIÇÕES!A:G,7,0)</f>
        <v>27.624022272</v>
      </c>
      <c r="I76" s="42" t="n">
        <f aca="false">$F76*$G76</f>
        <v>12797.689248</v>
      </c>
      <c r="J76" s="42" t="n">
        <f aca="false">$F76*$H76</f>
        <v>944.7415617024</v>
      </c>
      <c r="K76" s="42" t="n">
        <f aca="false">$I76*(1+BDI_MAT)</f>
        <v>15588.8652729888</v>
      </c>
      <c r="L76" s="42" t="n">
        <f aca="false">$J76*(1+BDI_MDO)</f>
        <v>1217.01607978503</v>
      </c>
      <c r="M76" s="42" t="n">
        <f aca="false">SUM(K76:L76)</f>
        <v>16805.8813527738</v>
      </c>
      <c r="N76" s="43"/>
      <c r="O76" s="20"/>
      <c r="P76" s="50" t="n">
        <f aca="false">G76+H76</f>
        <v>401.825462272</v>
      </c>
      <c r="Q76" s="51" t="n">
        <f aca="false">VLOOKUP(B76,'SERVICOS SINAPI'!B:E,4,FALSE())</f>
        <v>401.79</v>
      </c>
      <c r="R76" s="50" t="n">
        <f aca="false">P76-Q76</f>
        <v>0.0354622719999611</v>
      </c>
      <c r="S76" s="50" t="n">
        <f aca="false">F76*R76</f>
        <v>1.21280970239867</v>
      </c>
    </row>
    <row r="77" s="52" customFormat="true" ht="15" hidden="false" customHeight="false" outlineLevel="0" collapsed="false">
      <c r="A77" s="45" t="s">
        <v>218</v>
      </c>
      <c r="B77" s="45" t="s">
        <v>115</v>
      </c>
      <c r="C77" s="46" t="s">
        <v>116</v>
      </c>
      <c r="D77" s="47" t="s">
        <v>61</v>
      </c>
      <c r="E77" s="47" t="s">
        <v>85</v>
      </c>
      <c r="F77" s="48" t="n">
        <v>237.6</v>
      </c>
      <c r="G77" s="42" t="n">
        <f aca="false">VLOOKUP(B77,03_COMPOSIÇÕES!A:G,6,0)</f>
        <v>65.947426</v>
      </c>
      <c r="H77" s="42" t="n">
        <f aca="false">VLOOKUP(B77,03_COMPOSIÇÕES!A:G,7,0)</f>
        <v>6.95782044</v>
      </c>
      <c r="I77" s="42" t="n">
        <f aca="false">$F77*$G77</f>
        <v>15669.1084176</v>
      </c>
      <c r="J77" s="42" t="n">
        <f aca="false">$F77*$H77</f>
        <v>1653.178136544</v>
      </c>
      <c r="K77" s="42" t="n">
        <f aca="false">$I77*(1+BDI_MAT)</f>
        <v>19086.5409634786</v>
      </c>
      <c r="L77" s="42" t="n">
        <f aca="false">$J77*(1+BDI_MDO)</f>
        <v>2129.62407549598</v>
      </c>
      <c r="M77" s="42" t="n">
        <f aca="false">SUM(K77:L77)</f>
        <v>21216.1650389745</v>
      </c>
      <c r="N77" s="43"/>
      <c r="O77" s="20"/>
      <c r="P77" s="50" t="n">
        <f aca="false">G77+H77</f>
        <v>72.90524644</v>
      </c>
      <c r="Q77" s="51" t="n">
        <f aca="false">VLOOKUP(B77,'SERVICOS SINAPI'!B:E,4,FALSE())</f>
        <v>72.87</v>
      </c>
      <c r="R77" s="50" t="n">
        <f aca="false">P77-Q77</f>
        <v>0.0352464400000088</v>
      </c>
      <c r="S77" s="50" t="n">
        <f aca="false">F77*R77</f>
        <v>8.37455414400208</v>
      </c>
    </row>
    <row r="78" s="52" customFormat="true" ht="89.25" hidden="false" customHeight="false" outlineLevel="0" collapsed="false">
      <c r="A78" s="45" t="s">
        <v>219</v>
      </c>
      <c r="B78" s="45" t="s">
        <v>220</v>
      </c>
      <c r="C78" s="46" t="s">
        <v>221</v>
      </c>
      <c r="D78" s="47" t="s">
        <v>61</v>
      </c>
      <c r="E78" s="47" t="s">
        <v>81</v>
      </c>
      <c r="F78" s="48" t="n">
        <v>383.4</v>
      </c>
      <c r="G78" s="42" t="n">
        <f aca="false">VLOOKUP(B78,03_COMPOSIÇÕES!A:G,6,0)</f>
        <v>471.351518481328</v>
      </c>
      <c r="H78" s="42" t="n">
        <f aca="false">VLOOKUP(B78,03_COMPOSIÇÕES!A:G,7,0)</f>
        <v>0</v>
      </c>
      <c r="I78" s="42" t="n">
        <f aca="false">$F78*$G78</f>
        <v>180716.172185741</v>
      </c>
      <c r="J78" s="42" t="n">
        <f aca="false">$F78*$H78</f>
        <v>0</v>
      </c>
      <c r="K78" s="42" t="n">
        <f aca="false">$I78*(1+BDI_MAT)</f>
        <v>220130.369339451</v>
      </c>
      <c r="L78" s="42" t="n">
        <f aca="false">$J78*(1+BDI_MDO)</f>
        <v>0</v>
      </c>
      <c r="M78" s="42" t="n">
        <f aca="false">SUM(K78:L78)</f>
        <v>220130.369339451</v>
      </c>
      <c r="N78" s="43"/>
      <c r="O78" s="20"/>
      <c r="P78" s="50" t="n">
        <f aca="false">G78+H78</f>
        <v>471.351518481328</v>
      </c>
      <c r="Q78" s="51" t="s">
        <v>69</v>
      </c>
      <c r="R78" s="50"/>
      <c r="S78" s="50"/>
    </row>
    <row r="79" s="52" customFormat="true" ht="63.75" hidden="false" customHeight="false" outlineLevel="0" collapsed="false">
      <c r="A79" s="45" t="s">
        <v>222</v>
      </c>
      <c r="B79" s="45" t="s">
        <v>223</v>
      </c>
      <c r="C79" s="46" t="s">
        <v>224</v>
      </c>
      <c r="D79" s="47" t="s">
        <v>61</v>
      </c>
      <c r="E79" s="47" t="s">
        <v>31</v>
      </c>
      <c r="F79" s="48" t="n">
        <v>36</v>
      </c>
      <c r="G79" s="42" t="n">
        <f aca="false">VLOOKUP(B79,03_COMPOSIÇÕES!A:G,6,0)</f>
        <v>1081.2162</v>
      </c>
      <c r="H79" s="42" t="n">
        <f aca="false">VLOOKUP(B79,03_COMPOSIÇÕES!A:G,7,0)</f>
        <v>84.55657184</v>
      </c>
      <c r="I79" s="42" t="n">
        <f aca="false">$F79*$G79</f>
        <v>38923.7832</v>
      </c>
      <c r="J79" s="42" t="n">
        <f aca="false">$F79*$H79</f>
        <v>3044.03658624</v>
      </c>
      <c r="K79" s="42" t="n">
        <f aca="false">$I79*(1+BDI_MAT)</f>
        <v>47413.06031592</v>
      </c>
      <c r="L79" s="42" t="n">
        <f aca="false">$J79*(1+BDI_MDO)</f>
        <v>3921.32793039437</v>
      </c>
      <c r="M79" s="42" t="n">
        <f aca="false">SUM(K79:L79)</f>
        <v>51334.3882463144</v>
      </c>
      <c r="N79" s="43"/>
      <c r="O79" s="20"/>
      <c r="P79" s="50" t="n">
        <f aca="false">G79+H79</f>
        <v>1165.77277184</v>
      </c>
      <c r="Q79" s="51" t="s">
        <v>69</v>
      </c>
      <c r="R79" s="50"/>
      <c r="S79" s="50"/>
    </row>
    <row r="80" s="52" customFormat="true" ht="15" hidden="false" customHeight="false" outlineLevel="0" collapsed="false">
      <c r="A80" s="45"/>
      <c r="B80" s="45"/>
      <c r="C80" s="46"/>
      <c r="D80" s="47"/>
      <c r="E80" s="47"/>
      <c r="F80" s="48"/>
      <c r="G80" s="49"/>
      <c r="H80" s="49"/>
      <c r="I80" s="49"/>
      <c r="J80" s="49"/>
      <c r="K80" s="49"/>
      <c r="L80" s="49"/>
      <c r="M80" s="49"/>
      <c r="N80" s="43"/>
      <c r="O80" s="20"/>
      <c r="P80" s="50"/>
      <c r="Q80" s="51"/>
      <c r="R80" s="50"/>
      <c r="S80" s="50"/>
    </row>
    <row r="81" s="52" customFormat="true" ht="15" hidden="false" customHeight="false" outlineLevel="0" collapsed="false">
      <c r="A81" s="45" t="n">
        <v>13</v>
      </c>
      <c r="B81" s="45"/>
      <c r="C81" s="46" t="s">
        <v>225</v>
      </c>
      <c r="D81" s="47"/>
      <c r="E81" s="47"/>
      <c r="F81" s="48"/>
      <c r="G81" s="49"/>
      <c r="H81" s="49"/>
      <c r="I81" s="49"/>
      <c r="J81" s="49"/>
      <c r="K81" s="49" t="n">
        <f aca="false">SUBTOTAL(9,K82:K82)</f>
        <v>2187.9109155072</v>
      </c>
      <c r="L81" s="49" t="n">
        <f aca="false">SUBTOTAL(9,L82:L82)</f>
        <v>170.809274355794</v>
      </c>
      <c r="M81" s="49" t="n">
        <f aca="false">SUBTOTAL(9,M82:M82)</f>
        <v>2358.72018986299</v>
      </c>
      <c r="N81" s="43"/>
      <c r="O81" s="20"/>
      <c r="P81" s="50"/>
      <c r="Q81" s="51"/>
      <c r="R81" s="50"/>
      <c r="S81" s="50"/>
    </row>
    <row r="82" s="52" customFormat="true" ht="15" hidden="false" customHeight="false" outlineLevel="0" collapsed="false">
      <c r="A82" s="45" t="s">
        <v>226</v>
      </c>
      <c r="B82" s="45" t="s">
        <v>216</v>
      </c>
      <c r="C82" s="46" t="s">
        <v>217</v>
      </c>
      <c r="D82" s="47" t="s">
        <v>61</v>
      </c>
      <c r="E82" s="47" t="s">
        <v>81</v>
      </c>
      <c r="F82" s="48" t="n">
        <v>4.8</v>
      </c>
      <c r="G82" s="42" t="n">
        <f aca="false">VLOOKUP(B82,03_COMPOSIÇÕES!A:G,6,0)</f>
        <v>374.20144</v>
      </c>
      <c r="H82" s="42" t="n">
        <f aca="false">VLOOKUP(B82,03_COMPOSIÇÕES!A:G,7,0)</f>
        <v>27.624022272</v>
      </c>
      <c r="I82" s="42" t="n">
        <f aca="false">$F82*$G82</f>
        <v>1796.166912</v>
      </c>
      <c r="J82" s="42" t="n">
        <f aca="false">$F82*$H82</f>
        <v>132.5953069056</v>
      </c>
      <c r="K82" s="42" t="n">
        <f aca="false">$I82*(1+BDI_MAT)</f>
        <v>2187.9109155072</v>
      </c>
      <c r="L82" s="42" t="n">
        <f aca="false">$J82*(1+BDI_MDO)</f>
        <v>170.809274355794</v>
      </c>
      <c r="M82" s="42" t="n">
        <f aca="false">SUM(K82:L82)</f>
        <v>2358.72018986299</v>
      </c>
      <c r="N82" s="43"/>
      <c r="O82" s="20"/>
      <c r="P82" s="50" t="n">
        <f aca="false">G82+H82</f>
        <v>401.825462272</v>
      </c>
      <c r="Q82" s="51" t="n">
        <f aca="false">VLOOKUP(B82,'SERVICOS SINAPI'!B:E,4,FALSE())</f>
        <v>401.79</v>
      </c>
      <c r="R82" s="50" t="n">
        <f aca="false">P82-Q82</f>
        <v>0.0354622719999611</v>
      </c>
      <c r="S82" s="50" t="n">
        <f aca="false">F82*R82</f>
        <v>0.170218905599813</v>
      </c>
    </row>
    <row r="83" s="52" customFormat="true" ht="15" hidden="false" customHeight="false" outlineLevel="0" collapsed="false">
      <c r="A83" s="45"/>
      <c r="B83" s="45"/>
      <c r="C83" s="46"/>
      <c r="D83" s="47"/>
      <c r="E83" s="47"/>
      <c r="F83" s="48"/>
      <c r="G83" s="49"/>
      <c r="H83" s="49"/>
      <c r="I83" s="49"/>
      <c r="J83" s="49"/>
      <c r="K83" s="49"/>
      <c r="L83" s="49"/>
      <c r="M83" s="49"/>
      <c r="N83" s="43"/>
      <c r="O83" s="20"/>
      <c r="P83" s="50"/>
      <c r="Q83" s="51"/>
      <c r="R83" s="50"/>
      <c r="S83" s="50"/>
    </row>
    <row r="84" s="52" customFormat="true" ht="15" hidden="false" customHeight="false" outlineLevel="0" collapsed="false">
      <c r="A84" s="45" t="n">
        <v>14</v>
      </c>
      <c r="B84" s="45"/>
      <c r="C84" s="46" t="s">
        <v>227</v>
      </c>
      <c r="D84" s="47"/>
      <c r="E84" s="47"/>
      <c r="F84" s="48"/>
      <c r="G84" s="49"/>
      <c r="H84" s="49"/>
      <c r="I84" s="49"/>
      <c r="J84" s="49"/>
      <c r="K84" s="49" t="n">
        <f aca="false">SUBTOTAL(9,K85:K88)</f>
        <v>1833.57125118024</v>
      </c>
      <c r="L84" s="49" t="n">
        <f aca="false">SUBTOTAL(9,L85:L88)</f>
        <v>3014.01106961037</v>
      </c>
      <c r="M84" s="49" t="n">
        <f aca="false">SUBTOTAL(9,M85:M88)</f>
        <v>4847.58232079061</v>
      </c>
      <c r="N84" s="43"/>
      <c r="O84" s="20"/>
      <c r="P84" s="50"/>
      <c r="Q84" s="51"/>
      <c r="R84" s="50"/>
      <c r="S84" s="50"/>
    </row>
    <row r="85" s="52" customFormat="true" ht="15" hidden="false" customHeight="false" outlineLevel="0" collapsed="false">
      <c r="A85" s="45" t="s">
        <v>228</v>
      </c>
      <c r="B85" s="45" t="s">
        <v>229</v>
      </c>
      <c r="C85" s="46" t="s">
        <v>230</v>
      </c>
      <c r="D85" s="47" t="s">
        <v>61</v>
      </c>
      <c r="E85" s="47" t="s">
        <v>81</v>
      </c>
      <c r="F85" s="48" t="n">
        <v>8.25</v>
      </c>
      <c r="G85" s="42" t="n">
        <f aca="false">VLOOKUP(B85,03_COMPOSIÇÕES!A:G,6,0)</f>
        <v>20.83168</v>
      </c>
      <c r="H85" s="42" t="n">
        <f aca="false">VLOOKUP(B85,03_COMPOSIÇÕES!A:G,7,0)</f>
        <v>49.516384656</v>
      </c>
      <c r="I85" s="42" t="n">
        <f aca="false">$F85*$G85</f>
        <v>171.86136</v>
      </c>
      <c r="J85" s="42" t="n">
        <f aca="false">$F85*$H85</f>
        <v>408.510173412</v>
      </c>
      <c r="K85" s="42" t="n">
        <f aca="false">$I85*(1+BDI_MAT)</f>
        <v>209.344322616</v>
      </c>
      <c r="L85" s="42" t="n">
        <f aca="false">$J85*(1+BDI_MDO)</f>
        <v>526.242805389338</v>
      </c>
      <c r="M85" s="42" t="n">
        <f aca="false">SUM(K85:L85)</f>
        <v>735.587128005338</v>
      </c>
      <c r="N85" s="43"/>
      <c r="O85" s="20"/>
      <c r="P85" s="50" t="n">
        <f aca="false">G85+H85</f>
        <v>70.348064656</v>
      </c>
      <c r="Q85" s="51" t="s">
        <v>69</v>
      </c>
      <c r="R85" s="50"/>
      <c r="S85" s="50"/>
    </row>
    <row r="86" s="52" customFormat="true" ht="15" hidden="false" customHeight="false" outlineLevel="0" collapsed="false">
      <c r="A86" s="45" t="s">
        <v>231</v>
      </c>
      <c r="B86" s="45" t="s">
        <v>232</v>
      </c>
      <c r="C86" s="46" t="s">
        <v>233</v>
      </c>
      <c r="D86" s="47" t="s">
        <v>61</v>
      </c>
      <c r="E86" s="47" t="s">
        <v>81</v>
      </c>
      <c r="F86" s="48" t="n">
        <v>35.68</v>
      </c>
      <c r="G86" s="42" t="n">
        <f aca="false">VLOOKUP(B86,03_COMPOSIÇÕES!A:G,6,0)</f>
        <v>29.96378</v>
      </c>
      <c r="H86" s="42" t="n">
        <f aca="false">VLOOKUP(B86,03_COMPOSIÇÕES!A:G,7,0)</f>
        <v>36.560809184</v>
      </c>
      <c r="I86" s="42" t="n">
        <f aca="false">$F86*$G86</f>
        <v>1069.1076704</v>
      </c>
      <c r="J86" s="42" t="n">
        <f aca="false">$F86*$H86</f>
        <v>1304.48967168512</v>
      </c>
      <c r="K86" s="42" t="n">
        <f aca="false">$I86*(1+BDI_MAT)</f>
        <v>1302.28005331424</v>
      </c>
      <c r="L86" s="42" t="n">
        <f aca="false">$J86*(1+BDI_MDO)</f>
        <v>1680.44359506477</v>
      </c>
      <c r="M86" s="42" t="n">
        <f aca="false">SUM(K86:L86)</f>
        <v>2982.72364837901</v>
      </c>
      <c r="N86" s="43"/>
      <c r="O86" s="20"/>
      <c r="P86" s="50" t="n">
        <f aca="false">G86+H86</f>
        <v>66.524589184</v>
      </c>
      <c r="Q86" s="51" t="s">
        <v>69</v>
      </c>
      <c r="R86" s="50"/>
      <c r="S86" s="50"/>
    </row>
    <row r="87" s="52" customFormat="true" ht="15" hidden="false" customHeight="false" outlineLevel="0" collapsed="false">
      <c r="A87" s="45" t="s">
        <v>234</v>
      </c>
      <c r="B87" s="45" t="s">
        <v>235</v>
      </c>
      <c r="C87" s="46" t="s">
        <v>236</v>
      </c>
      <c r="D87" s="47" t="s">
        <v>61</v>
      </c>
      <c r="E87" s="47" t="s">
        <v>81</v>
      </c>
      <c r="F87" s="48" t="n">
        <v>8.25</v>
      </c>
      <c r="G87" s="42" t="n">
        <f aca="false">VLOOKUP(B87,03_COMPOSIÇÕES!A:G,6,0)</f>
        <v>8.25</v>
      </c>
      <c r="H87" s="42" t="n">
        <f aca="false">VLOOKUP(B87,03_COMPOSIÇÕES!A:G,7,0)</f>
        <v>19.562196</v>
      </c>
      <c r="I87" s="42" t="n">
        <f aca="false">$F87*$G87</f>
        <v>68.0625</v>
      </c>
      <c r="J87" s="42" t="n">
        <f aca="false">$F87*$H87</f>
        <v>161.388117</v>
      </c>
      <c r="K87" s="42" t="n">
        <f aca="false">$I87*(1+BDI_MAT)</f>
        <v>82.90693125</v>
      </c>
      <c r="L87" s="42" t="n">
        <f aca="false">$J87*(1+BDI_MDO)</f>
        <v>207.9001723194</v>
      </c>
      <c r="M87" s="42" t="n">
        <f aca="false">SUM(K87:L87)</f>
        <v>290.8071035694</v>
      </c>
      <c r="N87" s="43"/>
      <c r="O87" s="20"/>
      <c r="P87" s="50" t="n">
        <f aca="false">G87+H87</f>
        <v>27.812196</v>
      </c>
      <c r="Q87" s="51" t="s">
        <v>69</v>
      </c>
      <c r="R87" s="50"/>
      <c r="S87" s="50"/>
    </row>
    <row r="88" s="52" customFormat="true" ht="15" hidden="false" customHeight="false" outlineLevel="0" collapsed="false">
      <c r="A88" s="45" t="s">
        <v>237</v>
      </c>
      <c r="B88" s="45" t="s">
        <v>238</v>
      </c>
      <c r="C88" s="46" t="s">
        <v>239</v>
      </c>
      <c r="D88" s="47" t="s">
        <v>61</v>
      </c>
      <c r="E88" s="47" t="s">
        <v>81</v>
      </c>
      <c r="F88" s="48" t="n">
        <v>35.68</v>
      </c>
      <c r="G88" s="42" t="n">
        <f aca="false">VLOOKUP(B88,03_COMPOSIÇÕES!A:G,6,0)</f>
        <v>5.5</v>
      </c>
      <c r="H88" s="42" t="n">
        <f aca="false">VLOOKUP(B88,03_COMPOSIÇÕES!A:G,7,0)</f>
        <v>13.041464</v>
      </c>
      <c r="I88" s="42" t="n">
        <f aca="false">$F88*$G88</f>
        <v>196.24</v>
      </c>
      <c r="J88" s="42" t="n">
        <f aca="false">$F88*$H88</f>
        <v>465.31943552</v>
      </c>
      <c r="K88" s="42" t="n">
        <f aca="false">$I88*(1+BDI_MAT)</f>
        <v>239.039944</v>
      </c>
      <c r="L88" s="42" t="n">
        <f aca="false">$J88*(1+BDI_MDO)</f>
        <v>599.424496836864</v>
      </c>
      <c r="M88" s="42" t="n">
        <f aca="false">SUM(K88:L88)</f>
        <v>838.464440836864</v>
      </c>
      <c r="N88" s="43"/>
      <c r="O88" s="20"/>
      <c r="P88" s="50" t="n">
        <f aca="false">G88+H88</f>
        <v>18.541464</v>
      </c>
      <c r="Q88" s="51" t="s">
        <v>69</v>
      </c>
      <c r="R88" s="50"/>
      <c r="S88" s="50"/>
    </row>
    <row r="89" s="52" customFormat="true" ht="15" hidden="false" customHeight="false" outlineLevel="0" collapsed="false">
      <c r="A89" s="45"/>
      <c r="B89" s="45"/>
      <c r="C89" s="46"/>
      <c r="D89" s="47"/>
      <c r="E89" s="47"/>
      <c r="F89" s="48"/>
      <c r="G89" s="49"/>
      <c r="H89" s="49"/>
      <c r="I89" s="49"/>
      <c r="J89" s="49"/>
      <c r="K89" s="49"/>
      <c r="L89" s="49"/>
      <c r="M89" s="49"/>
      <c r="N89" s="43"/>
      <c r="O89" s="20"/>
      <c r="P89" s="50"/>
      <c r="Q89" s="51"/>
      <c r="R89" s="50"/>
      <c r="S89" s="50"/>
    </row>
    <row r="90" s="52" customFormat="true" ht="15" hidden="false" customHeight="false" outlineLevel="0" collapsed="false">
      <c r="A90" s="45" t="n">
        <v>15</v>
      </c>
      <c r="B90" s="45"/>
      <c r="C90" s="46" t="s">
        <v>240</v>
      </c>
      <c r="D90" s="47"/>
      <c r="E90" s="47"/>
      <c r="F90" s="48"/>
      <c r="G90" s="49"/>
      <c r="H90" s="49"/>
      <c r="I90" s="49"/>
      <c r="J90" s="49"/>
      <c r="K90" s="49" t="n">
        <f aca="false">SUBTOTAL(9,K91:K93)</f>
        <v>39848.120379756</v>
      </c>
      <c r="L90" s="49" t="n">
        <f aca="false">SUBTOTAL(9,L91:L93)</f>
        <v>19818.2306476365</v>
      </c>
      <c r="M90" s="49" t="n">
        <f aca="false">SUBTOTAL(9,M91:M93)</f>
        <v>59666.3510273925</v>
      </c>
      <c r="N90" s="43"/>
      <c r="O90" s="20"/>
      <c r="P90" s="50"/>
      <c r="Q90" s="51"/>
      <c r="R90" s="50"/>
      <c r="S90" s="50"/>
    </row>
    <row r="91" s="52" customFormat="true" ht="25.5" hidden="false" customHeight="false" outlineLevel="0" collapsed="false">
      <c r="A91" s="45" t="s">
        <v>241</v>
      </c>
      <c r="B91" s="45" t="s">
        <v>242</v>
      </c>
      <c r="C91" s="46" t="s">
        <v>243</v>
      </c>
      <c r="D91" s="47" t="s">
        <v>61</v>
      </c>
      <c r="E91" s="47" t="s">
        <v>85</v>
      </c>
      <c r="F91" s="48" t="n">
        <v>448.96</v>
      </c>
      <c r="G91" s="42" t="n">
        <f aca="false">VLOOKUP(B91,03_COMPOSIÇÕES!A:G,6,0)</f>
        <v>35.5305</v>
      </c>
      <c r="H91" s="42" t="n">
        <f aca="false">VLOOKUP(B91,03_COMPOSIÇÕES!A:G,7,0)</f>
        <v>1.0619568</v>
      </c>
      <c r="I91" s="42" t="n">
        <f aca="false">$F91*$G91</f>
        <v>15951.77328</v>
      </c>
      <c r="J91" s="42" t="n">
        <f aca="false">$F91*$H91</f>
        <v>476.776124928</v>
      </c>
      <c r="K91" s="42" t="n">
        <f aca="false">$I91*(1+BDI_MAT)</f>
        <v>19430.855032368</v>
      </c>
      <c r="L91" s="42" t="n">
        <f aca="false">$J91*(1+BDI_MDO)</f>
        <v>614.18300413225</v>
      </c>
      <c r="M91" s="42" t="n">
        <f aca="false">SUM(K91:L91)</f>
        <v>20045.0380365002</v>
      </c>
      <c r="N91" s="43"/>
      <c r="O91" s="20"/>
      <c r="P91" s="50" t="n">
        <f aca="false">G91+H91</f>
        <v>36.5924568</v>
      </c>
      <c r="Q91" s="51" t="s">
        <v>69</v>
      </c>
      <c r="R91" s="50"/>
      <c r="S91" s="50"/>
    </row>
    <row r="92" s="52" customFormat="true" ht="15" hidden="false" customHeight="false" outlineLevel="0" collapsed="false">
      <c r="A92" s="45" t="s">
        <v>244</v>
      </c>
      <c r="B92" s="45" t="s">
        <v>245</v>
      </c>
      <c r="C92" s="46" t="s">
        <v>246</v>
      </c>
      <c r="D92" s="47" t="s">
        <v>61</v>
      </c>
      <c r="E92" s="47" t="s">
        <v>81</v>
      </c>
      <c r="F92" s="48" t="n">
        <v>10024.05</v>
      </c>
      <c r="G92" s="42" t="n">
        <f aca="false">VLOOKUP(B92,03_COMPOSIÇÕES!A:G,6,0)</f>
        <v>1.5816</v>
      </c>
      <c r="H92" s="42" t="n">
        <f aca="false">VLOOKUP(B92,03_COMPOSIÇÕES!A:G,7,0)</f>
        <v>1.48673952</v>
      </c>
      <c r="I92" s="42" t="n">
        <f aca="false">$F92*$G92</f>
        <v>15854.03748</v>
      </c>
      <c r="J92" s="42" t="n">
        <f aca="false">$F92*$H92</f>
        <v>14903.151285456</v>
      </c>
      <c r="K92" s="42" t="n">
        <f aca="false">$I92*(1+BDI_MAT)</f>
        <v>19311.803054388</v>
      </c>
      <c r="L92" s="42" t="n">
        <f aca="false">$J92*(1+BDI_MDO)</f>
        <v>19198.2394859244</v>
      </c>
      <c r="M92" s="42" t="n">
        <f aca="false">SUM(K92:L92)</f>
        <v>38510.0425403124</v>
      </c>
      <c r="N92" s="43"/>
      <c r="O92" s="20"/>
      <c r="P92" s="50" t="n">
        <f aca="false">G92+H92</f>
        <v>3.06833952</v>
      </c>
      <c r="Q92" s="51" t="s">
        <v>69</v>
      </c>
      <c r="R92" s="50"/>
      <c r="S92" s="50"/>
    </row>
    <row r="93" s="52" customFormat="true" ht="15" hidden="false" customHeight="false" outlineLevel="0" collapsed="false">
      <c r="A93" s="45" t="s">
        <v>247</v>
      </c>
      <c r="B93" s="45" t="s">
        <v>248</v>
      </c>
      <c r="C93" s="46" t="s">
        <v>249</v>
      </c>
      <c r="D93" s="47" t="s">
        <v>61</v>
      </c>
      <c r="E93" s="47" t="s">
        <v>31</v>
      </c>
      <c r="F93" s="48" t="n">
        <v>1</v>
      </c>
      <c r="G93" s="42" t="n">
        <f aca="false">VLOOKUP(B93,03_COMPOSIÇÕES!A:G,6,0)</f>
        <v>907.53</v>
      </c>
      <c r="H93" s="42" t="n">
        <f aca="false">VLOOKUP(B93,03_COMPOSIÇÕES!A:G,7,0)</f>
        <v>4.508739</v>
      </c>
      <c r="I93" s="42" t="n">
        <f aca="false">$F93*$G93</f>
        <v>907.53</v>
      </c>
      <c r="J93" s="42" t="n">
        <f aca="false">$F93*$H93</f>
        <v>4.508739</v>
      </c>
      <c r="K93" s="42" t="n">
        <f aca="false">$I93*(1+BDI_MAT)</f>
        <v>1105.462293</v>
      </c>
      <c r="L93" s="42" t="n">
        <f aca="false">$J93*(1+BDI_MDO)</f>
        <v>5.8081575798</v>
      </c>
      <c r="M93" s="42" t="n">
        <f aca="false">SUM(K93:L93)</f>
        <v>1111.2704505798</v>
      </c>
      <c r="N93" s="43"/>
      <c r="O93" s="20"/>
      <c r="P93" s="50" t="n">
        <f aca="false">G93+H93</f>
        <v>912.038739</v>
      </c>
      <c r="Q93" s="51" t="s">
        <v>69</v>
      </c>
      <c r="R93" s="50"/>
      <c r="S93" s="50"/>
    </row>
    <row r="94" s="52" customFormat="true" ht="15" hidden="false" customHeight="false" outlineLevel="0" collapsed="false">
      <c r="A94" s="53"/>
      <c r="B94" s="54"/>
      <c r="C94" s="55"/>
      <c r="D94" s="56"/>
      <c r="E94" s="56"/>
      <c r="F94" s="57"/>
      <c r="G94" s="58"/>
      <c r="H94" s="59"/>
      <c r="I94" s="42"/>
      <c r="J94" s="42"/>
      <c r="K94" s="42"/>
      <c r="L94" s="42"/>
      <c r="M94" s="42"/>
      <c r="N94" s="43"/>
      <c r="O94" s="20"/>
      <c r="P94" s="50"/>
      <c r="Q94" s="51"/>
      <c r="R94" s="50"/>
      <c r="S94" s="50"/>
    </row>
    <row r="95" s="65" customFormat="true" ht="15" hidden="false" customHeight="false" outlineLevel="0" collapsed="false">
      <c r="A95" s="60"/>
      <c r="B95" s="61"/>
      <c r="C95" s="62"/>
      <c r="D95" s="61"/>
      <c r="E95" s="61"/>
      <c r="F95" s="61"/>
      <c r="G95" s="61"/>
      <c r="H95" s="63" t="s">
        <v>250</v>
      </c>
      <c r="I95" s="35" t="n">
        <f aca="false">SUBTOTAL(9,I7:I93)</f>
        <v>7013467.99733445</v>
      </c>
      <c r="J95" s="35" t="n">
        <f aca="false">SUBTOTAL(9,J7:J93)</f>
        <v>1049071.77784572</v>
      </c>
      <c r="K95" s="35" t="n">
        <f aca="false">SUBTOTAL(9,K7:K93)</f>
        <v>8543105.36755309</v>
      </c>
      <c r="L95" s="35" t="n">
        <f aca="false">SUBTOTAL(9,L7:L93)</f>
        <v>1351414.26422086</v>
      </c>
      <c r="M95" s="35" t="n">
        <f aca="false">SUBTOTAL(9,M7:M93)</f>
        <v>9894519.63177394</v>
      </c>
      <c r="N95" s="64"/>
      <c r="S95" s="66"/>
    </row>
    <row r="96" s="65" customFormat="true" ht="15" hidden="false" customHeight="false" outlineLevel="0" collapsed="false">
      <c r="A96" s="67" t="s">
        <v>251</v>
      </c>
      <c r="B96" s="67"/>
      <c r="C96" s="67"/>
      <c r="D96" s="67"/>
      <c r="E96" s="67"/>
      <c r="F96" s="67"/>
      <c r="G96" s="67"/>
      <c r="H96" s="67"/>
      <c r="I96" s="35" t="n">
        <f aca="false">I95+J95</f>
        <v>8062539.77518017</v>
      </c>
      <c r="J96" s="35"/>
      <c r="K96" s="35"/>
      <c r="L96" s="35"/>
      <c r="M96" s="35"/>
      <c r="N96" s="64"/>
    </row>
    <row r="97" s="65" customFormat="true" ht="15" hidden="false" customHeight="false" outlineLevel="0" collapsed="false">
      <c r="A97" s="67" t="s">
        <v>252</v>
      </c>
      <c r="B97" s="67"/>
      <c r="C97" s="67"/>
      <c r="D97" s="67"/>
      <c r="E97" s="67"/>
      <c r="F97" s="67"/>
      <c r="G97" s="67"/>
      <c r="H97" s="67"/>
      <c r="I97" s="68" t="n">
        <f aca="false">05_BDI!C28</f>
        <v>0.2181</v>
      </c>
      <c r="J97" s="68" t="n">
        <f aca="false">05_BDI!D28</f>
        <v>0.2882</v>
      </c>
      <c r="K97" s="35"/>
      <c r="L97" s="35"/>
      <c r="M97" s="35"/>
      <c r="N97" s="64"/>
      <c r="S97" s="69"/>
    </row>
    <row r="98" s="65" customFormat="true" ht="15" hidden="false" customHeight="false" outlineLevel="0" collapsed="false">
      <c r="A98" s="67" t="s">
        <v>253</v>
      </c>
      <c r="B98" s="67"/>
      <c r="C98" s="67"/>
      <c r="D98" s="67"/>
      <c r="E98" s="67"/>
      <c r="F98" s="67"/>
      <c r="G98" s="67"/>
      <c r="H98" s="67"/>
      <c r="I98" s="35" t="n">
        <f aca="false">I95*I97</f>
        <v>1529637.37021864</v>
      </c>
      <c r="J98" s="35" t="n">
        <f aca="false">J95*J97</f>
        <v>302342.486375137</v>
      </c>
      <c r="K98" s="35"/>
      <c r="L98" s="35"/>
      <c r="M98" s="35"/>
      <c r="N98" s="64"/>
    </row>
    <row r="99" s="65" customFormat="true" ht="15" hidden="false" customHeight="false" outlineLevel="0" collapsed="false">
      <c r="A99" s="67" t="s">
        <v>254</v>
      </c>
      <c r="B99" s="67"/>
      <c r="C99" s="67"/>
      <c r="D99" s="67"/>
      <c r="E99" s="67"/>
      <c r="F99" s="67"/>
      <c r="G99" s="67"/>
      <c r="H99" s="67"/>
      <c r="I99" s="70" t="n">
        <f aca="false">I98+I95</f>
        <v>8543105.36755309</v>
      </c>
      <c r="J99" s="70" t="n">
        <f aca="false">J98+J95</f>
        <v>1351414.26422086</v>
      </c>
      <c r="K99" s="35"/>
      <c r="L99" s="35"/>
      <c r="M99" s="35"/>
      <c r="N99" s="64"/>
    </row>
    <row r="100" s="65" customFormat="true" ht="15" hidden="false" customHeight="false" outlineLevel="0" collapsed="false">
      <c r="A100" s="67" t="s">
        <v>36</v>
      </c>
      <c r="B100" s="67"/>
      <c r="C100" s="67"/>
      <c r="D100" s="67"/>
      <c r="E100" s="67"/>
      <c r="F100" s="67"/>
      <c r="G100" s="67"/>
      <c r="H100" s="67"/>
      <c r="I100" s="35" t="n">
        <f aca="false">I99+J99</f>
        <v>9894519.63177395</v>
      </c>
      <c r="J100" s="35"/>
      <c r="K100" s="35"/>
      <c r="L100" s="35"/>
      <c r="M100" s="35"/>
      <c r="N100" s="64"/>
    </row>
    <row r="101" s="78" customFormat="true" ht="14.25" hidden="false" customHeight="false" outlineLevel="0" collapsed="false">
      <c r="A101" s="71"/>
      <c r="B101" s="72"/>
      <c r="C101" s="73"/>
      <c r="D101" s="74"/>
      <c r="E101" s="74"/>
      <c r="F101" s="75"/>
      <c r="G101" s="75"/>
      <c r="H101" s="75"/>
      <c r="I101" s="75"/>
      <c r="J101" s="75"/>
      <c r="K101" s="76"/>
      <c r="L101" s="76"/>
      <c r="M101" s="76"/>
      <c r="N101" s="77"/>
    </row>
    <row r="102" s="78" customFormat="true" ht="14.25" hidden="false" customHeight="false" outlineLevel="0" collapsed="false">
      <c r="A102" s="71"/>
      <c r="B102" s="72"/>
      <c r="C102" s="73"/>
      <c r="D102" s="74"/>
      <c r="E102" s="74"/>
      <c r="F102" s="75"/>
      <c r="G102" s="75"/>
      <c r="H102" s="75"/>
      <c r="I102" s="75"/>
      <c r="J102" s="75"/>
      <c r="K102" s="79" t="n">
        <f aca="false">I100/I96-1</f>
        <v>0.227221186831645</v>
      </c>
      <c r="L102" s="76" t="s">
        <v>255</v>
      </c>
      <c r="M102" s="76"/>
      <c r="N102" s="77"/>
    </row>
    <row r="103" s="78" customFormat="true" ht="14.25" hidden="false" customHeight="false" outlineLevel="0" collapsed="false">
      <c r="A103" s="71"/>
      <c r="B103" s="72"/>
      <c r="C103" s="73"/>
      <c r="D103" s="74"/>
      <c r="E103" s="74"/>
      <c r="F103" s="75"/>
      <c r="G103" s="75"/>
      <c r="H103" s="75"/>
      <c r="I103" s="75"/>
      <c r="J103" s="75"/>
      <c r="K103" s="76"/>
      <c r="L103" s="76"/>
      <c r="M103" s="76"/>
      <c r="N103" s="77"/>
    </row>
    <row r="104" s="78" customFormat="true" ht="14.25" hidden="false" customHeight="false" outlineLevel="0" collapsed="false">
      <c r="A104" s="71"/>
      <c r="B104" s="72"/>
      <c r="C104" s="73"/>
      <c r="D104" s="74"/>
      <c r="E104" s="74"/>
      <c r="F104" s="75"/>
      <c r="G104" s="75"/>
      <c r="H104" s="75"/>
      <c r="I104" s="75"/>
      <c r="J104" s="75"/>
      <c r="K104" s="76"/>
      <c r="L104" s="76"/>
      <c r="M104" s="76"/>
      <c r="N104" s="77"/>
    </row>
    <row r="105" s="78" customFormat="true" ht="14.25" hidden="false" customHeight="false" outlineLevel="0" collapsed="false">
      <c r="A105" s="71"/>
      <c r="B105" s="72"/>
      <c r="C105" s="73"/>
      <c r="D105" s="74"/>
      <c r="E105" s="74"/>
      <c r="F105" s="75"/>
      <c r="G105" s="75"/>
      <c r="H105" s="75"/>
      <c r="I105" s="75"/>
      <c r="J105" s="75"/>
      <c r="K105" s="76"/>
      <c r="L105" s="76"/>
      <c r="M105" s="76"/>
      <c r="N105" s="77"/>
    </row>
    <row r="106" s="78" customFormat="true" ht="15" hidden="false" customHeight="false" outlineLevel="0" collapsed="false">
      <c r="A106" s="71"/>
      <c r="B106" s="72"/>
      <c r="C106" s="73"/>
      <c r="D106" s="74"/>
      <c r="E106" s="74"/>
      <c r="F106" s="75"/>
      <c r="G106" s="75"/>
      <c r="H106" s="75"/>
      <c r="I106" s="75"/>
      <c r="J106" s="75"/>
      <c r="K106" s="76"/>
      <c r="L106" s="76"/>
      <c r="M106" s="76"/>
      <c r="P106" s="80"/>
    </row>
    <row r="107" s="78" customFormat="true" ht="15" hidden="false" customHeight="false" outlineLevel="0" collapsed="false">
      <c r="A107" s="71"/>
      <c r="B107" s="72"/>
      <c r="C107" s="73"/>
      <c r="D107" s="74"/>
      <c r="E107" s="74"/>
      <c r="F107" s="75"/>
      <c r="G107" s="75"/>
      <c r="H107" s="75"/>
      <c r="I107" s="75"/>
      <c r="J107" s="75"/>
      <c r="K107" s="76"/>
      <c r="L107" s="76"/>
      <c r="M107" s="76"/>
      <c r="N107" s="77"/>
      <c r="P107" s="80"/>
    </row>
    <row r="108" s="78" customFormat="true" ht="15" hidden="false" customHeight="false" outlineLevel="0" collapsed="false">
      <c r="A108" s="71"/>
      <c r="B108" s="72"/>
      <c r="C108" s="73"/>
      <c r="D108" s="74"/>
      <c r="E108" s="74"/>
      <c r="F108" s="75"/>
      <c r="G108" s="75"/>
      <c r="H108" s="75"/>
      <c r="I108" s="75"/>
      <c r="J108" s="75"/>
      <c r="K108" s="76"/>
      <c r="L108" s="76"/>
      <c r="M108" s="76"/>
      <c r="N108" s="77"/>
      <c r="P108" s="80"/>
    </row>
    <row r="109" s="78" customFormat="true" ht="15" hidden="false" customHeight="false" outlineLevel="0" collapsed="false">
      <c r="A109" s="71"/>
      <c r="B109" s="72"/>
      <c r="C109" s="73"/>
      <c r="D109" s="74"/>
      <c r="E109" s="74"/>
      <c r="F109" s="75"/>
      <c r="G109" s="75"/>
      <c r="H109" s="75"/>
      <c r="I109" s="75"/>
      <c r="J109" s="75"/>
      <c r="K109" s="76"/>
      <c r="L109" s="81" t="s">
        <v>256</v>
      </c>
      <c r="M109" s="76"/>
      <c r="N109" s="77"/>
      <c r="P109" s="82"/>
    </row>
    <row r="110" s="78" customFormat="true" ht="15" hidden="false" customHeight="false" outlineLevel="0" collapsed="false">
      <c r="A110" s="71"/>
      <c r="B110" s="72"/>
      <c r="C110" s="73"/>
      <c r="D110" s="74"/>
      <c r="E110" s="74"/>
      <c r="F110" s="75"/>
      <c r="G110" s="75"/>
      <c r="H110" s="75"/>
      <c r="I110" s="75"/>
      <c r="J110" s="75"/>
      <c r="K110" s="76"/>
      <c r="L110" s="81" t="n">
        <f aca="false">I100/(F68+F31)</f>
        <v>901.168126496991</v>
      </c>
      <c r="M110" s="76"/>
      <c r="N110" s="77"/>
    </row>
  </sheetData>
  <autoFilter ref="A6:S93"/>
  <mergeCells count="21">
    <mergeCell ref="A1:C3"/>
    <mergeCell ref="D1:J1"/>
    <mergeCell ref="D2:I3"/>
    <mergeCell ref="A4:A5"/>
    <mergeCell ref="B4:B5"/>
    <mergeCell ref="C4:C5"/>
    <mergeCell ref="D4:D5"/>
    <mergeCell ref="E4:E5"/>
    <mergeCell ref="F4:F5"/>
    <mergeCell ref="G4:H4"/>
    <mergeCell ref="I4:J4"/>
    <mergeCell ref="K4:L4"/>
    <mergeCell ref="M4:M5"/>
    <mergeCell ref="P5:S5"/>
    <mergeCell ref="A96:H96"/>
    <mergeCell ref="I96:J96"/>
    <mergeCell ref="A97:H97"/>
    <mergeCell ref="A98:H98"/>
    <mergeCell ref="A99:H99"/>
    <mergeCell ref="A100:H100"/>
    <mergeCell ref="I100:J100"/>
  </mergeCells>
  <conditionalFormatting sqref="A7:AMJ94">
    <cfRule type="expression" priority="2" aboveAverage="0" equalAverage="0" bottom="0" percent="0" rank="0" text="" dxfId="3">
      <formula>IF(AND($A7&lt;&gt;"",$B7=""),1,0)</formula>
    </cfRule>
  </conditionalFormatting>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4" manualBreakCount="4">
    <brk id="31" man="true" max="16383" min="0"/>
    <brk id="52" man="true" max="16383" min="0"/>
    <brk id="73" man="true" max="16383" min="0"/>
    <brk id="100"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58ED5"/>
    <pageSetUpPr fitToPage="true"/>
  </sheetPr>
  <dimension ref="A2:AD102"/>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X22" activeCellId="0" sqref="X22"/>
    </sheetView>
  </sheetViews>
  <sheetFormatPr defaultColWidth="8.72265625" defaultRowHeight="15" zeroHeight="false" outlineLevelRow="0" outlineLevelCol="0"/>
  <cols>
    <col collapsed="false" customWidth="true" hidden="false" outlineLevel="0" max="1" min="1" style="83" width="2.57"/>
    <col collapsed="false" customWidth="false" hidden="false" outlineLevel="0" max="2" min="2" style="84" width="8.71"/>
    <col collapsed="false" customWidth="true" hidden="false" outlineLevel="0" max="3" min="3" style="83" width="99.57"/>
    <col collapsed="false" customWidth="true" hidden="false" outlineLevel="0" max="4" min="4" style="83" width="22.01"/>
    <col collapsed="false" customWidth="true" hidden="false" outlineLevel="0" max="5" min="5" style="83" width="15.86"/>
    <col collapsed="false" customWidth="true" hidden="false" outlineLevel="0" max="6" min="6" style="83" width="6.86"/>
    <col collapsed="false" customWidth="true" hidden="false" outlineLevel="0" max="8" min="7" style="83" width="14.7"/>
    <col collapsed="false" customWidth="true" hidden="false" outlineLevel="0" max="25" min="9" style="83" width="16.57"/>
    <col collapsed="false" customWidth="true" hidden="false" outlineLevel="0" max="26" min="26" style="83" width="24.29"/>
    <col collapsed="false" customWidth="true" hidden="false" outlineLevel="0" max="27" min="27" style="83" width="18.29"/>
    <col collapsed="false" customWidth="true" hidden="false" outlineLevel="0" max="29" min="28" style="83" width="25.57"/>
    <col collapsed="false" customWidth="true" hidden="false" outlineLevel="0" max="30" min="30" style="83" width="15.86"/>
    <col collapsed="false" customWidth="true" hidden="false" outlineLevel="0" max="31" min="31" style="83" width="14.43"/>
    <col collapsed="false" customWidth="false" hidden="false" outlineLevel="0" max="1024" min="32" style="83" width="8.71"/>
  </cols>
  <sheetData>
    <row r="2" customFormat="false" ht="15.75" hidden="false" customHeight="true" outlineLevel="0" collapsed="false">
      <c r="B2" s="85" t="s">
        <v>25</v>
      </c>
      <c r="C2" s="85"/>
      <c r="D2" s="85"/>
      <c r="E2" s="85"/>
      <c r="F2" s="85"/>
      <c r="G2" s="86" t="s">
        <v>257</v>
      </c>
      <c r="H2" s="86"/>
      <c r="I2" s="86"/>
      <c r="J2" s="86"/>
      <c r="K2" s="86"/>
      <c r="L2" s="86"/>
      <c r="M2" s="86"/>
      <c r="N2" s="86"/>
      <c r="O2" s="86"/>
      <c r="P2" s="86"/>
      <c r="Q2" s="86"/>
      <c r="R2" s="86"/>
      <c r="S2" s="86"/>
      <c r="T2" s="86"/>
      <c r="U2" s="86"/>
      <c r="V2" s="86"/>
      <c r="W2" s="86"/>
      <c r="X2" s="86"/>
      <c r="Y2" s="86"/>
      <c r="Z2" s="86"/>
    </row>
    <row r="3" customFormat="false" ht="15" hidden="false" customHeight="true" outlineLevel="0" collapsed="false">
      <c r="B3" s="85"/>
      <c r="C3" s="85"/>
      <c r="D3" s="85"/>
      <c r="E3" s="85"/>
      <c r="F3" s="85"/>
      <c r="G3" s="87" t="str">
        <f aca="false">01_SINTETICO!D2</f>
        <v>OBRA: MODERNIZAÇÃO E ADEQUAÇÃO DA INFRAESTRUTURA FÍSICA DO FÓRUM TRABALHISTA DE GOIÂNIA</v>
      </c>
      <c r="H3" s="87"/>
      <c r="I3" s="87"/>
      <c r="J3" s="87"/>
      <c r="K3" s="87"/>
      <c r="L3" s="87"/>
      <c r="M3" s="87"/>
      <c r="N3" s="87"/>
      <c r="O3" s="87"/>
      <c r="P3" s="87"/>
      <c r="Q3" s="87"/>
      <c r="R3" s="87"/>
      <c r="S3" s="87"/>
      <c r="T3" s="87"/>
      <c r="U3" s="87"/>
      <c r="V3" s="87"/>
      <c r="W3" s="87"/>
      <c r="X3" s="87"/>
      <c r="Y3" s="87"/>
      <c r="Z3" s="88" t="n">
        <f aca="false">'CAPA-DADOS'!E13</f>
        <v>44890</v>
      </c>
      <c r="AA3" s="83" t="s">
        <v>258</v>
      </c>
      <c r="AB3" s="89"/>
      <c r="AC3" s="89"/>
    </row>
    <row r="4" customFormat="false" ht="33" hidden="false" customHeight="true" outlineLevel="0" collapsed="false">
      <c r="B4" s="85"/>
      <c r="C4" s="85"/>
      <c r="D4" s="85"/>
      <c r="E4" s="85"/>
      <c r="F4" s="85"/>
      <c r="G4" s="87"/>
      <c r="H4" s="87"/>
      <c r="I4" s="87"/>
      <c r="J4" s="87"/>
      <c r="K4" s="87"/>
      <c r="L4" s="87"/>
      <c r="M4" s="87"/>
      <c r="N4" s="87"/>
      <c r="O4" s="87"/>
      <c r="P4" s="87"/>
      <c r="Q4" s="87"/>
      <c r="R4" s="87"/>
      <c r="S4" s="87"/>
      <c r="T4" s="87"/>
      <c r="U4" s="87"/>
      <c r="V4" s="87"/>
      <c r="W4" s="87"/>
      <c r="X4" s="87"/>
      <c r="Y4" s="87"/>
      <c r="Z4" s="90" t="str">
        <f aca="false">01_SINTETICO!J3</f>
        <v>SINAPI-JULHO/2022</v>
      </c>
      <c r="AA4" s="83" t="s">
        <v>259</v>
      </c>
    </row>
    <row r="5" s="91" customFormat="true" ht="15" hidden="false" customHeight="false" outlineLevel="0" collapsed="false">
      <c r="B5" s="92"/>
      <c r="C5" s="92"/>
      <c r="D5" s="93"/>
      <c r="E5" s="93"/>
      <c r="F5" s="94"/>
      <c r="G5" s="95"/>
      <c r="H5" s="95"/>
      <c r="I5" s="95"/>
      <c r="J5" s="95"/>
      <c r="K5" s="95"/>
      <c r="L5" s="95"/>
      <c r="M5" s="95"/>
      <c r="N5" s="95"/>
      <c r="O5" s="95"/>
      <c r="P5" s="95"/>
      <c r="Q5" s="95"/>
      <c r="R5" s="95"/>
      <c r="S5" s="95"/>
      <c r="T5" s="95"/>
      <c r="U5" s="95"/>
      <c r="V5" s="95"/>
      <c r="W5" s="95"/>
      <c r="X5" s="95"/>
      <c r="Y5" s="95"/>
      <c r="Z5" s="95"/>
      <c r="AA5" s="93"/>
      <c r="AB5" s="96"/>
    </row>
    <row r="6" s="91" customFormat="true" ht="15" hidden="false" customHeight="true" outlineLevel="0" collapsed="false">
      <c r="B6" s="97" t="s">
        <v>27</v>
      </c>
      <c r="C6" s="98" t="s">
        <v>260</v>
      </c>
      <c r="D6" s="98"/>
      <c r="E6" s="98"/>
      <c r="F6" s="98"/>
      <c r="G6" s="99" t="s">
        <v>261</v>
      </c>
      <c r="H6" s="99"/>
      <c r="I6" s="99"/>
      <c r="J6" s="99"/>
      <c r="K6" s="99"/>
      <c r="L6" s="99"/>
      <c r="M6" s="99"/>
      <c r="N6" s="99"/>
      <c r="O6" s="99"/>
      <c r="P6" s="99"/>
      <c r="Q6" s="99"/>
      <c r="R6" s="99"/>
      <c r="S6" s="99"/>
      <c r="T6" s="99"/>
      <c r="U6" s="99"/>
      <c r="V6" s="99"/>
      <c r="W6" s="99"/>
      <c r="X6" s="99"/>
      <c r="Y6" s="99"/>
      <c r="Z6" s="99"/>
      <c r="AA6" s="100"/>
      <c r="AB6" s="101"/>
    </row>
    <row r="7" s="91" customFormat="true" ht="15" hidden="false" customHeight="false" outlineLevel="0" collapsed="false">
      <c r="A7" s="102"/>
      <c r="B7" s="97"/>
      <c r="C7" s="98"/>
      <c r="D7" s="98"/>
      <c r="E7" s="98"/>
      <c r="F7" s="98"/>
      <c r="G7" s="103" t="n">
        <v>1</v>
      </c>
      <c r="H7" s="103" t="n">
        <v>2</v>
      </c>
      <c r="I7" s="103" t="n">
        <v>3</v>
      </c>
      <c r="J7" s="103" t="n">
        <v>4</v>
      </c>
      <c r="K7" s="103" t="n">
        <v>5</v>
      </c>
      <c r="L7" s="103" t="n">
        <v>6</v>
      </c>
      <c r="M7" s="103" t="n">
        <v>7</v>
      </c>
      <c r="N7" s="103" t="n">
        <v>8</v>
      </c>
      <c r="O7" s="103" t="n">
        <v>9</v>
      </c>
      <c r="P7" s="103" t="n">
        <v>10</v>
      </c>
      <c r="Q7" s="103" t="n">
        <v>11</v>
      </c>
      <c r="R7" s="103" t="n">
        <v>12</v>
      </c>
      <c r="S7" s="103" t="n">
        <v>13</v>
      </c>
      <c r="T7" s="103" t="n">
        <v>14</v>
      </c>
      <c r="U7" s="103" t="n">
        <v>15</v>
      </c>
      <c r="V7" s="103" t="n">
        <v>16</v>
      </c>
      <c r="W7" s="103" t="n">
        <v>17</v>
      </c>
      <c r="X7" s="103" t="n">
        <v>18</v>
      </c>
      <c r="Y7" s="103" t="n">
        <v>19</v>
      </c>
      <c r="Z7" s="103" t="n">
        <v>20</v>
      </c>
      <c r="AA7" s="104"/>
      <c r="AB7" s="102"/>
      <c r="AC7" s="102"/>
    </row>
    <row r="8" s="91" customFormat="true" ht="15" hidden="false" customHeight="true" outlineLevel="0" collapsed="false">
      <c r="A8" s="102"/>
      <c r="B8" s="97"/>
      <c r="C8" s="98"/>
      <c r="D8" s="98"/>
      <c r="E8" s="98"/>
      <c r="F8" s="98"/>
      <c r="G8" s="105" t="n">
        <f aca="false">30</f>
        <v>30</v>
      </c>
      <c r="H8" s="105" t="n">
        <f aca="false">G8+30</f>
        <v>60</v>
      </c>
      <c r="I8" s="105" t="n">
        <f aca="false">H8+30</f>
        <v>90</v>
      </c>
      <c r="J8" s="105" t="n">
        <f aca="false">I8+30</f>
        <v>120</v>
      </c>
      <c r="K8" s="105" t="n">
        <f aca="false">J8+30</f>
        <v>150</v>
      </c>
      <c r="L8" s="105" t="n">
        <f aca="false">K8+30</f>
        <v>180</v>
      </c>
      <c r="M8" s="105" t="n">
        <f aca="false">L8+30</f>
        <v>210</v>
      </c>
      <c r="N8" s="105" t="n">
        <f aca="false">M8+30</f>
        <v>240</v>
      </c>
      <c r="O8" s="105" t="n">
        <f aca="false">N8+30</f>
        <v>270</v>
      </c>
      <c r="P8" s="105" t="n">
        <f aca="false">O8+30</f>
        <v>300</v>
      </c>
      <c r="Q8" s="105" t="n">
        <f aca="false">P8+30</f>
        <v>330</v>
      </c>
      <c r="R8" s="105" t="n">
        <f aca="false">Q8+30</f>
        <v>360</v>
      </c>
      <c r="S8" s="105" t="n">
        <f aca="false">R8+30</f>
        <v>390</v>
      </c>
      <c r="T8" s="105" t="n">
        <f aca="false">S8+30</f>
        <v>420</v>
      </c>
      <c r="U8" s="105" t="n">
        <f aca="false">T8+30</f>
        <v>450</v>
      </c>
      <c r="V8" s="105" t="n">
        <f aca="false">U8+30</f>
        <v>480</v>
      </c>
      <c r="W8" s="105" t="n">
        <f aca="false">V8+30</f>
        <v>510</v>
      </c>
      <c r="X8" s="105" t="n">
        <f aca="false">W8+30</f>
        <v>540</v>
      </c>
      <c r="Y8" s="105" t="n">
        <f aca="false">X8+30</f>
        <v>570</v>
      </c>
      <c r="Z8" s="105" t="n">
        <f aca="false">Y8+30</f>
        <v>600</v>
      </c>
      <c r="AA8" s="104" t="s">
        <v>262</v>
      </c>
      <c r="AB8" s="104"/>
      <c r="AC8" s="102"/>
    </row>
    <row r="9" s="91" customFormat="true" ht="15" hidden="false" customHeight="false" outlineLevel="0" collapsed="false">
      <c r="A9" s="102"/>
      <c r="B9" s="106"/>
      <c r="C9" s="107"/>
      <c r="D9" s="108"/>
      <c r="E9" s="108"/>
      <c r="F9" s="109"/>
      <c r="G9" s="110"/>
      <c r="H9" s="110"/>
      <c r="I9" s="110"/>
      <c r="J9" s="110"/>
      <c r="K9" s="110"/>
      <c r="L9" s="110"/>
      <c r="M9" s="110"/>
      <c r="N9" s="110"/>
      <c r="O9" s="110"/>
      <c r="P9" s="110"/>
      <c r="Q9" s="110"/>
      <c r="R9" s="110"/>
      <c r="S9" s="110"/>
      <c r="T9" s="110"/>
      <c r="U9" s="110"/>
      <c r="V9" s="110"/>
      <c r="W9" s="110"/>
      <c r="X9" s="110"/>
      <c r="Y9" s="110"/>
      <c r="Z9" s="110"/>
      <c r="AA9" s="111"/>
      <c r="AB9" s="112"/>
      <c r="AC9" s="102"/>
    </row>
    <row r="10" s="91" customFormat="true" ht="15" hidden="false" customHeight="false" outlineLevel="0" collapsed="false">
      <c r="B10" s="113" t="n">
        <v>1</v>
      </c>
      <c r="C10" s="114" t="str">
        <f aca="false">VLOOKUP($B10,01_SINTETICO!A:M,3,0)</f>
        <v>ADMINISTRAÇÃO LOCAL</v>
      </c>
      <c r="D10" s="115" t="n">
        <f aca="false">VLOOKUP($B10,01_SINTETICO!A:M,13,0)</f>
        <v>269486.057777171</v>
      </c>
      <c r="E10" s="116" t="n">
        <f aca="false">D10/$D$40</f>
        <v>0.0272358909584432</v>
      </c>
      <c r="F10" s="117" t="s">
        <v>263</v>
      </c>
      <c r="G10" s="118" t="n">
        <f aca="false">(G15+G17+G19+G21+G23+G25+G27+G29+G31+G33+G35+G37+G39)/($D$40-$D$10-$D$12)</f>
        <v>0.0307148735539442</v>
      </c>
      <c r="H10" s="118" t="n">
        <f aca="false">(H15+H17+H19+H21+H23+H25+H27+H29+H31+H33+H35+H37+H39)/($D$40-$D$10-$D$12)</f>
        <v>0.0318344997664264</v>
      </c>
      <c r="I10" s="118" t="n">
        <f aca="false">(I15+I17+I19+I21+I23+I25+I27+I29+I31+I33+I35+I37+I39)/($D$40-$D$10-$D$12)</f>
        <v>0.0520824673312212</v>
      </c>
      <c r="J10" s="118" t="n">
        <f aca="false">(J15+J17+J19+J21+J23+J25+J27+J29+J31+J33+J35+J37+J39)/($D$40-$D$10-$D$12)</f>
        <v>0.0520824673312212</v>
      </c>
      <c r="K10" s="118" t="n">
        <f aca="false">(K15+K17+K19+K21+K23+K25+K27+K29+K31+K33+K35+K37+K39)/($D$40-$D$10-$D$12)</f>
        <v>0.0528517796928935</v>
      </c>
      <c r="L10" s="118" t="n">
        <f aca="false">(L15+L17+L19+L21+L23+L25+L27+L29+L31+L33+L35+L37+L39)/($D$40-$D$10-$D$12)</f>
        <v>0.052094356400985</v>
      </c>
      <c r="M10" s="118" t="n">
        <f aca="false">(M15+M17+M19+M21+M23+M25+M27+M29+M31+M33+M35+M37+M39)/($D$40-$D$10-$D$12)</f>
        <v>0.0500174740546686</v>
      </c>
      <c r="N10" s="118" t="n">
        <f aca="false">(N15+N17+N19+N21+N23+N25+N27+N29+N31+N33+N35+N37+N39)/($D$40-$D$10-$D$12)</f>
        <v>0.0500174740546686</v>
      </c>
      <c r="O10" s="118" t="n">
        <f aca="false">(O15+O17+O19+O21+O23+O25+O27+O29+O31+O33+O35+O37+O39)/($D$40-$D$10-$D$12)</f>
        <v>0.0500174740546686</v>
      </c>
      <c r="P10" s="118" t="n">
        <f aca="false">(P15+P17+P19+P21+P23+P25+P27+P29+P31+P33+P35+P37+P39)/($D$40-$D$10-$D$12)</f>
        <v>0.0554350273772505</v>
      </c>
      <c r="Q10" s="118" t="n">
        <f aca="false">(Q15+Q17+Q19+Q21+Q23+Q25+Q27+Q29+Q31+Q33+Q35+Q37+Q39)/($D$40-$D$10-$D$12)</f>
        <v>0.0495529598574699</v>
      </c>
      <c r="R10" s="118" t="n">
        <f aca="false">(R15+R17+R19+R21+R23+R25+R27+R29+R31+R33+R35+R37+R39)/($D$40-$D$10-$D$12)</f>
        <v>0.0513960549992421</v>
      </c>
      <c r="S10" s="118" t="n">
        <f aca="false">(S15+S17+S19+S21+S23+S25+S27+S29+S31+S33+S35+S37+S39)/($D$40-$D$10-$D$12)</f>
        <v>0.0510420361620718</v>
      </c>
      <c r="T10" s="118" t="n">
        <f aca="false">(T15+T17+T19+T21+T23+T25+T27+T29+T31+T33+T35+T37+T39)/($D$40-$D$10-$D$12)</f>
        <v>0.0510420361620718</v>
      </c>
      <c r="U10" s="118" t="n">
        <f aca="false">(U15+U17+U19+U21+U23+U25+U27+U29+U31+U33+U35+U37+U39)/($D$40-$D$10-$D$12)</f>
        <v>0.0546404929565281</v>
      </c>
      <c r="V10" s="118" t="n">
        <f aca="false">(V15+V17+V19+V21+V23+V25+V27+V29+V31+V33+V35+V37+V39)/($D$40-$D$10-$D$12)</f>
        <v>0.0546404929565281</v>
      </c>
      <c r="W10" s="118" t="n">
        <f aca="false">(W15+W17+W19+W21+W23+W25+W27+W29+W31+W33+W35+W37+W39)/($D$40-$D$10-$D$12)</f>
        <v>0.0530690534094729</v>
      </c>
      <c r="X10" s="118" t="n">
        <f aca="false">(X15+X17+X19+X21+X23+X25+X27+X29+X31+X33+X35+X37+X39)/($D$40-$D$10-$D$12)</f>
        <v>0.0530690534094729</v>
      </c>
      <c r="Y10" s="118" t="n">
        <f aca="false">(Y15+Y17+Y19+Y21+Y23+Y25+Y27+Y29+Y31+Y33+Y35+Y37+Y39)/($D$40-$D$10-$D$12)</f>
        <v>0.0521788877485575</v>
      </c>
      <c r="Z10" s="118" t="n">
        <f aca="false">(Z15+Z17+Z19+Z21+Z23+Z25+Z27+Z29+Z31+Z33+Z35+Z37+Z39)/($D$40-$D$10-$D$12)</f>
        <v>0.0522210387206375</v>
      </c>
      <c r="AA10" s="94" t="n">
        <f aca="false">SUM(G10:Z10)</f>
        <v>1</v>
      </c>
      <c r="AB10" s="119" t="n">
        <f aca="false">AA10=1</f>
        <v>1</v>
      </c>
    </row>
    <row r="11" s="91" customFormat="true" ht="15" hidden="false" customHeight="false" outlineLevel="0" collapsed="false">
      <c r="B11" s="120"/>
      <c r="C11" s="121" t="s">
        <v>264</v>
      </c>
      <c r="D11" s="122"/>
      <c r="E11" s="122"/>
      <c r="F11" s="123" t="s">
        <v>265</v>
      </c>
      <c r="G11" s="124" t="n">
        <f aca="false">G10*$D10</f>
        <v>8277.23018917671</v>
      </c>
      <c r="H11" s="124" t="n">
        <f aca="false">H10*$D10</f>
        <v>8578.95384336251</v>
      </c>
      <c r="I11" s="124" t="n">
        <f aca="false">I10*$D10</f>
        <v>14035.4988003991</v>
      </c>
      <c r="J11" s="124" t="n">
        <f aca="false">J10*$D10</f>
        <v>14035.4988003991</v>
      </c>
      <c r="K11" s="124" t="n">
        <f aca="false">K10*$D10</f>
        <v>14242.8177559454</v>
      </c>
      <c r="L11" s="124" t="n">
        <f aca="false">L10*$D10</f>
        <v>14038.7027389404</v>
      </c>
      <c r="M11" s="124" t="n">
        <f aca="false">M10*$D10</f>
        <v>13479.0119029646</v>
      </c>
      <c r="N11" s="124" t="n">
        <f aca="false">N10*$D10</f>
        <v>13479.0119029646</v>
      </c>
      <c r="O11" s="124" t="n">
        <f aca="false">O10*$D10</f>
        <v>13479.0119029646</v>
      </c>
      <c r="P11" s="124" t="n">
        <f aca="false">P10*$D10</f>
        <v>14938.9669906648</v>
      </c>
      <c r="Q11" s="124" t="n">
        <f aca="false">Q10*$D10</f>
        <v>13353.83180318</v>
      </c>
      <c r="R11" s="124" t="n">
        <f aca="false">R10*$D10</f>
        <v>13850.5202470444</v>
      </c>
      <c r="S11" s="124" t="n">
        <f aca="false">S10*$D10</f>
        <v>13755.1171062365</v>
      </c>
      <c r="T11" s="124" t="n">
        <f aca="false">T10*$D10</f>
        <v>13755.1171062365</v>
      </c>
      <c r="U11" s="124" t="n">
        <f aca="false">U10*$D10</f>
        <v>14724.851041856</v>
      </c>
      <c r="V11" s="124" t="n">
        <f aca="false">V10*$D10</f>
        <v>14724.851041856</v>
      </c>
      <c r="W11" s="124" t="n">
        <f aca="false">W10*$D10</f>
        <v>14301.369993285</v>
      </c>
      <c r="X11" s="124" t="n">
        <f aca="false">X10*$D10</f>
        <v>14301.369993285</v>
      </c>
      <c r="Y11" s="124" t="n">
        <f aca="false">Y10*$D10</f>
        <v>14061.4827585563</v>
      </c>
      <c r="Z11" s="124" t="n">
        <f aca="false">Z10*$D10</f>
        <v>14072.8418578536</v>
      </c>
      <c r="AA11" s="93" t="n">
        <f aca="false">SUM(G11:Z11)</f>
        <v>269486.057777171</v>
      </c>
      <c r="AB11" s="96" t="n">
        <f aca="false">AA11-D10&lt;0.00001</f>
        <v>1</v>
      </c>
    </row>
    <row r="12" s="91" customFormat="true" ht="15" hidden="false" customHeight="false" outlineLevel="0" collapsed="false">
      <c r="B12" s="113" t="n">
        <v>2</v>
      </c>
      <c r="C12" s="125" t="str">
        <f aca="false">VLOOKUP($B12,01_SINTETICO!A:M,3,0)</f>
        <v>CANTEIRO DE OBRAS</v>
      </c>
      <c r="D12" s="115" t="n">
        <f aca="false">VLOOKUP($B12,01_SINTETICO!A:M,13,0)</f>
        <v>16445.6935083835</v>
      </c>
      <c r="E12" s="116" t="n">
        <f aca="false">D12/$D$40</f>
        <v>0.00166210125609049</v>
      </c>
      <c r="F12" s="117" t="s">
        <v>263</v>
      </c>
      <c r="G12" s="118" t="n">
        <f aca="false">(G15+G17+G19+G21+G23+G25+G27+G29+G31+G33+G35+G37+G39)/($D$40-$D$10-$D$12)</f>
        <v>0.0307148735539442</v>
      </c>
      <c r="H12" s="118" t="n">
        <f aca="false">(H15+H17+H19+H21+H23+H25+H27+H29+H31+H33+H35+H37+H39)/($D$40-$D$10-$D$12)</f>
        <v>0.0318344997664264</v>
      </c>
      <c r="I12" s="118" t="n">
        <f aca="false">(I15+I17+I19+I21+I23+I25+I27+I29+I31+I33+I35+I37+I39)/($D$40-$D$10-$D$12)</f>
        <v>0.0520824673312212</v>
      </c>
      <c r="J12" s="118" t="n">
        <f aca="false">(J15+J17+J19+J21+J23+J25+J27+J29+J31+J33+J35+J37+J39)/($D$40-$D$10-$D$12)</f>
        <v>0.0520824673312212</v>
      </c>
      <c r="K12" s="118" t="n">
        <f aca="false">(K15+K17+K19+K21+K23+K25+K27+K29+K31+K33+K35+K37+K39)/($D$40-$D$10-$D$12)</f>
        <v>0.0528517796928935</v>
      </c>
      <c r="L12" s="118" t="n">
        <f aca="false">(L15+L17+L19+L21+L23+L25+L27+L29+L31+L33+L35+L37+L39)/($D$40-$D$10-$D$12)</f>
        <v>0.052094356400985</v>
      </c>
      <c r="M12" s="118" t="n">
        <f aca="false">(M15+M17+M19+M21+M23+M25+M27+M29+M31+M33+M35+M37+M39)/($D$40-$D$10-$D$12)</f>
        <v>0.0500174740546686</v>
      </c>
      <c r="N12" s="118" t="n">
        <f aca="false">(N15+N17+N19+N21+N23+N25+N27+N29+N31+N33+N35+N37+N39)/($D$40-$D$10-$D$12)</f>
        <v>0.0500174740546686</v>
      </c>
      <c r="O12" s="118" t="n">
        <f aca="false">(O15+O17+O19+O21+O23+O25+O27+O29+O31+O33+O35+O37+O39)/($D$40-$D$10-$D$12)</f>
        <v>0.0500174740546686</v>
      </c>
      <c r="P12" s="118" t="n">
        <f aca="false">(P15+P17+P19+P21+P23+P25+P27+P29+P31+P33+P35+P37+P39)/($D$40-$D$10-$D$12)</f>
        <v>0.0554350273772505</v>
      </c>
      <c r="Q12" s="118" t="n">
        <f aca="false">(Q15+Q17+Q19+Q21+Q23+Q25+Q27+Q29+Q31+Q33+Q35+Q37+Q39)/($D$40-$D$10-$D$12)</f>
        <v>0.0495529598574699</v>
      </c>
      <c r="R12" s="118" t="n">
        <f aca="false">(R15+R17+R19+R21+R23+R25+R27+R29+R31+R33+R35+R37+R39)/($D$40-$D$10-$D$12)</f>
        <v>0.0513960549992421</v>
      </c>
      <c r="S12" s="118" t="n">
        <f aca="false">(S15+S17+S19+S21+S23+S25+S27+S29+S31+S33+S35+S37+S39)/($D$40-$D$10-$D$12)</f>
        <v>0.0510420361620718</v>
      </c>
      <c r="T12" s="118" t="n">
        <f aca="false">(T15+T17+T19+T21+T23+T25+T27+T29+T31+T33+T35+T37+T39)/($D$40-$D$10-$D$12)</f>
        <v>0.0510420361620718</v>
      </c>
      <c r="U12" s="118" t="n">
        <f aca="false">(U15+U17+U19+U21+U23+U25+U27+U29+U31+U33+U35+U37+U39)/($D$40-$D$10-$D$12)</f>
        <v>0.0546404929565281</v>
      </c>
      <c r="V12" s="118" t="n">
        <f aca="false">(V15+V17+V19+V21+V23+V25+V27+V29+V31+V33+V35+V37+V39)/($D$40-$D$10-$D$12)</f>
        <v>0.0546404929565281</v>
      </c>
      <c r="W12" s="118" t="n">
        <f aca="false">(W15+W17+W19+W21+W23+W25+W27+W29+W31+W33+W35+W37+W39)/($D$40-$D$10-$D$12)</f>
        <v>0.0530690534094729</v>
      </c>
      <c r="X12" s="118" t="n">
        <f aca="false">(X15+X17+X19+X21+X23+X25+X27+X29+X31+X33+X35+X37+X39)/($D$40-$D$10-$D$12)</f>
        <v>0.0530690534094729</v>
      </c>
      <c r="Y12" s="118" t="n">
        <f aca="false">(Y15+Y17+Y19+Y21+Y23+Y25+Y27+Y29+Y31+Y33+Y35+Y37+Y39)/($D$40-$D$10-$D$12)</f>
        <v>0.0521788877485575</v>
      </c>
      <c r="Z12" s="118" t="n">
        <f aca="false">(Z15+Z17+Z19+Z21+Z23+Z25+Z27+Z29+Z31+Z33+Z35+Z37+Z39)/($D$40-$D$10-$D$12)</f>
        <v>0.0522210387206375</v>
      </c>
      <c r="AA12" s="94" t="n">
        <f aca="false">SUM(G12:Z12)</f>
        <v>1</v>
      </c>
      <c r="AB12" s="119" t="n">
        <f aca="false">AA12=1</f>
        <v>1</v>
      </c>
    </row>
    <row r="13" s="91" customFormat="true" ht="15" hidden="false" customHeight="false" outlineLevel="0" collapsed="false">
      <c r="B13" s="120"/>
      <c r="C13" s="121"/>
      <c r="D13" s="122"/>
      <c r="E13" s="122"/>
      <c r="F13" s="123" t="s">
        <v>265</v>
      </c>
      <c r="G13" s="124" t="n">
        <f aca="false">G12*$D12</f>
        <v>505.127396616919</v>
      </c>
      <c r="H13" s="124" t="n">
        <f aca="false">H12*$D12</f>
        <v>523.540426151353</v>
      </c>
      <c r="I13" s="124" t="n">
        <f aca="false">I12*$D12</f>
        <v>856.532294889658</v>
      </c>
      <c r="J13" s="124" t="n">
        <f aca="false">J12*$D12</f>
        <v>856.532294889658</v>
      </c>
      <c r="K13" s="124" t="n">
        <f aca="false">K12*$D12</f>
        <v>869.184170201932</v>
      </c>
      <c r="L13" s="124" t="n">
        <f aca="false">L12*$D12</f>
        <v>856.727818887093</v>
      </c>
      <c r="M13" s="124" t="n">
        <f aca="false">M12*$D12</f>
        <v>822.572048366602</v>
      </c>
      <c r="N13" s="124" t="n">
        <f aca="false">N12*$D12</f>
        <v>822.572048366602</v>
      </c>
      <c r="O13" s="124" t="n">
        <f aca="false">O12*$D12</f>
        <v>822.572048366602</v>
      </c>
      <c r="P13" s="124" t="n">
        <f aca="false">P12*$D12</f>
        <v>911.667469875108</v>
      </c>
      <c r="Q13" s="124" t="n">
        <f aca="false">Q12*$D12</f>
        <v>814.932790249179</v>
      </c>
      <c r="R13" s="124" t="n">
        <f aca="false">R12*$D12</f>
        <v>845.243768057556</v>
      </c>
      <c r="S13" s="124" t="n">
        <f aca="false">S12*$D12</f>
        <v>839.421682765259</v>
      </c>
      <c r="T13" s="124" t="n">
        <f aca="false">T12*$D12</f>
        <v>839.421682765259</v>
      </c>
      <c r="U13" s="124" t="n">
        <f aca="false">U12*$D12</f>
        <v>898.600800310047</v>
      </c>
      <c r="V13" s="124" t="n">
        <f aca="false">V12*$D12</f>
        <v>898.600800310047</v>
      </c>
      <c r="W13" s="124" t="n">
        <f aca="false">W12*$D12</f>
        <v>872.757387152223</v>
      </c>
      <c r="X13" s="124" t="n">
        <f aca="false">X12*$D12</f>
        <v>872.757387152223</v>
      </c>
      <c r="Y13" s="124" t="n">
        <f aca="false">Y12*$D12</f>
        <v>858.117995521121</v>
      </c>
      <c r="Z13" s="124" t="n">
        <f aca="false">Z12*$D12</f>
        <v>858.811197489031</v>
      </c>
      <c r="AA13" s="93" t="n">
        <f aca="false">SUM(G13:Z13)</f>
        <v>16445.6935083835</v>
      </c>
      <c r="AB13" s="96" t="n">
        <f aca="false">AA13=D12</f>
        <v>1</v>
      </c>
    </row>
    <row r="14" s="91" customFormat="true" ht="15" hidden="false" customHeight="false" outlineLevel="0" collapsed="false">
      <c r="B14" s="113" t="n">
        <v>3</v>
      </c>
      <c r="C14" s="125" t="str">
        <f aca="false">VLOOKUP($B14,01_SINTETICO!A:M,3,0)</f>
        <v>RETIRADAS E DEMOLIÇÕES</v>
      </c>
      <c r="D14" s="115" t="n">
        <f aca="false">VLOOKUP($B14,01_SINTETICO!A:M,13,0)</f>
        <v>90167.4175133954</v>
      </c>
      <c r="E14" s="116" t="n">
        <f aca="false">D14/$D$40</f>
        <v>0.00911286458251533</v>
      </c>
      <c r="F14" s="117" t="s">
        <v>263</v>
      </c>
      <c r="G14" s="126" t="n">
        <v>0.25</v>
      </c>
      <c r="H14" s="126" t="n">
        <v>0.25</v>
      </c>
      <c r="I14" s="126" t="n">
        <v>0.25</v>
      </c>
      <c r="J14" s="126" t="n">
        <v>0.25</v>
      </c>
      <c r="K14" s="127"/>
      <c r="L14" s="127"/>
      <c r="M14" s="127"/>
      <c r="N14" s="127"/>
      <c r="O14" s="127"/>
      <c r="P14" s="127"/>
      <c r="Q14" s="127"/>
      <c r="R14" s="127"/>
      <c r="S14" s="127"/>
      <c r="T14" s="127"/>
      <c r="U14" s="127"/>
      <c r="V14" s="127"/>
      <c r="W14" s="127"/>
      <c r="X14" s="127"/>
      <c r="Y14" s="127"/>
      <c r="Z14" s="127"/>
      <c r="AA14" s="94" t="n">
        <f aca="false">SUM(G14:Z14)</f>
        <v>1</v>
      </c>
      <c r="AB14" s="119" t="n">
        <f aca="false">AA14=1</f>
        <v>1</v>
      </c>
    </row>
    <row r="15" s="91" customFormat="true" ht="15" hidden="false" customHeight="false" outlineLevel="0" collapsed="false">
      <c r="B15" s="120"/>
      <c r="C15" s="121"/>
      <c r="D15" s="122"/>
      <c r="E15" s="122"/>
      <c r="F15" s="123" t="s">
        <v>265</v>
      </c>
      <c r="G15" s="124" t="n">
        <f aca="false">G14*$D14</f>
        <v>22541.8543783489</v>
      </c>
      <c r="H15" s="124" t="n">
        <f aca="false">H14*$D14</f>
        <v>22541.8543783489</v>
      </c>
      <c r="I15" s="124" t="n">
        <f aca="false">I14*$D14</f>
        <v>22541.8543783489</v>
      </c>
      <c r="J15" s="124" t="n">
        <f aca="false">J14*$D14</f>
        <v>22541.8543783489</v>
      </c>
      <c r="K15" s="124"/>
      <c r="L15" s="124"/>
      <c r="M15" s="124"/>
      <c r="N15" s="124"/>
      <c r="O15" s="124"/>
      <c r="P15" s="124"/>
      <c r="Q15" s="124"/>
      <c r="R15" s="124"/>
      <c r="S15" s="124"/>
      <c r="T15" s="124"/>
      <c r="U15" s="124"/>
      <c r="V15" s="124"/>
      <c r="W15" s="124"/>
      <c r="X15" s="124"/>
      <c r="Y15" s="124"/>
      <c r="Z15" s="124"/>
      <c r="AA15" s="93" t="n">
        <f aca="false">SUM(G15:Z15)</f>
        <v>90167.4175133954</v>
      </c>
      <c r="AB15" s="96" t="n">
        <f aca="false">AA15=D14</f>
        <v>1</v>
      </c>
    </row>
    <row r="16" s="91" customFormat="true" ht="15" hidden="false" customHeight="false" outlineLevel="0" collapsed="false">
      <c r="B16" s="113" t="n">
        <v>4</v>
      </c>
      <c r="C16" s="125" t="str">
        <f aca="false">VLOOKUP($B16,01_SINTETICO!A:M,3,0)</f>
        <v>PISO ELEVADO</v>
      </c>
      <c r="D16" s="115" t="n">
        <f aca="false">VLOOKUP($B16,01_SINTETICO!A:M,13,0)</f>
        <v>5651836.26827783</v>
      </c>
      <c r="E16" s="116" t="n">
        <f aca="false">D16/$D$40</f>
        <v>0.571208757838862</v>
      </c>
      <c r="F16" s="117" t="s">
        <v>263</v>
      </c>
      <c r="G16" s="127"/>
      <c r="H16" s="126" t="n">
        <v>0.02</v>
      </c>
      <c r="I16" s="126" t="n">
        <v>0.06</v>
      </c>
      <c r="J16" s="126" t="n">
        <v>0.06</v>
      </c>
      <c r="K16" s="126" t="n">
        <v>0.06</v>
      </c>
      <c r="L16" s="126" t="n">
        <v>0.06</v>
      </c>
      <c r="M16" s="126" t="n">
        <v>0.06</v>
      </c>
      <c r="N16" s="126" t="n">
        <v>0.06</v>
      </c>
      <c r="O16" s="126" t="n">
        <v>0.06</v>
      </c>
      <c r="P16" s="126" t="n">
        <v>0.06</v>
      </c>
      <c r="Q16" s="126" t="n">
        <f aca="false">1/20</f>
        <v>0.05</v>
      </c>
      <c r="R16" s="126" t="n">
        <f aca="false">1/20</f>
        <v>0.05</v>
      </c>
      <c r="S16" s="126" t="n">
        <f aca="false">1/20</f>
        <v>0.05</v>
      </c>
      <c r="T16" s="126" t="n">
        <f aca="false">1/20</f>
        <v>0.05</v>
      </c>
      <c r="U16" s="126" t="n">
        <f aca="false">1/20</f>
        <v>0.05</v>
      </c>
      <c r="V16" s="126" t="n">
        <f aca="false">1/20</f>
        <v>0.05</v>
      </c>
      <c r="W16" s="126" t="n">
        <f aca="false">1/20</f>
        <v>0.05</v>
      </c>
      <c r="X16" s="126" t="n">
        <f aca="false">1/20</f>
        <v>0.05</v>
      </c>
      <c r="Y16" s="126" t="n">
        <f aca="false">1/20</f>
        <v>0.05</v>
      </c>
      <c r="Z16" s="126" t="n">
        <f aca="false">1/20</f>
        <v>0.05</v>
      </c>
      <c r="AA16" s="94" t="n">
        <f aca="false">SUM(G16:Z16)</f>
        <v>1</v>
      </c>
      <c r="AB16" s="119" t="n">
        <f aca="false">AA16=1</f>
        <v>1</v>
      </c>
    </row>
    <row r="17" s="91" customFormat="true" ht="15" hidden="false" customHeight="false" outlineLevel="0" collapsed="false">
      <c r="B17" s="120"/>
      <c r="C17" s="121"/>
      <c r="D17" s="122"/>
      <c r="E17" s="122"/>
      <c r="F17" s="123" t="s">
        <v>265</v>
      </c>
      <c r="G17" s="124"/>
      <c r="H17" s="124" t="n">
        <f aca="false">H16*$D16</f>
        <v>113036.725365557</v>
      </c>
      <c r="I17" s="124" t="n">
        <f aca="false">I16*$D16</f>
        <v>339110.17609667</v>
      </c>
      <c r="J17" s="124" t="n">
        <f aca="false">J16*$D16</f>
        <v>339110.17609667</v>
      </c>
      <c r="K17" s="124" t="n">
        <f aca="false">K16*$D16</f>
        <v>339110.17609667</v>
      </c>
      <c r="L17" s="124" t="n">
        <f aca="false">L16*$D16</f>
        <v>339110.17609667</v>
      </c>
      <c r="M17" s="124" t="n">
        <f aca="false">M16*$D16</f>
        <v>339110.17609667</v>
      </c>
      <c r="N17" s="124" t="n">
        <f aca="false">N16*$D16</f>
        <v>339110.17609667</v>
      </c>
      <c r="O17" s="124" t="n">
        <f aca="false">O16*$D16</f>
        <v>339110.17609667</v>
      </c>
      <c r="P17" s="124" t="n">
        <f aca="false">P16*$D16</f>
        <v>339110.17609667</v>
      </c>
      <c r="Q17" s="124" t="n">
        <f aca="false">Q16*$D16</f>
        <v>282591.813413892</v>
      </c>
      <c r="R17" s="124" t="n">
        <f aca="false">R16*$D16</f>
        <v>282591.813413892</v>
      </c>
      <c r="S17" s="124" t="n">
        <f aca="false">S16*$D16</f>
        <v>282591.813413892</v>
      </c>
      <c r="T17" s="124" t="n">
        <f aca="false">T16*$D16</f>
        <v>282591.813413892</v>
      </c>
      <c r="U17" s="124" t="n">
        <f aca="false">U16*$D16</f>
        <v>282591.813413892</v>
      </c>
      <c r="V17" s="124" t="n">
        <f aca="false">V16*$D16</f>
        <v>282591.813413892</v>
      </c>
      <c r="W17" s="124" t="n">
        <f aca="false">W16*$D16</f>
        <v>282591.813413892</v>
      </c>
      <c r="X17" s="124" t="n">
        <f aca="false">X16*$D16</f>
        <v>282591.813413892</v>
      </c>
      <c r="Y17" s="124" t="n">
        <f aca="false">Y16*$D16</f>
        <v>282591.813413892</v>
      </c>
      <c r="Z17" s="124" t="n">
        <f aca="false">Z16*$D16</f>
        <v>282591.813413892</v>
      </c>
      <c r="AA17" s="93" t="n">
        <f aca="false">SUM(G17:Z17)</f>
        <v>5651836.26827783</v>
      </c>
      <c r="AB17" s="96" t="n">
        <f aca="false">AA17=D16</f>
        <v>1</v>
      </c>
    </row>
    <row r="18" s="91" customFormat="true" ht="15" hidden="false" customHeight="false" outlineLevel="0" collapsed="false">
      <c r="B18" s="113" t="n">
        <v>5</v>
      </c>
      <c r="C18" s="125" t="str">
        <f aca="false">VLOOKUP($B18,01_SINTETICO!A:M,3,0)</f>
        <v>DIVISORIAS</v>
      </c>
      <c r="D18" s="115" t="n">
        <f aca="false">VLOOKUP($B18,01_SINTETICO!A:M,13,0)</f>
        <v>1995590.65420157</v>
      </c>
      <c r="E18" s="116" t="n">
        <f aca="false">D18/$D$40</f>
        <v>0.201686461644201</v>
      </c>
      <c r="F18" s="117" t="s">
        <v>263</v>
      </c>
      <c r="G18" s="126" t="n">
        <v>0.025</v>
      </c>
      <c r="H18" s="126" t="n">
        <v>0.05</v>
      </c>
      <c r="I18" s="126" t="n">
        <f aca="false">1/20</f>
        <v>0.05</v>
      </c>
      <c r="J18" s="126" t="n">
        <f aca="false">1/20</f>
        <v>0.05</v>
      </c>
      <c r="K18" s="126" t="n">
        <v>0.065</v>
      </c>
      <c r="L18" s="126" t="n">
        <v>0.06</v>
      </c>
      <c r="M18" s="126" t="n">
        <f aca="false">1/20</f>
        <v>0.05</v>
      </c>
      <c r="N18" s="126" t="n">
        <f aca="false">1/20</f>
        <v>0.05</v>
      </c>
      <c r="O18" s="126" t="n">
        <f aca="false">1/20</f>
        <v>0.05</v>
      </c>
      <c r="P18" s="126" t="n">
        <f aca="false">1/20</f>
        <v>0.05</v>
      </c>
      <c r="Q18" s="126" t="n">
        <f aca="false">1/20</f>
        <v>0.05</v>
      </c>
      <c r="R18" s="126" t="n">
        <f aca="false">1/20</f>
        <v>0.05</v>
      </c>
      <c r="S18" s="126" t="n">
        <f aca="false">1/20</f>
        <v>0.05</v>
      </c>
      <c r="T18" s="126" t="n">
        <f aca="false">1/20</f>
        <v>0.05</v>
      </c>
      <c r="U18" s="126" t="n">
        <f aca="false">1/20</f>
        <v>0.05</v>
      </c>
      <c r="V18" s="126" t="n">
        <f aca="false">1/20</f>
        <v>0.05</v>
      </c>
      <c r="W18" s="126" t="n">
        <f aca="false">1/20</f>
        <v>0.05</v>
      </c>
      <c r="X18" s="126" t="n">
        <f aca="false">1/20</f>
        <v>0.05</v>
      </c>
      <c r="Y18" s="126" t="n">
        <f aca="false">1/20</f>
        <v>0.05</v>
      </c>
      <c r="Z18" s="126" t="n">
        <f aca="false">1/20</f>
        <v>0.05</v>
      </c>
      <c r="AA18" s="94" t="n">
        <f aca="false">SUM(G18:Z18)</f>
        <v>1</v>
      </c>
      <c r="AB18" s="119" t="n">
        <f aca="false">AA18=1</f>
        <v>1</v>
      </c>
    </row>
    <row r="19" s="91" customFormat="true" ht="15" hidden="false" customHeight="false" outlineLevel="0" collapsed="false">
      <c r="B19" s="120"/>
      <c r="C19" s="121"/>
      <c r="D19" s="122"/>
      <c r="E19" s="122"/>
      <c r="F19" s="123" t="s">
        <v>265</v>
      </c>
      <c r="G19" s="124" t="n">
        <f aca="false">G18*$D18</f>
        <v>49889.7663550392</v>
      </c>
      <c r="H19" s="124" t="n">
        <f aca="false">H18*$D18</f>
        <v>99779.5327100783</v>
      </c>
      <c r="I19" s="124" t="n">
        <f aca="false">I18*$D18</f>
        <v>99779.5327100783</v>
      </c>
      <c r="J19" s="124" t="n">
        <f aca="false">J18*$D18</f>
        <v>99779.5327100783</v>
      </c>
      <c r="K19" s="124" t="n">
        <f aca="false">K18*$D18</f>
        <v>129713.392523102</v>
      </c>
      <c r="L19" s="124" t="n">
        <f aca="false">L18*$D18</f>
        <v>119735.439252094</v>
      </c>
      <c r="M19" s="124" t="n">
        <f aca="false">M18*$D18</f>
        <v>99779.5327100783</v>
      </c>
      <c r="N19" s="124" t="n">
        <f aca="false">N18*$D18</f>
        <v>99779.5327100783</v>
      </c>
      <c r="O19" s="124" t="n">
        <f aca="false">O18*$D18</f>
        <v>99779.5327100783</v>
      </c>
      <c r="P19" s="124" t="n">
        <f aca="false">P18*$D18</f>
        <v>99779.5327100783</v>
      </c>
      <c r="Q19" s="124" t="n">
        <f aca="false">Q18*$D18</f>
        <v>99779.5327100783</v>
      </c>
      <c r="R19" s="124" t="n">
        <f aca="false">R18*$D18</f>
        <v>99779.5327100783</v>
      </c>
      <c r="S19" s="124" t="n">
        <f aca="false">S18*$D18</f>
        <v>99779.5327100783</v>
      </c>
      <c r="T19" s="124" t="n">
        <f aca="false">T18*$D18</f>
        <v>99779.5327100783</v>
      </c>
      <c r="U19" s="124" t="n">
        <f aca="false">U18*$D18</f>
        <v>99779.5327100783</v>
      </c>
      <c r="V19" s="124" t="n">
        <f aca="false">V18*$D18</f>
        <v>99779.5327100783</v>
      </c>
      <c r="W19" s="124" t="n">
        <f aca="false">W18*$D18</f>
        <v>99779.5327100783</v>
      </c>
      <c r="X19" s="124" t="n">
        <f aca="false">X18*$D18</f>
        <v>99779.5327100783</v>
      </c>
      <c r="Y19" s="124" t="n">
        <f aca="false">Y18*$D18</f>
        <v>99779.5327100783</v>
      </c>
      <c r="Z19" s="124" t="n">
        <f aca="false">Z18*$D18</f>
        <v>99779.5327100783</v>
      </c>
      <c r="AA19" s="93" t="n">
        <f aca="false">SUM(G19:Z19)</f>
        <v>1995590.65420157</v>
      </c>
      <c r="AB19" s="96" t="n">
        <f aca="false">AA19=D18</f>
        <v>1</v>
      </c>
    </row>
    <row r="20" s="91" customFormat="true" ht="15" hidden="false" customHeight="false" outlineLevel="0" collapsed="false">
      <c r="B20" s="113" t="n">
        <v>6</v>
      </c>
      <c r="C20" s="125" t="str">
        <f aca="false">VLOOKUP($B20,01_SINTETICO!A:M,3,0)</f>
        <v>PINTURA</v>
      </c>
      <c r="D20" s="115" t="n">
        <f aca="false">VLOOKUP($B20,01_SINTETICO!A:M,13,0)</f>
        <v>340162.110829938</v>
      </c>
      <c r="E20" s="116" t="n">
        <f aca="false">D20/$D$40</f>
        <v>0.0343788403569979</v>
      </c>
      <c r="F20" s="117" t="s">
        <v>263</v>
      </c>
      <c r="G20" s="126" t="n">
        <v>0.54</v>
      </c>
      <c r="H20" s="127"/>
      <c r="I20" s="127"/>
      <c r="J20" s="127"/>
      <c r="K20" s="127"/>
      <c r="L20" s="127"/>
      <c r="M20" s="127"/>
      <c r="N20" s="127"/>
      <c r="O20" s="127"/>
      <c r="P20" s="127"/>
      <c r="Q20" s="127"/>
      <c r="R20" s="126" t="n">
        <v>0.06</v>
      </c>
      <c r="S20" s="126" t="n">
        <v>0.05</v>
      </c>
      <c r="T20" s="126" t="n">
        <v>0.05</v>
      </c>
      <c r="U20" s="126" t="n">
        <v>0.05</v>
      </c>
      <c r="V20" s="126" t="n">
        <v>0.05</v>
      </c>
      <c r="W20" s="126" t="n">
        <v>0.05</v>
      </c>
      <c r="X20" s="126" t="n">
        <v>0.05</v>
      </c>
      <c r="Y20" s="126" t="n">
        <v>0.05</v>
      </c>
      <c r="Z20" s="126" t="n">
        <v>0.05</v>
      </c>
      <c r="AA20" s="94" t="n">
        <f aca="false">SUM(G20:Z20)</f>
        <v>1</v>
      </c>
      <c r="AB20" s="119" t="n">
        <f aca="false">AA20=1</f>
        <v>1</v>
      </c>
    </row>
    <row r="21" s="91" customFormat="true" ht="15" hidden="false" customHeight="false" outlineLevel="0" collapsed="false">
      <c r="B21" s="120"/>
      <c r="C21" s="121"/>
      <c r="D21" s="122"/>
      <c r="E21" s="122"/>
      <c r="F21" s="123" t="s">
        <v>265</v>
      </c>
      <c r="G21" s="124" t="n">
        <f aca="false">G20*$D20</f>
        <v>183687.539848167</v>
      </c>
      <c r="H21" s="124"/>
      <c r="I21" s="124"/>
      <c r="J21" s="124"/>
      <c r="K21" s="124"/>
      <c r="L21" s="124"/>
      <c r="M21" s="124"/>
      <c r="N21" s="124"/>
      <c r="O21" s="124"/>
      <c r="P21" s="124"/>
      <c r="Q21" s="124"/>
      <c r="R21" s="124" t="n">
        <f aca="false">R20*$D20</f>
        <v>20409.7266497963</v>
      </c>
      <c r="S21" s="124" t="n">
        <f aca="false">S20*$D20</f>
        <v>17008.1055414969</v>
      </c>
      <c r="T21" s="124" t="n">
        <f aca="false">T20*$D20</f>
        <v>17008.1055414969</v>
      </c>
      <c r="U21" s="124" t="n">
        <f aca="false">U20*$D20</f>
        <v>17008.1055414969</v>
      </c>
      <c r="V21" s="124" t="n">
        <f aca="false">V20*$D20</f>
        <v>17008.1055414969</v>
      </c>
      <c r="W21" s="124" t="n">
        <f aca="false">W20*$D20</f>
        <v>17008.1055414969</v>
      </c>
      <c r="X21" s="124" t="n">
        <f aca="false">X20*$D20</f>
        <v>17008.1055414969</v>
      </c>
      <c r="Y21" s="124" t="n">
        <f aca="false">Y20*$D20</f>
        <v>17008.1055414969</v>
      </c>
      <c r="Z21" s="124" t="n">
        <f aca="false">Z20*$D20</f>
        <v>17008.1055414969</v>
      </c>
      <c r="AA21" s="93" t="n">
        <f aca="false">SUM(G21:Z21)</f>
        <v>340162.110829938</v>
      </c>
      <c r="AB21" s="96" t="n">
        <f aca="false">AA21=D20</f>
        <v>1</v>
      </c>
    </row>
    <row r="22" s="91" customFormat="true" ht="15" hidden="false" customHeight="false" outlineLevel="0" collapsed="false">
      <c r="B22" s="113" t="n">
        <v>7</v>
      </c>
      <c r="C22" s="125" t="str">
        <f aca="false">VLOOKUP($B22,01_SINTETICO!A:M,3,0)</f>
        <v>ENCHIMENTO DA MURETA PERIFERICA (LADO T-51)</v>
      </c>
      <c r="D22" s="115" t="n">
        <f aca="false">VLOOKUP($B22,01_SINTETICO!A:M,13,0)</f>
        <v>16201.1100478569</v>
      </c>
      <c r="E22" s="116" t="n">
        <f aca="false">D22/$D$40</f>
        <v>0.00163738217223106</v>
      </c>
      <c r="F22" s="117" t="s">
        <v>263</v>
      </c>
      <c r="G22" s="127"/>
      <c r="H22" s="127"/>
      <c r="I22" s="127"/>
      <c r="J22" s="127"/>
      <c r="K22" s="127"/>
      <c r="L22" s="126" t="n">
        <f aca="false">1/6</f>
        <v>0.166666666666667</v>
      </c>
      <c r="M22" s="126" t="n">
        <f aca="false">1/6</f>
        <v>0.166666666666667</v>
      </c>
      <c r="N22" s="126" t="n">
        <f aca="false">1/6</f>
        <v>0.166666666666667</v>
      </c>
      <c r="O22" s="126" t="n">
        <f aca="false">1/6</f>
        <v>0.166666666666667</v>
      </c>
      <c r="P22" s="126" t="n">
        <f aca="false">1/6</f>
        <v>0.166666666666667</v>
      </c>
      <c r="Q22" s="126" t="n">
        <f aca="false">1/6</f>
        <v>0.166666666666667</v>
      </c>
      <c r="R22" s="127"/>
      <c r="S22" s="127"/>
      <c r="T22" s="127"/>
      <c r="U22" s="127"/>
      <c r="V22" s="127"/>
      <c r="W22" s="127"/>
      <c r="X22" s="127"/>
      <c r="Y22" s="127"/>
      <c r="Z22" s="127"/>
      <c r="AA22" s="94" t="n">
        <f aca="false">SUM(G22:Z22)</f>
        <v>1</v>
      </c>
      <c r="AB22" s="119" t="n">
        <f aca="false">AA22=1</f>
        <v>1</v>
      </c>
    </row>
    <row r="23" s="91" customFormat="true" ht="15" hidden="false" customHeight="false" outlineLevel="0" collapsed="false">
      <c r="B23" s="120"/>
      <c r="C23" s="121"/>
      <c r="D23" s="122"/>
      <c r="E23" s="122"/>
      <c r="F23" s="123" t="s">
        <v>265</v>
      </c>
      <c r="G23" s="124"/>
      <c r="H23" s="124"/>
      <c r="I23" s="124"/>
      <c r="J23" s="124"/>
      <c r="K23" s="124"/>
      <c r="L23" s="124" t="n">
        <f aca="false">L22*$D22</f>
        <v>2700.18500797615</v>
      </c>
      <c r="M23" s="124" t="n">
        <f aca="false">M22*$D22</f>
        <v>2700.18500797615</v>
      </c>
      <c r="N23" s="124" t="n">
        <f aca="false">N22*$D22</f>
        <v>2700.18500797615</v>
      </c>
      <c r="O23" s="124" t="n">
        <f aca="false">O22*$D22</f>
        <v>2700.18500797615</v>
      </c>
      <c r="P23" s="124" t="n">
        <f aca="false">P22*$D22</f>
        <v>2700.18500797615</v>
      </c>
      <c r="Q23" s="124" t="n">
        <f aca="false">Q22*$D22</f>
        <v>2700.18500797615</v>
      </c>
      <c r="R23" s="124"/>
      <c r="S23" s="124"/>
      <c r="T23" s="124"/>
      <c r="U23" s="124"/>
      <c r="V23" s="124"/>
      <c r="W23" s="124"/>
      <c r="X23" s="124"/>
      <c r="Y23" s="124"/>
      <c r="Z23" s="124"/>
      <c r="AA23" s="93" t="n">
        <f aca="false">SUM(G23:Z23)</f>
        <v>16201.1100478569</v>
      </c>
      <c r="AB23" s="96" t="n">
        <f aca="false">AA23=D22</f>
        <v>1</v>
      </c>
    </row>
    <row r="24" s="91" customFormat="true" ht="15" hidden="false" customHeight="false" outlineLevel="0" collapsed="false">
      <c r="B24" s="113" t="n">
        <v>8</v>
      </c>
      <c r="C24" s="125" t="str">
        <f aca="false">VLOOKUP($B24,01_SINTETICO!A:M,3,0)</f>
        <v>INSTALACOES ELETRICAS / LOGICAS</v>
      </c>
      <c r="D24" s="115" t="n">
        <f aca="false">VLOOKUP($B24,01_SINTETICO!A:M,13,0)</f>
        <v>464957.2741571</v>
      </c>
      <c r="E24" s="116" t="n">
        <f aca="false">D24/$D$40</f>
        <v>0.0469913943739116</v>
      </c>
      <c r="F24" s="117" t="s">
        <v>263</v>
      </c>
      <c r="G24" s="126" t="n">
        <f aca="false">1/20</f>
        <v>0.05</v>
      </c>
      <c r="H24" s="126" t="n">
        <f aca="false">1/20</f>
        <v>0.05</v>
      </c>
      <c r="I24" s="126" t="n">
        <f aca="false">1/20</f>
        <v>0.05</v>
      </c>
      <c r="J24" s="126" t="n">
        <f aca="false">1/20</f>
        <v>0.05</v>
      </c>
      <c r="K24" s="126" t="n">
        <f aca="false">1/20</f>
        <v>0.05</v>
      </c>
      <c r="L24" s="126" t="n">
        <f aca="false">1/20</f>
        <v>0.05</v>
      </c>
      <c r="M24" s="126" t="n">
        <f aca="false">1/20</f>
        <v>0.05</v>
      </c>
      <c r="N24" s="126" t="n">
        <f aca="false">1/20</f>
        <v>0.05</v>
      </c>
      <c r="O24" s="126" t="n">
        <f aca="false">1/20</f>
        <v>0.05</v>
      </c>
      <c r="P24" s="126" t="n">
        <f aca="false">1/20</f>
        <v>0.05</v>
      </c>
      <c r="Q24" s="126" t="n">
        <f aca="false">1/20</f>
        <v>0.05</v>
      </c>
      <c r="R24" s="126" t="n">
        <f aca="false">1/20</f>
        <v>0.05</v>
      </c>
      <c r="S24" s="126" t="n">
        <f aca="false">1/20</f>
        <v>0.05</v>
      </c>
      <c r="T24" s="126" t="n">
        <f aca="false">1/20</f>
        <v>0.05</v>
      </c>
      <c r="U24" s="126" t="n">
        <f aca="false">1/20</f>
        <v>0.05</v>
      </c>
      <c r="V24" s="126" t="n">
        <f aca="false">1/20</f>
        <v>0.05</v>
      </c>
      <c r="W24" s="126" t="n">
        <f aca="false">1/20</f>
        <v>0.05</v>
      </c>
      <c r="X24" s="126" t="n">
        <f aca="false">1/20</f>
        <v>0.05</v>
      </c>
      <c r="Y24" s="126" t="n">
        <f aca="false">1/20</f>
        <v>0.05</v>
      </c>
      <c r="Z24" s="126" t="n">
        <f aca="false">1/20</f>
        <v>0.05</v>
      </c>
      <c r="AA24" s="94" t="n">
        <f aca="false">SUM(G24:Z24)</f>
        <v>1</v>
      </c>
      <c r="AB24" s="119" t="n">
        <f aca="false">AA24=1</f>
        <v>1</v>
      </c>
    </row>
    <row r="25" s="91" customFormat="true" ht="15" hidden="false" customHeight="false" outlineLevel="0" collapsed="false">
      <c r="B25" s="120"/>
      <c r="C25" s="121"/>
      <c r="D25" s="122"/>
      <c r="E25" s="122"/>
      <c r="F25" s="123" t="s">
        <v>265</v>
      </c>
      <c r="G25" s="124" t="n">
        <f aca="false">G24*$D24</f>
        <v>23247.863707855</v>
      </c>
      <c r="H25" s="124" t="n">
        <f aca="false">H24*$D24</f>
        <v>23247.863707855</v>
      </c>
      <c r="I25" s="124" t="n">
        <f aca="false">I24*$D24</f>
        <v>23247.863707855</v>
      </c>
      <c r="J25" s="124" t="n">
        <f aca="false">J24*$D24</f>
        <v>23247.863707855</v>
      </c>
      <c r="K25" s="124" t="n">
        <f aca="false">K24*$D24</f>
        <v>23247.863707855</v>
      </c>
      <c r="L25" s="124" t="n">
        <f aca="false">L24*$D24</f>
        <v>23247.863707855</v>
      </c>
      <c r="M25" s="124" t="n">
        <f aca="false">M24*$D24</f>
        <v>23247.863707855</v>
      </c>
      <c r="N25" s="124" t="n">
        <f aca="false">N24*$D24</f>
        <v>23247.863707855</v>
      </c>
      <c r="O25" s="124" t="n">
        <f aca="false">O24*$D24</f>
        <v>23247.863707855</v>
      </c>
      <c r="P25" s="124" t="n">
        <f aca="false">P24*$D24</f>
        <v>23247.863707855</v>
      </c>
      <c r="Q25" s="124" t="n">
        <f aca="false">Q24*$D24</f>
        <v>23247.863707855</v>
      </c>
      <c r="R25" s="124" t="n">
        <f aca="false">R24*$D24</f>
        <v>23247.863707855</v>
      </c>
      <c r="S25" s="124" t="n">
        <f aca="false">S24*$D24</f>
        <v>23247.863707855</v>
      </c>
      <c r="T25" s="124" t="n">
        <f aca="false">T24*$D24</f>
        <v>23247.863707855</v>
      </c>
      <c r="U25" s="124" t="n">
        <f aca="false">U24*$D24</f>
        <v>23247.863707855</v>
      </c>
      <c r="V25" s="124" t="n">
        <f aca="false">V24*$D24</f>
        <v>23247.863707855</v>
      </c>
      <c r="W25" s="124" t="n">
        <f aca="false">W24*$D24</f>
        <v>23247.863707855</v>
      </c>
      <c r="X25" s="124" t="n">
        <f aca="false">X24*$D24</f>
        <v>23247.863707855</v>
      </c>
      <c r="Y25" s="124" t="n">
        <f aca="false">Y24*$D24</f>
        <v>23247.863707855</v>
      </c>
      <c r="Z25" s="124" t="n">
        <f aca="false">Z24*$D24</f>
        <v>23247.863707855</v>
      </c>
      <c r="AA25" s="93" t="n">
        <f aca="false">SUM(G25:Z25)</f>
        <v>464957.2741571</v>
      </c>
      <c r="AB25" s="96" t="n">
        <f aca="false">AA25=D24</f>
        <v>1</v>
      </c>
    </row>
    <row r="26" s="91" customFormat="true" ht="15" hidden="false" customHeight="false" outlineLevel="0" collapsed="false">
      <c r="B26" s="113" t="n">
        <v>9</v>
      </c>
      <c r="C26" s="125" t="str">
        <f aca="false">VLOOKUP($B26,01_SINTETICO!A:M,3,0)</f>
        <v>REVESTIMENTO DE GRANITO NA PAREDE DOS ELEVADORES (EXCETO PRIVATIVO, INCLUSO JUIZES)</v>
      </c>
      <c r="D26" s="115" t="n">
        <f aca="false">VLOOKUP($B26,01_SINTETICO!A:M,13,0)</f>
        <v>69152.1766873475</v>
      </c>
      <c r="E26" s="116" t="n">
        <f aca="false">D26/$D$40</f>
        <v>0.0069889372360515</v>
      </c>
      <c r="F26" s="117" t="s">
        <v>263</v>
      </c>
      <c r="G26" s="127"/>
      <c r="H26" s="127"/>
      <c r="I26" s="127"/>
      <c r="J26" s="127"/>
      <c r="K26" s="127"/>
      <c r="L26" s="127"/>
      <c r="M26" s="127"/>
      <c r="N26" s="127"/>
      <c r="O26" s="127"/>
      <c r="P26" s="127"/>
      <c r="Q26" s="127"/>
      <c r="R26" s="127"/>
      <c r="S26" s="127"/>
      <c r="T26" s="127"/>
      <c r="U26" s="126" t="n">
        <v>0.5</v>
      </c>
      <c r="V26" s="126" t="n">
        <v>0.5</v>
      </c>
      <c r="W26" s="127"/>
      <c r="X26" s="127"/>
      <c r="Y26" s="127"/>
      <c r="Z26" s="127"/>
      <c r="AA26" s="94" t="n">
        <f aca="false">SUM(G26:Z26)</f>
        <v>1</v>
      </c>
      <c r="AB26" s="119" t="n">
        <f aca="false">AA26=1</f>
        <v>1</v>
      </c>
    </row>
    <row r="27" s="91" customFormat="true" ht="15" hidden="false" customHeight="false" outlineLevel="0" collapsed="false">
      <c r="B27" s="120"/>
      <c r="C27" s="121"/>
      <c r="D27" s="122"/>
      <c r="E27" s="122"/>
      <c r="F27" s="123" t="s">
        <v>265</v>
      </c>
      <c r="G27" s="124"/>
      <c r="H27" s="124"/>
      <c r="I27" s="124"/>
      <c r="J27" s="124"/>
      <c r="K27" s="124"/>
      <c r="L27" s="124"/>
      <c r="M27" s="124"/>
      <c r="N27" s="124"/>
      <c r="O27" s="124"/>
      <c r="P27" s="124"/>
      <c r="Q27" s="124"/>
      <c r="R27" s="124"/>
      <c r="S27" s="124"/>
      <c r="T27" s="124"/>
      <c r="U27" s="124" t="n">
        <f aca="false">U26*$D26</f>
        <v>34576.0883436737</v>
      </c>
      <c r="V27" s="124" t="n">
        <f aca="false">V26*$D26</f>
        <v>34576.0883436737</v>
      </c>
      <c r="W27" s="124"/>
      <c r="X27" s="124"/>
      <c r="Y27" s="124"/>
      <c r="Z27" s="124"/>
      <c r="AA27" s="93" t="n">
        <f aca="false">SUM(G27:Z27)</f>
        <v>69152.1766873475</v>
      </c>
      <c r="AB27" s="96" t="n">
        <f aca="false">AA27=D26</f>
        <v>1</v>
      </c>
    </row>
    <row r="28" s="91" customFormat="true" ht="15" hidden="false" customHeight="false" outlineLevel="0" collapsed="false">
      <c r="B28" s="113" t="n">
        <v>10</v>
      </c>
      <c r="C28" s="125" t="str">
        <f aca="false">VLOOKUP($B28,01_SINTETICO!A:M,3,0)</f>
        <v>CARPETES</v>
      </c>
      <c r="D28" s="115" t="n">
        <f aca="false">VLOOKUP($B28,01_SINTETICO!A:M,13,0)</f>
        <v>520550.371972595</v>
      </c>
      <c r="E28" s="116" t="n">
        <f aca="false">D28/$D$40</f>
        <v>0.0526099690884405</v>
      </c>
      <c r="F28" s="117" t="s">
        <v>263</v>
      </c>
      <c r="G28" s="124"/>
      <c r="H28" s="127"/>
      <c r="I28" s="127"/>
      <c r="J28" s="127"/>
      <c r="K28" s="127"/>
      <c r="L28" s="127"/>
      <c r="M28" s="127"/>
      <c r="N28" s="127"/>
      <c r="O28" s="127"/>
      <c r="P28" s="126" t="n">
        <f aca="false">1/10</f>
        <v>0.1</v>
      </c>
      <c r="Q28" s="126" t="n">
        <f aca="false">1/10</f>
        <v>0.1</v>
      </c>
      <c r="R28" s="126" t="n">
        <f aca="false">1/10</f>
        <v>0.1</v>
      </c>
      <c r="S28" s="126" t="n">
        <f aca="false">1/10</f>
        <v>0.1</v>
      </c>
      <c r="T28" s="126" t="n">
        <f aca="false">1/10</f>
        <v>0.1</v>
      </c>
      <c r="U28" s="126" t="n">
        <f aca="false">1/10</f>
        <v>0.1</v>
      </c>
      <c r="V28" s="126" t="n">
        <f aca="false">1/10</f>
        <v>0.1</v>
      </c>
      <c r="W28" s="126" t="n">
        <f aca="false">1/10</f>
        <v>0.1</v>
      </c>
      <c r="X28" s="126" t="n">
        <f aca="false">1/10</f>
        <v>0.1</v>
      </c>
      <c r="Y28" s="126" t="n">
        <f aca="false">1/10</f>
        <v>0.1</v>
      </c>
      <c r="Z28" s="127"/>
      <c r="AA28" s="94" t="n">
        <f aca="false">SUM(G28:Z28)</f>
        <v>1</v>
      </c>
      <c r="AB28" s="119" t="n">
        <f aca="false">AA28=1</f>
        <v>1</v>
      </c>
    </row>
    <row r="29" s="91" customFormat="true" ht="15" hidden="false" customHeight="false" outlineLevel="0" collapsed="false">
      <c r="B29" s="120"/>
      <c r="C29" s="121"/>
      <c r="D29" s="122"/>
      <c r="E29" s="122"/>
      <c r="F29" s="123" t="s">
        <v>265</v>
      </c>
      <c r="G29" s="124"/>
      <c r="H29" s="124"/>
      <c r="I29" s="124"/>
      <c r="J29" s="124"/>
      <c r="K29" s="124"/>
      <c r="L29" s="124"/>
      <c r="M29" s="124"/>
      <c r="N29" s="124"/>
      <c r="O29" s="124"/>
      <c r="P29" s="124" t="n">
        <f aca="false">P28*$D28</f>
        <v>52055.0371972595</v>
      </c>
      <c r="Q29" s="124" t="n">
        <f aca="false">Q28*$D28</f>
        <v>52055.0371972595</v>
      </c>
      <c r="R29" s="124" t="n">
        <f aca="false">R28*$D28</f>
        <v>52055.0371972595</v>
      </c>
      <c r="S29" s="124" t="n">
        <f aca="false">S28*$D28</f>
        <v>52055.0371972595</v>
      </c>
      <c r="T29" s="124" t="n">
        <f aca="false">T28*$D28</f>
        <v>52055.0371972595</v>
      </c>
      <c r="U29" s="124" t="n">
        <f aca="false">U28*$D28</f>
        <v>52055.0371972595</v>
      </c>
      <c r="V29" s="124" t="n">
        <f aca="false">V28*$D28</f>
        <v>52055.0371972595</v>
      </c>
      <c r="W29" s="124" t="n">
        <f aca="false">W28*$D28</f>
        <v>52055.0371972595</v>
      </c>
      <c r="X29" s="124" t="n">
        <f aca="false">X28*$D28</f>
        <v>52055.0371972595</v>
      </c>
      <c r="Y29" s="124" t="n">
        <f aca="false">Y28*$D28</f>
        <v>52055.0371972595</v>
      </c>
      <c r="Z29" s="124"/>
      <c r="AA29" s="93" t="n">
        <f aca="false">SUM(G29:Z29)</f>
        <v>520550.371972595</v>
      </c>
      <c r="AB29" s="96" t="n">
        <f aca="false">AA29=D28</f>
        <v>1</v>
      </c>
    </row>
    <row r="30" s="91" customFormat="true" ht="15" hidden="false" customHeight="false" outlineLevel="0" collapsed="false">
      <c r="B30" s="113" t="n">
        <v>11</v>
      </c>
      <c r="C30" s="125" t="str">
        <f aca="false">VLOOKUP($B30,01_SINTETICO!A:M,3,0)</f>
        <v>PISO TATIL</v>
      </c>
      <c r="D30" s="115" t="n">
        <f aca="false">VLOOKUP($B30,01_SINTETICO!A:M,13,0)</f>
        <v>77907.0934276739</v>
      </c>
      <c r="E30" s="116" t="n">
        <f aca="false">D30/$D$40</f>
        <v>0.00787376207506764</v>
      </c>
      <c r="F30" s="117" t="s">
        <v>263</v>
      </c>
      <c r="G30" s="124"/>
      <c r="H30" s="127"/>
      <c r="I30" s="127"/>
      <c r="J30" s="127"/>
      <c r="K30" s="127"/>
      <c r="L30" s="127"/>
      <c r="M30" s="127"/>
      <c r="N30" s="127"/>
      <c r="O30" s="127"/>
      <c r="P30" s="127"/>
      <c r="Q30" s="127"/>
      <c r="R30" s="127"/>
      <c r="S30" s="127"/>
      <c r="T30" s="127"/>
      <c r="U30" s="127"/>
      <c r="V30" s="127"/>
      <c r="W30" s="126" t="n">
        <v>0.25</v>
      </c>
      <c r="X30" s="126" t="n">
        <v>0.25</v>
      </c>
      <c r="Y30" s="126" t="n">
        <v>0.25</v>
      </c>
      <c r="Z30" s="126" t="n">
        <v>0.25</v>
      </c>
      <c r="AA30" s="94" t="n">
        <f aca="false">SUM(G30:Z30)</f>
        <v>1</v>
      </c>
      <c r="AB30" s="119" t="n">
        <f aca="false">AA30=1</f>
        <v>1</v>
      </c>
    </row>
    <row r="31" s="91" customFormat="true" ht="15" hidden="false" customHeight="false" outlineLevel="0" collapsed="false">
      <c r="B31" s="120"/>
      <c r="C31" s="121"/>
      <c r="D31" s="122"/>
      <c r="E31" s="122"/>
      <c r="F31" s="123" t="s">
        <v>265</v>
      </c>
      <c r="G31" s="124"/>
      <c r="H31" s="124"/>
      <c r="I31" s="124"/>
      <c r="J31" s="124"/>
      <c r="K31" s="124"/>
      <c r="L31" s="124"/>
      <c r="M31" s="124"/>
      <c r="N31" s="124"/>
      <c r="O31" s="124"/>
      <c r="P31" s="124"/>
      <c r="Q31" s="124"/>
      <c r="R31" s="124"/>
      <c r="S31" s="124"/>
      <c r="T31" s="124"/>
      <c r="U31" s="124"/>
      <c r="V31" s="124"/>
      <c r="W31" s="124" t="n">
        <f aca="false">W30*$D30</f>
        <v>19476.7733569185</v>
      </c>
      <c r="X31" s="124" t="n">
        <f aca="false">X30*$D30</f>
        <v>19476.7733569185</v>
      </c>
      <c r="Y31" s="124" t="n">
        <f aca="false">Y30*$D30</f>
        <v>19476.7733569185</v>
      </c>
      <c r="Z31" s="124" t="n">
        <f aca="false">Z30*$D30</f>
        <v>19476.7733569185</v>
      </c>
      <c r="AA31" s="93" t="n">
        <f aca="false">SUM(G31:Z31)</f>
        <v>77907.0934276739</v>
      </c>
      <c r="AB31" s="96" t="n">
        <f aca="false">AA31=D30</f>
        <v>1</v>
      </c>
    </row>
    <row r="32" s="91" customFormat="true" ht="15" hidden="false" customHeight="false" outlineLevel="0" collapsed="false">
      <c r="B32" s="113" t="n">
        <v>12</v>
      </c>
      <c r="C32" s="125" t="str">
        <f aca="false">VLOOKUP($B32,01_SINTETICO!A:M,3,0)</f>
        <v>COMPONENTES ADICIONAIS PARA TABLADO DAS SALAS DE AUDIENCIA</v>
      </c>
      <c r="D32" s="115" t="n">
        <f aca="false">VLOOKUP($B32,01_SINTETICO!A:M,13,0)</f>
        <v>315190.749835039</v>
      </c>
      <c r="E32" s="116" t="n">
        <f aca="false">D32/$D$40</f>
        <v>0.0318550835780726</v>
      </c>
      <c r="F32" s="117" t="s">
        <v>263</v>
      </c>
      <c r="G32" s="126" t="n">
        <v>0.05</v>
      </c>
      <c r="H32" s="126" t="n">
        <v>0.15</v>
      </c>
      <c r="I32" s="126" t="n">
        <f aca="false">1/20</f>
        <v>0.05</v>
      </c>
      <c r="J32" s="126" t="n">
        <f aca="false">1/20</f>
        <v>0.05</v>
      </c>
      <c r="K32" s="126" t="n">
        <f aca="false">1/20</f>
        <v>0.05</v>
      </c>
      <c r="L32" s="126" t="n">
        <f aca="false">1/20</f>
        <v>0.05</v>
      </c>
      <c r="M32" s="126" t="n">
        <f aca="false">1/20</f>
        <v>0.05</v>
      </c>
      <c r="N32" s="126" t="n">
        <f aca="false">1/20</f>
        <v>0.05</v>
      </c>
      <c r="O32" s="126" t="n">
        <f aca="false">1/20</f>
        <v>0.05</v>
      </c>
      <c r="P32" s="126" t="n">
        <f aca="false">1/20</f>
        <v>0.05</v>
      </c>
      <c r="Q32" s="126" t="n">
        <f aca="false">1/20</f>
        <v>0.05</v>
      </c>
      <c r="R32" s="126" t="n">
        <f aca="false">1/20</f>
        <v>0.05</v>
      </c>
      <c r="S32" s="126" t="n">
        <f aca="false">1/20</f>
        <v>0.05</v>
      </c>
      <c r="T32" s="126" t="n">
        <f aca="false">1/20</f>
        <v>0.05</v>
      </c>
      <c r="U32" s="126" t="n">
        <f aca="false">1/20</f>
        <v>0.05</v>
      </c>
      <c r="V32" s="126" t="n">
        <f aca="false">1/20</f>
        <v>0.05</v>
      </c>
      <c r="W32" s="126" t="n">
        <f aca="false">1/20</f>
        <v>0.05</v>
      </c>
      <c r="X32" s="126" t="n">
        <f aca="false">1/20</f>
        <v>0.05</v>
      </c>
      <c r="Y32" s="127"/>
      <c r="Z32" s="127"/>
      <c r="AA32" s="94" t="n">
        <f aca="false">SUM(G32:Z32)</f>
        <v>1</v>
      </c>
      <c r="AB32" s="119" t="n">
        <f aca="false">AA32=1</f>
        <v>1</v>
      </c>
    </row>
    <row r="33" s="91" customFormat="true" ht="15" hidden="false" customHeight="false" outlineLevel="0" collapsed="false">
      <c r="B33" s="120"/>
      <c r="C33" s="121"/>
      <c r="D33" s="122"/>
      <c r="E33" s="122"/>
      <c r="F33" s="123" t="s">
        <v>265</v>
      </c>
      <c r="G33" s="124" t="n">
        <f aca="false">G32*$D32</f>
        <v>15759.537491752</v>
      </c>
      <c r="H33" s="124" t="n">
        <f aca="false">H32*$D32</f>
        <v>47278.6124752559</v>
      </c>
      <c r="I33" s="124" t="n">
        <f aca="false">I32*$D32</f>
        <v>15759.537491752</v>
      </c>
      <c r="J33" s="124" t="n">
        <f aca="false">J32*$D32</f>
        <v>15759.537491752</v>
      </c>
      <c r="K33" s="124" t="n">
        <f aca="false">K32*$D32</f>
        <v>15759.537491752</v>
      </c>
      <c r="L33" s="124" t="n">
        <f aca="false">L32*$D32</f>
        <v>15759.537491752</v>
      </c>
      <c r="M33" s="124" t="n">
        <f aca="false">M32*$D32</f>
        <v>15759.537491752</v>
      </c>
      <c r="N33" s="124" t="n">
        <f aca="false">N32*$D32</f>
        <v>15759.537491752</v>
      </c>
      <c r="O33" s="124" t="n">
        <f aca="false">O32*$D32</f>
        <v>15759.537491752</v>
      </c>
      <c r="P33" s="124" t="n">
        <f aca="false">P32*$D32</f>
        <v>15759.537491752</v>
      </c>
      <c r="Q33" s="124" t="n">
        <f aca="false">Q32*$D32</f>
        <v>15759.537491752</v>
      </c>
      <c r="R33" s="124" t="n">
        <f aca="false">R32*$D32</f>
        <v>15759.537491752</v>
      </c>
      <c r="S33" s="124" t="n">
        <f aca="false">S32*$D32</f>
        <v>15759.537491752</v>
      </c>
      <c r="T33" s="124" t="n">
        <f aca="false">T32*$D32</f>
        <v>15759.537491752</v>
      </c>
      <c r="U33" s="124" t="n">
        <f aca="false">U32*$D32</f>
        <v>15759.537491752</v>
      </c>
      <c r="V33" s="124" t="n">
        <f aca="false">V32*$D32</f>
        <v>15759.537491752</v>
      </c>
      <c r="W33" s="124" t="n">
        <f aca="false">W32*$D32</f>
        <v>15759.537491752</v>
      </c>
      <c r="X33" s="124" t="n">
        <f aca="false">X32*$D32</f>
        <v>15759.537491752</v>
      </c>
      <c r="Y33" s="124"/>
      <c r="Z33" s="124"/>
      <c r="AA33" s="93" t="n">
        <f aca="false">SUM(G33:Z33)</f>
        <v>315190.749835039</v>
      </c>
      <c r="AB33" s="96" t="n">
        <f aca="false">AA33=D32</f>
        <v>1</v>
      </c>
    </row>
    <row r="34" s="91" customFormat="true" ht="15" hidden="false" customHeight="false" outlineLevel="0" collapsed="false">
      <c r="B34" s="113" t="n">
        <v>13</v>
      </c>
      <c r="C34" s="125" t="str">
        <f aca="false">VLOOKUP($B34,01_SINTETICO!A:M,3,0)</f>
        <v>PISO EM GRANITO NOS ELEVADORES PRIVATIVOS</v>
      </c>
      <c r="D34" s="115" t="n">
        <f aca="false">VLOOKUP($B34,01_SINTETICO!A:M,13,0)</f>
        <v>2358.72018986299</v>
      </c>
      <c r="E34" s="116" t="n">
        <f aca="false">D34/$D$40</f>
        <v>0.000238386528870842</v>
      </c>
      <c r="F34" s="117" t="s">
        <v>263</v>
      </c>
      <c r="G34" s="124"/>
      <c r="H34" s="127"/>
      <c r="I34" s="127"/>
      <c r="J34" s="127"/>
      <c r="K34" s="127"/>
      <c r="L34" s="127"/>
      <c r="M34" s="127"/>
      <c r="N34" s="127"/>
      <c r="O34" s="127"/>
      <c r="P34" s="127"/>
      <c r="Q34" s="127"/>
      <c r="R34" s="127"/>
      <c r="S34" s="127"/>
      <c r="T34" s="127"/>
      <c r="U34" s="127"/>
      <c r="V34" s="127"/>
      <c r="W34" s="127"/>
      <c r="X34" s="127"/>
      <c r="Y34" s="126" t="n">
        <v>1</v>
      </c>
      <c r="Z34" s="127"/>
      <c r="AA34" s="94" t="n">
        <f aca="false">SUM(G34:Z34)</f>
        <v>1</v>
      </c>
      <c r="AB34" s="119" t="n">
        <f aca="false">AA34=1</f>
        <v>1</v>
      </c>
    </row>
    <row r="35" s="91" customFormat="true" ht="15" hidden="false" customHeight="false" outlineLevel="0" collapsed="false">
      <c r="B35" s="120"/>
      <c r="C35" s="121"/>
      <c r="D35" s="122"/>
      <c r="E35" s="122"/>
      <c r="F35" s="123" t="s">
        <v>265</v>
      </c>
      <c r="G35" s="124"/>
      <c r="H35" s="124"/>
      <c r="I35" s="124"/>
      <c r="J35" s="124"/>
      <c r="K35" s="124"/>
      <c r="L35" s="124"/>
      <c r="M35" s="124"/>
      <c r="N35" s="124"/>
      <c r="O35" s="124"/>
      <c r="P35" s="124"/>
      <c r="Q35" s="124"/>
      <c r="R35" s="124"/>
      <c r="S35" s="124"/>
      <c r="T35" s="124"/>
      <c r="U35" s="124"/>
      <c r="V35" s="124"/>
      <c r="W35" s="124"/>
      <c r="X35" s="124"/>
      <c r="Y35" s="124" t="n">
        <f aca="false">Y34*$D34</f>
        <v>2358.72018986299</v>
      </c>
      <c r="Z35" s="124"/>
      <c r="AA35" s="93" t="n">
        <f aca="false">SUM(G35:Z35)</f>
        <v>2358.72018986299</v>
      </c>
      <c r="AB35" s="96" t="n">
        <f aca="false">AA35=D34</f>
        <v>1</v>
      </c>
    </row>
    <row r="36" s="91" customFormat="true" ht="15" hidden="false" customHeight="false" outlineLevel="0" collapsed="false">
      <c r="B36" s="113" t="n">
        <v>14</v>
      </c>
      <c r="C36" s="125" t="str">
        <f aca="false">VLOOKUP($B36,01_SINTETICO!A:M,3,0)</f>
        <v>REMOCAO E REINSTALACAO DE DIVISORIA E PORTA DE VIDRO</v>
      </c>
      <c r="D36" s="115" t="n">
        <f aca="false">VLOOKUP($B36,01_SINTETICO!A:M,13,0)</f>
        <v>4847.58232079061</v>
      </c>
      <c r="E36" s="116" t="n">
        <f aca="false">D36/$D$40</f>
        <v>0.000489925989456197</v>
      </c>
      <c r="F36" s="117" t="s">
        <v>263</v>
      </c>
      <c r="G36" s="127"/>
      <c r="H36" s="127"/>
      <c r="I36" s="127"/>
      <c r="J36" s="127"/>
      <c r="K36" s="127"/>
      <c r="L36" s="127"/>
      <c r="M36" s="127"/>
      <c r="N36" s="127"/>
      <c r="O36" s="127"/>
      <c r="P36" s="127"/>
      <c r="Q36" s="127"/>
      <c r="R36" s="127"/>
      <c r="S36" s="127"/>
      <c r="T36" s="127"/>
      <c r="U36" s="127"/>
      <c r="V36" s="127"/>
      <c r="W36" s="127"/>
      <c r="X36" s="127"/>
      <c r="Y36" s="126" t="n">
        <v>1</v>
      </c>
      <c r="Z36" s="127"/>
      <c r="AA36" s="94" t="n">
        <f aca="false">SUM(G36:Z36)</f>
        <v>1</v>
      </c>
      <c r="AB36" s="119" t="n">
        <f aca="false">AA36=1</f>
        <v>1</v>
      </c>
    </row>
    <row r="37" s="91" customFormat="true" ht="15" hidden="false" customHeight="false" outlineLevel="0" collapsed="false">
      <c r="B37" s="120"/>
      <c r="C37" s="121"/>
      <c r="D37" s="122"/>
      <c r="E37" s="122"/>
      <c r="F37" s="123" t="s">
        <v>265</v>
      </c>
      <c r="G37" s="124"/>
      <c r="H37" s="124"/>
      <c r="I37" s="124"/>
      <c r="J37" s="124"/>
      <c r="K37" s="124"/>
      <c r="L37" s="124"/>
      <c r="M37" s="124"/>
      <c r="N37" s="124"/>
      <c r="O37" s="124"/>
      <c r="P37" s="124"/>
      <c r="Q37" s="124"/>
      <c r="R37" s="124"/>
      <c r="S37" s="124"/>
      <c r="T37" s="124"/>
      <c r="U37" s="124"/>
      <c r="V37" s="124"/>
      <c r="W37" s="124"/>
      <c r="X37" s="124"/>
      <c r="Y37" s="124" t="n">
        <f aca="false">Y36*$D36</f>
        <v>4847.58232079061</v>
      </c>
      <c r="Z37" s="124"/>
      <c r="AA37" s="93" t="n">
        <f aca="false">SUM(G37:Z37)</f>
        <v>4847.58232079061</v>
      </c>
      <c r="AB37" s="96" t="n">
        <f aca="false">AA37=D36</f>
        <v>1</v>
      </c>
    </row>
    <row r="38" s="91" customFormat="true" ht="15" hidden="false" customHeight="false" outlineLevel="0" collapsed="false">
      <c r="B38" s="113" t="n">
        <v>15</v>
      </c>
      <c r="C38" s="125" t="str">
        <f aca="false">VLOOKUP($B38,01_SINTETICO!A:M,3,0)</f>
        <v>SERVIÇOS FINAIS</v>
      </c>
      <c r="D38" s="115" t="n">
        <f aca="false">VLOOKUP($B38,01_SINTETICO!A:M,13,0)</f>
        <v>59666.3510273925</v>
      </c>
      <c r="E38" s="116" t="n">
        <f aca="false">D38/$D$40</f>
        <v>0.00603024232078815</v>
      </c>
      <c r="F38" s="117" t="s">
        <v>263</v>
      </c>
      <c r="G38" s="127"/>
      <c r="H38" s="127"/>
      <c r="I38" s="127"/>
      <c r="J38" s="127"/>
      <c r="K38" s="127"/>
      <c r="L38" s="127"/>
      <c r="M38" s="127"/>
      <c r="N38" s="127"/>
      <c r="O38" s="127"/>
      <c r="P38" s="127"/>
      <c r="Q38" s="127"/>
      <c r="R38" s="127"/>
      <c r="S38" s="127"/>
      <c r="T38" s="127"/>
      <c r="U38" s="127"/>
      <c r="V38" s="127"/>
      <c r="W38" s="127"/>
      <c r="X38" s="127"/>
      <c r="Y38" s="127"/>
      <c r="Z38" s="126" t="n">
        <v>1</v>
      </c>
      <c r="AA38" s="94" t="n">
        <f aca="false">SUM(G38:Z38)</f>
        <v>1</v>
      </c>
      <c r="AB38" s="119" t="n">
        <f aca="false">AA38=1</f>
        <v>1</v>
      </c>
    </row>
    <row r="39" s="91" customFormat="true" ht="15" hidden="false" customHeight="false" outlineLevel="0" collapsed="false">
      <c r="B39" s="120"/>
      <c r="C39" s="121"/>
      <c r="D39" s="122"/>
      <c r="E39" s="122"/>
      <c r="F39" s="123" t="s">
        <v>265</v>
      </c>
      <c r="G39" s="124"/>
      <c r="H39" s="124"/>
      <c r="I39" s="124"/>
      <c r="J39" s="124"/>
      <c r="K39" s="124"/>
      <c r="L39" s="124"/>
      <c r="M39" s="124"/>
      <c r="N39" s="124"/>
      <c r="O39" s="124"/>
      <c r="P39" s="124"/>
      <c r="Q39" s="124"/>
      <c r="R39" s="124"/>
      <c r="S39" s="124"/>
      <c r="T39" s="124"/>
      <c r="U39" s="124"/>
      <c r="V39" s="124"/>
      <c r="W39" s="124"/>
      <c r="X39" s="124"/>
      <c r="Y39" s="124"/>
      <c r="Z39" s="124" t="n">
        <f aca="false">Z38*$D38</f>
        <v>59666.3510273925</v>
      </c>
      <c r="AA39" s="93" t="n">
        <f aca="false">SUM(G39:Z39)</f>
        <v>59666.3510273925</v>
      </c>
      <c r="AB39" s="96" t="n">
        <f aca="false">AA39=D38</f>
        <v>1</v>
      </c>
    </row>
    <row r="40" s="91" customFormat="true" ht="15" hidden="false" customHeight="false" outlineLevel="0" collapsed="false">
      <c r="B40" s="128" t="s">
        <v>266</v>
      </c>
      <c r="C40" s="128"/>
      <c r="D40" s="129" t="n">
        <f aca="false">SUM(D10:D39)</f>
        <v>9894519.63177394</v>
      </c>
      <c r="E40" s="130" t="n">
        <f aca="false">SUBTOTAL(9,E10:E39)</f>
        <v>1</v>
      </c>
      <c r="F40" s="131" t="s">
        <v>263</v>
      </c>
      <c r="G40" s="132" t="n">
        <f aca="false">G41/$D$40</f>
        <v>0.0307148735539442</v>
      </c>
      <c r="H40" s="132" t="n">
        <f aca="false">H41/$D$40</f>
        <v>0.0318344997664263</v>
      </c>
      <c r="I40" s="132" t="n">
        <f aca="false">I41/$D$40</f>
        <v>0.0520824673312212</v>
      </c>
      <c r="J40" s="132" t="n">
        <f aca="false">J41/$D$40</f>
        <v>0.0520824673312212</v>
      </c>
      <c r="K40" s="132" t="n">
        <f aca="false">K41/$D$40</f>
        <v>0.0528517796928935</v>
      </c>
      <c r="L40" s="132" t="n">
        <f aca="false">L41/$D$40</f>
        <v>0.052094356400985</v>
      </c>
      <c r="M40" s="132" t="n">
        <f aca="false">M41/$D$40</f>
        <v>0.0500174740546686</v>
      </c>
      <c r="N40" s="132" t="n">
        <f aca="false">N41/$D$40</f>
        <v>0.0500174740546686</v>
      </c>
      <c r="O40" s="132" t="n">
        <f aca="false">O41/$D$40</f>
        <v>0.0500174740546686</v>
      </c>
      <c r="P40" s="132" t="n">
        <f aca="false">P41/$D$40</f>
        <v>0.0554350273772505</v>
      </c>
      <c r="Q40" s="132" t="n">
        <f aca="false">Q41/$D$40</f>
        <v>0.0495529598574699</v>
      </c>
      <c r="R40" s="132" t="n">
        <f aca="false">R41/$D$40</f>
        <v>0.0513960549992421</v>
      </c>
      <c r="S40" s="132" t="n">
        <f aca="false">S41/$D$40</f>
        <v>0.0510420361620718</v>
      </c>
      <c r="T40" s="132" t="n">
        <f aca="false">T41/$D$40</f>
        <v>0.0510420361620718</v>
      </c>
      <c r="U40" s="132" t="n">
        <f aca="false">U41/$D$40</f>
        <v>0.0546404929565281</v>
      </c>
      <c r="V40" s="132" t="n">
        <f aca="false">V41/$D$40</f>
        <v>0.0546404929565281</v>
      </c>
      <c r="W40" s="132" t="n">
        <f aca="false">W41/$D$40</f>
        <v>0.0530690534094729</v>
      </c>
      <c r="X40" s="132" t="n">
        <f aca="false">X41/$D$40</f>
        <v>0.0530690534094729</v>
      </c>
      <c r="Y40" s="132" t="n">
        <f aca="false">Y41/$D$40</f>
        <v>0.0521788877485575</v>
      </c>
      <c r="Z40" s="132" t="n">
        <f aca="false">Z41/$D$40</f>
        <v>0.0522210387206375</v>
      </c>
      <c r="AA40" s="94" t="n">
        <f aca="false">SUM(G40:Z40)</f>
        <v>1</v>
      </c>
      <c r="AB40" s="119" t="n">
        <f aca="false">AA40=1</f>
        <v>1</v>
      </c>
    </row>
    <row r="41" s="91" customFormat="true" ht="15" hidden="false" customHeight="false" outlineLevel="0" collapsed="false">
      <c r="B41" s="133"/>
      <c r="C41" s="134"/>
      <c r="D41" s="135"/>
      <c r="E41" s="136"/>
      <c r="F41" s="137" t="s">
        <v>265</v>
      </c>
      <c r="G41" s="138" t="n">
        <f aca="false">G11+G13+G15+G17+G19+G21+G23+G25+G27+G29+G31+G33+G35+G37+G39</f>
        <v>303908.919366955</v>
      </c>
      <c r="H41" s="138" t="n">
        <f aca="false">H11+H13+H15+H17+H19+H21+H23+H25+H27+H29+H31+H33+H35+H37+H39</f>
        <v>314987.082906608</v>
      </c>
      <c r="I41" s="138" t="n">
        <f aca="false">I11+I13+I15+I17+I19+I21+I23+I25+I27+I29+I31+I33+I35+I37+I39</f>
        <v>515330.995479993</v>
      </c>
      <c r="J41" s="138" t="n">
        <f aca="false">J11+J13+J15+J17+J19+J21+J23+J25+J27+J29+J31+J33+J35+J37+J39</f>
        <v>515330.995479993</v>
      </c>
      <c r="K41" s="138" t="n">
        <f aca="false">K11+K13+K15+K17+K19+K21+K23+K25+K27+K29+K31+K33+K35+K37+K39</f>
        <v>522942.971745526</v>
      </c>
      <c r="L41" s="138" t="n">
        <f aca="false">L11+L13+L15+L17+L19+L21+L23+L25+L27+L29+L31+L33+L35+L37+L39</f>
        <v>515448.632114174</v>
      </c>
      <c r="M41" s="138" t="n">
        <f aca="false">M11+M13+M15+M17+M19+M21+M23+M25+M27+M29+M31+M33+M35+M37+M39</f>
        <v>494898.878965663</v>
      </c>
      <c r="N41" s="138" t="n">
        <f aca="false">N11+N13+N15+N17+N19+N21+N23+N25+N27+N29+N31+N33+N35+N37+N39</f>
        <v>494898.878965663</v>
      </c>
      <c r="O41" s="138" t="n">
        <f aca="false">O11+O13+O15+O17+O19+O21+O23+O25+O27+O29+O31+O33+O35+O37+O39</f>
        <v>494898.878965663</v>
      </c>
      <c r="P41" s="138" t="n">
        <f aca="false">P11+P13+P15+P17+P19+P21+P23+P25+P27+P29+P31+P33+P35+P37+P39</f>
        <v>548502.966672131</v>
      </c>
      <c r="Q41" s="138" t="n">
        <f aca="false">Q11+Q13+Q15+Q17+Q19+Q21+Q23+Q25+Q27+Q29+Q31+Q33+Q35+Q37+Q39</f>
        <v>490302.734122242</v>
      </c>
      <c r="R41" s="138" t="n">
        <f aca="false">R11+R13+R15+R17+R19+R21+R23+R25+R27+R29+R31+R33+R35+R37+R39</f>
        <v>508539.275185735</v>
      </c>
      <c r="S41" s="138" t="n">
        <f aca="false">S11+S13+S15+S17+S19+S21+S23+S25+S27+S29+S31+S33+S35+S37+S39</f>
        <v>505036.428851335</v>
      </c>
      <c r="T41" s="138" t="n">
        <f aca="false">T11+T13+T15+T17+T19+T21+T23+T25+T27+T29+T31+T33+T35+T37+T39</f>
        <v>505036.428851335</v>
      </c>
      <c r="U41" s="138" t="n">
        <f aca="false">U11+U13+U15+U17+U19+U21+U23+U25+U27+U29+U31+U33+U35+U37+U39</f>
        <v>540641.430248173</v>
      </c>
      <c r="V41" s="138" t="n">
        <f aca="false">V11+V13+V15+V17+V19+V21+V23+V25+V27+V29+V31+V33+V35+V37+V39</f>
        <v>540641.430248173</v>
      </c>
      <c r="W41" s="138" t="n">
        <f aca="false">W11+W13+W15+W17+W19+W21+W23+W25+W27+W29+W31+W33+W35+W37+W39</f>
        <v>525092.790799689</v>
      </c>
      <c r="X41" s="138" t="n">
        <f aca="false">X11+X13+X15+X17+X19+X21+X23+X25+X27+X29+X31+X33+X35+X37+X39</f>
        <v>525092.790799689</v>
      </c>
      <c r="Y41" s="138" t="n">
        <f aca="false">Y11+Y13+Y15+Y17+Y19+Y21+Y23+Y25+Y27+Y29+Y31+Y33+Y35+Y37+Y39</f>
        <v>516285.029192231</v>
      </c>
      <c r="Z41" s="138" t="n">
        <f aca="false">Z11+Z13+Z15+Z17+Z19+Z21+Z23+Z25+Z27+Z29+Z31+Z33+Z35+Z37+Z39</f>
        <v>516702.092812975</v>
      </c>
      <c r="AA41" s="93" t="n">
        <f aca="false">SUM(G41:Z41)</f>
        <v>9894519.63177394</v>
      </c>
      <c r="AB41" s="96" t="n">
        <f aca="false">AA41=D40</f>
        <v>1</v>
      </c>
    </row>
    <row r="42" customFormat="false" ht="15" hidden="false" customHeight="false" outlineLevel="0" collapsed="false">
      <c r="B42" s="91"/>
      <c r="C42" s="91"/>
      <c r="D42" s="93"/>
      <c r="E42" s="93"/>
      <c r="F42" s="139"/>
      <c r="G42" s="140"/>
      <c r="H42" s="140"/>
      <c r="I42" s="140"/>
      <c r="J42" s="140"/>
      <c r="K42" s="140"/>
      <c r="L42" s="140"/>
      <c r="M42" s="140"/>
      <c r="N42" s="140"/>
      <c r="O42" s="140"/>
      <c r="P42" s="140"/>
      <c r="Q42" s="140"/>
      <c r="R42" s="140"/>
      <c r="S42" s="140"/>
      <c r="T42" s="140"/>
      <c r="U42" s="140"/>
      <c r="V42" s="140"/>
      <c r="W42" s="140"/>
      <c r="X42" s="140"/>
      <c r="Y42" s="140"/>
      <c r="Z42" s="140"/>
      <c r="AA42" s="93"/>
      <c r="AB42" s="96"/>
    </row>
    <row r="43" customFormat="false" ht="15" hidden="false" customHeight="false" outlineLevel="0" collapsed="false">
      <c r="B43" s="128" t="s">
        <v>267</v>
      </c>
      <c r="C43" s="128"/>
      <c r="D43" s="129"/>
      <c r="E43" s="130"/>
      <c r="F43" s="131" t="s">
        <v>268</v>
      </c>
      <c r="G43" s="132" t="n">
        <f aca="false">G40</f>
        <v>0.0307148735539442</v>
      </c>
      <c r="H43" s="132" t="n">
        <f aca="false">H40+G43</f>
        <v>0.0625493733203706</v>
      </c>
      <c r="I43" s="132" t="n">
        <f aca="false">I40+H43</f>
        <v>0.114631840651592</v>
      </c>
      <c r="J43" s="132" t="n">
        <f aca="false">J40+I43</f>
        <v>0.166714307982813</v>
      </c>
      <c r="K43" s="132" t="n">
        <f aca="false">K40+J43</f>
        <v>0.219566087675706</v>
      </c>
      <c r="L43" s="132" t="n">
        <f aca="false">L40+K43</f>
        <v>0.271660444076691</v>
      </c>
      <c r="M43" s="132" t="n">
        <f aca="false">M40+L43</f>
        <v>0.32167791813136</v>
      </c>
      <c r="N43" s="132" t="n">
        <f aca="false">N40+M43</f>
        <v>0.371695392186029</v>
      </c>
      <c r="O43" s="132" t="n">
        <f aca="false">O40+N43</f>
        <v>0.421712866240697</v>
      </c>
      <c r="P43" s="132" t="n">
        <f aca="false">P40+O43</f>
        <v>0.477147893617948</v>
      </c>
      <c r="Q43" s="132" t="n">
        <f aca="false">Q40+P43</f>
        <v>0.526700853475418</v>
      </c>
      <c r="R43" s="132" t="n">
        <f aca="false">R40+Q43</f>
        <v>0.57809690847466</v>
      </c>
      <c r="S43" s="132" t="n">
        <f aca="false">S40+R43</f>
        <v>0.629138944636731</v>
      </c>
      <c r="T43" s="132" t="n">
        <f aca="false">T40+S43</f>
        <v>0.680180980798803</v>
      </c>
      <c r="U43" s="132" t="n">
        <f aca="false">U40+T43</f>
        <v>0.734821473755331</v>
      </c>
      <c r="V43" s="132" t="n">
        <f aca="false">V40+U43</f>
        <v>0.789461966711859</v>
      </c>
      <c r="W43" s="132" t="n">
        <f aca="false">W40+V43</f>
        <v>0.842531020121332</v>
      </c>
      <c r="X43" s="132" t="n">
        <f aca="false">X40+W43</f>
        <v>0.895600073530805</v>
      </c>
      <c r="Y43" s="132" t="n">
        <f aca="false">Y40+X43</f>
        <v>0.947778961279363</v>
      </c>
      <c r="Z43" s="132" t="n">
        <f aca="false">Z40+Y43</f>
        <v>1</v>
      </c>
      <c r="AA43" s="140"/>
      <c r="AB43" s="95"/>
    </row>
    <row r="44" customFormat="false" ht="15" hidden="false" customHeight="false" outlineLevel="0" collapsed="false">
      <c r="B44" s="133"/>
      <c r="C44" s="134"/>
      <c r="D44" s="135"/>
      <c r="E44" s="136"/>
      <c r="F44" s="137" t="s">
        <v>265</v>
      </c>
      <c r="G44" s="138" t="n">
        <f aca="false">G41</f>
        <v>303908.919366955</v>
      </c>
      <c r="H44" s="138" t="n">
        <f aca="false">G44+H41</f>
        <v>618896.002273564</v>
      </c>
      <c r="I44" s="138" t="n">
        <f aca="false">H44+I41</f>
        <v>1134226.99775356</v>
      </c>
      <c r="J44" s="138" t="n">
        <f aca="false">I44+J41</f>
        <v>1649557.99323355</v>
      </c>
      <c r="K44" s="138" t="n">
        <f aca="false">J44+K41</f>
        <v>2172500.96497908</v>
      </c>
      <c r="L44" s="138" t="n">
        <f aca="false">K44+L41</f>
        <v>2687949.59709325</v>
      </c>
      <c r="M44" s="138" t="n">
        <f aca="false">L44+M41</f>
        <v>3182848.47605891</v>
      </c>
      <c r="N44" s="138" t="n">
        <f aca="false">M44+N41</f>
        <v>3677747.35502458</v>
      </c>
      <c r="O44" s="138" t="n">
        <f aca="false">N44+O41</f>
        <v>4172646.23399024</v>
      </c>
      <c r="P44" s="138" t="n">
        <f aca="false">O44+P41</f>
        <v>4721149.20066237</v>
      </c>
      <c r="Q44" s="138" t="n">
        <f aca="false">P44+Q41</f>
        <v>5211451.93478461</v>
      </c>
      <c r="R44" s="138" t="n">
        <f aca="false">Q44+R41</f>
        <v>5719991.20997035</v>
      </c>
      <c r="S44" s="138" t="n">
        <f aca="false">R44+S41</f>
        <v>6225027.63882168</v>
      </c>
      <c r="T44" s="138" t="n">
        <f aca="false">S44+T41</f>
        <v>6730064.06767302</v>
      </c>
      <c r="U44" s="138" t="n">
        <f aca="false">T44+U41</f>
        <v>7270705.49792119</v>
      </c>
      <c r="V44" s="138" t="n">
        <f aca="false">U44+V41</f>
        <v>7811346.92816936</v>
      </c>
      <c r="W44" s="138" t="n">
        <f aca="false">V44+W41</f>
        <v>8336439.71896905</v>
      </c>
      <c r="X44" s="138" t="n">
        <f aca="false">W44+X41</f>
        <v>8861532.50976874</v>
      </c>
      <c r="Y44" s="138" t="n">
        <f aca="false">X44+Y41</f>
        <v>9377817.53896097</v>
      </c>
      <c r="Z44" s="138" t="n">
        <f aca="false">Y44+Z41</f>
        <v>9894519.63177395</v>
      </c>
      <c r="AA44" s="140"/>
      <c r="AB44" s="95"/>
    </row>
    <row r="45" customFormat="false" ht="15" hidden="false" customHeight="false" outlineLevel="0" collapsed="false">
      <c r="B45" s="141"/>
    </row>
    <row r="46" customFormat="false" ht="15" hidden="false" customHeight="false" outlineLevel="0" collapsed="false">
      <c r="A46" s="142"/>
      <c r="B46" s="143"/>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row>
    <row r="47" customFormat="false" ht="15" hidden="false" customHeight="false" outlineLevel="0" collapsed="false">
      <c r="A47" s="142"/>
      <c r="B47" s="143"/>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row>
    <row r="48" customFormat="false" ht="15" hidden="false" customHeight="false" outlineLevel="0" collapsed="false">
      <c r="A48" s="142"/>
      <c r="B48" s="143"/>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row>
    <row r="49" customFormat="false" ht="15" hidden="false" customHeight="false" outlineLevel="0" collapsed="false">
      <c r="A49" s="142"/>
      <c r="B49" s="143"/>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row>
    <row r="50" customFormat="false" ht="15" hidden="false" customHeight="false" outlineLevel="0" collapsed="false">
      <c r="A50" s="142"/>
      <c r="B50" s="14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row>
    <row r="51" customFormat="false" ht="15" hidden="false" customHeight="false" outlineLevel="0" collapsed="false">
      <c r="A51" s="142"/>
      <c r="B51" s="143"/>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row>
    <row r="52" customFormat="false" ht="15" hidden="false" customHeight="false" outlineLevel="0" collapsed="false">
      <c r="A52" s="142"/>
      <c r="B52" s="143"/>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row>
    <row r="53" customFormat="false" ht="15" hidden="false" customHeight="false" outlineLevel="0" collapsed="false">
      <c r="A53" s="142"/>
      <c r="B53" s="143"/>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row>
    <row r="54" customFormat="false" ht="15" hidden="false" customHeight="false" outlineLevel="0" collapsed="false">
      <c r="A54" s="142"/>
      <c r="B54" s="143"/>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row>
    <row r="55" customFormat="false" ht="15" hidden="false" customHeight="false" outlineLevel="0" collapsed="false">
      <c r="A55" s="142"/>
      <c r="B55" s="143"/>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row>
    <row r="56" customFormat="false" ht="15" hidden="false" customHeight="false" outlineLevel="0" collapsed="false">
      <c r="A56" s="142"/>
      <c r="B56" s="143"/>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row>
    <row r="57" customFormat="false" ht="15" hidden="false" customHeight="false" outlineLevel="0" collapsed="false">
      <c r="A57" s="142"/>
      <c r="B57" s="143"/>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row>
    <row r="58" customFormat="false" ht="15" hidden="false" customHeight="false" outlineLevel="0" collapsed="false">
      <c r="A58" s="142"/>
      <c r="B58" s="143"/>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row>
    <row r="59" customFormat="false" ht="15" hidden="false" customHeight="false" outlineLevel="0" collapsed="false">
      <c r="A59" s="142"/>
      <c r="B59" s="143"/>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row>
    <row r="60" customFormat="false" ht="15" hidden="false" customHeight="false" outlineLevel="0" collapsed="false">
      <c r="A60" s="142"/>
      <c r="B60" s="143"/>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row>
    <row r="61" customFormat="false" ht="15" hidden="false" customHeight="false" outlineLevel="0" collapsed="false">
      <c r="A61" s="142"/>
      <c r="B61" s="143"/>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row>
    <row r="62" customFormat="false" ht="15" hidden="false" customHeight="false" outlineLevel="0" collapsed="false">
      <c r="A62" s="142"/>
      <c r="B62" s="143"/>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row>
    <row r="63" customFormat="false" ht="15" hidden="false" customHeight="false" outlineLevel="0" collapsed="false">
      <c r="A63" s="142"/>
      <c r="B63" s="143"/>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row>
    <row r="64" customFormat="false" ht="15" hidden="false" customHeight="false" outlineLevel="0" collapsed="false">
      <c r="A64" s="142"/>
      <c r="B64" s="143"/>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row>
    <row r="65" customFormat="false" ht="15" hidden="false" customHeight="false" outlineLevel="0" collapsed="false">
      <c r="A65" s="142"/>
      <c r="B65" s="143"/>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row>
    <row r="66" customFormat="false" ht="15" hidden="false" customHeight="false" outlineLevel="0" collapsed="false">
      <c r="A66" s="142"/>
      <c r="B66" s="143"/>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row>
    <row r="67" customFormat="false" ht="15" hidden="false" customHeight="false" outlineLevel="0" collapsed="false">
      <c r="A67" s="142"/>
      <c r="B67" s="143"/>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row>
    <row r="68" customFormat="false" ht="15" hidden="false" customHeight="false" outlineLevel="0" collapsed="false">
      <c r="A68" s="142"/>
      <c r="B68" s="143"/>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row>
    <row r="69" customFormat="false" ht="15" hidden="false" customHeight="false" outlineLevel="0" collapsed="false">
      <c r="A69" s="142"/>
      <c r="B69" s="143"/>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row>
    <row r="70" customFormat="false" ht="15" hidden="false" customHeight="false" outlineLevel="0" collapsed="false">
      <c r="A70" s="142"/>
      <c r="B70" s="143"/>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row>
    <row r="71" customFormat="false" ht="15" hidden="false" customHeight="false" outlineLevel="0" collapsed="false">
      <c r="A71" s="142"/>
      <c r="B71" s="143"/>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row>
    <row r="72" customFormat="false" ht="15" hidden="false" customHeight="false" outlineLevel="0" collapsed="false">
      <c r="A72" s="142"/>
      <c r="B72" s="143"/>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row>
    <row r="73" customFormat="false" ht="15" hidden="false" customHeight="false" outlineLevel="0" collapsed="false">
      <c r="A73" s="142"/>
      <c r="B73" s="143"/>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row>
    <row r="74" customFormat="false" ht="15" hidden="false" customHeight="false" outlineLevel="0" collapsed="false">
      <c r="A74" s="142"/>
      <c r="B74" s="143"/>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row>
    <row r="75" customFormat="false" ht="15" hidden="false" customHeight="false" outlineLevel="0" collapsed="false">
      <c r="A75" s="142"/>
      <c r="B75" s="143"/>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row>
    <row r="76" customFormat="false" ht="15" hidden="false" customHeight="false" outlineLevel="0" collapsed="false">
      <c r="A76" s="142"/>
      <c r="B76" s="143"/>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row>
    <row r="77" customFormat="false" ht="15" hidden="false" customHeight="false" outlineLevel="0" collapsed="false">
      <c r="A77" s="142"/>
      <c r="B77" s="143"/>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row>
    <row r="78" customFormat="false" ht="15" hidden="false" customHeight="false" outlineLevel="0" collapsed="false">
      <c r="A78" s="142"/>
      <c r="B78" s="143"/>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row>
    <row r="79" customFormat="false" ht="15" hidden="false" customHeight="false" outlineLevel="0" collapsed="false">
      <c r="A79" s="142"/>
      <c r="B79" s="143"/>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row>
    <row r="80" customFormat="false" ht="15" hidden="false" customHeight="false" outlineLevel="0" collapsed="false">
      <c r="A80" s="142"/>
      <c r="B80" s="143"/>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row>
    <row r="81" customFormat="false" ht="15" hidden="false" customHeight="false" outlineLevel="0" collapsed="false">
      <c r="A81" s="142"/>
      <c r="B81" s="143"/>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row>
    <row r="82" customFormat="false" ht="15" hidden="false" customHeight="false" outlineLevel="0" collapsed="false">
      <c r="A82" s="142"/>
      <c r="B82" s="143"/>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row>
    <row r="83" customFormat="false" ht="15" hidden="false" customHeight="false" outlineLevel="0" collapsed="false">
      <c r="A83" s="142"/>
      <c r="B83" s="143"/>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row>
    <row r="84" customFormat="false" ht="15" hidden="false" customHeight="false" outlineLevel="0" collapsed="false">
      <c r="A84" s="142"/>
      <c r="B84" s="143"/>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row>
    <row r="85" customFormat="false" ht="15" hidden="false" customHeight="false" outlineLevel="0" collapsed="false">
      <c r="A85" s="142"/>
      <c r="B85" s="143"/>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row>
    <row r="86" customFormat="false" ht="15" hidden="false" customHeight="false" outlineLevel="0" collapsed="false">
      <c r="A86" s="142"/>
      <c r="B86" s="143"/>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row>
    <row r="87" customFormat="false" ht="15" hidden="false" customHeight="false" outlineLevel="0" collapsed="false">
      <c r="A87" s="142"/>
      <c r="B87" s="143"/>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row>
    <row r="88" customFormat="false" ht="15" hidden="false" customHeight="false" outlineLevel="0" collapsed="false">
      <c r="A88" s="142"/>
      <c r="B88" s="143"/>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row>
    <row r="89" customFormat="false" ht="15" hidden="false" customHeight="false" outlineLevel="0" collapsed="false">
      <c r="A89" s="142"/>
      <c r="B89" s="143"/>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row>
    <row r="90" customFormat="false" ht="15" hidden="false" customHeight="false" outlineLevel="0" collapsed="false">
      <c r="A90" s="142"/>
      <c r="B90" s="143"/>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row>
    <row r="91" customFormat="false" ht="15" hidden="false" customHeight="false" outlineLevel="0" collapsed="false">
      <c r="A91" s="142"/>
      <c r="B91" s="143"/>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row>
    <row r="92" customFormat="false" ht="15" hidden="false" customHeight="false" outlineLevel="0" collapsed="false">
      <c r="A92" s="142"/>
      <c r="B92" s="143"/>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row>
    <row r="93" customFormat="false" ht="15" hidden="false" customHeight="false" outlineLevel="0" collapsed="false">
      <c r="A93" s="142"/>
      <c r="B93" s="143"/>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row>
    <row r="94" customFormat="false" ht="15" hidden="false" customHeight="false" outlineLevel="0" collapsed="false">
      <c r="A94" s="142"/>
      <c r="B94" s="143"/>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row>
    <row r="95" customFormat="false" ht="15" hidden="false" customHeight="false" outlineLevel="0" collapsed="false">
      <c r="A95" s="142"/>
      <c r="B95" s="143"/>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row>
    <row r="96" customFormat="false" ht="15" hidden="false" customHeight="false" outlineLevel="0" collapsed="false">
      <c r="A96" s="142"/>
      <c r="B96" s="143"/>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row>
    <row r="97" customFormat="false" ht="15" hidden="false" customHeight="false" outlineLevel="0" collapsed="false">
      <c r="A97" s="142"/>
      <c r="B97" s="143"/>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row>
    <row r="98" customFormat="false" ht="15" hidden="false" customHeight="false" outlineLevel="0" collapsed="false">
      <c r="A98" s="142"/>
      <c r="B98" s="143"/>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row>
    <row r="99" customFormat="false" ht="15" hidden="false" customHeight="false" outlineLevel="0" collapsed="false">
      <c r="A99" s="142"/>
      <c r="B99" s="143"/>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row>
    <row r="100" customFormat="false" ht="15" hidden="false" customHeight="false" outlineLevel="0" collapsed="false">
      <c r="A100" s="142"/>
      <c r="B100" s="143"/>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row>
    <row r="101" customFormat="false" ht="15" hidden="false" customHeight="false" outlineLevel="0" collapsed="false">
      <c r="A101" s="142"/>
      <c r="B101" s="143"/>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row>
    <row r="102" customFormat="false" ht="15" hidden="false" customHeight="false" outlineLevel="0" collapsed="false">
      <c r="A102" s="142"/>
      <c r="B102" s="143"/>
      <c r="C102" s="142"/>
      <c r="D102" s="142"/>
      <c r="E102" s="142"/>
      <c r="F102" s="142" t="n">
        <f aca="false">E103*F103</f>
        <v>0</v>
      </c>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row>
  </sheetData>
  <mergeCells count="9">
    <mergeCell ref="B2:F4"/>
    <mergeCell ref="G2:Z2"/>
    <mergeCell ref="G3:Y4"/>
    <mergeCell ref="B6:B8"/>
    <mergeCell ref="C6:F8"/>
    <mergeCell ref="G6:Z6"/>
    <mergeCell ref="AA8:AB8"/>
    <mergeCell ref="B40:C40"/>
    <mergeCell ref="B43:C43"/>
  </mergeCells>
  <printOptions headings="false" gridLines="false" gridLinesSet="true" horizontalCentered="true" verticalCentered="true"/>
  <pageMargins left="0.39375" right="0.39375" top="0.39375" bottom="0.240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58ED5"/>
    <pageSetUpPr fitToPage="true"/>
  </sheetPr>
  <dimension ref="A1:G683"/>
  <sheetViews>
    <sheetView showFormulas="false" showGridLines="true" showRowColHeaders="true" showZeros="true" rightToLeft="false" tabSelected="true" showOutlineSymbols="true" defaultGridColor="true" view="pageBreakPreview" topLeftCell="A10" colorId="64" zoomScale="85" zoomScaleNormal="85" zoomScalePageLayoutView="85" workbookViewId="0">
      <selection pane="topLeft" activeCell="F27" activeCellId="0" sqref="F27"/>
    </sheetView>
  </sheetViews>
  <sheetFormatPr defaultColWidth="8.6875" defaultRowHeight="15" zeroHeight="false" outlineLevelRow="0" outlineLevelCol="0"/>
  <cols>
    <col collapsed="false" customWidth="true" hidden="false" outlineLevel="0" max="1" min="1" style="0" width="21.14"/>
    <col collapsed="false" customWidth="true" hidden="false" outlineLevel="0" max="2" min="2" style="144" width="60.29"/>
    <col collapsed="false" customWidth="true" hidden="false" outlineLevel="0" max="5" min="5" style="0" width="13.7"/>
    <col collapsed="false" customWidth="true" hidden="false" outlineLevel="0" max="6" min="6" style="0" width="22.28"/>
    <col collapsed="false" customWidth="true" hidden="false" outlineLevel="0" max="7" min="7" style="0" width="23.01"/>
  </cols>
  <sheetData>
    <row r="1" customFormat="false" ht="15" hidden="false" customHeight="true" outlineLevel="0" collapsed="false">
      <c r="A1" s="145" t="s">
        <v>25</v>
      </c>
      <c r="B1" s="145"/>
      <c r="C1" s="146" t="s">
        <v>269</v>
      </c>
      <c r="D1" s="146"/>
      <c r="E1" s="146"/>
      <c r="F1" s="146"/>
      <c r="G1" s="146"/>
    </row>
    <row r="2" customFormat="false" ht="15" hidden="false" customHeight="false" outlineLevel="0" collapsed="false">
      <c r="A2" s="145"/>
      <c r="B2" s="145"/>
      <c r="C2" s="147" t="str">
        <f aca="false">01_SINTETICO!D2</f>
        <v>OBRA: MODERNIZAÇÃO E ADEQUAÇÃO DA INFRAESTRUTURA FÍSICA DO FÓRUM TRABALHISTA DE GOIÂNIA</v>
      </c>
      <c r="D2" s="147"/>
      <c r="E2" s="147"/>
      <c r="F2" s="147"/>
      <c r="G2" s="148" t="n">
        <f aca="false">'CAPA-DADOS'!E13</f>
        <v>44890</v>
      </c>
    </row>
    <row r="3" customFormat="false" ht="15" hidden="false" customHeight="false" outlineLevel="0" collapsed="false">
      <c r="A3" s="145"/>
      <c r="B3" s="145"/>
      <c r="C3" s="147"/>
      <c r="D3" s="147"/>
      <c r="E3" s="147"/>
      <c r="F3" s="147"/>
      <c r="G3" s="148" t="str">
        <f aca="false">'CAPA-DADOS'!E16</f>
        <v>SINAPI-JULHO/2022</v>
      </c>
    </row>
    <row r="5" customFormat="false" ht="21" hidden="false" customHeight="false" outlineLevel="0" collapsed="false">
      <c r="A5" s="149" t="s">
        <v>28</v>
      </c>
      <c r="B5" s="149" t="s">
        <v>270</v>
      </c>
      <c r="C5" s="150" t="s">
        <v>30</v>
      </c>
      <c r="D5" s="150" t="s">
        <v>271</v>
      </c>
      <c r="E5" s="151" t="s">
        <v>272</v>
      </c>
      <c r="F5" s="151" t="s">
        <v>273</v>
      </c>
      <c r="G5" s="151" t="s">
        <v>274</v>
      </c>
    </row>
    <row r="6" customFormat="false" ht="15" hidden="false" customHeight="false" outlineLevel="0" collapsed="false">
      <c r="A6" s="152"/>
      <c r="B6" s="153"/>
      <c r="C6" s="154"/>
      <c r="D6" s="154"/>
      <c r="E6" s="154"/>
      <c r="F6" s="154"/>
      <c r="G6" s="154"/>
    </row>
    <row r="7" customFormat="false" ht="15" hidden="false" customHeight="false" outlineLevel="0" collapsed="false">
      <c r="A7" s="155" t="n">
        <v>1</v>
      </c>
      <c r="B7" s="156" t="s">
        <v>57</v>
      </c>
      <c r="C7" s="157"/>
      <c r="D7" s="157"/>
      <c r="E7" s="157"/>
      <c r="F7" s="157"/>
      <c r="G7" s="157"/>
    </row>
    <row r="8" customFormat="false" ht="15" hidden="false" customHeight="false" outlineLevel="0" collapsed="false">
      <c r="A8" s="152"/>
      <c r="B8" s="153"/>
      <c r="C8" s="154"/>
      <c r="D8" s="154"/>
      <c r="E8" s="154"/>
      <c r="F8" s="154"/>
      <c r="G8" s="154"/>
    </row>
    <row r="9" customFormat="false" ht="15" hidden="false" customHeight="false" outlineLevel="0" collapsed="false">
      <c r="A9" s="158" t="s">
        <v>59</v>
      </c>
      <c r="B9" s="159" t="s">
        <v>60</v>
      </c>
      <c r="C9" s="160" t="s">
        <v>61</v>
      </c>
      <c r="D9" s="160" t="s">
        <v>62</v>
      </c>
      <c r="E9" s="161" t="n">
        <v>4</v>
      </c>
      <c r="F9" s="161" t="n">
        <f aca="false">SUMPRODUCT($E10:$E14,F10:F14)</f>
        <v>289.59</v>
      </c>
      <c r="G9" s="162" t="n">
        <f aca="false">SUMPRODUCT($E10:$E14,G10:G14)</f>
        <v>18745.444359</v>
      </c>
    </row>
    <row r="10" customFormat="false" ht="15" hidden="false" customHeight="false" outlineLevel="0" collapsed="false">
      <c r="A10" s="163" t="n">
        <v>40863</v>
      </c>
      <c r="B10" s="164" t="s">
        <v>275</v>
      </c>
      <c r="C10" s="165" t="s">
        <v>76</v>
      </c>
      <c r="D10" s="165" t="s">
        <v>62</v>
      </c>
      <c r="E10" s="163" t="n">
        <v>1</v>
      </c>
      <c r="F10" s="166" t="n">
        <f aca="false">IF(C10="MAT.",VLOOKUP(A10,INSUMOS_AUX!A:F,6,0),0)</f>
        <v>152.35</v>
      </c>
      <c r="G10" s="167" t="n">
        <f aca="false">IF(C10="M.O.",VLOOKUP(A10,INSUMOS_AUX!A:F,6,0),0)</f>
        <v>0</v>
      </c>
    </row>
    <row r="11" customFormat="false" ht="15" hidden="false" customHeight="false" outlineLevel="0" collapsed="false">
      <c r="A11" s="163" t="n">
        <v>40864</v>
      </c>
      <c r="B11" s="164" t="s">
        <v>276</v>
      </c>
      <c r="C11" s="165" t="s">
        <v>76</v>
      </c>
      <c r="D11" s="165" t="s">
        <v>62</v>
      </c>
      <c r="E11" s="163" t="n">
        <v>1</v>
      </c>
      <c r="F11" s="166" t="n">
        <f aca="false">IF(C11="MAT.",VLOOKUP(A11,INSUMOS_AUX!A:F,6,0),0)</f>
        <v>11.8</v>
      </c>
      <c r="G11" s="167" t="n">
        <f aca="false">IF(C11="M.O.",VLOOKUP(A11,INSUMOS_AUX!A:F,6,0),0)</f>
        <v>0</v>
      </c>
    </row>
    <row r="12" customFormat="false" ht="15" hidden="false" customHeight="false" outlineLevel="0" collapsed="false">
      <c r="A12" s="163" t="n">
        <v>40937</v>
      </c>
      <c r="B12" s="164" t="s">
        <v>277</v>
      </c>
      <c r="C12" s="165" t="s">
        <v>278</v>
      </c>
      <c r="D12" s="165" t="s">
        <v>62</v>
      </c>
      <c r="E12" s="163" t="n">
        <v>1.0071</v>
      </c>
      <c r="F12" s="166" t="n">
        <f aca="false">IF(C12="MAT.",VLOOKUP(A12,INSUMOS_AUX!A:F,6,0),0)</f>
        <v>0</v>
      </c>
      <c r="G12" s="167" t="n">
        <f aca="false">IF(C12="M.O.",VLOOKUP(A12,INSUMOS_AUX!A:F,6,0),0)</f>
        <v>18613.29</v>
      </c>
    </row>
    <row r="13" customFormat="false" ht="21" hidden="false" customHeight="false" outlineLevel="0" collapsed="false">
      <c r="A13" s="163" t="n">
        <v>43474</v>
      </c>
      <c r="B13" s="164" t="s">
        <v>279</v>
      </c>
      <c r="C13" s="165" t="s">
        <v>76</v>
      </c>
      <c r="D13" s="165" t="s">
        <v>62</v>
      </c>
      <c r="E13" s="163" t="n">
        <v>1</v>
      </c>
      <c r="F13" s="166" t="n">
        <f aca="false">IF(C13="MAT.",VLOOKUP(A13,INSUMOS_AUX!A:F,6,0),0)</f>
        <v>1.9</v>
      </c>
      <c r="G13" s="167" t="n">
        <f aca="false">IF(C13="M.O.",VLOOKUP(A13,INSUMOS_AUX!A:F,6,0),0)</f>
        <v>0</v>
      </c>
    </row>
    <row r="14" customFormat="false" ht="21" hidden="false" customHeight="false" outlineLevel="0" collapsed="false">
      <c r="A14" s="163" t="n">
        <v>43498</v>
      </c>
      <c r="B14" s="164" t="s">
        <v>280</v>
      </c>
      <c r="C14" s="165" t="s">
        <v>76</v>
      </c>
      <c r="D14" s="165" t="s">
        <v>62</v>
      </c>
      <c r="E14" s="163" t="n">
        <v>1</v>
      </c>
      <c r="F14" s="166" t="n">
        <f aca="false">IF(C14="MAT.",VLOOKUP(A14,INSUMOS_AUX!A:F,6,0),0)</f>
        <v>123.54</v>
      </c>
      <c r="G14" s="167" t="n">
        <f aca="false">IF(C14="M.O.",VLOOKUP(A14,INSUMOS_AUX!A:F,6,0),0)</f>
        <v>0</v>
      </c>
    </row>
    <row r="15" customFormat="false" ht="15" hidden="false" customHeight="false" outlineLevel="0" collapsed="false">
      <c r="A15" s="152"/>
      <c r="B15" s="153"/>
      <c r="C15" s="154"/>
      <c r="D15" s="154"/>
      <c r="E15" s="154"/>
      <c r="F15" s="154"/>
      <c r="G15" s="154"/>
    </row>
    <row r="16" customFormat="false" ht="21" hidden="false" customHeight="false" outlineLevel="0" collapsed="false">
      <c r="A16" s="158" t="s">
        <v>64</v>
      </c>
      <c r="B16" s="159" t="s">
        <v>65</v>
      </c>
      <c r="C16" s="160" t="s">
        <v>61</v>
      </c>
      <c r="D16" s="160" t="s">
        <v>62</v>
      </c>
      <c r="E16" s="161" t="n">
        <v>20</v>
      </c>
      <c r="F16" s="161" t="n">
        <f aca="false">SUMPRODUCT($E17:$E21,F17:F21)</f>
        <v>385.67</v>
      </c>
      <c r="G16" s="162" t="n">
        <f aca="false">SUMPRODUCT($E17:$E21,G17:G21)</f>
        <v>6223.463169</v>
      </c>
    </row>
    <row r="17" customFormat="false" ht="15" hidden="false" customHeight="false" outlineLevel="0" collapsed="false">
      <c r="A17" s="163" t="n">
        <v>40818</v>
      </c>
      <c r="B17" s="164" t="s">
        <v>281</v>
      </c>
      <c r="C17" s="165" t="s">
        <v>278</v>
      </c>
      <c r="D17" s="165" t="s">
        <v>62</v>
      </c>
      <c r="E17" s="163" t="n">
        <v>1.0131</v>
      </c>
      <c r="F17" s="166" t="n">
        <f aca="false">IF(C17="MAT.",VLOOKUP(A17,INSUMOS_AUX!A:F,6,0),0)</f>
        <v>0</v>
      </c>
      <c r="G17" s="167" t="n">
        <f aca="false">IF(C17="M.O.",VLOOKUP(A17,INSUMOS_AUX!A:F,6,0),0)</f>
        <v>6142.99</v>
      </c>
    </row>
    <row r="18" customFormat="false" ht="15" hidden="false" customHeight="false" outlineLevel="0" collapsed="false">
      <c r="A18" s="163" t="n">
        <v>40863</v>
      </c>
      <c r="B18" s="164" t="s">
        <v>275</v>
      </c>
      <c r="C18" s="165" t="s">
        <v>76</v>
      </c>
      <c r="D18" s="165" t="s">
        <v>62</v>
      </c>
      <c r="E18" s="163" t="n">
        <v>1</v>
      </c>
      <c r="F18" s="166" t="n">
        <f aca="false">IF(C18="MAT.",VLOOKUP(A18,INSUMOS_AUX!A:F,6,0),0)</f>
        <v>152.35</v>
      </c>
      <c r="G18" s="167" t="n">
        <f aca="false">IF(C18="M.O.",VLOOKUP(A18,INSUMOS_AUX!A:F,6,0),0)</f>
        <v>0</v>
      </c>
    </row>
    <row r="19" customFormat="false" ht="15" hidden="false" customHeight="false" outlineLevel="0" collapsed="false">
      <c r="A19" s="163" t="n">
        <v>40864</v>
      </c>
      <c r="B19" s="164" t="s">
        <v>276</v>
      </c>
      <c r="C19" s="165" t="s">
        <v>76</v>
      </c>
      <c r="D19" s="165" t="s">
        <v>62</v>
      </c>
      <c r="E19" s="163" t="n">
        <v>1</v>
      </c>
      <c r="F19" s="166" t="n">
        <f aca="false">IF(C19="MAT.",VLOOKUP(A19,INSUMOS_AUX!A:F,6,0),0)</f>
        <v>11.8</v>
      </c>
      <c r="G19" s="167" t="n">
        <f aca="false">IF(C19="M.O.",VLOOKUP(A19,INSUMOS_AUX!A:F,6,0),0)</f>
        <v>0</v>
      </c>
    </row>
    <row r="20" customFormat="false" ht="21" hidden="false" customHeight="false" outlineLevel="0" collapsed="false">
      <c r="A20" s="163" t="n">
        <v>43475</v>
      </c>
      <c r="B20" s="164" t="s">
        <v>282</v>
      </c>
      <c r="C20" s="165" t="s">
        <v>76</v>
      </c>
      <c r="D20" s="165" t="s">
        <v>62</v>
      </c>
      <c r="E20" s="163" t="n">
        <v>1</v>
      </c>
      <c r="F20" s="166" t="n">
        <f aca="false">IF(C20="MAT.",VLOOKUP(A20,INSUMOS_AUX!A:F,6,0),0)</f>
        <v>18.58</v>
      </c>
      <c r="G20" s="167" t="n">
        <f aca="false">IF(C20="M.O.",VLOOKUP(A20,INSUMOS_AUX!A:F,6,0),0)</f>
        <v>0</v>
      </c>
    </row>
    <row r="21" customFormat="false" ht="21" hidden="false" customHeight="false" outlineLevel="0" collapsed="false">
      <c r="A21" s="163" t="n">
        <v>43499</v>
      </c>
      <c r="B21" s="164" t="s">
        <v>283</v>
      </c>
      <c r="C21" s="165" t="s">
        <v>76</v>
      </c>
      <c r="D21" s="165" t="s">
        <v>62</v>
      </c>
      <c r="E21" s="163" t="n">
        <v>1</v>
      </c>
      <c r="F21" s="166" t="n">
        <f aca="false">IF(C21="MAT.",VLOOKUP(A21,INSUMOS_AUX!A:F,6,0),0)</f>
        <v>202.94</v>
      </c>
      <c r="G21" s="167" t="n">
        <f aca="false">IF(C21="M.O.",VLOOKUP(A21,INSUMOS_AUX!A:F,6,0),0)</f>
        <v>0</v>
      </c>
    </row>
    <row r="22" customFormat="false" ht="15" hidden="false" customHeight="false" outlineLevel="0" collapsed="false">
      <c r="A22" s="152"/>
      <c r="B22" s="153"/>
      <c r="C22" s="154"/>
      <c r="D22" s="154"/>
      <c r="E22" s="154"/>
      <c r="F22" s="154"/>
      <c r="G22" s="154"/>
    </row>
    <row r="23" customFormat="false" ht="21" hidden="false" customHeight="false" outlineLevel="0" collapsed="false">
      <c r="A23" s="158" t="s">
        <v>67</v>
      </c>
      <c r="B23" s="159" t="s">
        <v>68</v>
      </c>
      <c r="C23" s="160" t="s">
        <v>61</v>
      </c>
      <c r="D23" s="160" t="s">
        <v>31</v>
      </c>
      <c r="E23" s="161" t="n">
        <v>3</v>
      </c>
      <c r="F23" s="161" t="n">
        <f aca="false">SUMPRODUCT($E24:$E24,F24:F24)</f>
        <v>233.94</v>
      </c>
      <c r="G23" s="161" t="n">
        <f aca="false">SUMPRODUCT($E24:$E24,G24:G24)</f>
        <v>0</v>
      </c>
    </row>
    <row r="24" customFormat="false" ht="21" hidden="false" customHeight="false" outlineLevel="0" collapsed="false">
      <c r="A24" s="163" t="s">
        <v>284</v>
      </c>
      <c r="B24" s="164" t="s">
        <v>68</v>
      </c>
      <c r="C24" s="165" t="s">
        <v>76</v>
      </c>
      <c r="D24" s="165" t="s">
        <v>31</v>
      </c>
      <c r="E24" s="163" t="n">
        <v>1</v>
      </c>
      <c r="F24" s="166" t="n">
        <f aca="false">IF(C24="MAT.",VLOOKUP(A24,INSUMOS_AUX!A:F,6,0),0)</f>
        <v>233.94</v>
      </c>
      <c r="G24" s="167" t="n">
        <f aca="false">IF(C24="M.O.",VLOOKUP(A24,INSUMOS_AUX!A:F,6,0),0)</f>
        <v>0</v>
      </c>
    </row>
    <row r="25" customFormat="false" ht="15" hidden="false" customHeight="false" outlineLevel="0" collapsed="false">
      <c r="A25" s="152"/>
      <c r="B25" s="153"/>
      <c r="C25" s="154"/>
      <c r="D25" s="154"/>
      <c r="E25" s="154"/>
      <c r="F25" s="154"/>
      <c r="G25" s="154"/>
    </row>
    <row r="26" customFormat="false" ht="21" hidden="false" customHeight="false" outlineLevel="0" collapsed="false">
      <c r="A26" s="158" t="s">
        <v>71</v>
      </c>
      <c r="B26" s="159" t="s">
        <v>72</v>
      </c>
      <c r="C26" s="160" t="s">
        <v>61</v>
      </c>
      <c r="D26" s="160" t="s">
        <v>31</v>
      </c>
      <c r="E26" s="161" t="n">
        <v>20</v>
      </c>
      <c r="F26" s="161" t="n">
        <f aca="false">SUMPRODUCT($E27:$E27,F27:F27)</f>
        <v>36.6</v>
      </c>
      <c r="G26" s="161" t="n">
        <f aca="false">SUMPRODUCT($E27:$E27,G27:G27)</f>
        <v>0</v>
      </c>
    </row>
    <row r="27" customFormat="false" ht="21" hidden="false" customHeight="false" outlineLevel="0" collapsed="false">
      <c r="A27" s="163" t="s">
        <v>285</v>
      </c>
      <c r="B27" s="164" t="s">
        <v>286</v>
      </c>
      <c r="C27" s="165" t="s">
        <v>76</v>
      </c>
      <c r="D27" s="165" t="s">
        <v>31</v>
      </c>
      <c r="E27" s="163" t="n">
        <v>1</v>
      </c>
      <c r="F27" s="166" t="n">
        <f aca="false">IF(C27="MAT.",VLOOKUP(A27,INSUMOS_AUX!A:F,6,0),0)</f>
        <v>36.6</v>
      </c>
      <c r="G27" s="167" t="n">
        <f aca="false">IF(C27="M.O.",VLOOKUP(A27,INSUMOS_AUX!A:F,6,0),0)</f>
        <v>0</v>
      </c>
    </row>
    <row r="28" customFormat="false" ht="15" hidden="false" customHeight="false" outlineLevel="0" collapsed="false">
      <c r="A28" s="152"/>
      <c r="B28" s="153"/>
      <c r="C28" s="154"/>
      <c r="D28" s="154"/>
      <c r="E28" s="154"/>
      <c r="F28" s="154"/>
      <c r="G28" s="154"/>
    </row>
    <row r="29" customFormat="false" ht="15" hidden="false" customHeight="false" outlineLevel="0" collapsed="false">
      <c r="A29" s="155" t="n">
        <v>2</v>
      </c>
      <c r="B29" s="156" t="s">
        <v>73</v>
      </c>
      <c r="C29" s="157"/>
      <c r="D29" s="157"/>
      <c r="E29" s="157"/>
      <c r="F29" s="157"/>
      <c r="G29" s="157"/>
    </row>
    <row r="30" customFormat="false" ht="15" hidden="false" customHeight="false" outlineLevel="0" collapsed="false">
      <c r="A30" s="152"/>
      <c r="B30" s="153"/>
      <c r="C30" s="154"/>
      <c r="D30" s="154"/>
      <c r="E30" s="154"/>
      <c r="F30" s="154"/>
      <c r="G30" s="154"/>
    </row>
    <row r="31" customFormat="false" ht="31.5" hidden="false" customHeight="false" outlineLevel="0" collapsed="false">
      <c r="A31" s="158" t="n">
        <v>10527</v>
      </c>
      <c r="B31" s="159" t="s">
        <v>75</v>
      </c>
      <c r="C31" s="160" t="s">
        <v>76</v>
      </c>
      <c r="D31" s="160" t="s">
        <v>77</v>
      </c>
      <c r="E31" s="161" t="n">
        <v>192</v>
      </c>
      <c r="F31" s="161" t="n">
        <v>20</v>
      </c>
      <c r="G31" s="161" t="n">
        <v>0</v>
      </c>
    </row>
    <row r="32" customFormat="false" ht="15" hidden="false" customHeight="false" outlineLevel="0" collapsed="false">
      <c r="A32" s="152"/>
      <c r="B32" s="153"/>
      <c r="C32" s="154"/>
      <c r="D32" s="154"/>
      <c r="E32" s="154"/>
      <c r="F32" s="154"/>
      <c r="G32" s="154"/>
    </row>
    <row r="33" customFormat="false" ht="15" hidden="false" customHeight="false" outlineLevel="0" collapsed="false">
      <c r="A33" s="158" t="s">
        <v>79</v>
      </c>
      <c r="B33" s="159" t="s">
        <v>80</v>
      </c>
      <c r="C33" s="160" t="s">
        <v>61</v>
      </c>
      <c r="D33" s="160" t="s">
        <v>81</v>
      </c>
      <c r="E33" s="161" t="n">
        <v>1.5</v>
      </c>
      <c r="F33" s="161" t="n">
        <f aca="false">SUMPRODUCT($E34:$E55,F34:F55)</f>
        <v>361.2943154575</v>
      </c>
      <c r="G33" s="161" t="n">
        <f aca="false">SUMPRODUCT($E34:$E55,G34:G55)</f>
        <v>39.64766286888</v>
      </c>
    </row>
    <row r="34" customFormat="false" ht="31.5" hidden="false" customHeight="false" outlineLevel="0" collapsed="false">
      <c r="A34" s="163" t="n">
        <v>10535</v>
      </c>
      <c r="B34" s="164" t="s">
        <v>287</v>
      </c>
      <c r="C34" s="165" t="s">
        <v>76</v>
      </c>
      <c r="D34" s="165" t="s">
        <v>31</v>
      </c>
      <c r="E34" s="163" t="n">
        <v>1.595E-006</v>
      </c>
      <c r="F34" s="166" t="n">
        <f aca="false">IF(C34="MAT.",VLOOKUP(A34,INSUMOS_AUX!A:F,6,0),0)</f>
        <v>5000</v>
      </c>
      <c r="G34" s="167" t="n">
        <f aca="false">IF(C34="M.O.",VLOOKUP(A34,INSUMOS_AUX!A:F,6,0),0)</f>
        <v>0</v>
      </c>
    </row>
    <row r="35" customFormat="false" ht="15" hidden="false" customHeight="false" outlineLevel="0" collapsed="false">
      <c r="A35" s="163" t="n">
        <v>1213</v>
      </c>
      <c r="B35" s="164" t="s">
        <v>288</v>
      </c>
      <c r="C35" s="165" t="s">
        <v>278</v>
      </c>
      <c r="D35" s="165" t="s">
        <v>289</v>
      </c>
      <c r="E35" s="163" t="n">
        <v>1.0094</v>
      </c>
      <c r="F35" s="166" t="n">
        <f aca="false">IF(C35="MAT.",VLOOKUP(A35,INSUMOS_AUX!A:F,6,0),0)</f>
        <v>0</v>
      </c>
      <c r="G35" s="167" t="n">
        <f aca="false">IF(C35="M.O.",VLOOKUP(A35,INSUMOS_AUX!A:F,6,0),0)</f>
        <v>17.73</v>
      </c>
    </row>
    <row r="36" customFormat="false" ht="15" hidden="false" customHeight="false" outlineLevel="0" collapsed="false">
      <c r="A36" s="163" t="n">
        <v>1379</v>
      </c>
      <c r="B36" s="164" t="s">
        <v>290</v>
      </c>
      <c r="C36" s="165" t="s">
        <v>76</v>
      </c>
      <c r="D36" s="165" t="s">
        <v>106</v>
      </c>
      <c r="E36" s="163" t="n">
        <v>2.120194</v>
      </c>
      <c r="F36" s="166" t="n">
        <f aca="false">IF(C36="MAT.",VLOOKUP(A36,INSUMOS_AUX!A:F,6,0),0)</f>
        <v>0.68</v>
      </c>
      <c r="G36" s="167" t="n">
        <f aca="false">IF(C36="M.O.",VLOOKUP(A36,INSUMOS_AUX!A:F,6,0),0)</f>
        <v>0</v>
      </c>
    </row>
    <row r="37" customFormat="false" ht="15" hidden="false" customHeight="false" outlineLevel="0" collapsed="false">
      <c r="A37" s="163" t="n">
        <v>2705</v>
      </c>
      <c r="B37" s="164" t="s">
        <v>291</v>
      </c>
      <c r="C37" s="165" t="s">
        <v>76</v>
      </c>
      <c r="D37" s="165" t="s">
        <v>292</v>
      </c>
      <c r="E37" s="163" t="n">
        <v>0.00952875</v>
      </c>
      <c r="F37" s="166" t="n">
        <f aca="false">IF(C37="MAT.",VLOOKUP(A37,INSUMOS_AUX!A:F,6,0),0)</f>
        <v>0.93</v>
      </c>
      <c r="G37" s="167" t="n">
        <f aca="false">IF(C37="M.O.",VLOOKUP(A37,INSUMOS_AUX!A:F,6,0),0)</f>
        <v>0</v>
      </c>
    </row>
    <row r="38" customFormat="false" ht="21" hidden="false" customHeight="false" outlineLevel="0" collapsed="false">
      <c r="A38" s="163" t="n">
        <v>370</v>
      </c>
      <c r="B38" s="164" t="s">
        <v>293</v>
      </c>
      <c r="C38" s="165" t="s">
        <v>76</v>
      </c>
      <c r="D38" s="165" t="s">
        <v>96</v>
      </c>
      <c r="E38" s="163" t="n">
        <v>0.008269</v>
      </c>
      <c r="F38" s="166" t="n">
        <f aca="false">IF(C38="MAT.",VLOOKUP(A38,INSUMOS_AUX!A:F,6,0),0)</f>
        <v>156.04</v>
      </c>
      <c r="G38" s="167" t="n">
        <f aca="false">IF(C38="M.O.",VLOOKUP(A38,INSUMOS_AUX!A:F,6,0),0)</f>
        <v>0</v>
      </c>
    </row>
    <row r="39" customFormat="false" ht="15" hidden="false" customHeight="false" outlineLevel="0" collapsed="false">
      <c r="A39" s="163" t="n">
        <v>37370</v>
      </c>
      <c r="B39" s="164" t="s">
        <v>294</v>
      </c>
      <c r="C39" s="165" t="s">
        <v>76</v>
      </c>
      <c r="D39" s="165" t="s">
        <v>289</v>
      </c>
      <c r="E39" s="163" t="n">
        <v>3.038244</v>
      </c>
      <c r="F39" s="166" t="n">
        <f aca="false">IF(C39="MAT.",VLOOKUP(A39,INSUMOS_AUX!A:F,6,0),0)</f>
        <v>2.11</v>
      </c>
      <c r="G39" s="167" t="n">
        <f aca="false">IF(C39="M.O.",VLOOKUP(A39,INSUMOS_AUX!A:F,6,0),0)</f>
        <v>0</v>
      </c>
    </row>
    <row r="40" customFormat="false" ht="15" hidden="false" customHeight="false" outlineLevel="0" collapsed="false">
      <c r="A40" s="163" t="n">
        <v>37371</v>
      </c>
      <c r="B40" s="164" t="s">
        <v>295</v>
      </c>
      <c r="C40" s="165" t="s">
        <v>76</v>
      </c>
      <c r="D40" s="165" t="s">
        <v>289</v>
      </c>
      <c r="E40" s="163" t="n">
        <v>3.038244</v>
      </c>
      <c r="F40" s="166" t="n">
        <f aca="false">IF(C40="MAT.",VLOOKUP(A40,INSUMOS_AUX!A:F,6,0),0)</f>
        <v>0.75</v>
      </c>
      <c r="G40" s="167" t="n">
        <f aca="false">IF(C40="M.O.",VLOOKUP(A40,INSUMOS_AUX!A:F,6,0),0)</f>
        <v>0</v>
      </c>
    </row>
    <row r="41" customFormat="false" ht="15" hidden="false" customHeight="false" outlineLevel="0" collapsed="false">
      <c r="A41" s="163" t="n">
        <v>37372</v>
      </c>
      <c r="B41" s="164" t="s">
        <v>296</v>
      </c>
      <c r="C41" s="165" t="s">
        <v>76</v>
      </c>
      <c r="D41" s="165" t="s">
        <v>289</v>
      </c>
      <c r="E41" s="163" t="n">
        <v>3.038244</v>
      </c>
      <c r="F41" s="166" t="n">
        <f aca="false">IF(C41="MAT.",VLOOKUP(A41,INSUMOS_AUX!A:F,6,0),0)</f>
        <v>0.81</v>
      </c>
      <c r="G41" s="167" t="n">
        <f aca="false">IF(C41="M.O.",VLOOKUP(A41,INSUMOS_AUX!A:F,6,0),0)</f>
        <v>0</v>
      </c>
    </row>
    <row r="42" customFormat="false" ht="15" hidden="false" customHeight="false" outlineLevel="0" collapsed="false">
      <c r="A42" s="163" t="n">
        <v>37373</v>
      </c>
      <c r="B42" s="164" t="s">
        <v>297</v>
      </c>
      <c r="C42" s="165" t="s">
        <v>76</v>
      </c>
      <c r="D42" s="165" t="s">
        <v>289</v>
      </c>
      <c r="E42" s="163" t="n">
        <v>3.038244</v>
      </c>
      <c r="F42" s="166" t="n">
        <f aca="false">IF(C42="MAT.",VLOOKUP(A42,INSUMOS_AUX!A:F,6,0),0)</f>
        <v>0.06</v>
      </c>
      <c r="G42" s="167" t="n">
        <f aca="false">IF(C42="M.O.",VLOOKUP(A42,INSUMOS_AUX!A:F,6,0),0)</f>
        <v>0</v>
      </c>
    </row>
    <row r="43" customFormat="false" ht="15" hidden="false" customHeight="false" outlineLevel="0" collapsed="false">
      <c r="A43" s="163" t="n">
        <v>37666</v>
      </c>
      <c r="B43" s="164" t="s">
        <v>298</v>
      </c>
      <c r="C43" s="165" t="s">
        <v>278</v>
      </c>
      <c r="D43" s="165" t="s">
        <v>289</v>
      </c>
      <c r="E43" s="163" t="n">
        <v>0.014910234</v>
      </c>
      <c r="F43" s="166" t="n">
        <f aca="false">IF(C43="MAT.",VLOOKUP(A43,INSUMOS_AUX!A:F,6,0),0)</f>
        <v>0</v>
      </c>
      <c r="G43" s="167" t="n">
        <f aca="false">IF(C43="M.O.",VLOOKUP(A43,INSUMOS_AUX!A:F,6,0),0)</f>
        <v>17.64</v>
      </c>
    </row>
    <row r="44" customFormat="false" ht="21" hidden="false" customHeight="false" outlineLevel="0" collapsed="false">
      <c r="A44" s="163" t="n">
        <v>43459</v>
      </c>
      <c r="B44" s="164" t="s">
        <v>299</v>
      </c>
      <c r="C44" s="165" t="s">
        <v>76</v>
      </c>
      <c r="D44" s="165" t="s">
        <v>289</v>
      </c>
      <c r="E44" s="163" t="n">
        <v>1</v>
      </c>
      <c r="F44" s="166" t="n">
        <f aca="false">IF(C44="MAT.",VLOOKUP(A44,INSUMOS_AUX!A:F,6,0),0)</f>
        <v>0.45</v>
      </c>
      <c r="G44" s="167" t="n">
        <f aca="false">IF(C44="M.O.",VLOOKUP(A44,INSUMOS_AUX!A:F,6,0),0)</f>
        <v>0</v>
      </c>
    </row>
    <row r="45" customFormat="false" ht="21" hidden="false" customHeight="false" outlineLevel="0" collapsed="false">
      <c r="A45" s="163" t="n">
        <v>43464</v>
      </c>
      <c r="B45" s="164" t="s">
        <v>300</v>
      </c>
      <c r="C45" s="165" t="s">
        <v>76</v>
      </c>
      <c r="D45" s="165" t="s">
        <v>289</v>
      </c>
      <c r="E45" s="163" t="n">
        <v>0.014811</v>
      </c>
      <c r="F45" s="166" t="n">
        <f aca="false">IF(C45="MAT.",VLOOKUP(A45,INSUMOS_AUX!A:F,6,0),0)</f>
        <v>0.01</v>
      </c>
      <c r="G45" s="167" t="n">
        <f aca="false">IF(C45="M.O.",VLOOKUP(A45,INSUMOS_AUX!A:F,6,0),0)</f>
        <v>0</v>
      </c>
    </row>
    <row r="46" customFormat="false" ht="21" hidden="false" customHeight="false" outlineLevel="0" collapsed="false">
      <c r="A46" s="163" t="n">
        <v>43467</v>
      </c>
      <c r="B46" s="164" t="s">
        <v>301</v>
      </c>
      <c r="C46" s="165" t="s">
        <v>76</v>
      </c>
      <c r="D46" s="165" t="s">
        <v>289</v>
      </c>
      <c r="E46" s="163" t="n">
        <v>2.023433</v>
      </c>
      <c r="F46" s="166" t="n">
        <f aca="false">IF(C46="MAT.",VLOOKUP(A46,INSUMOS_AUX!A:F,6,0),0)</f>
        <v>0.56</v>
      </c>
      <c r="G46" s="167" t="n">
        <f aca="false">IF(C46="M.O.",VLOOKUP(A46,INSUMOS_AUX!A:F,6,0),0)</f>
        <v>0</v>
      </c>
    </row>
    <row r="47" customFormat="false" ht="21" hidden="false" customHeight="false" outlineLevel="0" collapsed="false">
      <c r="A47" s="163" t="n">
        <v>43483</v>
      </c>
      <c r="B47" s="164" t="s">
        <v>302</v>
      </c>
      <c r="C47" s="165" t="s">
        <v>76</v>
      </c>
      <c r="D47" s="165" t="s">
        <v>289</v>
      </c>
      <c r="E47" s="163" t="n">
        <v>1</v>
      </c>
      <c r="F47" s="166" t="n">
        <f aca="false">IF(C47="MAT.",VLOOKUP(A47,INSUMOS_AUX!A:F,6,0),0)</f>
        <v>1.26</v>
      </c>
      <c r="G47" s="167" t="n">
        <f aca="false">IF(C47="M.O.",VLOOKUP(A47,INSUMOS_AUX!A:F,6,0),0)</f>
        <v>0</v>
      </c>
    </row>
    <row r="48" customFormat="false" ht="21" hidden="false" customHeight="false" outlineLevel="0" collapsed="false">
      <c r="A48" s="163" t="n">
        <v>43488</v>
      </c>
      <c r="B48" s="164" t="s">
        <v>303</v>
      </c>
      <c r="C48" s="165" t="s">
        <v>76</v>
      </c>
      <c r="D48" s="165" t="s">
        <v>289</v>
      </c>
      <c r="E48" s="163" t="n">
        <v>0.014811</v>
      </c>
      <c r="F48" s="166" t="n">
        <f aca="false">IF(C48="MAT.",VLOOKUP(A48,INSUMOS_AUX!A:F,6,0),0)</f>
        <v>0.76</v>
      </c>
      <c r="G48" s="167" t="n">
        <f aca="false">IF(C48="M.O.",VLOOKUP(A48,INSUMOS_AUX!A:F,6,0),0)</f>
        <v>0</v>
      </c>
    </row>
    <row r="49" customFormat="false" ht="21" hidden="false" customHeight="false" outlineLevel="0" collapsed="false">
      <c r="A49" s="163" t="n">
        <v>43491</v>
      </c>
      <c r="B49" s="164" t="s">
        <v>304</v>
      </c>
      <c r="C49" s="165" t="s">
        <v>76</v>
      </c>
      <c r="D49" s="165" t="s">
        <v>289</v>
      </c>
      <c r="E49" s="163" t="n">
        <v>2.023433</v>
      </c>
      <c r="F49" s="166" t="n">
        <f aca="false">IF(C49="MAT.",VLOOKUP(A49,INSUMOS_AUX!A:F,6,0),0)</f>
        <v>1.15</v>
      </c>
      <c r="G49" s="167" t="n">
        <f aca="false">IF(C49="M.O.",VLOOKUP(A49,INSUMOS_AUX!A:F,6,0),0)</f>
        <v>0</v>
      </c>
    </row>
    <row r="50" customFormat="false" ht="21" hidden="false" customHeight="false" outlineLevel="0" collapsed="false">
      <c r="A50" s="163" t="n">
        <v>4417</v>
      </c>
      <c r="B50" s="164" t="s">
        <v>305</v>
      </c>
      <c r="C50" s="165" t="s">
        <v>76</v>
      </c>
      <c r="D50" s="165" t="s">
        <v>85</v>
      </c>
      <c r="E50" s="163" t="n">
        <v>1</v>
      </c>
      <c r="F50" s="166" t="n">
        <f aca="false">IF(C50="MAT.",VLOOKUP(A50,INSUMOS_AUX!A:F,6,0),0)</f>
        <v>7.45</v>
      </c>
      <c r="G50" s="167" t="n">
        <f aca="false">IF(C50="M.O.",VLOOKUP(A50,INSUMOS_AUX!A:F,6,0),0)</f>
        <v>0</v>
      </c>
    </row>
    <row r="51" customFormat="false" ht="21" hidden="false" customHeight="false" outlineLevel="0" collapsed="false">
      <c r="A51" s="163" t="n">
        <v>4491</v>
      </c>
      <c r="B51" s="164" t="s">
        <v>306</v>
      </c>
      <c r="C51" s="165" t="s">
        <v>76</v>
      </c>
      <c r="D51" s="165" t="s">
        <v>85</v>
      </c>
      <c r="E51" s="163" t="n">
        <v>4</v>
      </c>
      <c r="F51" s="166" t="n">
        <f aca="false">IF(C51="MAT.",VLOOKUP(A51,INSUMOS_AUX!A:F,6,0),0)</f>
        <v>7.83</v>
      </c>
      <c r="G51" s="167" t="n">
        <f aca="false">IF(C51="M.O.",VLOOKUP(A51,INSUMOS_AUX!A:F,6,0),0)</f>
        <v>0</v>
      </c>
    </row>
    <row r="52" customFormat="false" ht="21" hidden="false" customHeight="false" outlineLevel="0" collapsed="false">
      <c r="A52" s="163" t="n">
        <v>4721</v>
      </c>
      <c r="B52" s="164" t="s">
        <v>307</v>
      </c>
      <c r="C52" s="165" t="s">
        <v>76</v>
      </c>
      <c r="D52" s="165" t="s">
        <v>96</v>
      </c>
      <c r="E52" s="163" t="n">
        <v>0.005782</v>
      </c>
      <c r="F52" s="166" t="n">
        <f aca="false">IF(C52="MAT.",VLOOKUP(A52,INSUMOS_AUX!A:F,6,0),0)</f>
        <v>100.61</v>
      </c>
      <c r="G52" s="167" t="n">
        <f aca="false">IF(C52="M.O.",VLOOKUP(A52,INSUMOS_AUX!A:F,6,0),0)</f>
        <v>0</v>
      </c>
    </row>
    <row r="53" customFormat="false" ht="31.5" hidden="false" customHeight="false" outlineLevel="0" collapsed="false">
      <c r="A53" s="163" t="n">
        <v>4813</v>
      </c>
      <c r="B53" s="164" t="s">
        <v>308</v>
      </c>
      <c r="C53" s="165" t="s">
        <v>76</v>
      </c>
      <c r="D53" s="165" t="s">
        <v>81</v>
      </c>
      <c r="E53" s="163" t="n">
        <v>1</v>
      </c>
      <c r="F53" s="166" t="n">
        <f aca="false">IF(C53="MAT.",VLOOKUP(A53,INSUMOS_AUX!A:F,6,0),0)</f>
        <v>300</v>
      </c>
      <c r="G53" s="167" t="n">
        <f aca="false">IF(C53="M.O.",VLOOKUP(A53,INSUMOS_AUX!A:F,6,0),0)</f>
        <v>0</v>
      </c>
    </row>
    <row r="54" customFormat="false" ht="15" hidden="false" customHeight="false" outlineLevel="0" collapsed="false">
      <c r="A54" s="163" t="n">
        <v>5075</v>
      </c>
      <c r="B54" s="164" t="s">
        <v>309</v>
      </c>
      <c r="C54" s="165" t="s">
        <v>76</v>
      </c>
      <c r="D54" s="165" t="s">
        <v>106</v>
      </c>
      <c r="E54" s="163" t="n">
        <v>0.11</v>
      </c>
      <c r="F54" s="166" t="n">
        <f aca="false">IF(C54="MAT.",VLOOKUP(A54,INSUMOS_AUX!A:F,6,0),0)</f>
        <v>24.36</v>
      </c>
      <c r="G54" s="167" t="n">
        <f aca="false">IF(C54="M.O.",VLOOKUP(A54,INSUMOS_AUX!A:F,6,0),0)</f>
        <v>0</v>
      </c>
    </row>
    <row r="55" customFormat="false" ht="15" hidden="false" customHeight="false" outlineLevel="0" collapsed="false">
      <c r="A55" s="163" t="n">
        <v>6111</v>
      </c>
      <c r="B55" s="164" t="s">
        <v>310</v>
      </c>
      <c r="C55" s="165" t="s">
        <v>278</v>
      </c>
      <c r="D55" s="165" t="s">
        <v>289</v>
      </c>
      <c r="E55" s="163" t="n">
        <v>2.058236048</v>
      </c>
      <c r="F55" s="166" t="n">
        <f aca="false">IF(C55="MAT.",VLOOKUP(A55,INSUMOS_AUX!A:F,6,0),0)</f>
        <v>0</v>
      </c>
      <c r="G55" s="167" t="n">
        <f aca="false">IF(C55="M.O.",VLOOKUP(A55,INSUMOS_AUX!A:F,6,0),0)</f>
        <v>10.44</v>
      </c>
    </row>
    <row r="56" customFormat="false" ht="15" hidden="false" customHeight="false" outlineLevel="0" collapsed="false">
      <c r="A56" s="152"/>
      <c r="B56" s="153"/>
      <c r="C56" s="154"/>
      <c r="D56" s="154"/>
      <c r="E56" s="154"/>
      <c r="F56" s="154"/>
      <c r="G56" s="154"/>
    </row>
    <row r="57" customFormat="false" ht="21" hidden="false" customHeight="false" outlineLevel="0" collapsed="false">
      <c r="A57" s="158" t="s">
        <v>83</v>
      </c>
      <c r="B57" s="159" t="s">
        <v>84</v>
      </c>
      <c r="C57" s="160" t="s">
        <v>61</v>
      </c>
      <c r="D57" s="160" t="s">
        <v>85</v>
      </c>
      <c r="E57" s="161" t="n">
        <v>192</v>
      </c>
      <c r="F57" s="161" t="n">
        <f aca="false">SUMPRODUCT($E58:$E67,F58:F67)</f>
        <v>4.131933184</v>
      </c>
      <c r="G57" s="161" t="n">
        <f aca="false">SUMPRODUCT($E58:$E67,G58:G67)</f>
        <v>13.5255155852</v>
      </c>
    </row>
    <row r="58" customFormat="false" ht="15" hidden="false" customHeight="false" outlineLevel="0" collapsed="false">
      <c r="A58" s="163" t="n">
        <v>37370</v>
      </c>
      <c r="B58" s="164" t="s">
        <v>294</v>
      </c>
      <c r="C58" s="165" t="s">
        <v>76</v>
      </c>
      <c r="D58" s="165" t="s">
        <v>289</v>
      </c>
      <c r="E58" s="163" t="n">
        <v>0.8459436</v>
      </c>
      <c r="F58" s="166" t="n">
        <f aca="false">IF(C58="MAT.",VLOOKUP(A58,INSUMOS_AUX!A:F,6,0),0)</f>
        <v>2.11</v>
      </c>
      <c r="G58" s="167" t="n">
        <f aca="false">IF(C58="M.O.",VLOOKUP(A58,INSUMOS_AUX!A:F,6,0),0)</f>
        <v>0</v>
      </c>
    </row>
    <row r="59" customFormat="false" ht="15" hidden="false" customHeight="false" outlineLevel="0" collapsed="false">
      <c r="A59" s="163" t="n">
        <v>37371</v>
      </c>
      <c r="B59" s="164" t="s">
        <v>295</v>
      </c>
      <c r="C59" s="165" t="s">
        <v>76</v>
      </c>
      <c r="D59" s="165" t="s">
        <v>289</v>
      </c>
      <c r="E59" s="163" t="n">
        <v>0.8459436</v>
      </c>
      <c r="F59" s="166" t="n">
        <f aca="false">IF(C59="MAT.",VLOOKUP(A59,INSUMOS_AUX!A:F,6,0),0)</f>
        <v>0.75</v>
      </c>
      <c r="G59" s="167" t="n">
        <f aca="false">IF(C59="M.O.",VLOOKUP(A59,INSUMOS_AUX!A:F,6,0),0)</f>
        <v>0</v>
      </c>
    </row>
    <row r="60" customFormat="false" ht="15" hidden="false" customHeight="false" outlineLevel="0" collapsed="false">
      <c r="A60" s="163" t="n">
        <v>37372</v>
      </c>
      <c r="B60" s="164" t="s">
        <v>296</v>
      </c>
      <c r="C60" s="165" t="s">
        <v>76</v>
      </c>
      <c r="D60" s="165" t="s">
        <v>289</v>
      </c>
      <c r="E60" s="163" t="n">
        <v>0.8459436</v>
      </c>
      <c r="F60" s="166" t="n">
        <f aca="false">IF(C60="MAT.",VLOOKUP(A60,INSUMOS_AUX!A:F,6,0),0)</f>
        <v>0.81</v>
      </c>
      <c r="G60" s="167" t="n">
        <f aca="false">IF(C60="M.O.",VLOOKUP(A60,INSUMOS_AUX!A:F,6,0),0)</f>
        <v>0</v>
      </c>
    </row>
    <row r="61" customFormat="false" ht="15" hidden="false" customHeight="false" outlineLevel="0" collapsed="false">
      <c r="A61" s="163" t="n">
        <v>37373</v>
      </c>
      <c r="B61" s="164" t="s">
        <v>297</v>
      </c>
      <c r="C61" s="165" t="s">
        <v>76</v>
      </c>
      <c r="D61" s="165" t="s">
        <v>289</v>
      </c>
      <c r="E61" s="163" t="n">
        <v>0.8459436</v>
      </c>
      <c r="F61" s="166" t="n">
        <f aca="false">IF(C61="MAT.",VLOOKUP(A61,INSUMOS_AUX!A:F,6,0),0)</f>
        <v>0.06</v>
      </c>
      <c r="G61" s="167" t="n">
        <f aca="false">IF(C61="M.O.",VLOOKUP(A61,INSUMOS_AUX!A:F,6,0),0)</f>
        <v>0</v>
      </c>
    </row>
    <row r="62" customFormat="false" ht="21" hidden="false" customHeight="false" outlineLevel="0" collapsed="false">
      <c r="A62" s="163" t="n">
        <v>43464</v>
      </c>
      <c r="B62" s="164" t="s">
        <v>300</v>
      </c>
      <c r="C62" s="165" t="s">
        <v>76</v>
      </c>
      <c r="D62" s="165" t="s">
        <v>289</v>
      </c>
      <c r="E62" s="163" t="n">
        <v>0.5</v>
      </c>
      <c r="F62" s="166" t="n">
        <f aca="false">IF(C62="MAT.",VLOOKUP(A62,INSUMOS_AUX!A:F,6,0),0)</f>
        <v>0.01</v>
      </c>
      <c r="G62" s="167" t="n">
        <f aca="false">IF(C62="M.O.",VLOOKUP(A62,INSUMOS_AUX!A:F,6,0),0)</f>
        <v>0</v>
      </c>
    </row>
    <row r="63" customFormat="false" ht="21" hidden="false" customHeight="false" outlineLevel="0" collapsed="false">
      <c r="A63" s="163" t="n">
        <v>43467</v>
      </c>
      <c r="B63" s="164" t="s">
        <v>301</v>
      </c>
      <c r="C63" s="165" t="s">
        <v>76</v>
      </c>
      <c r="D63" s="165" t="s">
        <v>289</v>
      </c>
      <c r="E63" s="163" t="n">
        <v>0.3459436</v>
      </c>
      <c r="F63" s="166" t="n">
        <f aca="false">IF(C63="MAT.",VLOOKUP(A63,INSUMOS_AUX!A:F,6,0),0)</f>
        <v>0.56</v>
      </c>
      <c r="G63" s="167" t="n">
        <f aca="false">IF(C63="M.O.",VLOOKUP(A63,INSUMOS_AUX!A:F,6,0),0)</f>
        <v>0</v>
      </c>
    </row>
    <row r="64" customFormat="false" ht="21" hidden="false" customHeight="false" outlineLevel="0" collapsed="false">
      <c r="A64" s="163" t="n">
        <v>43488</v>
      </c>
      <c r="B64" s="164" t="s">
        <v>303</v>
      </c>
      <c r="C64" s="165" t="s">
        <v>76</v>
      </c>
      <c r="D64" s="165" t="s">
        <v>289</v>
      </c>
      <c r="E64" s="163" t="n">
        <v>0.5</v>
      </c>
      <c r="F64" s="166" t="n">
        <f aca="false">IF(C64="MAT.",VLOOKUP(A64,INSUMOS_AUX!A:F,6,0),0)</f>
        <v>0.76</v>
      </c>
      <c r="G64" s="167" t="n">
        <f aca="false">IF(C64="M.O.",VLOOKUP(A64,INSUMOS_AUX!A:F,6,0),0)</f>
        <v>0</v>
      </c>
    </row>
    <row r="65" customFormat="false" ht="21" hidden="false" customHeight="false" outlineLevel="0" collapsed="false">
      <c r="A65" s="163" t="n">
        <v>43491</v>
      </c>
      <c r="B65" s="164" t="s">
        <v>304</v>
      </c>
      <c r="C65" s="165" t="s">
        <v>76</v>
      </c>
      <c r="D65" s="165" t="s">
        <v>289</v>
      </c>
      <c r="E65" s="163" t="n">
        <v>0.3459436</v>
      </c>
      <c r="F65" s="166" t="n">
        <f aca="false">IF(C65="MAT.",VLOOKUP(A65,INSUMOS_AUX!A:F,6,0),0)</f>
        <v>1.15</v>
      </c>
      <c r="G65" s="167" t="n">
        <f aca="false">IF(C65="M.O.",VLOOKUP(A65,INSUMOS_AUX!A:F,6,0),0)</f>
        <v>0</v>
      </c>
    </row>
    <row r="66" customFormat="false" ht="15" hidden="false" customHeight="false" outlineLevel="0" collapsed="false">
      <c r="A66" s="163" t="n">
        <v>44497</v>
      </c>
      <c r="B66" s="164" t="s">
        <v>311</v>
      </c>
      <c r="C66" s="165" t="s">
        <v>278</v>
      </c>
      <c r="D66" s="165" t="s">
        <v>289</v>
      </c>
      <c r="E66" s="163" t="n">
        <v>0.5047</v>
      </c>
      <c r="F66" s="166" t="n">
        <f aca="false">IF(C66="MAT.",VLOOKUP(A66,INSUMOS_AUX!A:F,6,0),0)</f>
        <v>0</v>
      </c>
      <c r="G66" s="167" t="n">
        <f aca="false">IF(C66="M.O.",VLOOKUP(A66,INSUMOS_AUX!A:F,6,0),0)</f>
        <v>19.52</v>
      </c>
    </row>
    <row r="67" customFormat="false" ht="15" hidden="false" customHeight="false" outlineLevel="0" collapsed="false">
      <c r="A67" s="163" t="n">
        <v>6111</v>
      </c>
      <c r="B67" s="164" t="s">
        <v>310</v>
      </c>
      <c r="C67" s="165" t="s">
        <v>278</v>
      </c>
      <c r="D67" s="165" t="s">
        <v>289</v>
      </c>
      <c r="E67" s="163" t="n">
        <v>0.35189383</v>
      </c>
      <c r="F67" s="166" t="n">
        <f aca="false">IF(C67="MAT.",VLOOKUP(A67,INSUMOS_AUX!A:F,6,0),0)</f>
        <v>0</v>
      </c>
      <c r="G67" s="167" t="n">
        <f aca="false">IF(C67="M.O.",VLOOKUP(A67,INSUMOS_AUX!A:F,6,0),0)</f>
        <v>10.44</v>
      </c>
    </row>
    <row r="68" customFormat="false" ht="15" hidden="false" customHeight="false" outlineLevel="0" collapsed="false">
      <c r="A68" s="152"/>
      <c r="B68" s="153"/>
      <c r="C68" s="154"/>
      <c r="D68" s="154"/>
      <c r="E68" s="154"/>
      <c r="F68" s="154"/>
      <c r="G68" s="154"/>
    </row>
    <row r="69" customFormat="false" ht="15" hidden="false" customHeight="false" outlineLevel="0" collapsed="false">
      <c r="A69" s="158" t="s">
        <v>87</v>
      </c>
      <c r="B69" s="159" t="s">
        <v>88</v>
      </c>
      <c r="C69" s="160" t="s">
        <v>61</v>
      </c>
      <c r="D69" s="160" t="s">
        <v>81</v>
      </c>
      <c r="E69" s="161" t="n">
        <v>50</v>
      </c>
      <c r="F69" s="161" t="n">
        <f aca="false">SUMPRODUCT($E70:$E77,F70:F77)</f>
        <v>4.7815</v>
      </c>
      <c r="G69" s="161" t="n">
        <f aca="false">SUMPRODUCT($E70:$E77,G70:G77)</f>
        <v>1.0619568</v>
      </c>
    </row>
    <row r="70" customFormat="false" ht="15" hidden="false" customHeight="false" outlineLevel="0" collapsed="false">
      <c r="A70" s="163" t="n">
        <v>37370</v>
      </c>
      <c r="B70" s="164" t="s">
        <v>294</v>
      </c>
      <c r="C70" s="165" t="s">
        <v>76</v>
      </c>
      <c r="D70" s="165" t="s">
        <v>289</v>
      </c>
      <c r="E70" s="163" t="n">
        <v>0.1</v>
      </c>
      <c r="F70" s="166" t="n">
        <f aca="false">IF(C70="MAT.",VLOOKUP(A70,INSUMOS_AUX!A:F,6,0),0)</f>
        <v>2.11</v>
      </c>
      <c r="G70" s="167" t="n">
        <f aca="false">IF(C70="M.O.",VLOOKUP(A70,INSUMOS_AUX!A:F,6,0),0)</f>
        <v>0</v>
      </c>
    </row>
    <row r="71" customFormat="false" ht="15" hidden="false" customHeight="false" outlineLevel="0" collapsed="false">
      <c r="A71" s="163" t="n">
        <v>37371</v>
      </c>
      <c r="B71" s="164" t="s">
        <v>295</v>
      </c>
      <c r="C71" s="165" t="s">
        <v>76</v>
      </c>
      <c r="D71" s="165" t="s">
        <v>289</v>
      </c>
      <c r="E71" s="163" t="n">
        <v>0.1</v>
      </c>
      <c r="F71" s="166" t="n">
        <f aca="false">IF(C71="MAT.",VLOOKUP(A71,INSUMOS_AUX!A:F,6,0),0)</f>
        <v>0.75</v>
      </c>
      <c r="G71" s="167" t="n">
        <f aca="false">IF(C71="M.O.",VLOOKUP(A71,INSUMOS_AUX!A:F,6,0),0)</f>
        <v>0</v>
      </c>
    </row>
    <row r="72" customFormat="false" ht="15" hidden="false" customHeight="false" outlineLevel="0" collapsed="false">
      <c r="A72" s="163" t="n">
        <v>37372</v>
      </c>
      <c r="B72" s="164" t="s">
        <v>296</v>
      </c>
      <c r="C72" s="165" t="s">
        <v>76</v>
      </c>
      <c r="D72" s="165" t="s">
        <v>289</v>
      </c>
      <c r="E72" s="163" t="n">
        <v>0.1</v>
      </c>
      <c r="F72" s="166" t="n">
        <f aca="false">IF(C72="MAT.",VLOOKUP(A72,INSUMOS_AUX!A:F,6,0),0)</f>
        <v>0.81</v>
      </c>
      <c r="G72" s="167" t="n">
        <f aca="false">IF(C72="M.O.",VLOOKUP(A72,INSUMOS_AUX!A:F,6,0),0)</f>
        <v>0</v>
      </c>
    </row>
    <row r="73" customFormat="false" ht="15" hidden="false" customHeight="false" outlineLevel="0" collapsed="false">
      <c r="A73" s="163" t="n">
        <v>37373</v>
      </c>
      <c r="B73" s="164" t="s">
        <v>297</v>
      </c>
      <c r="C73" s="165" t="s">
        <v>76</v>
      </c>
      <c r="D73" s="165" t="s">
        <v>289</v>
      </c>
      <c r="E73" s="163" t="n">
        <v>0.1</v>
      </c>
      <c r="F73" s="166" t="n">
        <f aca="false">IF(C73="MAT.",VLOOKUP(A73,INSUMOS_AUX!A:F,6,0),0)</f>
        <v>0.06</v>
      </c>
      <c r="G73" s="167" t="n">
        <f aca="false">IF(C73="M.O.",VLOOKUP(A73,INSUMOS_AUX!A:F,6,0),0)</f>
        <v>0</v>
      </c>
    </row>
    <row r="74" customFormat="false" ht="21" hidden="false" customHeight="false" outlineLevel="0" collapsed="false">
      <c r="A74" s="163" t="n">
        <v>43467</v>
      </c>
      <c r="B74" s="164" t="s">
        <v>301</v>
      </c>
      <c r="C74" s="165" t="s">
        <v>76</v>
      </c>
      <c r="D74" s="165" t="s">
        <v>289</v>
      </c>
      <c r="E74" s="163" t="n">
        <v>0.1</v>
      </c>
      <c r="F74" s="166" t="n">
        <f aca="false">IF(C74="MAT.",VLOOKUP(A74,INSUMOS_AUX!A:F,6,0),0)</f>
        <v>0.56</v>
      </c>
      <c r="G74" s="167" t="n">
        <f aca="false">IF(C74="M.O.",VLOOKUP(A74,INSUMOS_AUX!A:F,6,0),0)</f>
        <v>0</v>
      </c>
    </row>
    <row r="75" customFormat="false" ht="21" hidden="false" customHeight="false" outlineLevel="0" collapsed="false">
      <c r="A75" s="163" t="n">
        <v>43491</v>
      </c>
      <c r="B75" s="164" t="s">
        <v>304</v>
      </c>
      <c r="C75" s="165" t="s">
        <v>76</v>
      </c>
      <c r="D75" s="165" t="s">
        <v>289</v>
      </c>
      <c r="E75" s="163" t="n">
        <v>0.1</v>
      </c>
      <c r="F75" s="166" t="n">
        <f aca="false">IF(C75="MAT.",VLOOKUP(A75,INSUMOS_AUX!A:F,6,0),0)</f>
        <v>1.15</v>
      </c>
      <c r="G75" s="167" t="n">
        <f aca="false">IF(C75="M.O.",VLOOKUP(A75,INSUMOS_AUX!A:F,6,0),0)</f>
        <v>0</v>
      </c>
    </row>
    <row r="76" customFormat="false" ht="15" hidden="false" customHeight="false" outlineLevel="0" collapsed="false">
      <c r="A76" s="163" t="n">
        <v>6111</v>
      </c>
      <c r="B76" s="164" t="s">
        <v>310</v>
      </c>
      <c r="C76" s="165" t="s">
        <v>278</v>
      </c>
      <c r="D76" s="165" t="s">
        <v>289</v>
      </c>
      <c r="E76" s="163" t="n">
        <v>0.10172</v>
      </c>
      <c r="F76" s="166" t="n">
        <f aca="false">IF(C76="MAT.",VLOOKUP(A76,INSUMOS_AUX!A:F,6,0),0)</f>
        <v>0</v>
      </c>
      <c r="G76" s="167" t="n">
        <f aca="false">IF(C76="M.O.",VLOOKUP(A76,INSUMOS_AUX!A:F,6,0),0)</f>
        <v>10.44</v>
      </c>
    </row>
    <row r="77" customFormat="false" ht="21" hidden="false" customHeight="false" outlineLevel="0" collapsed="false">
      <c r="A77" s="163" t="n">
        <v>6189</v>
      </c>
      <c r="B77" s="164" t="s">
        <v>312</v>
      </c>
      <c r="C77" s="165" t="s">
        <v>76</v>
      </c>
      <c r="D77" s="165" t="s">
        <v>85</v>
      </c>
      <c r="E77" s="163" t="n">
        <v>0.15</v>
      </c>
      <c r="F77" s="166" t="n">
        <f aca="false">IF(C77="MAT.",VLOOKUP(A77,INSUMOS_AUX!A:F,6,0),0)</f>
        <v>28.25</v>
      </c>
      <c r="G77" s="167" t="n">
        <f aca="false">IF(C77="M.O.",VLOOKUP(A77,INSUMOS_AUX!A:F,6,0),0)</f>
        <v>0</v>
      </c>
    </row>
    <row r="78" customFormat="false" ht="15" hidden="false" customHeight="false" outlineLevel="0" collapsed="false">
      <c r="A78" s="152"/>
      <c r="B78" s="153"/>
      <c r="C78" s="154"/>
      <c r="D78" s="154"/>
      <c r="E78" s="154"/>
      <c r="F78" s="154"/>
      <c r="G78" s="154"/>
    </row>
    <row r="79" customFormat="false" ht="21" hidden="false" customHeight="false" outlineLevel="0" collapsed="false">
      <c r="A79" s="158" t="s">
        <v>90</v>
      </c>
      <c r="B79" s="159" t="s">
        <v>91</v>
      </c>
      <c r="C79" s="160" t="s">
        <v>61</v>
      </c>
      <c r="D79" s="160" t="s">
        <v>81</v>
      </c>
      <c r="E79" s="162" t="n">
        <v>2506.01</v>
      </c>
      <c r="F79" s="161" t="n">
        <f aca="false">SUMPRODUCT($E80:$E87,F80:F87)</f>
        <v>1.522</v>
      </c>
      <c r="G79" s="161" t="n">
        <f aca="false">SUMPRODUCT($E80:$E87,G80:G87)</f>
        <v>0.5309784</v>
      </c>
    </row>
    <row r="80" customFormat="false" ht="15" hidden="false" customHeight="false" outlineLevel="0" collapsed="false">
      <c r="A80" s="163" t="n">
        <v>37370</v>
      </c>
      <c r="B80" s="164" t="s">
        <v>294</v>
      </c>
      <c r="C80" s="165" t="s">
        <v>76</v>
      </c>
      <c r="D80" s="165" t="s">
        <v>289</v>
      </c>
      <c r="E80" s="163" t="n">
        <v>0.05</v>
      </c>
      <c r="F80" s="166" t="n">
        <f aca="false">IF(C80="MAT.",VLOOKUP(A80,INSUMOS_AUX!A:F,6,0),0)</f>
        <v>2.11</v>
      </c>
      <c r="G80" s="167" t="n">
        <f aca="false">IF(C80="M.O.",VLOOKUP(A80,INSUMOS_AUX!A:F,6,0),0)</f>
        <v>0</v>
      </c>
    </row>
    <row r="81" customFormat="false" ht="15" hidden="false" customHeight="false" outlineLevel="0" collapsed="false">
      <c r="A81" s="163" t="n">
        <v>37371</v>
      </c>
      <c r="B81" s="164" t="s">
        <v>295</v>
      </c>
      <c r="C81" s="165" t="s">
        <v>76</v>
      </c>
      <c r="D81" s="165" t="s">
        <v>289</v>
      </c>
      <c r="E81" s="163" t="n">
        <v>0.05</v>
      </c>
      <c r="F81" s="166" t="n">
        <f aca="false">IF(C81="MAT.",VLOOKUP(A81,INSUMOS_AUX!A:F,6,0),0)</f>
        <v>0.75</v>
      </c>
      <c r="G81" s="167" t="n">
        <f aca="false">IF(C81="M.O.",VLOOKUP(A81,INSUMOS_AUX!A:F,6,0),0)</f>
        <v>0</v>
      </c>
    </row>
    <row r="82" customFormat="false" ht="15" hidden="false" customHeight="false" outlineLevel="0" collapsed="false">
      <c r="A82" s="163" t="n">
        <v>37372</v>
      </c>
      <c r="B82" s="164" t="s">
        <v>296</v>
      </c>
      <c r="C82" s="165" t="s">
        <v>76</v>
      </c>
      <c r="D82" s="165" t="s">
        <v>289</v>
      </c>
      <c r="E82" s="163" t="n">
        <v>0.05</v>
      </c>
      <c r="F82" s="166" t="n">
        <f aca="false">IF(C82="MAT.",VLOOKUP(A82,INSUMOS_AUX!A:F,6,0),0)</f>
        <v>0.81</v>
      </c>
      <c r="G82" s="167" t="n">
        <f aca="false">IF(C82="M.O.",VLOOKUP(A82,INSUMOS_AUX!A:F,6,0),0)</f>
        <v>0</v>
      </c>
    </row>
    <row r="83" customFormat="false" ht="15" hidden="false" customHeight="false" outlineLevel="0" collapsed="false">
      <c r="A83" s="163" t="n">
        <v>37373</v>
      </c>
      <c r="B83" s="164" t="s">
        <v>297</v>
      </c>
      <c r="C83" s="165" t="s">
        <v>76</v>
      </c>
      <c r="D83" s="165" t="s">
        <v>289</v>
      </c>
      <c r="E83" s="163" t="n">
        <v>0.05</v>
      </c>
      <c r="F83" s="166" t="n">
        <f aca="false">IF(C83="MAT.",VLOOKUP(A83,INSUMOS_AUX!A:F,6,0),0)</f>
        <v>0.06</v>
      </c>
      <c r="G83" s="167" t="n">
        <f aca="false">IF(C83="M.O.",VLOOKUP(A83,INSUMOS_AUX!A:F,6,0),0)</f>
        <v>0</v>
      </c>
    </row>
    <row r="84" customFormat="false" ht="15" hidden="false" customHeight="false" outlineLevel="0" collapsed="false">
      <c r="A84" s="163" t="n">
        <v>3777</v>
      </c>
      <c r="B84" s="164" t="s">
        <v>313</v>
      </c>
      <c r="C84" s="165" t="s">
        <v>76</v>
      </c>
      <c r="D84" s="165" t="s">
        <v>81</v>
      </c>
      <c r="E84" s="163" t="n">
        <v>1</v>
      </c>
      <c r="F84" s="166" t="n">
        <f aca="false">IF(C84="MAT.",VLOOKUP(A84,INSUMOS_AUX!A:F,6,0),0)</f>
        <v>1.25</v>
      </c>
      <c r="G84" s="167" t="n">
        <f aca="false">IF(C84="M.O.",VLOOKUP(A84,INSUMOS_AUX!A:F,6,0),0)</f>
        <v>0</v>
      </c>
    </row>
    <row r="85" customFormat="false" ht="21" hidden="false" customHeight="false" outlineLevel="0" collapsed="false">
      <c r="A85" s="163" t="n">
        <v>43467</v>
      </c>
      <c r="B85" s="164" t="s">
        <v>301</v>
      </c>
      <c r="C85" s="165" t="s">
        <v>76</v>
      </c>
      <c r="D85" s="165" t="s">
        <v>289</v>
      </c>
      <c r="E85" s="163" t="n">
        <v>0.05</v>
      </c>
      <c r="F85" s="166" t="n">
        <f aca="false">IF(C85="MAT.",VLOOKUP(A85,INSUMOS_AUX!A:F,6,0),0)</f>
        <v>0.56</v>
      </c>
      <c r="G85" s="167" t="n">
        <f aca="false">IF(C85="M.O.",VLOOKUP(A85,INSUMOS_AUX!A:F,6,0),0)</f>
        <v>0</v>
      </c>
    </row>
    <row r="86" customFormat="false" ht="21" hidden="false" customHeight="false" outlineLevel="0" collapsed="false">
      <c r="A86" s="163" t="n">
        <v>43491</v>
      </c>
      <c r="B86" s="164" t="s">
        <v>304</v>
      </c>
      <c r="C86" s="165" t="s">
        <v>76</v>
      </c>
      <c r="D86" s="165" t="s">
        <v>289</v>
      </c>
      <c r="E86" s="163" t="n">
        <v>0.05</v>
      </c>
      <c r="F86" s="166" t="n">
        <f aca="false">IF(C86="MAT.",VLOOKUP(A86,INSUMOS_AUX!A:F,6,0),0)</f>
        <v>1.15</v>
      </c>
      <c r="G86" s="167" t="n">
        <f aca="false">IF(C86="M.O.",VLOOKUP(A86,INSUMOS_AUX!A:F,6,0),0)</f>
        <v>0</v>
      </c>
    </row>
    <row r="87" customFormat="false" ht="15" hidden="false" customHeight="false" outlineLevel="0" collapsed="false">
      <c r="A87" s="163" t="n">
        <v>6111</v>
      </c>
      <c r="B87" s="164" t="s">
        <v>310</v>
      </c>
      <c r="C87" s="165" t="s">
        <v>278</v>
      </c>
      <c r="D87" s="165" t="s">
        <v>289</v>
      </c>
      <c r="E87" s="163" t="n">
        <v>0.05086</v>
      </c>
      <c r="F87" s="166" t="n">
        <f aca="false">IF(C87="MAT.",VLOOKUP(A87,INSUMOS_AUX!A:F,6,0),0)</f>
        <v>0</v>
      </c>
      <c r="G87" s="167" t="n">
        <f aca="false">IF(C87="M.O.",VLOOKUP(A87,INSUMOS_AUX!A:F,6,0),0)</f>
        <v>10.44</v>
      </c>
    </row>
    <row r="88" customFormat="false" ht="15" hidden="false" customHeight="false" outlineLevel="0" collapsed="false">
      <c r="A88" s="152"/>
      <c r="B88" s="153"/>
      <c r="C88" s="154"/>
      <c r="D88" s="154"/>
      <c r="E88" s="154"/>
      <c r="F88" s="154"/>
      <c r="G88" s="154"/>
    </row>
    <row r="89" customFormat="false" ht="15" hidden="false" customHeight="false" outlineLevel="0" collapsed="false">
      <c r="A89" s="155" t="n">
        <v>3</v>
      </c>
      <c r="B89" s="156" t="s">
        <v>92</v>
      </c>
      <c r="C89" s="157"/>
      <c r="D89" s="157"/>
      <c r="E89" s="157"/>
      <c r="F89" s="157"/>
      <c r="G89" s="157"/>
    </row>
    <row r="90" customFormat="false" ht="15" hidden="false" customHeight="false" outlineLevel="0" collapsed="false">
      <c r="A90" s="152"/>
      <c r="B90" s="153"/>
      <c r="C90" s="154"/>
      <c r="D90" s="154"/>
      <c r="E90" s="154"/>
      <c r="F90" s="154"/>
      <c r="G90" s="154"/>
    </row>
    <row r="91" customFormat="false" ht="21" hidden="false" customHeight="false" outlineLevel="0" collapsed="false">
      <c r="A91" s="158" t="s">
        <v>94</v>
      </c>
      <c r="B91" s="159" t="s">
        <v>95</v>
      </c>
      <c r="C91" s="160" t="s">
        <v>61</v>
      </c>
      <c r="D91" s="160" t="s">
        <v>96</v>
      </c>
      <c r="E91" s="161" t="n">
        <v>130.24</v>
      </c>
      <c r="F91" s="161" t="n">
        <f aca="false">SUMPRODUCT($E92:$E105,F92:F105)</f>
        <v>32.89847437106</v>
      </c>
      <c r="G91" s="161" t="n">
        <f aca="false">SUMPRODUCT($E92:$E105,G92:G105)</f>
        <v>65.9291005736</v>
      </c>
    </row>
    <row r="92" customFormat="false" ht="15" hidden="false" customHeight="false" outlineLevel="0" collapsed="false">
      <c r="A92" s="163" t="n">
        <v>37370</v>
      </c>
      <c r="B92" s="164" t="s">
        <v>294</v>
      </c>
      <c r="C92" s="165" t="s">
        <v>76</v>
      </c>
      <c r="D92" s="165" t="s">
        <v>289</v>
      </c>
      <c r="E92" s="163" t="n">
        <v>5.4554</v>
      </c>
      <c r="F92" s="166" t="n">
        <f aca="false">IF(C92="MAT.",VLOOKUP(A92,INSUMOS_AUX!A:F,6,0),0)</f>
        <v>2.11</v>
      </c>
      <c r="G92" s="167" t="n">
        <f aca="false">IF(C92="M.O.",VLOOKUP(A92,INSUMOS_AUX!A:F,6,0),0)</f>
        <v>0</v>
      </c>
    </row>
    <row r="93" customFormat="false" ht="15" hidden="false" customHeight="false" outlineLevel="0" collapsed="false">
      <c r="A93" s="163" t="n">
        <v>37371</v>
      </c>
      <c r="B93" s="164" t="s">
        <v>295</v>
      </c>
      <c r="C93" s="165" t="s">
        <v>76</v>
      </c>
      <c r="D93" s="165" t="s">
        <v>289</v>
      </c>
      <c r="E93" s="163" t="n">
        <v>5.4554</v>
      </c>
      <c r="F93" s="166" t="n">
        <f aca="false">IF(C93="MAT.",VLOOKUP(A93,INSUMOS_AUX!A:F,6,0),0)</f>
        <v>0.75</v>
      </c>
      <c r="G93" s="167" t="n">
        <f aca="false">IF(C93="M.O.",VLOOKUP(A93,INSUMOS_AUX!A:F,6,0),0)</f>
        <v>0</v>
      </c>
    </row>
    <row r="94" customFormat="false" ht="15" hidden="false" customHeight="false" outlineLevel="0" collapsed="false">
      <c r="A94" s="163" t="n">
        <v>37372</v>
      </c>
      <c r="B94" s="164" t="s">
        <v>296</v>
      </c>
      <c r="C94" s="165" t="s">
        <v>76</v>
      </c>
      <c r="D94" s="165" t="s">
        <v>289</v>
      </c>
      <c r="E94" s="163" t="n">
        <v>5.4554</v>
      </c>
      <c r="F94" s="166" t="n">
        <f aca="false">IF(C94="MAT.",VLOOKUP(A94,INSUMOS_AUX!A:F,6,0),0)</f>
        <v>0.81</v>
      </c>
      <c r="G94" s="167" t="n">
        <f aca="false">IF(C94="M.O.",VLOOKUP(A94,INSUMOS_AUX!A:F,6,0),0)</f>
        <v>0</v>
      </c>
    </row>
    <row r="95" customFormat="false" ht="15" hidden="false" customHeight="false" outlineLevel="0" collapsed="false">
      <c r="A95" s="163" t="n">
        <v>37373</v>
      </c>
      <c r="B95" s="164" t="s">
        <v>297</v>
      </c>
      <c r="C95" s="165" t="s">
        <v>76</v>
      </c>
      <c r="D95" s="165" t="s">
        <v>289</v>
      </c>
      <c r="E95" s="163" t="n">
        <v>5.4554</v>
      </c>
      <c r="F95" s="166" t="n">
        <f aca="false">IF(C95="MAT.",VLOOKUP(A95,INSUMOS_AUX!A:F,6,0),0)</f>
        <v>0.06</v>
      </c>
      <c r="G95" s="167" t="n">
        <f aca="false">IF(C95="M.O.",VLOOKUP(A95,INSUMOS_AUX!A:F,6,0),0)</f>
        <v>0</v>
      </c>
    </row>
    <row r="96" customFormat="false" ht="21" hidden="false" customHeight="false" outlineLevel="0" collapsed="false">
      <c r="A96" s="163" t="n">
        <v>41898</v>
      </c>
      <c r="B96" s="164" t="s">
        <v>314</v>
      </c>
      <c r="C96" s="165" t="s">
        <v>76</v>
      </c>
      <c r="D96" s="165" t="s">
        <v>31</v>
      </c>
      <c r="E96" s="163" t="n">
        <v>0.000267502</v>
      </c>
      <c r="F96" s="166" t="n">
        <f aca="false">IF(C96="MAT.",VLOOKUP(A96,INSUMOS_AUX!A:F,6,0),0)</f>
        <v>18923.03</v>
      </c>
      <c r="G96" s="167" t="n">
        <f aca="false">IF(C96="M.O.",VLOOKUP(A96,INSUMOS_AUX!A:F,6,0),0)</f>
        <v>0</v>
      </c>
    </row>
    <row r="97" customFormat="false" ht="15" hidden="false" customHeight="false" outlineLevel="0" collapsed="false">
      <c r="A97" s="163" t="n">
        <v>4257</v>
      </c>
      <c r="B97" s="164" t="s">
        <v>315</v>
      </c>
      <c r="C97" s="165" t="s">
        <v>278</v>
      </c>
      <c r="D97" s="165" t="s">
        <v>289</v>
      </c>
      <c r="E97" s="163" t="n">
        <v>2.01068191</v>
      </c>
      <c r="F97" s="166" t="n">
        <f aca="false">IF(C97="MAT.",VLOOKUP(A97,INSUMOS_AUX!A:F,6,0),0)</f>
        <v>0</v>
      </c>
      <c r="G97" s="167" t="n">
        <f aca="false">IF(C97="M.O.",VLOOKUP(A97,INSUMOS_AUX!A:F,6,0),0)</f>
        <v>13.4</v>
      </c>
    </row>
    <row r="98" customFormat="false" ht="21" hidden="false" customHeight="false" outlineLevel="0" collapsed="false">
      <c r="A98" s="163" t="n">
        <v>43464</v>
      </c>
      <c r="B98" s="164" t="s">
        <v>300</v>
      </c>
      <c r="C98" s="165" t="s">
        <v>76</v>
      </c>
      <c r="D98" s="165" t="s">
        <v>289</v>
      </c>
      <c r="E98" s="163" t="n">
        <v>1.9973</v>
      </c>
      <c r="F98" s="166" t="n">
        <f aca="false">IF(C98="MAT.",VLOOKUP(A98,INSUMOS_AUX!A:F,6,0),0)</f>
        <v>0.01</v>
      </c>
      <c r="G98" s="167" t="n">
        <f aca="false">IF(C98="M.O.",VLOOKUP(A98,INSUMOS_AUX!A:F,6,0),0)</f>
        <v>0</v>
      </c>
    </row>
    <row r="99" customFormat="false" ht="21" hidden="false" customHeight="false" outlineLevel="0" collapsed="false">
      <c r="A99" s="163" t="n">
        <v>43465</v>
      </c>
      <c r="B99" s="164" t="s">
        <v>316</v>
      </c>
      <c r="C99" s="165" t="s">
        <v>76</v>
      </c>
      <c r="D99" s="165" t="s">
        <v>289</v>
      </c>
      <c r="E99" s="163" t="n">
        <v>0.3051</v>
      </c>
      <c r="F99" s="166" t="n">
        <f aca="false">IF(C99="MAT.",VLOOKUP(A99,INSUMOS_AUX!A:F,6,0),0)</f>
        <v>0.74</v>
      </c>
      <c r="G99" s="167" t="n">
        <f aca="false">IF(C99="M.O.",VLOOKUP(A99,INSUMOS_AUX!A:F,6,0),0)</f>
        <v>0</v>
      </c>
    </row>
    <row r="100" customFormat="false" ht="21" hidden="false" customHeight="false" outlineLevel="0" collapsed="false">
      <c r="A100" s="163" t="n">
        <v>43467</v>
      </c>
      <c r="B100" s="164" t="s">
        <v>301</v>
      </c>
      <c r="C100" s="165" t="s">
        <v>76</v>
      </c>
      <c r="D100" s="165" t="s">
        <v>289</v>
      </c>
      <c r="E100" s="163" t="n">
        <v>3.153</v>
      </c>
      <c r="F100" s="166" t="n">
        <f aca="false">IF(C100="MAT.",VLOOKUP(A100,INSUMOS_AUX!A:F,6,0),0)</f>
        <v>0.56</v>
      </c>
      <c r="G100" s="167" t="n">
        <f aca="false">IF(C100="M.O.",VLOOKUP(A100,INSUMOS_AUX!A:F,6,0),0)</f>
        <v>0</v>
      </c>
    </row>
    <row r="101" customFormat="false" ht="21" hidden="false" customHeight="false" outlineLevel="0" collapsed="false">
      <c r="A101" s="163" t="n">
        <v>43488</v>
      </c>
      <c r="B101" s="164" t="s">
        <v>303</v>
      </c>
      <c r="C101" s="165" t="s">
        <v>76</v>
      </c>
      <c r="D101" s="165" t="s">
        <v>289</v>
      </c>
      <c r="E101" s="163" t="n">
        <v>1.9973</v>
      </c>
      <c r="F101" s="166" t="n">
        <f aca="false">IF(C101="MAT.",VLOOKUP(A101,INSUMOS_AUX!A:F,6,0),0)</f>
        <v>0.76</v>
      </c>
      <c r="G101" s="167" t="n">
        <f aca="false">IF(C101="M.O.",VLOOKUP(A101,INSUMOS_AUX!A:F,6,0),0)</f>
        <v>0</v>
      </c>
    </row>
    <row r="102" customFormat="false" ht="21" hidden="false" customHeight="false" outlineLevel="0" collapsed="false">
      <c r="A102" s="163" t="n">
        <v>43489</v>
      </c>
      <c r="B102" s="164" t="s">
        <v>317</v>
      </c>
      <c r="C102" s="165" t="s">
        <v>76</v>
      </c>
      <c r="D102" s="165" t="s">
        <v>289</v>
      </c>
      <c r="E102" s="163" t="n">
        <v>0.3051</v>
      </c>
      <c r="F102" s="166" t="n">
        <f aca="false">IF(C102="MAT.",VLOOKUP(A102,INSUMOS_AUX!A:F,6,0),0)</f>
        <v>1.09</v>
      </c>
      <c r="G102" s="167" t="n">
        <f aca="false">IF(C102="M.O.",VLOOKUP(A102,INSUMOS_AUX!A:F,6,0),0)</f>
        <v>0</v>
      </c>
    </row>
    <row r="103" customFormat="false" ht="21" hidden="false" customHeight="false" outlineLevel="0" collapsed="false">
      <c r="A103" s="163" t="n">
        <v>43491</v>
      </c>
      <c r="B103" s="164" t="s">
        <v>304</v>
      </c>
      <c r="C103" s="165" t="s">
        <v>76</v>
      </c>
      <c r="D103" s="165" t="s">
        <v>289</v>
      </c>
      <c r="E103" s="163" t="n">
        <v>3.153</v>
      </c>
      <c r="F103" s="166" t="n">
        <f aca="false">IF(C103="MAT.",VLOOKUP(A103,INSUMOS_AUX!A:F,6,0),0)</f>
        <v>1.15</v>
      </c>
      <c r="G103" s="167" t="n">
        <f aca="false">IF(C103="M.O.",VLOOKUP(A103,INSUMOS_AUX!A:F,6,0),0)</f>
        <v>0</v>
      </c>
    </row>
    <row r="104" customFormat="false" ht="15" hidden="false" customHeight="false" outlineLevel="0" collapsed="false">
      <c r="A104" s="163" t="n">
        <v>4750</v>
      </c>
      <c r="B104" s="164" t="s">
        <v>318</v>
      </c>
      <c r="C104" s="165" t="s">
        <v>278</v>
      </c>
      <c r="D104" s="165" t="s">
        <v>289</v>
      </c>
      <c r="E104" s="163" t="n">
        <v>0.31034772</v>
      </c>
      <c r="F104" s="166" t="n">
        <f aca="false">IF(C104="MAT.",VLOOKUP(A104,INSUMOS_AUX!A:F,6,0),0)</f>
        <v>0</v>
      </c>
      <c r="G104" s="167" t="n">
        <f aca="false">IF(C104="M.O.",VLOOKUP(A104,INSUMOS_AUX!A:F,6,0),0)</f>
        <v>17.73</v>
      </c>
    </row>
    <row r="105" customFormat="false" ht="15" hidden="false" customHeight="false" outlineLevel="0" collapsed="false">
      <c r="A105" s="163" t="n">
        <v>6111</v>
      </c>
      <c r="B105" s="164" t="s">
        <v>310</v>
      </c>
      <c r="C105" s="165" t="s">
        <v>278</v>
      </c>
      <c r="D105" s="165" t="s">
        <v>289</v>
      </c>
      <c r="E105" s="163" t="n">
        <v>3.2072316</v>
      </c>
      <c r="F105" s="166" t="n">
        <f aca="false">IF(C105="MAT.",VLOOKUP(A105,INSUMOS_AUX!A:F,6,0),0)</f>
        <v>0</v>
      </c>
      <c r="G105" s="167" t="n">
        <f aca="false">IF(C105="M.O.",VLOOKUP(A105,INSUMOS_AUX!A:F,6,0),0)</f>
        <v>10.44</v>
      </c>
    </row>
    <row r="106" customFormat="false" ht="15" hidden="false" customHeight="false" outlineLevel="0" collapsed="false">
      <c r="A106" s="152"/>
      <c r="B106" s="153"/>
      <c r="C106" s="154"/>
      <c r="D106" s="154"/>
      <c r="E106" s="154"/>
      <c r="F106" s="154"/>
      <c r="G106" s="154"/>
    </row>
    <row r="107" customFormat="false" ht="15" hidden="false" customHeight="false" outlineLevel="0" collapsed="false">
      <c r="A107" s="158" t="s">
        <v>98</v>
      </c>
      <c r="B107" s="159" t="s">
        <v>99</v>
      </c>
      <c r="C107" s="160" t="s">
        <v>61</v>
      </c>
      <c r="D107" s="160" t="s">
        <v>31</v>
      </c>
      <c r="E107" s="161" t="n">
        <v>29</v>
      </c>
      <c r="F107" s="161" t="n">
        <f aca="false">SUMPRODUCT($E108:$E108,F108:F108)</f>
        <v>336.666666666667</v>
      </c>
      <c r="G107" s="161" t="n">
        <f aca="false">SUMPRODUCT($E108:$E108,G108:G108)</f>
        <v>0</v>
      </c>
    </row>
    <row r="108" customFormat="false" ht="15" hidden="false" customHeight="false" outlineLevel="0" collapsed="false">
      <c r="A108" s="163" t="s">
        <v>319</v>
      </c>
      <c r="B108" s="164" t="s">
        <v>99</v>
      </c>
      <c r="C108" s="165" t="s">
        <v>76</v>
      </c>
      <c r="D108" s="165" t="s">
        <v>31</v>
      </c>
      <c r="E108" s="163" t="n">
        <v>1</v>
      </c>
      <c r="F108" s="166" t="n">
        <f aca="false">IF(C108="MAT.",VLOOKUP(A108,INSUMOS_AUX!A:F,6,0),0)</f>
        <v>336.666666666667</v>
      </c>
      <c r="G108" s="167" t="n">
        <f aca="false">IF(C108="M.O.",VLOOKUP(A108,INSUMOS_AUX!A:F,6,0),0)</f>
        <v>0</v>
      </c>
    </row>
    <row r="109" customFormat="false" ht="15" hidden="false" customHeight="false" outlineLevel="0" collapsed="false">
      <c r="A109" s="152"/>
      <c r="B109" s="153"/>
      <c r="C109" s="154"/>
      <c r="D109" s="154"/>
      <c r="E109" s="154"/>
      <c r="F109" s="154"/>
      <c r="G109" s="154"/>
    </row>
    <row r="110" customFormat="false" ht="21" hidden="false" customHeight="false" outlineLevel="0" collapsed="false">
      <c r="A110" s="158" t="s">
        <v>101</v>
      </c>
      <c r="B110" s="159" t="s">
        <v>102</v>
      </c>
      <c r="C110" s="160" t="s">
        <v>61</v>
      </c>
      <c r="D110" s="160" t="s">
        <v>85</v>
      </c>
      <c r="E110" s="161" t="n">
        <v>408.22</v>
      </c>
      <c r="F110" s="161" t="n">
        <f aca="false">SUMPRODUCT($E111:$E120,F111:F120)</f>
        <v>0.611708</v>
      </c>
      <c r="G110" s="161" t="n">
        <f aca="false">SUMPRODUCT($E111:$E120,G111:G120)</f>
        <v>1.416663028</v>
      </c>
    </row>
    <row r="111" customFormat="false" ht="15" hidden="false" customHeight="false" outlineLevel="0" collapsed="false">
      <c r="A111" s="163" t="n">
        <v>37370</v>
      </c>
      <c r="B111" s="164" t="s">
        <v>294</v>
      </c>
      <c r="C111" s="165" t="s">
        <v>76</v>
      </c>
      <c r="D111" s="165" t="s">
        <v>289</v>
      </c>
      <c r="E111" s="163" t="n">
        <v>0.1118</v>
      </c>
      <c r="F111" s="166" t="n">
        <f aca="false">IF(C111="MAT.",VLOOKUP(A111,INSUMOS_AUX!A:F,6,0),0)</f>
        <v>2.11</v>
      </c>
      <c r="G111" s="167" t="n">
        <f aca="false">IF(C111="M.O.",VLOOKUP(A111,INSUMOS_AUX!A:F,6,0),0)</f>
        <v>0</v>
      </c>
    </row>
    <row r="112" customFormat="false" ht="15" hidden="false" customHeight="false" outlineLevel="0" collapsed="false">
      <c r="A112" s="163" t="n">
        <v>37371</v>
      </c>
      <c r="B112" s="164" t="s">
        <v>295</v>
      </c>
      <c r="C112" s="165" t="s">
        <v>76</v>
      </c>
      <c r="D112" s="165" t="s">
        <v>289</v>
      </c>
      <c r="E112" s="163" t="n">
        <v>0.1118</v>
      </c>
      <c r="F112" s="166" t="n">
        <f aca="false">IF(C112="MAT.",VLOOKUP(A112,INSUMOS_AUX!A:F,6,0),0)</f>
        <v>0.75</v>
      </c>
      <c r="G112" s="167" t="n">
        <f aca="false">IF(C112="M.O.",VLOOKUP(A112,INSUMOS_AUX!A:F,6,0),0)</f>
        <v>0</v>
      </c>
    </row>
    <row r="113" customFormat="false" ht="15" hidden="false" customHeight="false" outlineLevel="0" collapsed="false">
      <c r="A113" s="163" t="n">
        <v>37372</v>
      </c>
      <c r="B113" s="164" t="s">
        <v>296</v>
      </c>
      <c r="C113" s="165" t="s">
        <v>76</v>
      </c>
      <c r="D113" s="165" t="s">
        <v>289</v>
      </c>
      <c r="E113" s="163" t="n">
        <v>0.1118</v>
      </c>
      <c r="F113" s="166" t="n">
        <f aca="false">IF(C113="MAT.",VLOOKUP(A113,INSUMOS_AUX!A:F,6,0),0)</f>
        <v>0.81</v>
      </c>
      <c r="G113" s="167" t="n">
        <f aca="false">IF(C113="M.O.",VLOOKUP(A113,INSUMOS_AUX!A:F,6,0),0)</f>
        <v>0</v>
      </c>
    </row>
    <row r="114" customFormat="false" ht="15" hidden="false" customHeight="false" outlineLevel="0" collapsed="false">
      <c r="A114" s="163" t="n">
        <v>37373</v>
      </c>
      <c r="B114" s="164" t="s">
        <v>297</v>
      </c>
      <c r="C114" s="165" t="s">
        <v>76</v>
      </c>
      <c r="D114" s="165" t="s">
        <v>289</v>
      </c>
      <c r="E114" s="163" t="n">
        <v>0.1118</v>
      </c>
      <c r="F114" s="166" t="n">
        <f aca="false">IF(C114="MAT.",VLOOKUP(A114,INSUMOS_AUX!A:F,6,0),0)</f>
        <v>0.06</v>
      </c>
      <c r="G114" s="167" t="n">
        <f aca="false">IF(C114="M.O.",VLOOKUP(A114,INSUMOS_AUX!A:F,6,0),0)</f>
        <v>0</v>
      </c>
    </row>
    <row r="115" customFormat="false" ht="21" hidden="false" customHeight="false" outlineLevel="0" collapsed="false">
      <c r="A115" s="163" t="n">
        <v>43465</v>
      </c>
      <c r="B115" s="164" t="s">
        <v>316</v>
      </c>
      <c r="C115" s="165" t="s">
        <v>76</v>
      </c>
      <c r="D115" s="165" t="s">
        <v>289</v>
      </c>
      <c r="E115" s="163" t="n">
        <v>0.0293</v>
      </c>
      <c r="F115" s="166" t="n">
        <f aca="false">IF(C115="MAT.",VLOOKUP(A115,INSUMOS_AUX!A:F,6,0),0)</f>
        <v>0.74</v>
      </c>
      <c r="G115" s="167" t="n">
        <f aca="false">IF(C115="M.O.",VLOOKUP(A115,INSUMOS_AUX!A:F,6,0),0)</f>
        <v>0</v>
      </c>
    </row>
    <row r="116" customFormat="false" ht="21" hidden="false" customHeight="false" outlineLevel="0" collapsed="false">
      <c r="A116" s="163" t="n">
        <v>43467</v>
      </c>
      <c r="B116" s="164" t="s">
        <v>301</v>
      </c>
      <c r="C116" s="165" t="s">
        <v>76</v>
      </c>
      <c r="D116" s="165" t="s">
        <v>289</v>
      </c>
      <c r="E116" s="163" t="n">
        <v>0.0825</v>
      </c>
      <c r="F116" s="166" t="n">
        <f aca="false">IF(C116="MAT.",VLOOKUP(A116,INSUMOS_AUX!A:F,6,0),0)</f>
        <v>0.56</v>
      </c>
      <c r="G116" s="167" t="n">
        <f aca="false">IF(C116="M.O.",VLOOKUP(A116,INSUMOS_AUX!A:F,6,0),0)</f>
        <v>0</v>
      </c>
    </row>
    <row r="117" customFormat="false" ht="21" hidden="false" customHeight="false" outlineLevel="0" collapsed="false">
      <c r="A117" s="163" t="n">
        <v>43489</v>
      </c>
      <c r="B117" s="164" t="s">
        <v>317</v>
      </c>
      <c r="C117" s="165" t="s">
        <v>76</v>
      </c>
      <c r="D117" s="165" t="s">
        <v>289</v>
      </c>
      <c r="E117" s="163" t="n">
        <v>0.0293</v>
      </c>
      <c r="F117" s="166" t="n">
        <f aca="false">IF(C117="MAT.",VLOOKUP(A117,INSUMOS_AUX!A:F,6,0),0)</f>
        <v>1.09</v>
      </c>
      <c r="G117" s="167" t="n">
        <f aca="false">IF(C117="M.O.",VLOOKUP(A117,INSUMOS_AUX!A:F,6,0),0)</f>
        <v>0</v>
      </c>
    </row>
    <row r="118" customFormat="false" ht="21" hidden="false" customHeight="false" outlineLevel="0" collapsed="false">
      <c r="A118" s="163" t="n">
        <v>43491</v>
      </c>
      <c r="B118" s="164" t="s">
        <v>304</v>
      </c>
      <c r="C118" s="165" t="s">
        <v>76</v>
      </c>
      <c r="D118" s="165" t="s">
        <v>289</v>
      </c>
      <c r="E118" s="163" t="n">
        <v>0.0825</v>
      </c>
      <c r="F118" s="166" t="n">
        <f aca="false">IF(C118="MAT.",VLOOKUP(A118,INSUMOS_AUX!A:F,6,0),0)</f>
        <v>1.15</v>
      </c>
      <c r="G118" s="167" t="n">
        <f aca="false">IF(C118="M.O.",VLOOKUP(A118,INSUMOS_AUX!A:F,6,0),0)</f>
        <v>0</v>
      </c>
    </row>
    <row r="119" customFormat="false" ht="15" hidden="false" customHeight="false" outlineLevel="0" collapsed="false">
      <c r="A119" s="163" t="n">
        <v>4760</v>
      </c>
      <c r="B119" s="164" t="s">
        <v>320</v>
      </c>
      <c r="C119" s="165" t="s">
        <v>278</v>
      </c>
      <c r="D119" s="165" t="s">
        <v>289</v>
      </c>
      <c r="E119" s="163" t="n">
        <v>0.0296516</v>
      </c>
      <c r="F119" s="166" t="n">
        <f aca="false">IF(C119="MAT.",VLOOKUP(A119,INSUMOS_AUX!A:F,6,0),0)</f>
        <v>0</v>
      </c>
      <c r="G119" s="167" t="n">
        <f aca="false">IF(C119="M.O.",VLOOKUP(A119,INSUMOS_AUX!A:F,6,0),0)</f>
        <v>18.23</v>
      </c>
    </row>
    <row r="120" customFormat="false" ht="15" hidden="false" customHeight="false" outlineLevel="0" collapsed="false">
      <c r="A120" s="163" t="n">
        <v>6111</v>
      </c>
      <c r="B120" s="164" t="s">
        <v>310</v>
      </c>
      <c r="C120" s="165" t="s">
        <v>278</v>
      </c>
      <c r="D120" s="165" t="s">
        <v>289</v>
      </c>
      <c r="E120" s="163" t="n">
        <v>0.083919</v>
      </c>
      <c r="F120" s="166" t="n">
        <f aca="false">IF(C120="MAT.",VLOOKUP(A120,INSUMOS_AUX!A:F,6,0),0)</f>
        <v>0</v>
      </c>
      <c r="G120" s="167" t="n">
        <f aca="false">IF(C120="M.O.",VLOOKUP(A120,INSUMOS_AUX!A:F,6,0),0)</f>
        <v>10.44</v>
      </c>
    </row>
    <row r="121" customFormat="false" ht="15" hidden="false" customHeight="false" outlineLevel="0" collapsed="false">
      <c r="A121" s="152"/>
      <c r="B121" s="153"/>
      <c r="C121" s="154"/>
      <c r="D121" s="154"/>
      <c r="E121" s="154"/>
      <c r="F121" s="154"/>
      <c r="G121" s="154"/>
    </row>
    <row r="122" customFormat="false" ht="21" hidden="false" customHeight="false" outlineLevel="0" collapsed="false">
      <c r="A122" s="158" t="s">
        <v>104</v>
      </c>
      <c r="B122" s="159" t="s">
        <v>105</v>
      </c>
      <c r="C122" s="160" t="s">
        <v>61</v>
      </c>
      <c r="D122" s="160" t="s">
        <v>106</v>
      </c>
      <c r="E122" s="162" t="n">
        <v>195360.17</v>
      </c>
      <c r="F122" s="161" t="n">
        <f aca="false">SUMPRODUCT($E123:$E130,F123:F130)</f>
        <v>0.05048</v>
      </c>
      <c r="G122" s="161" t="n">
        <f aca="false">SUMPRODUCT($E123:$E130,G123:G130)</f>
        <v>0.031858704</v>
      </c>
    </row>
    <row r="123" customFormat="false" ht="15" hidden="false" customHeight="false" outlineLevel="0" collapsed="false">
      <c r="A123" s="163" t="n">
        <v>37370</v>
      </c>
      <c r="B123" s="164" t="s">
        <v>294</v>
      </c>
      <c r="C123" s="165" t="s">
        <v>76</v>
      </c>
      <c r="D123" s="165" t="s">
        <v>289</v>
      </c>
      <c r="E123" s="163" t="n">
        <v>0.003</v>
      </c>
      <c r="F123" s="166" t="n">
        <f aca="false">IF(C123="MAT.",VLOOKUP(A123,INSUMOS_AUX!A:F,6,0),0)</f>
        <v>2.11</v>
      </c>
      <c r="G123" s="167" t="n">
        <f aca="false">IF(C123="M.O.",VLOOKUP(A123,INSUMOS_AUX!A:F,6,0),0)</f>
        <v>0</v>
      </c>
    </row>
    <row r="124" customFormat="false" ht="15" hidden="false" customHeight="false" outlineLevel="0" collapsed="false">
      <c r="A124" s="163" t="n">
        <v>37371</v>
      </c>
      <c r="B124" s="164" t="s">
        <v>295</v>
      </c>
      <c r="C124" s="165" t="s">
        <v>76</v>
      </c>
      <c r="D124" s="165" t="s">
        <v>289</v>
      </c>
      <c r="E124" s="163" t="n">
        <v>0.003</v>
      </c>
      <c r="F124" s="166" t="n">
        <f aca="false">IF(C124="MAT.",VLOOKUP(A124,INSUMOS_AUX!A:F,6,0),0)</f>
        <v>0.75</v>
      </c>
      <c r="G124" s="167" t="n">
        <f aca="false">IF(C124="M.O.",VLOOKUP(A124,INSUMOS_AUX!A:F,6,0),0)</f>
        <v>0</v>
      </c>
    </row>
    <row r="125" customFormat="false" ht="15" hidden="false" customHeight="false" outlineLevel="0" collapsed="false">
      <c r="A125" s="163" t="n">
        <v>37372</v>
      </c>
      <c r="B125" s="164" t="s">
        <v>296</v>
      </c>
      <c r="C125" s="165" t="s">
        <v>76</v>
      </c>
      <c r="D125" s="165" t="s">
        <v>289</v>
      </c>
      <c r="E125" s="163" t="n">
        <v>0.003</v>
      </c>
      <c r="F125" s="166" t="n">
        <f aca="false">IF(C125="MAT.",VLOOKUP(A125,INSUMOS_AUX!A:F,6,0),0)</f>
        <v>0.81</v>
      </c>
      <c r="G125" s="167" t="n">
        <f aca="false">IF(C125="M.O.",VLOOKUP(A125,INSUMOS_AUX!A:F,6,0),0)</f>
        <v>0</v>
      </c>
    </row>
    <row r="126" customFormat="false" ht="15" hidden="false" customHeight="false" outlineLevel="0" collapsed="false">
      <c r="A126" s="163" t="n">
        <v>37373</v>
      </c>
      <c r="B126" s="164" t="s">
        <v>297</v>
      </c>
      <c r="C126" s="165" t="s">
        <v>76</v>
      </c>
      <c r="D126" s="165" t="s">
        <v>289</v>
      </c>
      <c r="E126" s="163" t="n">
        <v>0.003</v>
      </c>
      <c r="F126" s="166" t="n">
        <f aca="false">IF(C126="MAT.",VLOOKUP(A126,INSUMOS_AUX!A:F,6,0),0)</f>
        <v>0.06</v>
      </c>
      <c r="G126" s="167" t="n">
        <f aca="false">IF(C126="M.O.",VLOOKUP(A126,INSUMOS_AUX!A:F,6,0),0)</f>
        <v>0</v>
      </c>
    </row>
    <row r="127" customFormat="false" ht="21" hidden="false" customHeight="false" outlineLevel="0" collapsed="false">
      <c r="A127" s="163" t="n">
        <v>37526</v>
      </c>
      <c r="B127" s="164" t="s">
        <v>321</v>
      </c>
      <c r="C127" s="165" t="s">
        <v>76</v>
      </c>
      <c r="D127" s="165" t="s">
        <v>31</v>
      </c>
      <c r="E127" s="163" t="n">
        <v>0.007</v>
      </c>
      <c r="F127" s="166" t="n">
        <f aca="false">IF(C127="MAT.",VLOOKUP(A127,INSUMOS_AUX!A:F,6,0),0)</f>
        <v>4.88</v>
      </c>
      <c r="G127" s="167" t="n">
        <f aca="false">IF(C127="M.O.",VLOOKUP(A127,INSUMOS_AUX!A:F,6,0),0)</f>
        <v>0</v>
      </c>
    </row>
    <row r="128" customFormat="false" ht="21" hidden="false" customHeight="false" outlineLevel="0" collapsed="false">
      <c r="A128" s="163" t="n">
        <v>43467</v>
      </c>
      <c r="B128" s="164" t="s">
        <v>301</v>
      </c>
      <c r="C128" s="165" t="s">
        <v>76</v>
      </c>
      <c r="D128" s="165" t="s">
        <v>289</v>
      </c>
      <c r="E128" s="163" t="n">
        <v>0.003</v>
      </c>
      <c r="F128" s="166" t="n">
        <f aca="false">IF(C128="MAT.",VLOOKUP(A128,INSUMOS_AUX!A:F,6,0),0)</f>
        <v>0.56</v>
      </c>
      <c r="G128" s="167" t="n">
        <f aca="false">IF(C128="M.O.",VLOOKUP(A128,INSUMOS_AUX!A:F,6,0),0)</f>
        <v>0</v>
      </c>
    </row>
    <row r="129" customFormat="false" ht="21" hidden="false" customHeight="false" outlineLevel="0" collapsed="false">
      <c r="A129" s="163" t="n">
        <v>43491</v>
      </c>
      <c r="B129" s="164" t="s">
        <v>304</v>
      </c>
      <c r="C129" s="165" t="s">
        <v>76</v>
      </c>
      <c r="D129" s="165" t="s">
        <v>289</v>
      </c>
      <c r="E129" s="163" t="n">
        <v>0.003</v>
      </c>
      <c r="F129" s="166" t="n">
        <f aca="false">IF(C129="MAT.",VLOOKUP(A129,INSUMOS_AUX!A:F,6,0),0)</f>
        <v>1.15</v>
      </c>
      <c r="G129" s="167" t="n">
        <f aca="false">IF(C129="M.O.",VLOOKUP(A129,INSUMOS_AUX!A:F,6,0),0)</f>
        <v>0</v>
      </c>
    </row>
    <row r="130" customFormat="false" ht="15" hidden="false" customHeight="false" outlineLevel="0" collapsed="false">
      <c r="A130" s="163" t="n">
        <v>6111</v>
      </c>
      <c r="B130" s="164" t="s">
        <v>310</v>
      </c>
      <c r="C130" s="165" t="s">
        <v>278</v>
      </c>
      <c r="D130" s="165" t="s">
        <v>289</v>
      </c>
      <c r="E130" s="163" t="n">
        <v>0.0030516</v>
      </c>
      <c r="F130" s="166" t="n">
        <f aca="false">IF(C130="MAT.",VLOOKUP(A130,INSUMOS_AUX!A:F,6,0),0)</f>
        <v>0</v>
      </c>
      <c r="G130" s="167" t="n">
        <f aca="false">IF(C130="M.O.",VLOOKUP(A130,INSUMOS_AUX!A:F,6,0),0)</f>
        <v>10.44</v>
      </c>
    </row>
    <row r="131" customFormat="false" ht="15" hidden="false" customHeight="false" outlineLevel="0" collapsed="false">
      <c r="A131" s="152"/>
      <c r="B131" s="153"/>
      <c r="C131" s="154"/>
      <c r="D131" s="154"/>
      <c r="E131" s="154"/>
      <c r="F131" s="154"/>
      <c r="G131" s="154"/>
    </row>
    <row r="132" customFormat="false" ht="15" hidden="false" customHeight="false" outlineLevel="0" collapsed="false">
      <c r="A132" s="158" t="s">
        <v>108</v>
      </c>
      <c r="B132" s="159" t="s">
        <v>109</v>
      </c>
      <c r="C132" s="160" t="s">
        <v>61</v>
      </c>
      <c r="D132" s="160" t="s">
        <v>81</v>
      </c>
      <c r="E132" s="161" t="n">
        <v>62.55</v>
      </c>
      <c r="F132" s="161" t="n">
        <f aca="false">SUMPRODUCT($E133:$E142,F133:F142)</f>
        <v>0.780776</v>
      </c>
      <c r="G132" s="161" t="n">
        <f aca="false">SUMPRODUCT($E133:$E142,G133:G142)</f>
        <v>1.7927478648</v>
      </c>
    </row>
    <row r="133" customFormat="false" ht="15" hidden="false" customHeight="false" outlineLevel="0" collapsed="false">
      <c r="A133" s="163" t="n">
        <v>37370</v>
      </c>
      <c r="B133" s="164" t="s">
        <v>294</v>
      </c>
      <c r="C133" s="165" t="s">
        <v>76</v>
      </c>
      <c r="D133" s="165" t="s">
        <v>289</v>
      </c>
      <c r="E133" s="163" t="n">
        <v>0.1427</v>
      </c>
      <c r="F133" s="166" t="n">
        <f aca="false">IF(C133="MAT.",VLOOKUP(A133,INSUMOS_AUX!A:F,6,0),0)</f>
        <v>2.11</v>
      </c>
      <c r="G133" s="167" t="n">
        <f aca="false">IF(C133="M.O.",VLOOKUP(A133,INSUMOS_AUX!A:F,6,0),0)</f>
        <v>0</v>
      </c>
    </row>
    <row r="134" customFormat="false" ht="15" hidden="false" customHeight="false" outlineLevel="0" collapsed="false">
      <c r="A134" s="163" t="n">
        <v>37371</v>
      </c>
      <c r="B134" s="164" t="s">
        <v>295</v>
      </c>
      <c r="C134" s="165" t="s">
        <v>76</v>
      </c>
      <c r="D134" s="165" t="s">
        <v>289</v>
      </c>
      <c r="E134" s="163" t="n">
        <v>0.1427</v>
      </c>
      <c r="F134" s="166" t="n">
        <f aca="false">IF(C134="MAT.",VLOOKUP(A134,INSUMOS_AUX!A:F,6,0),0)</f>
        <v>0.75</v>
      </c>
      <c r="G134" s="167" t="n">
        <f aca="false">IF(C134="M.O.",VLOOKUP(A134,INSUMOS_AUX!A:F,6,0),0)</f>
        <v>0</v>
      </c>
    </row>
    <row r="135" customFormat="false" ht="15" hidden="false" customHeight="false" outlineLevel="0" collapsed="false">
      <c r="A135" s="163" t="n">
        <v>37372</v>
      </c>
      <c r="B135" s="164" t="s">
        <v>296</v>
      </c>
      <c r="C135" s="165" t="s">
        <v>76</v>
      </c>
      <c r="D135" s="165" t="s">
        <v>289</v>
      </c>
      <c r="E135" s="163" t="n">
        <v>0.1427</v>
      </c>
      <c r="F135" s="166" t="n">
        <f aca="false">IF(C135="MAT.",VLOOKUP(A135,INSUMOS_AUX!A:F,6,0),0)</f>
        <v>0.81</v>
      </c>
      <c r="G135" s="167" t="n">
        <f aca="false">IF(C135="M.O.",VLOOKUP(A135,INSUMOS_AUX!A:F,6,0),0)</f>
        <v>0</v>
      </c>
    </row>
    <row r="136" customFormat="false" ht="15" hidden="false" customHeight="false" outlineLevel="0" collapsed="false">
      <c r="A136" s="163" t="n">
        <v>37373</v>
      </c>
      <c r="B136" s="164" t="s">
        <v>297</v>
      </c>
      <c r="C136" s="165" t="s">
        <v>76</v>
      </c>
      <c r="D136" s="165" t="s">
        <v>289</v>
      </c>
      <c r="E136" s="163" t="n">
        <v>0.1427</v>
      </c>
      <c r="F136" s="166" t="n">
        <f aca="false">IF(C136="MAT.",VLOOKUP(A136,INSUMOS_AUX!A:F,6,0),0)</f>
        <v>0.06</v>
      </c>
      <c r="G136" s="167" t="n">
        <f aca="false">IF(C136="M.O.",VLOOKUP(A136,INSUMOS_AUX!A:F,6,0),0)</f>
        <v>0</v>
      </c>
    </row>
    <row r="137" customFormat="false" ht="21" hidden="false" customHeight="false" outlineLevel="0" collapsed="false">
      <c r="A137" s="163" t="n">
        <v>43465</v>
      </c>
      <c r="B137" s="164" t="s">
        <v>316</v>
      </c>
      <c r="C137" s="165" t="s">
        <v>76</v>
      </c>
      <c r="D137" s="165" t="s">
        <v>289</v>
      </c>
      <c r="E137" s="163" t="n">
        <v>0.0374</v>
      </c>
      <c r="F137" s="166" t="n">
        <f aca="false">IF(C137="MAT.",VLOOKUP(A137,INSUMOS_AUX!A:F,6,0),0)</f>
        <v>0.74</v>
      </c>
      <c r="G137" s="167" t="n">
        <f aca="false">IF(C137="M.O.",VLOOKUP(A137,INSUMOS_AUX!A:F,6,0),0)</f>
        <v>0</v>
      </c>
    </row>
    <row r="138" customFormat="false" ht="21" hidden="false" customHeight="false" outlineLevel="0" collapsed="false">
      <c r="A138" s="163" t="n">
        <v>43467</v>
      </c>
      <c r="B138" s="164" t="s">
        <v>301</v>
      </c>
      <c r="C138" s="165" t="s">
        <v>76</v>
      </c>
      <c r="D138" s="165" t="s">
        <v>289</v>
      </c>
      <c r="E138" s="163" t="n">
        <v>0.1053</v>
      </c>
      <c r="F138" s="166" t="n">
        <f aca="false">IF(C138="MAT.",VLOOKUP(A138,INSUMOS_AUX!A:F,6,0),0)</f>
        <v>0.56</v>
      </c>
      <c r="G138" s="167" t="n">
        <f aca="false">IF(C138="M.O.",VLOOKUP(A138,INSUMOS_AUX!A:F,6,0),0)</f>
        <v>0</v>
      </c>
    </row>
    <row r="139" customFormat="false" ht="21" hidden="false" customHeight="false" outlineLevel="0" collapsed="false">
      <c r="A139" s="163" t="n">
        <v>43489</v>
      </c>
      <c r="B139" s="164" t="s">
        <v>317</v>
      </c>
      <c r="C139" s="165" t="s">
        <v>76</v>
      </c>
      <c r="D139" s="165" t="s">
        <v>289</v>
      </c>
      <c r="E139" s="163" t="n">
        <v>0.0374</v>
      </c>
      <c r="F139" s="166" t="n">
        <f aca="false">IF(C139="MAT.",VLOOKUP(A139,INSUMOS_AUX!A:F,6,0),0)</f>
        <v>1.09</v>
      </c>
      <c r="G139" s="167" t="n">
        <f aca="false">IF(C139="M.O.",VLOOKUP(A139,INSUMOS_AUX!A:F,6,0),0)</f>
        <v>0</v>
      </c>
    </row>
    <row r="140" customFormat="false" ht="21" hidden="false" customHeight="false" outlineLevel="0" collapsed="false">
      <c r="A140" s="163" t="n">
        <v>43491</v>
      </c>
      <c r="B140" s="164" t="s">
        <v>304</v>
      </c>
      <c r="C140" s="165" t="s">
        <v>76</v>
      </c>
      <c r="D140" s="165" t="s">
        <v>289</v>
      </c>
      <c r="E140" s="163" t="n">
        <v>0.1053</v>
      </c>
      <c r="F140" s="166" t="n">
        <f aca="false">IF(C140="MAT.",VLOOKUP(A140,INSUMOS_AUX!A:F,6,0),0)</f>
        <v>1.15</v>
      </c>
      <c r="G140" s="167" t="n">
        <f aca="false">IF(C140="M.O.",VLOOKUP(A140,INSUMOS_AUX!A:F,6,0),0)</f>
        <v>0</v>
      </c>
    </row>
    <row r="141" customFormat="false" ht="15" hidden="false" customHeight="false" outlineLevel="0" collapsed="false">
      <c r="A141" s="163" t="n">
        <v>4750</v>
      </c>
      <c r="B141" s="164" t="s">
        <v>318</v>
      </c>
      <c r="C141" s="165" t="s">
        <v>278</v>
      </c>
      <c r="D141" s="165" t="s">
        <v>289</v>
      </c>
      <c r="E141" s="163" t="n">
        <v>0.03804328</v>
      </c>
      <c r="F141" s="166" t="n">
        <f aca="false">IF(C141="MAT.",VLOOKUP(A141,INSUMOS_AUX!A:F,6,0),0)</f>
        <v>0</v>
      </c>
      <c r="G141" s="167" t="n">
        <f aca="false">IF(C141="M.O.",VLOOKUP(A141,INSUMOS_AUX!A:F,6,0),0)</f>
        <v>17.73</v>
      </c>
    </row>
    <row r="142" customFormat="false" ht="15" hidden="false" customHeight="false" outlineLevel="0" collapsed="false">
      <c r="A142" s="163" t="n">
        <v>6111</v>
      </c>
      <c r="B142" s="164" t="s">
        <v>310</v>
      </c>
      <c r="C142" s="165" t="s">
        <v>278</v>
      </c>
      <c r="D142" s="165" t="s">
        <v>289</v>
      </c>
      <c r="E142" s="163" t="n">
        <v>0.10711116</v>
      </c>
      <c r="F142" s="166" t="n">
        <f aca="false">IF(C142="MAT.",VLOOKUP(A142,INSUMOS_AUX!A:F,6,0),0)</f>
        <v>0</v>
      </c>
      <c r="G142" s="167" t="n">
        <f aca="false">IF(C142="M.O.",VLOOKUP(A142,INSUMOS_AUX!A:F,6,0),0)</f>
        <v>10.44</v>
      </c>
    </row>
    <row r="143" customFormat="false" ht="15" hidden="false" customHeight="false" outlineLevel="0" collapsed="false">
      <c r="A143" s="152"/>
      <c r="B143" s="153"/>
      <c r="C143" s="154"/>
      <c r="D143" s="154"/>
      <c r="E143" s="154"/>
      <c r="F143" s="154"/>
      <c r="G143" s="154"/>
    </row>
    <row r="144" customFormat="false" ht="31.5" hidden="false" customHeight="false" outlineLevel="0" collapsed="false">
      <c r="A144" s="158" t="s">
        <v>111</v>
      </c>
      <c r="B144" s="159" t="s">
        <v>112</v>
      </c>
      <c r="C144" s="160" t="s">
        <v>61</v>
      </c>
      <c r="D144" s="160" t="s">
        <v>81</v>
      </c>
      <c r="E144" s="162" t="n">
        <v>10024.05</v>
      </c>
      <c r="F144" s="161" t="n">
        <f aca="false">SUMPRODUCT($E145:$E151,F145:F151)</f>
        <v>1.088</v>
      </c>
      <c r="G144" s="161" t="n">
        <f aca="false">SUMPRODUCT($E145:$E151,G145:G151)</f>
        <v>2.1239136</v>
      </c>
    </row>
    <row r="145" customFormat="false" ht="15" hidden="false" customHeight="false" outlineLevel="0" collapsed="false">
      <c r="A145" s="163" t="n">
        <v>37370</v>
      </c>
      <c r="B145" s="164" t="s">
        <v>294</v>
      </c>
      <c r="C145" s="165" t="s">
        <v>76</v>
      </c>
      <c r="D145" s="165" t="s">
        <v>289</v>
      </c>
      <c r="E145" s="163" t="n">
        <v>0.2</v>
      </c>
      <c r="F145" s="166" t="n">
        <f aca="false">IF(C145="MAT.",VLOOKUP(A145,INSUMOS_AUX!A:F,6,0),0)</f>
        <v>2.11</v>
      </c>
      <c r="G145" s="167" t="n">
        <f aca="false">IF(C145="M.O.",VLOOKUP(A145,INSUMOS_AUX!A:F,6,0),0)</f>
        <v>0</v>
      </c>
    </row>
    <row r="146" customFormat="false" ht="15" hidden="false" customHeight="false" outlineLevel="0" collapsed="false">
      <c r="A146" s="163" t="n">
        <v>37371</v>
      </c>
      <c r="B146" s="164" t="s">
        <v>295</v>
      </c>
      <c r="C146" s="165" t="s">
        <v>76</v>
      </c>
      <c r="D146" s="165" t="s">
        <v>289</v>
      </c>
      <c r="E146" s="163" t="n">
        <v>0.2</v>
      </c>
      <c r="F146" s="166" t="n">
        <f aca="false">IF(C146="MAT.",VLOOKUP(A146,INSUMOS_AUX!A:F,6,0),0)</f>
        <v>0.75</v>
      </c>
      <c r="G146" s="167" t="n">
        <f aca="false">IF(C146="M.O.",VLOOKUP(A146,INSUMOS_AUX!A:F,6,0),0)</f>
        <v>0</v>
      </c>
    </row>
    <row r="147" customFormat="false" ht="15" hidden="false" customHeight="false" outlineLevel="0" collapsed="false">
      <c r="A147" s="163" t="n">
        <v>37372</v>
      </c>
      <c r="B147" s="164" t="s">
        <v>296</v>
      </c>
      <c r="C147" s="165" t="s">
        <v>76</v>
      </c>
      <c r="D147" s="165" t="s">
        <v>289</v>
      </c>
      <c r="E147" s="163" t="n">
        <v>0.2</v>
      </c>
      <c r="F147" s="166" t="n">
        <f aca="false">IF(C147="MAT.",VLOOKUP(A147,INSUMOS_AUX!A:F,6,0),0)</f>
        <v>0.81</v>
      </c>
      <c r="G147" s="167" t="n">
        <f aca="false">IF(C147="M.O.",VLOOKUP(A147,INSUMOS_AUX!A:F,6,0),0)</f>
        <v>0</v>
      </c>
    </row>
    <row r="148" customFormat="false" ht="15" hidden="false" customHeight="false" outlineLevel="0" collapsed="false">
      <c r="A148" s="163" t="n">
        <v>37373</v>
      </c>
      <c r="B148" s="164" t="s">
        <v>297</v>
      </c>
      <c r="C148" s="165" t="s">
        <v>76</v>
      </c>
      <c r="D148" s="165" t="s">
        <v>289</v>
      </c>
      <c r="E148" s="163" t="n">
        <v>0.2</v>
      </c>
      <c r="F148" s="166" t="n">
        <f aca="false">IF(C148="MAT.",VLOOKUP(A148,INSUMOS_AUX!A:F,6,0),0)</f>
        <v>0.06</v>
      </c>
      <c r="G148" s="167" t="n">
        <f aca="false">IF(C148="M.O.",VLOOKUP(A148,INSUMOS_AUX!A:F,6,0),0)</f>
        <v>0</v>
      </c>
    </row>
    <row r="149" customFormat="false" ht="21" hidden="false" customHeight="false" outlineLevel="0" collapsed="false">
      <c r="A149" s="163" t="n">
        <v>43467</v>
      </c>
      <c r="B149" s="164" t="s">
        <v>301</v>
      </c>
      <c r="C149" s="165" t="s">
        <v>76</v>
      </c>
      <c r="D149" s="165" t="s">
        <v>289</v>
      </c>
      <c r="E149" s="163" t="n">
        <v>0.2</v>
      </c>
      <c r="F149" s="166" t="n">
        <f aca="false">IF(C149="MAT.",VLOOKUP(A149,INSUMOS_AUX!A:F,6,0),0)</f>
        <v>0.56</v>
      </c>
      <c r="G149" s="167" t="n">
        <f aca="false">IF(C149="M.O.",VLOOKUP(A149,INSUMOS_AUX!A:F,6,0),0)</f>
        <v>0</v>
      </c>
    </row>
    <row r="150" customFormat="false" ht="21" hidden="false" customHeight="false" outlineLevel="0" collapsed="false">
      <c r="A150" s="163" t="n">
        <v>43491</v>
      </c>
      <c r="B150" s="164" t="s">
        <v>304</v>
      </c>
      <c r="C150" s="165" t="s">
        <v>76</v>
      </c>
      <c r="D150" s="165" t="s">
        <v>289</v>
      </c>
      <c r="E150" s="163" t="n">
        <v>0.2</v>
      </c>
      <c r="F150" s="166" t="n">
        <f aca="false">IF(C150="MAT.",VLOOKUP(A150,INSUMOS_AUX!A:F,6,0),0)</f>
        <v>1.15</v>
      </c>
      <c r="G150" s="167" t="n">
        <f aca="false">IF(C150="M.O.",VLOOKUP(A150,INSUMOS_AUX!A:F,6,0),0)</f>
        <v>0</v>
      </c>
    </row>
    <row r="151" customFormat="false" ht="15" hidden="false" customHeight="false" outlineLevel="0" collapsed="false">
      <c r="A151" s="163" t="n">
        <v>6111</v>
      </c>
      <c r="B151" s="164" t="s">
        <v>310</v>
      </c>
      <c r="C151" s="165" t="s">
        <v>278</v>
      </c>
      <c r="D151" s="165" t="s">
        <v>289</v>
      </c>
      <c r="E151" s="163" t="n">
        <v>0.20344</v>
      </c>
      <c r="F151" s="166" t="n">
        <f aca="false">IF(C151="MAT.",VLOOKUP(A151,INSUMOS_AUX!A:F,6,0),0)</f>
        <v>0</v>
      </c>
      <c r="G151" s="167" t="n">
        <f aca="false">IF(C151="M.O.",VLOOKUP(A151,INSUMOS_AUX!A:F,6,0),0)</f>
        <v>10.44</v>
      </c>
    </row>
    <row r="152" customFormat="false" ht="15" hidden="false" customHeight="false" outlineLevel="0" collapsed="false">
      <c r="A152" s="152"/>
      <c r="B152" s="153"/>
      <c r="C152" s="154"/>
      <c r="D152" s="154"/>
      <c r="E152" s="154"/>
      <c r="F152" s="154"/>
      <c r="G152" s="154"/>
    </row>
    <row r="153" customFormat="false" ht="15" hidden="false" customHeight="false" outlineLevel="0" collapsed="false">
      <c r="A153" s="155" t="n">
        <v>5</v>
      </c>
      <c r="B153" s="156" t="s">
        <v>113</v>
      </c>
      <c r="C153" s="157"/>
      <c r="D153" s="157"/>
      <c r="E153" s="157"/>
      <c r="F153" s="157"/>
      <c r="G153" s="157"/>
    </row>
    <row r="154" customFormat="false" ht="15" hidden="false" customHeight="false" outlineLevel="0" collapsed="false">
      <c r="A154" s="152"/>
      <c r="B154" s="153"/>
      <c r="C154" s="154"/>
      <c r="D154" s="154"/>
      <c r="E154" s="154"/>
      <c r="F154" s="154"/>
      <c r="G154" s="154"/>
    </row>
    <row r="155" customFormat="false" ht="15" hidden="false" customHeight="false" outlineLevel="0" collapsed="false">
      <c r="A155" s="158" t="s">
        <v>115</v>
      </c>
      <c r="B155" s="159" t="s">
        <v>116</v>
      </c>
      <c r="C155" s="160" t="s">
        <v>61</v>
      </c>
      <c r="D155" s="160" t="s">
        <v>85</v>
      </c>
      <c r="E155" s="162" t="n">
        <v>2394.94</v>
      </c>
      <c r="F155" s="161" t="n">
        <f aca="false">SUMPRODUCT($E156:$E168,F156:F168)</f>
        <v>65.947426</v>
      </c>
      <c r="G155" s="161" t="n">
        <f aca="false">SUMPRODUCT($E156:$E168,G156:G168)</f>
        <v>6.95782044</v>
      </c>
    </row>
    <row r="156" customFormat="false" ht="31.5" hidden="false" customHeight="false" outlineLevel="0" collapsed="false">
      <c r="A156" s="163" t="n">
        <v>20231</v>
      </c>
      <c r="B156" s="164" t="s">
        <v>322</v>
      </c>
      <c r="C156" s="165" t="s">
        <v>76</v>
      </c>
      <c r="D156" s="165" t="s">
        <v>85</v>
      </c>
      <c r="E156" s="163" t="n">
        <v>1.04</v>
      </c>
      <c r="F156" s="166" t="n">
        <f aca="false">IF(C156="MAT.",VLOOKUP(A156,INSUMOS_AUX!A:F,6,0),0)</f>
        <v>58.94</v>
      </c>
      <c r="G156" s="167" t="n">
        <f aca="false">IF(C156="M.O.",VLOOKUP(A156,INSUMOS_AUX!A:F,6,0),0)</f>
        <v>0</v>
      </c>
    </row>
    <row r="157" customFormat="false" ht="15" hidden="false" customHeight="false" outlineLevel="0" collapsed="false">
      <c r="A157" s="163" t="n">
        <v>34357</v>
      </c>
      <c r="B157" s="164" t="s">
        <v>323</v>
      </c>
      <c r="C157" s="165" t="s">
        <v>76</v>
      </c>
      <c r="D157" s="165" t="s">
        <v>106</v>
      </c>
      <c r="E157" s="163" t="n">
        <v>0.12</v>
      </c>
      <c r="F157" s="166" t="n">
        <f aca="false">IF(C157="MAT.",VLOOKUP(A157,INSUMOS_AUX!A:F,6,0),0)</f>
        <v>3.81</v>
      </c>
      <c r="G157" s="167" t="n">
        <f aca="false">IF(C157="M.O.",VLOOKUP(A157,INSUMOS_AUX!A:F,6,0),0)</f>
        <v>0</v>
      </c>
    </row>
    <row r="158" customFormat="false" ht="15" hidden="false" customHeight="false" outlineLevel="0" collapsed="false">
      <c r="A158" s="163" t="n">
        <v>37370</v>
      </c>
      <c r="B158" s="164" t="s">
        <v>294</v>
      </c>
      <c r="C158" s="165" t="s">
        <v>76</v>
      </c>
      <c r="D158" s="165" t="s">
        <v>289</v>
      </c>
      <c r="E158" s="163" t="n">
        <v>0.449</v>
      </c>
      <c r="F158" s="166" t="n">
        <f aca="false">IF(C158="MAT.",VLOOKUP(A158,INSUMOS_AUX!A:F,6,0),0)</f>
        <v>2.11</v>
      </c>
      <c r="G158" s="167" t="n">
        <f aca="false">IF(C158="M.O.",VLOOKUP(A158,INSUMOS_AUX!A:F,6,0),0)</f>
        <v>0</v>
      </c>
    </row>
    <row r="159" customFormat="false" ht="15" hidden="false" customHeight="false" outlineLevel="0" collapsed="false">
      <c r="A159" s="163" t="n">
        <v>37371</v>
      </c>
      <c r="B159" s="164" t="s">
        <v>295</v>
      </c>
      <c r="C159" s="165" t="s">
        <v>76</v>
      </c>
      <c r="D159" s="165" t="s">
        <v>289</v>
      </c>
      <c r="E159" s="163" t="n">
        <v>0.449</v>
      </c>
      <c r="F159" s="166" t="n">
        <f aca="false">IF(C159="MAT.",VLOOKUP(A159,INSUMOS_AUX!A:F,6,0),0)</f>
        <v>0.75</v>
      </c>
      <c r="G159" s="167" t="n">
        <f aca="false">IF(C159="M.O.",VLOOKUP(A159,INSUMOS_AUX!A:F,6,0),0)</f>
        <v>0</v>
      </c>
    </row>
    <row r="160" customFormat="false" ht="15" hidden="false" customHeight="false" outlineLevel="0" collapsed="false">
      <c r="A160" s="163" t="n">
        <v>37372</v>
      </c>
      <c r="B160" s="164" t="s">
        <v>296</v>
      </c>
      <c r="C160" s="165" t="s">
        <v>76</v>
      </c>
      <c r="D160" s="165" t="s">
        <v>289</v>
      </c>
      <c r="E160" s="163" t="n">
        <v>0.449</v>
      </c>
      <c r="F160" s="166" t="n">
        <f aca="false">IF(C160="MAT.",VLOOKUP(A160,INSUMOS_AUX!A:F,6,0),0)</f>
        <v>0.81</v>
      </c>
      <c r="G160" s="167" t="n">
        <f aca="false">IF(C160="M.O.",VLOOKUP(A160,INSUMOS_AUX!A:F,6,0),0)</f>
        <v>0</v>
      </c>
    </row>
    <row r="161" customFormat="false" ht="15" hidden="false" customHeight="false" outlineLevel="0" collapsed="false">
      <c r="A161" s="163" t="n">
        <v>37373</v>
      </c>
      <c r="B161" s="164" t="s">
        <v>297</v>
      </c>
      <c r="C161" s="165" t="s">
        <v>76</v>
      </c>
      <c r="D161" s="165" t="s">
        <v>289</v>
      </c>
      <c r="E161" s="163" t="n">
        <v>0.449</v>
      </c>
      <c r="F161" s="166" t="n">
        <f aca="false">IF(C161="MAT.",VLOOKUP(A161,INSUMOS_AUX!A:F,6,0),0)</f>
        <v>0.06</v>
      </c>
      <c r="G161" s="167" t="n">
        <f aca="false">IF(C161="M.O.",VLOOKUP(A161,INSUMOS_AUX!A:F,6,0),0)</f>
        <v>0</v>
      </c>
    </row>
    <row r="162" customFormat="false" ht="15" hidden="false" customHeight="false" outlineLevel="0" collapsed="false">
      <c r="A162" s="163" t="n">
        <v>37595</v>
      </c>
      <c r="B162" s="164" t="s">
        <v>324</v>
      </c>
      <c r="C162" s="165" t="s">
        <v>76</v>
      </c>
      <c r="D162" s="165" t="s">
        <v>106</v>
      </c>
      <c r="E162" s="163" t="n">
        <v>0.8614</v>
      </c>
      <c r="F162" s="166" t="n">
        <f aca="false">IF(C162="MAT.",VLOOKUP(A162,INSUMOS_AUX!A:F,6,0),0)</f>
        <v>1.99</v>
      </c>
      <c r="G162" s="167" t="n">
        <f aca="false">IF(C162="M.O.",VLOOKUP(A162,INSUMOS_AUX!A:F,6,0),0)</f>
        <v>0</v>
      </c>
    </row>
    <row r="163" customFormat="false" ht="21" hidden="false" customHeight="false" outlineLevel="0" collapsed="false">
      <c r="A163" s="163" t="n">
        <v>43465</v>
      </c>
      <c r="B163" s="164" t="s">
        <v>316</v>
      </c>
      <c r="C163" s="165" t="s">
        <v>76</v>
      </c>
      <c r="D163" s="165" t="s">
        <v>289</v>
      </c>
      <c r="E163" s="163" t="n">
        <v>0.299</v>
      </c>
      <c r="F163" s="166" t="n">
        <f aca="false">IF(C163="MAT.",VLOOKUP(A163,INSUMOS_AUX!A:F,6,0),0)</f>
        <v>0.74</v>
      </c>
      <c r="G163" s="167" t="n">
        <f aca="false">IF(C163="M.O.",VLOOKUP(A163,INSUMOS_AUX!A:F,6,0),0)</f>
        <v>0</v>
      </c>
    </row>
    <row r="164" customFormat="false" ht="21" hidden="false" customHeight="false" outlineLevel="0" collapsed="false">
      <c r="A164" s="163" t="n">
        <v>43467</v>
      </c>
      <c r="B164" s="164" t="s">
        <v>301</v>
      </c>
      <c r="C164" s="165" t="s">
        <v>76</v>
      </c>
      <c r="D164" s="165" t="s">
        <v>289</v>
      </c>
      <c r="E164" s="163" t="n">
        <v>0.15</v>
      </c>
      <c r="F164" s="166" t="n">
        <f aca="false">IF(C164="MAT.",VLOOKUP(A164,INSUMOS_AUX!A:F,6,0),0)</f>
        <v>0.56</v>
      </c>
      <c r="G164" s="167" t="n">
        <f aca="false">IF(C164="M.O.",VLOOKUP(A164,INSUMOS_AUX!A:F,6,0),0)</f>
        <v>0</v>
      </c>
    </row>
    <row r="165" customFormat="false" ht="21" hidden="false" customHeight="false" outlineLevel="0" collapsed="false">
      <c r="A165" s="163" t="n">
        <v>43489</v>
      </c>
      <c r="B165" s="164" t="s">
        <v>317</v>
      </c>
      <c r="C165" s="165" t="s">
        <v>76</v>
      </c>
      <c r="D165" s="165" t="s">
        <v>289</v>
      </c>
      <c r="E165" s="163" t="n">
        <v>0.299</v>
      </c>
      <c r="F165" s="166" t="n">
        <f aca="false">IF(C165="MAT.",VLOOKUP(A165,INSUMOS_AUX!A:F,6,0),0)</f>
        <v>1.09</v>
      </c>
      <c r="G165" s="167" t="n">
        <f aca="false">IF(C165="M.O.",VLOOKUP(A165,INSUMOS_AUX!A:F,6,0),0)</f>
        <v>0</v>
      </c>
    </row>
    <row r="166" customFormat="false" ht="21" hidden="false" customHeight="false" outlineLevel="0" collapsed="false">
      <c r="A166" s="163" t="n">
        <v>43491</v>
      </c>
      <c r="B166" s="164" t="s">
        <v>304</v>
      </c>
      <c r="C166" s="165" t="s">
        <v>76</v>
      </c>
      <c r="D166" s="165" t="s">
        <v>289</v>
      </c>
      <c r="E166" s="163" t="n">
        <v>0.15</v>
      </c>
      <c r="F166" s="166" t="n">
        <f aca="false">IF(C166="MAT.",VLOOKUP(A166,INSUMOS_AUX!A:F,6,0),0)</f>
        <v>1.15</v>
      </c>
      <c r="G166" s="167" t="n">
        <f aca="false">IF(C166="M.O.",VLOOKUP(A166,INSUMOS_AUX!A:F,6,0),0)</f>
        <v>0</v>
      </c>
    </row>
    <row r="167" customFormat="false" ht="15" hidden="false" customHeight="false" outlineLevel="0" collapsed="false">
      <c r="A167" s="163" t="n">
        <v>4755</v>
      </c>
      <c r="B167" s="164" t="s">
        <v>325</v>
      </c>
      <c r="C167" s="165" t="s">
        <v>278</v>
      </c>
      <c r="D167" s="165" t="s">
        <v>289</v>
      </c>
      <c r="E167" s="163" t="n">
        <v>0.302588</v>
      </c>
      <c r="F167" s="166" t="n">
        <f aca="false">IF(C167="MAT.",VLOOKUP(A167,INSUMOS_AUX!A:F,6,0),0)</f>
        <v>0</v>
      </c>
      <c r="G167" s="167" t="n">
        <f aca="false">IF(C167="M.O.",VLOOKUP(A167,INSUMOS_AUX!A:F,6,0),0)</f>
        <v>17.73</v>
      </c>
    </row>
    <row r="168" customFormat="false" ht="15" hidden="false" customHeight="false" outlineLevel="0" collapsed="false">
      <c r="A168" s="163" t="n">
        <v>6111</v>
      </c>
      <c r="B168" s="164" t="s">
        <v>310</v>
      </c>
      <c r="C168" s="165" t="s">
        <v>278</v>
      </c>
      <c r="D168" s="165" t="s">
        <v>289</v>
      </c>
      <c r="E168" s="163" t="n">
        <v>0.15258</v>
      </c>
      <c r="F168" s="166" t="n">
        <f aca="false">IF(C168="MAT.",VLOOKUP(A168,INSUMOS_AUX!A:F,6,0),0)</f>
        <v>0</v>
      </c>
      <c r="G168" s="167" t="n">
        <f aca="false">IF(C168="M.O.",VLOOKUP(A168,INSUMOS_AUX!A:F,6,0),0)</f>
        <v>10.44</v>
      </c>
    </row>
    <row r="169" customFormat="false" ht="15" hidden="false" customHeight="false" outlineLevel="0" collapsed="false">
      <c r="A169" s="152"/>
      <c r="B169" s="153"/>
      <c r="C169" s="154"/>
      <c r="D169" s="154"/>
      <c r="E169" s="154"/>
      <c r="F169" s="154"/>
      <c r="G169" s="154"/>
    </row>
    <row r="170" customFormat="false" ht="21" hidden="false" customHeight="false" outlineLevel="0" collapsed="false">
      <c r="A170" s="158" t="s">
        <v>118</v>
      </c>
      <c r="B170" s="159" t="s">
        <v>119</v>
      </c>
      <c r="C170" s="160" t="s">
        <v>61</v>
      </c>
      <c r="D170" s="160" t="s">
        <v>31</v>
      </c>
      <c r="E170" s="161" t="n">
        <v>600</v>
      </c>
      <c r="F170" s="161" t="n">
        <f aca="false">SUMPRODUCT($E171:$E171,F171:F171)</f>
        <v>30</v>
      </c>
      <c r="G170" s="161" t="n">
        <f aca="false">SUMPRODUCT($E171:$E171,G171:G171)</f>
        <v>0</v>
      </c>
    </row>
    <row r="171" customFormat="false" ht="21" hidden="false" customHeight="false" outlineLevel="0" collapsed="false">
      <c r="A171" s="163" t="s">
        <v>326</v>
      </c>
      <c r="B171" s="164" t="s">
        <v>119</v>
      </c>
      <c r="C171" s="165" t="s">
        <v>76</v>
      </c>
      <c r="D171" s="165" t="s">
        <v>31</v>
      </c>
      <c r="E171" s="163" t="n">
        <v>1</v>
      </c>
      <c r="F171" s="166" t="n">
        <f aca="false">IF(C171="MAT.",VLOOKUP(A171,INSUMOS_AUX!A:F,6,0),0)</f>
        <v>30</v>
      </c>
      <c r="G171" s="167" t="n">
        <f aca="false">IF(C171="M.O.",VLOOKUP(A171,INSUMOS_AUX!A:F,6,0),0)</f>
        <v>0</v>
      </c>
    </row>
    <row r="172" customFormat="false" ht="15" hidden="false" customHeight="false" outlineLevel="0" collapsed="false">
      <c r="A172" s="152"/>
      <c r="B172" s="153"/>
      <c r="C172" s="154"/>
      <c r="D172" s="154"/>
      <c r="E172" s="154"/>
      <c r="F172" s="154"/>
      <c r="G172" s="154"/>
    </row>
    <row r="173" customFormat="false" ht="73.5" hidden="false" customHeight="false" outlineLevel="0" collapsed="false">
      <c r="A173" s="158" t="s">
        <v>121</v>
      </c>
      <c r="B173" s="159" t="s">
        <v>122</v>
      </c>
      <c r="C173" s="160" t="s">
        <v>61</v>
      </c>
      <c r="D173" s="160" t="s">
        <v>81</v>
      </c>
      <c r="E173" s="162" t="n">
        <v>9640.65</v>
      </c>
      <c r="F173" s="161" t="n">
        <f aca="false">SUMPRODUCT($E174:$E174,F174:F174)</f>
        <v>461.205008298755</v>
      </c>
      <c r="G173" s="161" t="n">
        <f aca="false">SUMPRODUCT($E174:$E174,G174:G174)</f>
        <v>0</v>
      </c>
    </row>
    <row r="174" customFormat="false" ht="73.5" hidden="false" customHeight="false" outlineLevel="0" collapsed="false">
      <c r="A174" s="163" t="s">
        <v>327</v>
      </c>
      <c r="B174" s="164" t="s">
        <v>122</v>
      </c>
      <c r="C174" s="165" t="s">
        <v>76</v>
      </c>
      <c r="D174" s="165" t="s">
        <v>81</v>
      </c>
      <c r="E174" s="163" t="n">
        <v>1</v>
      </c>
      <c r="F174" s="166" t="n">
        <f aca="false">IF(C174="MAT.",VLOOKUP(A174,INSUMOS_AUX!A:F,6,0),0)</f>
        <v>461.205008298755</v>
      </c>
      <c r="G174" s="167" t="n">
        <f aca="false">IF(C174="M.O.",VLOOKUP(A174,INSUMOS_AUX!A:F,6,0),0)</f>
        <v>0</v>
      </c>
    </row>
    <row r="175" customFormat="false" ht="15" hidden="false" customHeight="false" outlineLevel="0" collapsed="false">
      <c r="A175" s="152"/>
      <c r="B175" s="153"/>
      <c r="C175" s="154"/>
      <c r="D175" s="154"/>
      <c r="E175" s="154"/>
      <c r="F175" s="154"/>
      <c r="G175" s="154"/>
    </row>
    <row r="176" customFormat="false" ht="15" hidden="false" customHeight="false" outlineLevel="0" collapsed="false">
      <c r="A176" s="155" t="n">
        <v>6</v>
      </c>
      <c r="B176" s="156" t="s">
        <v>123</v>
      </c>
      <c r="C176" s="157"/>
      <c r="D176" s="157"/>
      <c r="E176" s="157"/>
      <c r="F176" s="157"/>
      <c r="G176" s="157"/>
    </row>
    <row r="177" customFormat="false" ht="15" hidden="false" customHeight="false" outlineLevel="0" collapsed="false">
      <c r="A177" s="152"/>
      <c r="B177" s="153"/>
      <c r="C177" s="154"/>
      <c r="D177" s="154"/>
      <c r="E177" s="154"/>
      <c r="F177" s="154"/>
      <c r="G177" s="154"/>
    </row>
    <row r="178" customFormat="false" ht="31.5" hidden="false" customHeight="false" outlineLevel="0" collapsed="false">
      <c r="A178" s="158" t="s">
        <v>125</v>
      </c>
      <c r="B178" s="159" t="s">
        <v>126</v>
      </c>
      <c r="C178" s="160" t="s">
        <v>61</v>
      </c>
      <c r="D178" s="160" t="s">
        <v>81</v>
      </c>
      <c r="E178" s="161" t="n">
        <v>778.64</v>
      </c>
      <c r="F178" s="161" t="n">
        <f aca="false">SUMPRODUCT($E179:$E179,F179:F179)</f>
        <v>783.8925</v>
      </c>
      <c r="G178" s="161" t="n">
        <f aca="false">SUMPRODUCT($E179:$E179,G179:G179)</f>
        <v>0</v>
      </c>
    </row>
    <row r="179" customFormat="false" ht="31.5" hidden="false" customHeight="false" outlineLevel="0" collapsed="false">
      <c r="A179" s="163" t="s">
        <v>328</v>
      </c>
      <c r="B179" s="164" t="s">
        <v>126</v>
      </c>
      <c r="C179" s="165" t="s">
        <v>76</v>
      </c>
      <c r="D179" s="165" t="s">
        <v>81</v>
      </c>
      <c r="E179" s="163" t="n">
        <v>1</v>
      </c>
      <c r="F179" s="166" t="n">
        <f aca="false">IF(C179="MAT.",VLOOKUP(A179,INSUMOS_AUX!A:F,6,0),0)</f>
        <v>783.8925</v>
      </c>
      <c r="G179" s="167" t="n">
        <f aca="false">IF(C179="M.O.",VLOOKUP(A179,INSUMOS_AUX!A:F,6,0),0)</f>
        <v>0</v>
      </c>
    </row>
    <row r="180" customFormat="false" ht="15" hidden="false" customHeight="false" outlineLevel="0" collapsed="false">
      <c r="A180" s="152"/>
      <c r="B180" s="153"/>
      <c r="C180" s="154"/>
      <c r="D180" s="154"/>
      <c r="E180" s="154"/>
      <c r="F180" s="154"/>
      <c r="G180" s="154"/>
    </row>
    <row r="181" customFormat="false" ht="31.5" hidden="false" customHeight="false" outlineLevel="0" collapsed="false">
      <c r="A181" s="158" t="s">
        <v>128</v>
      </c>
      <c r="B181" s="159" t="s">
        <v>129</v>
      </c>
      <c r="C181" s="160" t="s">
        <v>61</v>
      </c>
      <c r="D181" s="160" t="s">
        <v>81</v>
      </c>
      <c r="E181" s="161" t="n">
        <v>427.99</v>
      </c>
      <c r="F181" s="161" t="n">
        <f aca="false">SUMPRODUCT($E182:$E182,F182:F182)</f>
        <v>200.833333333333</v>
      </c>
      <c r="G181" s="161" t="n">
        <f aca="false">SUMPRODUCT($E182:$E182,G182:G182)</f>
        <v>0</v>
      </c>
    </row>
    <row r="182" customFormat="false" ht="31.5" hidden="false" customHeight="false" outlineLevel="0" collapsed="false">
      <c r="A182" s="163" t="s">
        <v>329</v>
      </c>
      <c r="B182" s="164" t="s">
        <v>129</v>
      </c>
      <c r="C182" s="165" t="s">
        <v>76</v>
      </c>
      <c r="D182" s="165" t="s">
        <v>81</v>
      </c>
      <c r="E182" s="163" t="n">
        <v>1</v>
      </c>
      <c r="F182" s="166" t="n">
        <f aca="false">IF(C182="MAT.",VLOOKUP(A182,INSUMOS_AUX!A:F,6,0),0)</f>
        <v>200.833333333333</v>
      </c>
      <c r="G182" s="167" t="n">
        <f aca="false">IF(C182="M.O.",VLOOKUP(A182,INSUMOS_AUX!A:F,6,0),0)</f>
        <v>0</v>
      </c>
    </row>
    <row r="183" customFormat="false" ht="15" hidden="false" customHeight="false" outlineLevel="0" collapsed="false">
      <c r="A183" s="152"/>
      <c r="B183" s="153"/>
      <c r="C183" s="154"/>
      <c r="D183" s="154"/>
      <c r="E183" s="154"/>
      <c r="F183" s="154"/>
      <c r="G183" s="154"/>
    </row>
    <row r="184" customFormat="false" ht="31.5" hidden="false" customHeight="false" outlineLevel="0" collapsed="false">
      <c r="A184" s="158" t="s">
        <v>131</v>
      </c>
      <c r="B184" s="159" t="s">
        <v>132</v>
      </c>
      <c r="C184" s="160" t="s">
        <v>61</v>
      </c>
      <c r="D184" s="160" t="s">
        <v>31</v>
      </c>
      <c r="E184" s="161" t="n">
        <v>48</v>
      </c>
      <c r="F184" s="162" t="n">
        <f aca="false">SUMPRODUCT($E185:$E185,F185:F185)</f>
        <v>2058.33333333333</v>
      </c>
      <c r="G184" s="161" t="n">
        <f aca="false">SUMPRODUCT($E185:$E185,G185:G185)</f>
        <v>0</v>
      </c>
    </row>
    <row r="185" customFormat="false" ht="31.5" hidden="false" customHeight="false" outlineLevel="0" collapsed="false">
      <c r="A185" s="163" t="s">
        <v>330</v>
      </c>
      <c r="B185" s="164" t="s">
        <v>132</v>
      </c>
      <c r="C185" s="165" t="s">
        <v>76</v>
      </c>
      <c r="D185" s="165" t="s">
        <v>31</v>
      </c>
      <c r="E185" s="163" t="n">
        <v>1</v>
      </c>
      <c r="F185" s="166" t="n">
        <f aca="false">IF(C185="MAT.",VLOOKUP(A185,INSUMOS_AUX!A:F,6,0),0)</f>
        <v>2058.33333333333</v>
      </c>
      <c r="G185" s="167" t="n">
        <f aca="false">IF(C185="M.O.",VLOOKUP(A185,INSUMOS_AUX!A:F,6,0),0)</f>
        <v>0</v>
      </c>
    </row>
    <row r="186" customFormat="false" ht="15" hidden="false" customHeight="false" outlineLevel="0" collapsed="false">
      <c r="A186" s="152"/>
      <c r="B186" s="153"/>
      <c r="C186" s="154"/>
      <c r="D186" s="154"/>
      <c r="E186" s="154"/>
      <c r="F186" s="154"/>
      <c r="G186" s="154"/>
    </row>
    <row r="187" customFormat="false" ht="31.5" hidden="false" customHeight="false" outlineLevel="0" collapsed="false">
      <c r="A187" s="158" t="s">
        <v>134</v>
      </c>
      <c r="B187" s="159" t="s">
        <v>135</v>
      </c>
      <c r="C187" s="160" t="s">
        <v>61</v>
      </c>
      <c r="D187" s="160" t="s">
        <v>31</v>
      </c>
      <c r="E187" s="161" t="n">
        <v>17</v>
      </c>
      <c r="F187" s="161" t="n">
        <f aca="false">SUMPRODUCT($E188:$E188,F188:F188)</f>
        <v>526</v>
      </c>
      <c r="G187" s="161" t="n">
        <f aca="false">SUMPRODUCT($E188:$E188,G188:G188)</f>
        <v>0</v>
      </c>
    </row>
    <row r="188" customFormat="false" ht="31.5" hidden="false" customHeight="false" outlineLevel="0" collapsed="false">
      <c r="A188" s="163" t="s">
        <v>331</v>
      </c>
      <c r="B188" s="164" t="s">
        <v>135</v>
      </c>
      <c r="C188" s="165" t="s">
        <v>76</v>
      </c>
      <c r="D188" s="165" t="s">
        <v>31</v>
      </c>
      <c r="E188" s="163" t="n">
        <v>1</v>
      </c>
      <c r="F188" s="166" t="n">
        <f aca="false">IF(C188="MAT.",VLOOKUP(A188,INSUMOS_AUX!A:F,6,0),0)</f>
        <v>526</v>
      </c>
      <c r="G188" s="167" t="n">
        <f aca="false">IF(C188="M.O.",VLOOKUP(A188,INSUMOS_AUX!A:F,6,0),0)</f>
        <v>0</v>
      </c>
    </row>
    <row r="189" customFormat="false" ht="15" hidden="false" customHeight="false" outlineLevel="0" collapsed="false">
      <c r="A189" s="152"/>
      <c r="B189" s="153"/>
      <c r="C189" s="154"/>
      <c r="D189" s="154"/>
      <c r="E189" s="154"/>
      <c r="F189" s="154"/>
      <c r="G189" s="154"/>
    </row>
    <row r="190" customFormat="false" ht="21" hidden="false" customHeight="false" outlineLevel="0" collapsed="false">
      <c r="A190" s="158" t="s">
        <v>137</v>
      </c>
      <c r="B190" s="159" t="s">
        <v>138</v>
      </c>
      <c r="C190" s="160" t="s">
        <v>61</v>
      </c>
      <c r="D190" s="160" t="s">
        <v>81</v>
      </c>
      <c r="E190" s="162" t="n">
        <v>4346.78</v>
      </c>
      <c r="F190" s="161" t="n">
        <f aca="false">SUMPRODUCT($E191:$E200,F191:F200)</f>
        <v>25.0648</v>
      </c>
      <c r="G190" s="161" t="n">
        <f aca="false">SUMPRODUCT($E191:$E200,G191:G200)</f>
        <v>63.04429768</v>
      </c>
    </row>
    <row r="191" customFormat="false" ht="15" hidden="false" customHeight="false" outlineLevel="0" collapsed="false">
      <c r="A191" s="163" t="n">
        <v>242</v>
      </c>
      <c r="B191" s="164" t="s">
        <v>332</v>
      </c>
      <c r="C191" s="165" t="s">
        <v>278</v>
      </c>
      <c r="D191" s="165" t="s">
        <v>289</v>
      </c>
      <c r="E191" s="163" t="n">
        <v>2.896978</v>
      </c>
      <c r="F191" s="166" t="n">
        <f aca="false">IF(C191="MAT.",VLOOKUP(A191,INSUMOS_AUX!A:F,6,0),0)</f>
        <v>0</v>
      </c>
      <c r="G191" s="167" t="n">
        <f aca="false">IF(C191="M.O.",VLOOKUP(A191,INSUMOS_AUX!A:F,6,0),0)</f>
        <v>11.26</v>
      </c>
    </row>
    <row r="192" customFormat="false" ht="15" hidden="false" customHeight="false" outlineLevel="0" collapsed="false">
      <c r="A192" s="163" t="n">
        <v>37370</v>
      </c>
      <c r="B192" s="164" t="s">
        <v>294</v>
      </c>
      <c r="C192" s="165" t="s">
        <v>76</v>
      </c>
      <c r="D192" s="165" t="s">
        <v>289</v>
      </c>
      <c r="E192" s="163" t="n">
        <v>4.57</v>
      </c>
      <c r="F192" s="166" t="n">
        <f aca="false">IF(C192="MAT.",VLOOKUP(A192,INSUMOS_AUX!A:F,6,0),0)</f>
        <v>2.11</v>
      </c>
      <c r="G192" s="167" t="n">
        <f aca="false">IF(C192="M.O.",VLOOKUP(A192,INSUMOS_AUX!A:F,6,0),0)</f>
        <v>0</v>
      </c>
    </row>
    <row r="193" customFormat="false" ht="15" hidden="false" customHeight="false" outlineLevel="0" collapsed="false">
      <c r="A193" s="163" t="n">
        <v>37371</v>
      </c>
      <c r="B193" s="164" t="s">
        <v>295</v>
      </c>
      <c r="C193" s="165" t="s">
        <v>76</v>
      </c>
      <c r="D193" s="165" t="s">
        <v>289</v>
      </c>
      <c r="E193" s="163" t="n">
        <v>4.57</v>
      </c>
      <c r="F193" s="166" t="n">
        <f aca="false">IF(C193="MAT.",VLOOKUP(A193,INSUMOS_AUX!A:F,6,0),0)</f>
        <v>0.75</v>
      </c>
      <c r="G193" s="167" t="n">
        <f aca="false">IF(C193="M.O.",VLOOKUP(A193,INSUMOS_AUX!A:F,6,0),0)</f>
        <v>0</v>
      </c>
    </row>
    <row r="194" customFormat="false" ht="15" hidden="false" customHeight="false" outlineLevel="0" collapsed="false">
      <c r="A194" s="163" t="n">
        <v>37372</v>
      </c>
      <c r="B194" s="164" t="s">
        <v>296</v>
      </c>
      <c r="C194" s="165" t="s">
        <v>76</v>
      </c>
      <c r="D194" s="165" t="s">
        <v>289</v>
      </c>
      <c r="E194" s="163" t="n">
        <v>4.57</v>
      </c>
      <c r="F194" s="166" t="n">
        <f aca="false">IF(C194="MAT.",VLOOKUP(A194,INSUMOS_AUX!A:F,6,0),0)</f>
        <v>0.81</v>
      </c>
      <c r="G194" s="167" t="n">
        <f aca="false">IF(C194="M.O.",VLOOKUP(A194,INSUMOS_AUX!A:F,6,0),0)</f>
        <v>0</v>
      </c>
    </row>
    <row r="195" customFormat="false" ht="15" hidden="false" customHeight="false" outlineLevel="0" collapsed="false">
      <c r="A195" s="163" t="n">
        <v>37373</v>
      </c>
      <c r="B195" s="164" t="s">
        <v>297</v>
      </c>
      <c r="C195" s="165" t="s">
        <v>76</v>
      </c>
      <c r="D195" s="165" t="s">
        <v>289</v>
      </c>
      <c r="E195" s="163" t="n">
        <v>4.57</v>
      </c>
      <c r="F195" s="166" t="n">
        <f aca="false">IF(C195="MAT.",VLOOKUP(A195,INSUMOS_AUX!A:F,6,0),0)</f>
        <v>0.06</v>
      </c>
      <c r="G195" s="167" t="n">
        <f aca="false">IF(C195="M.O.",VLOOKUP(A195,INSUMOS_AUX!A:F,6,0),0)</f>
        <v>0</v>
      </c>
    </row>
    <row r="196" customFormat="false" ht="21" hidden="false" customHeight="false" outlineLevel="0" collapsed="false">
      <c r="A196" s="163" t="n">
        <v>43465</v>
      </c>
      <c r="B196" s="164" t="s">
        <v>316</v>
      </c>
      <c r="C196" s="165" t="s">
        <v>76</v>
      </c>
      <c r="D196" s="165" t="s">
        <v>289</v>
      </c>
      <c r="E196" s="163" t="n">
        <v>1.7</v>
      </c>
      <c r="F196" s="166" t="n">
        <f aca="false">IF(C196="MAT.",VLOOKUP(A196,INSUMOS_AUX!A:F,6,0),0)</f>
        <v>0.74</v>
      </c>
      <c r="G196" s="167" t="n">
        <f aca="false">IF(C196="M.O.",VLOOKUP(A196,INSUMOS_AUX!A:F,6,0),0)</f>
        <v>0</v>
      </c>
    </row>
    <row r="197" customFormat="false" ht="21" hidden="false" customHeight="false" outlineLevel="0" collapsed="false">
      <c r="A197" s="163" t="n">
        <v>43467</v>
      </c>
      <c r="B197" s="164" t="s">
        <v>301</v>
      </c>
      <c r="C197" s="165" t="s">
        <v>76</v>
      </c>
      <c r="D197" s="165" t="s">
        <v>289</v>
      </c>
      <c r="E197" s="163" t="n">
        <v>2.87</v>
      </c>
      <c r="F197" s="166" t="n">
        <f aca="false">IF(C197="MAT.",VLOOKUP(A197,INSUMOS_AUX!A:F,6,0),0)</f>
        <v>0.56</v>
      </c>
      <c r="G197" s="167" t="n">
        <f aca="false">IF(C197="M.O.",VLOOKUP(A197,INSUMOS_AUX!A:F,6,0),0)</f>
        <v>0</v>
      </c>
    </row>
    <row r="198" customFormat="false" ht="21" hidden="false" customHeight="false" outlineLevel="0" collapsed="false">
      <c r="A198" s="163" t="n">
        <v>43489</v>
      </c>
      <c r="B198" s="164" t="s">
        <v>317</v>
      </c>
      <c r="C198" s="165" t="s">
        <v>76</v>
      </c>
      <c r="D198" s="165" t="s">
        <v>289</v>
      </c>
      <c r="E198" s="163" t="n">
        <v>1.7</v>
      </c>
      <c r="F198" s="166" t="n">
        <f aca="false">IF(C198="MAT.",VLOOKUP(A198,INSUMOS_AUX!A:F,6,0),0)</f>
        <v>1.09</v>
      </c>
      <c r="G198" s="167" t="n">
        <f aca="false">IF(C198="M.O.",VLOOKUP(A198,INSUMOS_AUX!A:F,6,0),0)</f>
        <v>0</v>
      </c>
    </row>
    <row r="199" customFormat="false" ht="21" hidden="false" customHeight="false" outlineLevel="0" collapsed="false">
      <c r="A199" s="163" t="n">
        <v>43491</v>
      </c>
      <c r="B199" s="164" t="s">
        <v>304</v>
      </c>
      <c r="C199" s="165" t="s">
        <v>76</v>
      </c>
      <c r="D199" s="165" t="s">
        <v>289</v>
      </c>
      <c r="E199" s="163" t="n">
        <v>2.87</v>
      </c>
      <c r="F199" s="166" t="n">
        <f aca="false">IF(C199="MAT.",VLOOKUP(A199,INSUMOS_AUX!A:F,6,0),0)</f>
        <v>1.15</v>
      </c>
      <c r="G199" s="167" t="n">
        <f aca="false">IF(C199="M.O.",VLOOKUP(A199,INSUMOS_AUX!A:F,6,0),0)</f>
        <v>0</v>
      </c>
    </row>
    <row r="200" customFormat="false" ht="15" hidden="false" customHeight="false" outlineLevel="0" collapsed="false">
      <c r="A200" s="163" t="n">
        <v>6110</v>
      </c>
      <c r="B200" s="164" t="s">
        <v>333</v>
      </c>
      <c r="C200" s="165" t="s">
        <v>278</v>
      </c>
      <c r="D200" s="165" t="s">
        <v>289</v>
      </c>
      <c r="E200" s="163" t="n">
        <v>1.71598</v>
      </c>
      <c r="F200" s="166" t="n">
        <f aca="false">IF(C200="MAT.",VLOOKUP(A200,INSUMOS_AUX!A:F,6,0),0)</f>
        <v>0</v>
      </c>
      <c r="G200" s="167" t="n">
        <f aca="false">IF(C200="M.O.",VLOOKUP(A200,INSUMOS_AUX!A:F,6,0),0)</f>
        <v>17.73</v>
      </c>
    </row>
    <row r="201" customFormat="false" ht="15" hidden="false" customHeight="false" outlineLevel="0" collapsed="false">
      <c r="A201" s="152"/>
      <c r="B201" s="153"/>
      <c r="C201" s="154"/>
      <c r="D201" s="154"/>
      <c r="E201" s="154"/>
      <c r="F201" s="154"/>
      <c r="G201" s="154"/>
    </row>
    <row r="202" customFormat="false" ht="21" hidden="false" customHeight="false" outlineLevel="0" collapsed="false">
      <c r="A202" s="158" t="s">
        <v>140</v>
      </c>
      <c r="B202" s="159" t="s">
        <v>141</v>
      </c>
      <c r="C202" s="160" t="s">
        <v>61</v>
      </c>
      <c r="D202" s="160" t="s">
        <v>81</v>
      </c>
      <c r="E202" s="162" t="n">
        <v>2300.59</v>
      </c>
      <c r="F202" s="161" t="n">
        <f aca="false">SUMPRODUCT($E203:$E212,F203:F212)</f>
        <v>14.2048</v>
      </c>
      <c r="G202" s="161" t="n">
        <f aca="false">SUMPRODUCT($E203:$E212,G203:G212)</f>
        <v>35.70712124</v>
      </c>
    </row>
    <row r="203" customFormat="false" ht="15" hidden="false" customHeight="false" outlineLevel="0" collapsed="false">
      <c r="A203" s="163" t="n">
        <v>242</v>
      </c>
      <c r="B203" s="164" t="s">
        <v>332</v>
      </c>
      <c r="C203" s="165" t="s">
        <v>278</v>
      </c>
      <c r="D203" s="165" t="s">
        <v>289</v>
      </c>
      <c r="E203" s="163" t="n">
        <v>1.645322</v>
      </c>
      <c r="F203" s="166" t="n">
        <f aca="false">IF(C203="MAT.",VLOOKUP(A203,INSUMOS_AUX!A:F,6,0),0)</f>
        <v>0</v>
      </c>
      <c r="G203" s="167" t="n">
        <f aca="false">IF(C203="M.O.",VLOOKUP(A203,INSUMOS_AUX!A:F,6,0),0)</f>
        <v>11.26</v>
      </c>
    </row>
    <row r="204" customFormat="false" ht="15" hidden="false" customHeight="false" outlineLevel="0" collapsed="false">
      <c r="A204" s="163" t="n">
        <v>37370</v>
      </c>
      <c r="B204" s="164" t="s">
        <v>294</v>
      </c>
      <c r="C204" s="165" t="s">
        <v>76</v>
      </c>
      <c r="D204" s="165" t="s">
        <v>289</v>
      </c>
      <c r="E204" s="163" t="n">
        <v>2.59</v>
      </c>
      <c r="F204" s="166" t="n">
        <f aca="false">IF(C204="MAT.",VLOOKUP(A204,INSUMOS_AUX!A:F,6,0),0)</f>
        <v>2.11</v>
      </c>
      <c r="G204" s="167" t="n">
        <f aca="false">IF(C204="M.O.",VLOOKUP(A204,INSUMOS_AUX!A:F,6,0),0)</f>
        <v>0</v>
      </c>
    </row>
    <row r="205" customFormat="false" ht="15" hidden="false" customHeight="false" outlineLevel="0" collapsed="false">
      <c r="A205" s="163" t="n">
        <v>37371</v>
      </c>
      <c r="B205" s="164" t="s">
        <v>295</v>
      </c>
      <c r="C205" s="165" t="s">
        <v>76</v>
      </c>
      <c r="D205" s="165" t="s">
        <v>289</v>
      </c>
      <c r="E205" s="163" t="n">
        <v>2.59</v>
      </c>
      <c r="F205" s="166" t="n">
        <f aca="false">IF(C205="MAT.",VLOOKUP(A205,INSUMOS_AUX!A:F,6,0),0)</f>
        <v>0.75</v>
      </c>
      <c r="G205" s="167" t="n">
        <f aca="false">IF(C205="M.O.",VLOOKUP(A205,INSUMOS_AUX!A:F,6,0),0)</f>
        <v>0</v>
      </c>
    </row>
    <row r="206" customFormat="false" ht="15" hidden="false" customHeight="false" outlineLevel="0" collapsed="false">
      <c r="A206" s="163" t="n">
        <v>37372</v>
      </c>
      <c r="B206" s="164" t="s">
        <v>296</v>
      </c>
      <c r="C206" s="165" t="s">
        <v>76</v>
      </c>
      <c r="D206" s="165" t="s">
        <v>289</v>
      </c>
      <c r="E206" s="163" t="n">
        <v>2.59</v>
      </c>
      <c r="F206" s="166" t="n">
        <f aca="false">IF(C206="MAT.",VLOOKUP(A206,INSUMOS_AUX!A:F,6,0),0)</f>
        <v>0.81</v>
      </c>
      <c r="G206" s="167" t="n">
        <f aca="false">IF(C206="M.O.",VLOOKUP(A206,INSUMOS_AUX!A:F,6,0),0)</f>
        <v>0</v>
      </c>
    </row>
    <row r="207" customFormat="false" ht="15" hidden="false" customHeight="false" outlineLevel="0" collapsed="false">
      <c r="A207" s="163" t="n">
        <v>37373</v>
      </c>
      <c r="B207" s="164" t="s">
        <v>297</v>
      </c>
      <c r="C207" s="165" t="s">
        <v>76</v>
      </c>
      <c r="D207" s="165" t="s">
        <v>289</v>
      </c>
      <c r="E207" s="163" t="n">
        <v>2.59</v>
      </c>
      <c r="F207" s="166" t="n">
        <f aca="false">IF(C207="MAT.",VLOOKUP(A207,INSUMOS_AUX!A:F,6,0),0)</f>
        <v>0.06</v>
      </c>
      <c r="G207" s="167" t="n">
        <f aca="false">IF(C207="M.O.",VLOOKUP(A207,INSUMOS_AUX!A:F,6,0),0)</f>
        <v>0</v>
      </c>
    </row>
    <row r="208" customFormat="false" ht="21" hidden="false" customHeight="false" outlineLevel="0" collapsed="false">
      <c r="A208" s="163" t="n">
        <v>43465</v>
      </c>
      <c r="B208" s="164" t="s">
        <v>316</v>
      </c>
      <c r="C208" s="165" t="s">
        <v>76</v>
      </c>
      <c r="D208" s="165" t="s">
        <v>289</v>
      </c>
      <c r="E208" s="163" t="n">
        <v>0.96</v>
      </c>
      <c r="F208" s="166" t="n">
        <f aca="false">IF(C208="MAT.",VLOOKUP(A208,INSUMOS_AUX!A:F,6,0),0)</f>
        <v>0.74</v>
      </c>
      <c r="G208" s="167" t="n">
        <f aca="false">IF(C208="M.O.",VLOOKUP(A208,INSUMOS_AUX!A:F,6,0),0)</f>
        <v>0</v>
      </c>
    </row>
    <row r="209" customFormat="false" ht="21" hidden="false" customHeight="false" outlineLevel="0" collapsed="false">
      <c r="A209" s="163" t="n">
        <v>43467</v>
      </c>
      <c r="B209" s="164" t="s">
        <v>301</v>
      </c>
      <c r="C209" s="165" t="s">
        <v>76</v>
      </c>
      <c r="D209" s="165" t="s">
        <v>289</v>
      </c>
      <c r="E209" s="163" t="n">
        <v>1.63</v>
      </c>
      <c r="F209" s="166" t="n">
        <f aca="false">IF(C209="MAT.",VLOOKUP(A209,INSUMOS_AUX!A:F,6,0),0)</f>
        <v>0.56</v>
      </c>
      <c r="G209" s="167" t="n">
        <f aca="false">IF(C209="M.O.",VLOOKUP(A209,INSUMOS_AUX!A:F,6,0),0)</f>
        <v>0</v>
      </c>
    </row>
    <row r="210" customFormat="false" ht="21" hidden="false" customHeight="false" outlineLevel="0" collapsed="false">
      <c r="A210" s="163" t="n">
        <v>43489</v>
      </c>
      <c r="B210" s="164" t="s">
        <v>317</v>
      </c>
      <c r="C210" s="165" t="s">
        <v>76</v>
      </c>
      <c r="D210" s="165" t="s">
        <v>289</v>
      </c>
      <c r="E210" s="163" t="n">
        <v>0.96</v>
      </c>
      <c r="F210" s="166" t="n">
        <f aca="false">IF(C210="MAT.",VLOOKUP(A210,INSUMOS_AUX!A:F,6,0),0)</f>
        <v>1.09</v>
      </c>
      <c r="G210" s="167" t="n">
        <f aca="false">IF(C210="M.O.",VLOOKUP(A210,INSUMOS_AUX!A:F,6,0),0)</f>
        <v>0</v>
      </c>
    </row>
    <row r="211" customFormat="false" ht="21" hidden="false" customHeight="false" outlineLevel="0" collapsed="false">
      <c r="A211" s="163" t="n">
        <v>43491</v>
      </c>
      <c r="B211" s="164" t="s">
        <v>304</v>
      </c>
      <c r="C211" s="165" t="s">
        <v>76</v>
      </c>
      <c r="D211" s="165" t="s">
        <v>289</v>
      </c>
      <c r="E211" s="163" t="n">
        <v>1.63</v>
      </c>
      <c r="F211" s="166" t="n">
        <f aca="false">IF(C211="MAT.",VLOOKUP(A211,INSUMOS_AUX!A:F,6,0),0)</f>
        <v>1.15</v>
      </c>
      <c r="G211" s="167" t="n">
        <f aca="false">IF(C211="M.O.",VLOOKUP(A211,INSUMOS_AUX!A:F,6,0),0)</f>
        <v>0</v>
      </c>
    </row>
    <row r="212" customFormat="false" ht="15" hidden="false" customHeight="false" outlineLevel="0" collapsed="false">
      <c r="A212" s="163" t="n">
        <v>6110</v>
      </c>
      <c r="B212" s="164" t="s">
        <v>333</v>
      </c>
      <c r="C212" s="165" t="s">
        <v>278</v>
      </c>
      <c r="D212" s="165" t="s">
        <v>289</v>
      </c>
      <c r="E212" s="163" t="n">
        <v>0.969024</v>
      </c>
      <c r="F212" s="166" t="n">
        <f aca="false">IF(C212="MAT.",VLOOKUP(A212,INSUMOS_AUX!A:F,6,0),0)</f>
        <v>0</v>
      </c>
      <c r="G212" s="167" t="n">
        <f aca="false">IF(C212="M.O.",VLOOKUP(A212,INSUMOS_AUX!A:F,6,0),0)</f>
        <v>17.73</v>
      </c>
    </row>
    <row r="213" customFormat="false" ht="15" hidden="false" customHeight="false" outlineLevel="0" collapsed="false">
      <c r="A213" s="152"/>
      <c r="B213" s="153"/>
      <c r="C213" s="154"/>
      <c r="D213" s="154"/>
      <c r="E213" s="154"/>
      <c r="F213" s="154"/>
      <c r="G213" s="154"/>
    </row>
    <row r="214" customFormat="false" ht="21" hidden="false" customHeight="false" outlineLevel="0" collapsed="false">
      <c r="A214" s="158" t="s">
        <v>143</v>
      </c>
      <c r="B214" s="159" t="s">
        <v>144</v>
      </c>
      <c r="C214" s="160" t="s">
        <v>61</v>
      </c>
      <c r="D214" s="160" t="s">
        <v>81</v>
      </c>
      <c r="E214" s="162" t="n">
        <v>4346.78</v>
      </c>
      <c r="F214" s="161" t="n">
        <f aca="false">SUMPRODUCT($E215:$E224,F215:F224)</f>
        <v>15.7956</v>
      </c>
      <c r="G214" s="161" t="n">
        <f aca="false">SUMPRODUCT($E215:$E224,G215:G224)</f>
        <v>39.72160598</v>
      </c>
    </row>
    <row r="215" customFormat="false" ht="15" hidden="false" customHeight="false" outlineLevel="0" collapsed="false">
      <c r="A215" s="163" t="n">
        <v>242</v>
      </c>
      <c r="B215" s="164" t="s">
        <v>332</v>
      </c>
      <c r="C215" s="165" t="s">
        <v>278</v>
      </c>
      <c r="D215" s="165" t="s">
        <v>289</v>
      </c>
      <c r="E215" s="163" t="n">
        <v>1.827014</v>
      </c>
      <c r="F215" s="166" t="n">
        <f aca="false">IF(C215="MAT.",VLOOKUP(A215,INSUMOS_AUX!A:F,6,0),0)</f>
        <v>0</v>
      </c>
      <c r="G215" s="167" t="n">
        <f aca="false">IF(C215="M.O.",VLOOKUP(A215,INSUMOS_AUX!A:F,6,0),0)</f>
        <v>11.26</v>
      </c>
    </row>
    <row r="216" customFormat="false" ht="15" hidden="false" customHeight="false" outlineLevel="0" collapsed="false">
      <c r="A216" s="163" t="n">
        <v>37370</v>
      </c>
      <c r="B216" s="164" t="s">
        <v>294</v>
      </c>
      <c r="C216" s="165" t="s">
        <v>76</v>
      </c>
      <c r="D216" s="165" t="s">
        <v>289</v>
      </c>
      <c r="E216" s="163" t="n">
        <v>2.88</v>
      </c>
      <c r="F216" s="166" t="n">
        <f aca="false">IF(C216="MAT.",VLOOKUP(A216,INSUMOS_AUX!A:F,6,0),0)</f>
        <v>2.11</v>
      </c>
      <c r="G216" s="167" t="n">
        <f aca="false">IF(C216="M.O.",VLOOKUP(A216,INSUMOS_AUX!A:F,6,0),0)</f>
        <v>0</v>
      </c>
    </row>
    <row r="217" customFormat="false" ht="15" hidden="false" customHeight="false" outlineLevel="0" collapsed="false">
      <c r="A217" s="163" t="n">
        <v>37371</v>
      </c>
      <c r="B217" s="164" t="s">
        <v>295</v>
      </c>
      <c r="C217" s="165" t="s">
        <v>76</v>
      </c>
      <c r="D217" s="165" t="s">
        <v>289</v>
      </c>
      <c r="E217" s="163" t="n">
        <v>2.88</v>
      </c>
      <c r="F217" s="166" t="n">
        <f aca="false">IF(C217="MAT.",VLOOKUP(A217,INSUMOS_AUX!A:F,6,0),0)</f>
        <v>0.75</v>
      </c>
      <c r="G217" s="167" t="n">
        <f aca="false">IF(C217="M.O.",VLOOKUP(A217,INSUMOS_AUX!A:F,6,0),0)</f>
        <v>0</v>
      </c>
    </row>
    <row r="218" customFormat="false" ht="15" hidden="false" customHeight="false" outlineLevel="0" collapsed="false">
      <c r="A218" s="163" t="n">
        <v>37372</v>
      </c>
      <c r="B218" s="164" t="s">
        <v>296</v>
      </c>
      <c r="C218" s="165" t="s">
        <v>76</v>
      </c>
      <c r="D218" s="165" t="s">
        <v>289</v>
      </c>
      <c r="E218" s="163" t="n">
        <v>2.88</v>
      </c>
      <c r="F218" s="166" t="n">
        <f aca="false">IF(C218="MAT.",VLOOKUP(A218,INSUMOS_AUX!A:F,6,0),0)</f>
        <v>0.81</v>
      </c>
      <c r="G218" s="167" t="n">
        <f aca="false">IF(C218="M.O.",VLOOKUP(A218,INSUMOS_AUX!A:F,6,0),0)</f>
        <v>0</v>
      </c>
    </row>
    <row r="219" customFormat="false" ht="15" hidden="false" customHeight="false" outlineLevel="0" collapsed="false">
      <c r="A219" s="163" t="n">
        <v>37373</v>
      </c>
      <c r="B219" s="164" t="s">
        <v>297</v>
      </c>
      <c r="C219" s="165" t="s">
        <v>76</v>
      </c>
      <c r="D219" s="165" t="s">
        <v>289</v>
      </c>
      <c r="E219" s="163" t="n">
        <v>2.88</v>
      </c>
      <c r="F219" s="166" t="n">
        <f aca="false">IF(C219="MAT.",VLOOKUP(A219,INSUMOS_AUX!A:F,6,0),0)</f>
        <v>0.06</v>
      </c>
      <c r="G219" s="167" t="n">
        <f aca="false">IF(C219="M.O.",VLOOKUP(A219,INSUMOS_AUX!A:F,6,0),0)</f>
        <v>0</v>
      </c>
    </row>
    <row r="220" customFormat="false" ht="21" hidden="false" customHeight="false" outlineLevel="0" collapsed="false">
      <c r="A220" s="163" t="n">
        <v>43465</v>
      </c>
      <c r="B220" s="164" t="s">
        <v>316</v>
      </c>
      <c r="C220" s="165" t="s">
        <v>76</v>
      </c>
      <c r="D220" s="165" t="s">
        <v>289</v>
      </c>
      <c r="E220" s="163" t="n">
        <v>1.07</v>
      </c>
      <c r="F220" s="166" t="n">
        <f aca="false">IF(C220="MAT.",VLOOKUP(A220,INSUMOS_AUX!A:F,6,0),0)</f>
        <v>0.74</v>
      </c>
      <c r="G220" s="167" t="n">
        <f aca="false">IF(C220="M.O.",VLOOKUP(A220,INSUMOS_AUX!A:F,6,0),0)</f>
        <v>0</v>
      </c>
    </row>
    <row r="221" customFormat="false" ht="21" hidden="false" customHeight="false" outlineLevel="0" collapsed="false">
      <c r="A221" s="163" t="n">
        <v>43467</v>
      </c>
      <c r="B221" s="164" t="s">
        <v>301</v>
      </c>
      <c r="C221" s="165" t="s">
        <v>76</v>
      </c>
      <c r="D221" s="165" t="s">
        <v>289</v>
      </c>
      <c r="E221" s="163" t="n">
        <v>1.81</v>
      </c>
      <c r="F221" s="166" t="n">
        <f aca="false">IF(C221="MAT.",VLOOKUP(A221,INSUMOS_AUX!A:F,6,0),0)</f>
        <v>0.56</v>
      </c>
      <c r="G221" s="167" t="n">
        <f aca="false">IF(C221="M.O.",VLOOKUP(A221,INSUMOS_AUX!A:F,6,0),0)</f>
        <v>0</v>
      </c>
    </row>
    <row r="222" customFormat="false" ht="21" hidden="false" customHeight="false" outlineLevel="0" collapsed="false">
      <c r="A222" s="163" t="n">
        <v>43489</v>
      </c>
      <c r="B222" s="164" t="s">
        <v>317</v>
      </c>
      <c r="C222" s="165" t="s">
        <v>76</v>
      </c>
      <c r="D222" s="165" t="s">
        <v>289</v>
      </c>
      <c r="E222" s="163" t="n">
        <v>1.07</v>
      </c>
      <c r="F222" s="166" t="n">
        <f aca="false">IF(C222="MAT.",VLOOKUP(A222,INSUMOS_AUX!A:F,6,0),0)</f>
        <v>1.09</v>
      </c>
      <c r="G222" s="167" t="n">
        <f aca="false">IF(C222="M.O.",VLOOKUP(A222,INSUMOS_AUX!A:F,6,0),0)</f>
        <v>0</v>
      </c>
    </row>
    <row r="223" customFormat="false" ht="21" hidden="false" customHeight="false" outlineLevel="0" collapsed="false">
      <c r="A223" s="163" t="n">
        <v>43491</v>
      </c>
      <c r="B223" s="164" t="s">
        <v>304</v>
      </c>
      <c r="C223" s="165" t="s">
        <v>76</v>
      </c>
      <c r="D223" s="165" t="s">
        <v>289</v>
      </c>
      <c r="E223" s="163" t="n">
        <v>1.81</v>
      </c>
      <c r="F223" s="166" t="n">
        <f aca="false">IF(C223="MAT.",VLOOKUP(A223,INSUMOS_AUX!A:F,6,0),0)</f>
        <v>1.15</v>
      </c>
      <c r="G223" s="167" t="n">
        <f aca="false">IF(C223="M.O.",VLOOKUP(A223,INSUMOS_AUX!A:F,6,0),0)</f>
        <v>0</v>
      </c>
    </row>
    <row r="224" customFormat="false" ht="15" hidden="false" customHeight="false" outlineLevel="0" collapsed="false">
      <c r="A224" s="163" t="n">
        <v>6110</v>
      </c>
      <c r="B224" s="164" t="s">
        <v>333</v>
      </c>
      <c r="C224" s="165" t="s">
        <v>278</v>
      </c>
      <c r="D224" s="165" t="s">
        <v>289</v>
      </c>
      <c r="E224" s="163" t="n">
        <v>1.080058</v>
      </c>
      <c r="F224" s="166" t="n">
        <f aca="false">IF(C224="MAT.",VLOOKUP(A224,INSUMOS_AUX!A:F,6,0),0)</f>
        <v>0</v>
      </c>
      <c r="G224" s="167" t="n">
        <f aca="false">IF(C224="M.O.",VLOOKUP(A224,INSUMOS_AUX!A:F,6,0),0)</f>
        <v>17.73</v>
      </c>
    </row>
    <row r="225" customFormat="false" ht="15" hidden="false" customHeight="false" outlineLevel="0" collapsed="false">
      <c r="A225" s="152"/>
      <c r="B225" s="153"/>
      <c r="C225" s="154"/>
      <c r="D225" s="154"/>
      <c r="E225" s="154"/>
      <c r="F225" s="154"/>
      <c r="G225" s="154"/>
    </row>
    <row r="226" customFormat="false" ht="21" hidden="false" customHeight="false" outlineLevel="0" collapsed="false">
      <c r="A226" s="158" t="s">
        <v>146</v>
      </c>
      <c r="B226" s="159" t="s">
        <v>147</v>
      </c>
      <c r="C226" s="160" t="s">
        <v>61</v>
      </c>
      <c r="D226" s="160" t="s">
        <v>81</v>
      </c>
      <c r="E226" s="162" t="n">
        <v>2300.59</v>
      </c>
      <c r="F226" s="161" t="n">
        <f aca="false">SUMPRODUCT($E227:$E236,F227:F236)</f>
        <v>7.6784</v>
      </c>
      <c r="G226" s="161" t="n">
        <f aca="false">SUMPRODUCT($E227:$E236,G227:G236)</f>
        <v>19.30820696</v>
      </c>
    </row>
    <row r="227" customFormat="false" ht="15" hidden="false" customHeight="false" outlineLevel="0" collapsed="false">
      <c r="A227" s="163" t="n">
        <v>242</v>
      </c>
      <c r="B227" s="164" t="s">
        <v>332</v>
      </c>
      <c r="C227" s="165" t="s">
        <v>278</v>
      </c>
      <c r="D227" s="165" t="s">
        <v>289</v>
      </c>
      <c r="E227" s="163" t="n">
        <v>0.888272</v>
      </c>
      <c r="F227" s="166" t="n">
        <f aca="false">IF(C227="MAT.",VLOOKUP(A227,INSUMOS_AUX!A:F,6,0),0)</f>
        <v>0</v>
      </c>
      <c r="G227" s="167" t="n">
        <f aca="false">IF(C227="M.O.",VLOOKUP(A227,INSUMOS_AUX!A:F,6,0),0)</f>
        <v>11.26</v>
      </c>
    </row>
    <row r="228" customFormat="false" ht="15" hidden="false" customHeight="false" outlineLevel="0" collapsed="false">
      <c r="A228" s="163" t="n">
        <v>37370</v>
      </c>
      <c r="B228" s="164" t="s">
        <v>294</v>
      </c>
      <c r="C228" s="165" t="s">
        <v>76</v>
      </c>
      <c r="D228" s="165" t="s">
        <v>289</v>
      </c>
      <c r="E228" s="163" t="n">
        <v>1.4</v>
      </c>
      <c r="F228" s="166" t="n">
        <f aca="false">IF(C228="MAT.",VLOOKUP(A228,INSUMOS_AUX!A:F,6,0),0)</f>
        <v>2.11</v>
      </c>
      <c r="G228" s="167" t="n">
        <f aca="false">IF(C228="M.O.",VLOOKUP(A228,INSUMOS_AUX!A:F,6,0),0)</f>
        <v>0</v>
      </c>
    </row>
    <row r="229" customFormat="false" ht="15" hidden="false" customHeight="false" outlineLevel="0" collapsed="false">
      <c r="A229" s="163" t="n">
        <v>37371</v>
      </c>
      <c r="B229" s="164" t="s">
        <v>295</v>
      </c>
      <c r="C229" s="165" t="s">
        <v>76</v>
      </c>
      <c r="D229" s="165" t="s">
        <v>289</v>
      </c>
      <c r="E229" s="163" t="n">
        <v>1.4</v>
      </c>
      <c r="F229" s="166" t="n">
        <f aca="false">IF(C229="MAT.",VLOOKUP(A229,INSUMOS_AUX!A:F,6,0),0)</f>
        <v>0.75</v>
      </c>
      <c r="G229" s="167" t="n">
        <f aca="false">IF(C229="M.O.",VLOOKUP(A229,INSUMOS_AUX!A:F,6,0),0)</f>
        <v>0</v>
      </c>
    </row>
    <row r="230" customFormat="false" ht="15" hidden="false" customHeight="false" outlineLevel="0" collapsed="false">
      <c r="A230" s="163" t="n">
        <v>37372</v>
      </c>
      <c r="B230" s="164" t="s">
        <v>296</v>
      </c>
      <c r="C230" s="165" t="s">
        <v>76</v>
      </c>
      <c r="D230" s="165" t="s">
        <v>289</v>
      </c>
      <c r="E230" s="163" t="n">
        <v>1.4</v>
      </c>
      <c r="F230" s="166" t="n">
        <f aca="false">IF(C230="MAT.",VLOOKUP(A230,INSUMOS_AUX!A:F,6,0),0)</f>
        <v>0.81</v>
      </c>
      <c r="G230" s="167" t="n">
        <f aca="false">IF(C230="M.O.",VLOOKUP(A230,INSUMOS_AUX!A:F,6,0),0)</f>
        <v>0</v>
      </c>
    </row>
    <row r="231" customFormat="false" ht="15" hidden="false" customHeight="false" outlineLevel="0" collapsed="false">
      <c r="A231" s="163" t="n">
        <v>37373</v>
      </c>
      <c r="B231" s="164" t="s">
        <v>297</v>
      </c>
      <c r="C231" s="165" t="s">
        <v>76</v>
      </c>
      <c r="D231" s="165" t="s">
        <v>289</v>
      </c>
      <c r="E231" s="163" t="n">
        <v>1.4</v>
      </c>
      <c r="F231" s="166" t="n">
        <f aca="false">IF(C231="MAT.",VLOOKUP(A231,INSUMOS_AUX!A:F,6,0),0)</f>
        <v>0.06</v>
      </c>
      <c r="G231" s="167" t="n">
        <f aca="false">IF(C231="M.O.",VLOOKUP(A231,INSUMOS_AUX!A:F,6,0),0)</f>
        <v>0</v>
      </c>
    </row>
    <row r="232" customFormat="false" ht="21" hidden="false" customHeight="false" outlineLevel="0" collapsed="false">
      <c r="A232" s="163" t="n">
        <v>43465</v>
      </c>
      <c r="B232" s="164" t="s">
        <v>316</v>
      </c>
      <c r="C232" s="165" t="s">
        <v>76</v>
      </c>
      <c r="D232" s="165" t="s">
        <v>289</v>
      </c>
      <c r="E232" s="163" t="n">
        <v>0.52</v>
      </c>
      <c r="F232" s="166" t="n">
        <f aca="false">IF(C232="MAT.",VLOOKUP(A232,INSUMOS_AUX!A:F,6,0),0)</f>
        <v>0.74</v>
      </c>
      <c r="G232" s="167" t="n">
        <f aca="false">IF(C232="M.O.",VLOOKUP(A232,INSUMOS_AUX!A:F,6,0),0)</f>
        <v>0</v>
      </c>
    </row>
    <row r="233" customFormat="false" ht="21" hidden="false" customHeight="false" outlineLevel="0" collapsed="false">
      <c r="A233" s="163" t="n">
        <v>43467</v>
      </c>
      <c r="B233" s="164" t="s">
        <v>301</v>
      </c>
      <c r="C233" s="165" t="s">
        <v>76</v>
      </c>
      <c r="D233" s="165" t="s">
        <v>289</v>
      </c>
      <c r="E233" s="163" t="n">
        <v>0.88</v>
      </c>
      <c r="F233" s="166" t="n">
        <f aca="false">IF(C233="MAT.",VLOOKUP(A233,INSUMOS_AUX!A:F,6,0),0)</f>
        <v>0.56</v>
      </c>
      <c r="G233" s="167" t="n">
        <f aca="false">IF(C233="M.O.",VLOOKUP(A233,INSUMOS_AUX!A:F,6,0),0)</f>
        <v>0</v>
      </c>
    </row>
    <row r="234" customFormat="false" ht="21" hidden="false" customHeight="false" outlineLevel="0" collapsed="false">
      <c r="A234" s="163" t="n">
        <v>43489</v>
      </c>
      <c r="B234" s="164" t="s">
        <v>317</v>
      </c>
      <c r="C234" s="165" t="s">
        <v>76</v>
      </c>
      <c r="D234" s="165" t="s">
        <v>289</v>
      </c>
      <c r="E234" s="163" t="n">
        <v>0.52</v>
      </c>
      <c r="F234" s="166" t="n">
        <f aca="false">IF(C234="MAT.",VLOOKUP(A234,INSUMOS_AUX!A:F,6,0),0)</f>
        <v>1.09</v>
      </c>
      <c r="G234" s="167" t="n">
        <f aca="false">IF(C234="M.O.",VLOOKUP(A234,INSUMOS_AUX!A:F,6,0),0)</f>
        <v>0</v>
      </c>
    </row>
    <row r="235" customFormat="false" ht="21" hidden="false" customHeight="false" outlineLevel="0" collapsed="false">
      <c r="A235" s="163" t="n">
        <v>43491</v>
      </c>
      <c r="B235" s="164" t="s">
        <v>304</v>
      </c>
      <c r="C235" s="165" t="s">
        <v>76</v>
      </c>
      <c r="D235" s="165" t="s">
        <v>289</v>
      </c>
      <c r="E235" s="163" t="n">
        <v>0.88</v>
      </c>
      <c r="F235" s="166" t="n">
        <f aca="false">IF(C235="MAT.",VLOOKUP(A235,INSUMOS_AUX!A:F,6,0),0)</f>
        <v>1.15</v>
      </c>
      <c r="G235" s="167" t="n">
        <f aca="false">IF(C235="M.O.",VLOOKUP(A235,INSUMOS_AUX!A:F,6,0),0)</f>
        <v>0</v>
      </c>
    </row>
    <row r="236" customFormat="false" ht="15" hidden="false" customHeight="false" outlineLevel="0" collapsed="false">
      <c r="A236" s="163" t="n">
        <v>6110</v>
      </c>
      <c r="B236" s="164" t="s">
        <v>333</v>
      </c>
      <c r="C236" s="165" t="s">
        <v>278</v>
      </c>
      <c r="D236" s="165" t="s">
        <v>289</v>
      </c>
      <c r="E236" s="163" t="n">
        <v>0.524888</v>
      </c>
      <c r="F236" s="166" t="n">
        <f aca="false">IF(C236="MAT.",VLOOKUP(A236,INSUMOS_AUX!A:F,6,0),0)</f>
        <v>0</v>
      </c>
      <c r="G236" s="167" t="n">
        <f aca="false">IF(C236="M.O.",VLOOKUP(A236,INSUMOS_AUX!A:F,6,0),0)</f>
        <v>17.73</v>
      </c>
    </row>
    <row r="237" customFormat="false" ht="15" hidden="false" customHeight="false" outlineLevel="0" collapsed="false">
      <c r="A237" s="152"/>
      <c r="B237" s="153"/>
      <c r="C237" s="154"/>
      <c r="D237" s="154"/>
      <c r="E237" s="154"/>
      <c r="F237" s="154"/>
      <c r="G237" s="154"/>
    </row>
    <row r="238" customFormat="false" ht="15" hidden="false" customHeight="false" outlineLevel="0" collapsed="false">
      <c r="A238" s="155" t="n">
        <v>7</v>
      </c>
      <c r="B238" s="156" t="s">
        <v>148</v>
      </c>
      <c r="C238" s="157"/>
      <c r="D238" s="157"/>
      <c r="E238" s="157"/>
      <c r="F238" s="157"/>
      <c r="G238" s="157"/>
    </row>
    <row r="239" customFormat="false" ht="15" hidden="false" customHeight="false" outlineLevel="0" collapsed="false">
      <c r="A239" s="152"/>
      <c r="B239" s="153"/>
      <c r="C239" s="154"/>
      <c r="D239" s="154"/>
      <c r="E239" s="154"/>
      <c r="F239" s="154"/>
      <c r="G239" s="154"/>
    </row>
    <row r="240" customFormat="false" ht="21" hidden="false" customHeight="false" outlineLevel="0" collapsed="false">
      <c r="A240" s="158" t="s">
        <v>150</v>
      </c>
      <c r="B240" s="159" t="s">
        <v>151</v>
      </c>
      <c r="C240" s="160" t="s">
        <v>61</v>
      </c>
      <c r="D240" s="160" t="s">
        <v>81</v>
      </c>
      <c r="E240" s="161" t="n">
        <v>327.8</v>
      </c>
      <c r="F240" s="161" t="n">
        <f aca="false">SUMPRODUCT($E241:$E254,F241:F254)</f>
        <v>49.054014</v>
      </c>
      <c r="G240" s="161" t="n">
        <f aca="false">SUMPRODUCT($E241:$E254,G241:G254)</f>
        <v>6.15550932</v>
      </c>
    </row>
    <row r="241" customFormat="false" ht="15" hidden="false" customHeight="false" outlineLevel="0" collapsed="false">
      <c r="A241" s="163" t="n">
        <v>12815</v>
      </c>
      <c r="B241" s="164" t="s">
        <v>334</v>
      </c>
      <c r="C241" s="165" t="s">
        <v>76</v>
      </c>
      <c r="D241" s="165" t="s">
        <v>31</v>
      </c>
      <c r="E241" s="163" t="n">
        <v>0.01</v>
      </c>
      <c r="F241" s="166" t="n">
        <f aca="false">IF(C241="MAT.",VLOOKUP(A241,INSUMOS_AUX!A:F,6,0),0)</f>
        <v>8.29</v>
      </c>
      <c r="G241" s="167" t="n">
        <f aca="false">IF(C241="M.O.",VLOOKUP(A241,INSUMOS_AUX!A:F,6,0),0)</f>
        <v>0</v>
      </c>
    </row>
    <row r="242" customFormat="false" ht="15" hidden="false" customHeight="false" outlineLevel="0" collapsed="false">
      <c r="A242" s="163" t="n">
        <v>37370</v>
      </c>
      <c r="B242" s="164" t="s">
        <v>294</v>
      </c>
      <c r="C242" s="165" t="s">
        <v>76</v>
      </c>
      <c r="D242" s="165" t="s">
        <v>289</v>
      </c>
      <c r="E242" s="163" t="n">
        <v>0.39</v>
      </c>
      <c r="F242" s="166" t="n">
        <f aca="false">IF(C242="MAT.",VLOOKUP(A242,INSUMOS_AUX!A:F,6,0),0)</f>
        <v>2.11</v>
      </c>
      <c r="G242" s="167" t="n">
        <f aca="false">IF(C242="M.O.",VLOOKUP(A242,INSUMOS_AUX!A:F,6,0),0)</f>
        <v>0</v>
      </c>
    </row>
    <row r="243" customFormat="false" ht="15" hidden="false" customHeight="false" outlineLevel="0" collapsed="false">
      <c r="A243" s="163" t="n">
        <v>37371</v>
      </c>
      <c r="B243" s="164" t="s">
        <v>295</v>
      </c>
      <c r="C243" s="165" t="s">
        <v>76</v>
      </c>
      <c r="D243" s="165" t="s">
        <v>289</v>
      </c>
      <c r="E243" s="163" t="n">
        <v>0.39</v>
      </c>
      <c r="F243" s="166" t="n">
        <f aca="false">IF(C243="MAT.",VLOOKUP(A243,INSUMOS_AUX!A:F,6,0),0)</f>
        <v>0.75</v>
      </c>
      <c r="G243" s="167" t="n">
        <f aca="false">IF(C243="M.O.",VLOOKUP(A243,INSUMOS_AUX!A:F,6,0),0)</f>
        <v>0</v>
      </c>
    </row>
    <row r="244" customFormat="false" ht="15" hidden="false" customHeight="false" outlineLevel="0" collapsed="false">
      <c r="A244" s="163" t="n">
        <v>37372</v>
      </c>
      <c r="B244" s="164" t="s">
        <v>296</v>
      </c>
      <c r="C244" s="165" t="s">
        <v>76</v>
      </c>
      <c r="D244" s="165" t="s">
        <v>289</v>
      </c>
      <c r="E244" s="163" t="n">
        <v>0.39</v>
      </c>
      <c r="F244" s="166" t="n">
        <f aca="false">IF(C244="MAT.",VLOOKUP(A244,INSUMOS_AUX!A:F,6,0),0)</f>
        <v>0.81</v>
      </c>
      <c r="G244" s="167" t="n">
        <f aca="false">IF(C244="M.O.",VLOOKUP(A244,INSUMOS_AUX!A:F,6,0),0)</f>
        <v>0</v>
      </c>
    </row>
    <row r="245" customFormat="false" ht="15" hidden="false" customHeight="false" outlineLevel="0" collapsed="false">
      <c r="A245" s="163" t="n">
        <v>37373</v>
      </c>
      <c r="B245" s="164" t="s">
        <v>297</v>
      </c>
      <c r="C245" s="165" t="s">
        <v>76</v>
      </c>
      <c r="D245" s="165" t="s">
        <v>289</v>
      </c>
      <c r="E245" s="163" t="n">
        <v>0.39</v>
      </c>
      <c r="F245" s="166" t="n">
        <f aca="false">IF(C245="MAT.",VLOOKUP(A245,INSUMOS_AUX!A:F,6,0),0)</f>
        <v>0.06</v>
      </c>
      <c r="G245" s="167" t="n">
        <f aca="false">IF(C245="M.O.",VLOOKUP(A245,INSUMOS_AUX!A:F,6,0),0)</f>
        <v>0</v>
      </c>
    </row>
    <row r="246" customFormat="false" ht="21" hidden="false" customHeight="false" outlineLevel="0" collapsed="false">
      <c r="A246" s="163" t="n">
        <v>43466</v>
      </c>
      <c r="B246" s="164" t="s">
        <v>335</v>
      </c>
      <c r="C246" s="165" t="s">
        <v>76</v>
      </c>
      <c r="D246" s="165" t="s">
        <v>289</v>
      </c>
      <c r="E246" s="163" t="n">
        <v>0.275</v>
      </c>
      <c r="F246" s="166" t="n">
        <f aca="false">IF(C246="MAT.",VLOOKUP(A246,INSUMOS_AUX!A:F,6,0),0)</f>
        <v>1.48</v>
      </c>
      <c r="G246" s="167" t="n">
        <f aca="false">IF(C246="M.O.",VLOOKUP(A246,INSUMOS_AUX!A:F,6,0),0)</f>
        <v>0</v>
      </c>
    </row>
    <row r="247" customFormat="false" ht="21" hidden="false" customHeight="false" outlineLevel="0" collapsed="false">
      <c r="A247" s="163" t="n">
        <v>43467</v>
      </c>
      <c r="B247" s="164" t="s">
        <v>301</v>
      </c>
      <c r="C247" s="165" t="s">
        <v>76</v>
      </c>
      <c r="D247" s="165" t="s">
        <v>289</v>
      </c>
      <c r="E247" s="163" t="n">
        <v>0.115</v>
      </c>
      <c r="F247" s="166" t="n">
        <f aca="false">IF(C247="MAT.",VLOOKUP(A247,INSUMOS_AUX!A:F,6,0),0)</f>
        <v>0.56</v>
      </c>
      <c r="G247" s="167" t="n">
        <f aca="false">IF(C247="M.O.",VLOOKUP(A247,INSUMOS_AUX!A:F,6,0),0)</f>
        <v>0</v>
      </c>
    </row>
    <row r="248" customFormat="false" ht="21" hidden="false" customHeight="false" outlineLevel="0" collapsed="false">
      <c r="A248" s="163" t="n">
        <v>43490</v>
      </c>
      <c r="B248" s="164" t="s">
        <v>336</v>
      </c>
      <c r="C248" s="165" t="s">
        <v>76</v>
      </c>
      <c r="D248" s="165" t="s">
        <v>289</v>
      </c>
      <c r="E248" s="163" t="n">
        <v>0.275</v>
      </c>
      <c r="F248" s="166" t="n">
        <f aca="false">IF(C248="MAT.",VLOOKUP(A248,INSUMOS_AUX!A:F,6,0),0)</f>
        <v>1.5</v>
      </c>
      <c r="G248" s="167" t="n">
        <f aca="false">IF(C248="M.O.",VLOOKUP(A248,INSUMOS_AUX!A:F,6,0),0)</f>
        <v>0</v>
      </c>
    </row>
    <row r="249" customFormat="false" ht="21" hidden="false" customHeight="false" outlineLevel="0" collapsed="false">
      <c r="A249" s="163" t="n">
        <v>43491</v>
      </c>
      <c r="B249" s="164" t="s">
        <v>304</v>
      </c>
      <c r="C249" s="165" t="s">
        <v>76</v>
      </c>
      <c r="D249" s="165" t="s">
        <v>289</v>
      </c>
      <c r="E249" s="163" t="n">
        <v>0.115</v>
      </c>
      <c r="F249" s="166" t="n">
        <f aca="false">IF(C249="MAT.",VLOOKUP(A249,INSUMOS_AUX!A:F,6,0),0)</f>
        <v>1.15</v>
      </c>
      <c r="G249" s="167" t="n">
        <f aca="false">IF(C249="M.O.",VLOOKUP(A249,INSUMOS_AUX!A:F,6,0),0)</f>
        <v>0</v>
      </c>
    </row>
    <row r="250" customFormat="false" ht="15" hidden="false" customHeight="false" outlineLevel="0" collapsed="false">
      <c r="A250" s="163" t="n">
        <v>44072</v>
      </c>
      <c r="B250" s="164" t="s">
        <v>337</v>
      </c>
      <c r="C250" s="165" t="s">
        <v>76</v>
      </c>
      <c r="D250" s="165" t="s">
        <v>338</v>
      </c>
      <c r="E250" s="163" t="n">
        <v>0.2016</v>
      </c>
      <c r="F250" s="166" t="n">
        <f aca="false">IF(C250="MAT.",VLOOKUP(A250,INSUMOS_AUX!A:F,6,0),0)</f>
        <v>104.34</v>
      </c>
      <c r="G250" s="167" t="n">
        <f aca="false">IF(C250="M.O.",VLOOKUP(A250,INSUMOS_AUX!A:F,6,0),0)</f>
        <v>0</v>
      </c>
    </row>
    <row r="251" customFormat="false" ht="15" hidden="false" customHeight="false" outlineLevel="0" collapsed="false">
      <c r="A251" s="163" t="n">
        <v>4783</v>
      </c>
      <c r="B251" s="164" t="s">
        <v>339</v>
      </c>
      <c r="C251" s="165" t="s">
        <v>278</v>
      </c>
      <c r="D251" s="165" t="s">
        <v>289</v>
      </c>
      <c r="E251" s="163" t="n">
        <v>0.2783</v>
      </c>
      <c r="F251" s="166" t="n">
        <f aca="false">IF(C251="MAT.",VLOOKUP(A251,INSUMOS_AUX!A:F,6,0),0)</f>
        <v>0</v>
      </c>
      <c r="G251" s="167" t="n">
        <f aca="false">IF(C251="M.O.",VLOOKUP(A251,INSUMOS_AUX!A:F,6,0),0)</f>
        <v>17.73</v>
      </c>
    </row>
    <row r="252" customFormat="false" ht="15" hidden="false" customHeight="false" outlineLevel="0" collapsed="false">
      <c r="A252" s="163" t="n">
        <v>5330</v>
      </c>
      <c r="B252" s="164" t="s">
        <v>340</v>
      </c>
      <c r="C252" s="165" t="s">
        <v>76</v>
      </c>
      <c r="D252" s="165" t="s">
        <v>338</v>
      </c>
      <c r="E252" s="163" t="n">
        <v>0.064</v>
      </c>
      <c r="F252" s="166" t="n">
        <f aca="false">IF(C252="MAT.",VLOOKUP(A252,INSUMOS_AUX!A:F,6,0),0)</f>
        <v>49.23</v>
      </c>
      <c r="G252" s="167" t="n">
        <f aca="false">IF(C252="M.O.",VLOOKUP(A252,INSUMOS_AUX!A:F,6,0),0)</f>
        <v>0</v>
      </c>
    </row>
    <row r="253" customFormat="false" ht="15" hidden="false" customHeight="false" outlineLevel="0" collapsed="false">
      <c r="A253" s="163" t="n">
        <v>6111</v>
      </c>
      <c r="B253" s="164" t="s">
        <v>310</v>
      </c>
      <c r="C253" s="165" t="s">
        <v>278</v>
      </c>
      <c r="D253" s="165" t="s">
        <v>289</v>
      </c>
      <c r="E253" s="163" t="n">
        <v>0.116978</v>
      </c>
      <c r="F253" s="166" t="n">
        <f aca="false">IF(C253="MAT.",VLOOKUP(A253,INSUMOS_AUX!A:F,6,0),0)</f>
        <v>0</v>
      </c>
      <c r="G253" s="167" t="n">
        <f aca="false">IF(C253="M.O.",VLOOKUP(A253,INSUMOS_AUX!A:F,6,0),0)</f>
        <v>10.44</v>
      </c>
    </row>
    <row r="254" customFormat="false" ht="15" hidden="false" customHeight="false" outlineLevel="0" collapsed="false">
      <c r="A254" s="163" t="n">
        <v>7304</v>
      </c>
      <c r="B254" s="164" t="s">
        <v>341</v>
      </c>
      <c r="C254" s="165" t="s">
        <v>76</v>
      </c>
      <c r="D254" s="165" t="s">
        <v>338</v>
      </c>
      <c r="E254" s="163" t="n">
        <v>0.322</v>
      </c>
      <c r="F254" s="166" t="n">
        <f aca="false">IF(C254="MAT.",VLOOKUP(A254,INSUMOS_AUX!A:F,6,0),0)</f>
        <v>69.3</v>
      </c>
      <c r="G254" s="167" t="n">
        <f aca="false">IF(C254="M.O.",VLOOKUP(A254,INSUMOS_AUX!A:F,6,0),0)</f>
        <v>0</v>
      </c>
    </row>
    <row r="255" customFormat="false" ht="15" hidden="false" customHeight="false" outlineLevel="0" collapsed="false">
      <c r="A255" s="152"/>
      <c r="B255" s="153"/>
      <c r="C255" s="154"/>
      <c r="D255" s="154"/>
      <c r="E255" s="154"/>
      <c r="F255" s="154"/>
      <c r="G255" s="154"/>
    </row>
    <row r="256" customFormat="false" ht="21" hidden="false" customHeight="false" outlineLevel="0" collapsed="false">
      <c r="A256" s="158" t="s">
        <v>153</v>
      </c>
      <c r="B256" s="159" t="s">
        <v>154</v>
      </c>
      <c r="C256" s="160" t="s">
        <v>61</v>
      </c>
      <c r="D256" s="160" t="s">
        <v>81</v>
      </c>
      <c r="E256" s="162" t="n">
        <v>3250.09</v>
      </c>
      <c r="F256" s="161" t="n">
        <f aca="false">SUMPRODUCT($E257:$E267,F257:F267)</f>
        <v>10.4176</v>
      </c>
      <c r="G256" s="161" t="n">
        <f aca="false">SUMPRODUCT($E257:$E267,G257:G267)</f>
        <v>5.323174992</v>
      </c>
    </row>
    <row r="257" customFormat="false" ht="15" hidden="false" customHeight="false" outlineLevel="0" collapsed="false">
      <c r="A257" s="163" t="n">
        <v>37370</v>
      </c>
      <c r="B257" s="164" t="s">
        <v>294</v>
      </c>
      <c r="C257" s="165" t="s">
        <v>76</v>
      </c>
      <c r="D257" s="165" t="s">
        <v>289</v>
      </c>
      <c r="E257" s="163" t="n">
        <v>0.333</v>
      </c>
      <c r="F257" s="166" t="n">
        <f aca="false">IF(C257="MAT.",VLOOKUP(A257,INSUMOS_AUX!A:F,6,0),0)</f>
        <v>2.11</v>
      </c>
      <c r="G257" s="167" t="n">
        <f aca="false">IF(C257="M.O.",VLOOKUP(A257,INSUMOS_AUX!A:F,6,0),0)</f>
        <v>0</v>
      </c>
    </row>
    <row r="258" customFormat="false" ht="15" hidden="false" customHeight="false" outlineLevel="0" collapsed="false">
      <c r="A258" s="163" t="n">
        <v>37371</v>
      </c>
      <c r="B258" s="164" t="s">
        <v>295</v>
      </c>
      <c r="C258" s="165" t="s">
        <v>76</v>
      </c>
      <c r="D258" s="165" t="s">
        <v>289</v>
      </c>
      <c r="E258" s="163" t="n">
        <v>0.333</v>
      </c>
      <c r="F258" s="166" t="n">
        <f aca="false">IF(C258="MAT.",VLOOKUP(A258,INSUMOS_AUX!A:F,6,0),0)</f>
        <v>0.75</v>
      </c>
      <c r="G258" s="167" t="n">
        <f aca="false">IF(C258="M.O.",VLOOKUP(A258,INSUMOS_AUX!A:F,6,0),0)</f>
        <v>0</v>
      </c>
    </row>
    <row r="259" customFormat="false" ht="15" hidden="false" customHeight="false" outlineLevel="0" collapsed="false">
      <c r="A259" s="163" t="n">
        <v>37372</v>
      </c>
      <c r="B259" s="164" t="s">
        <v>296</v>
      </c>
      <c r="C259" s="165" t="s">
        <v>76</v>
      </c>
      <c r="D259" s="165" t="s">
        <v>289</v>
      </c>
      <c r="E259" s="163" t="n">
        <v>0.333</v>
      </c>
      <c r="F259" s="166" t="n">
        <f aca="false">IF(C259="MAT.",VLOOKUP(A259,INSUMOS_AUX!A:F,6,0),0)</f>
        <v>0.81</v>
      </c>
      <c r="G259" s="167" t="n">
        <f aca="false">IF(C259="M.O.",VLOOKUP(A259,INSUMOS_AUX!A:F,6,0),0)</f>
        <v>0</v>
      </c>
    </row>
    <row r="260" customFormat="false" ht="15" hidden="false" customHeight="false" outlineLevel="0" collapsed="false">
      <c r="A260" s="163" t="n">
        <v>37373</v>
      </c>
      <c r="B260" s="164" t="s">
        <v>297</v>
      </c>
      <c r="C260" s="165" t="s">
        <v>76</v>
      </c>
      <c r="D260" s="165" t="s">
        <v>289</v>
      </c>
      <c r="E260" s="163" t="n">
        <v>0.333</v>
      </c>
      <c r="F260" s="166" t="n">
        <f aca="false">IF(C260="MAT.",VLOOKUP(A260,INSUMOS_AUX!A:F,6,0),0)</f>
        <v>0.06</v>
      </c>
      <c r="G260" s="167" t="n">
        <f aca="false">IF(C260="M.O.",VLOOKUP(A260,INSUMOS_AUX!A:F,6,0),0)</f>
        <v>0</v>
      </c>
    </row>
    <row r="261" customFormat="false" ht="21" hidden="false" customHeight="false" outlineLevel="0" collapsed="false">
      <c r="A261" s="163" t="n">
        <v>43466</v>
      </c>
      <c r="B261" s="164" t="s">
        <v>335</v>
      </c>
      <c r="C261" s="165" t="s">
        <v>76</v>
      </c>
      <c r="D261" s="165" t="s">
        <v>289</v>
      </c>
      <c r="E261" s="163" t="n">
        <v>0.244</v>
      </c>
      <c r="F261" s="166" t="n">
        <f aca="false">IF(C261="MAT.",VLOOKUP(A261,INSUMOS_AUX!A:F,6,0),0)</f>
        <v>1.48</v>
      </c>
      <c r="G261" s="167" t="n">
        <f aca="false">IF(C261="M.O.",VLOOKUP(A261,INSUMOS_AUX!A:F,6,0),0)</f>
        <v>0</v>
      </c>
    </row>
    <row r="262" customFormat="false" ht="21" hidden="false" customHeight="false" outlineLevel="0" collapsed="false">
      <c r="A262" s="163" t="n">
        <v>43467</v>
      </c>
      <c r="B262" s="164" t="s">
        <v>301</v>
      </c>
      <c r="C262" s="165" t="s">
        <v>76</v>
      </c>
      <c r="D262" s="165" t="s">
        <v>289</v>
      </c>
      <c r="E262" s="163" t="n">
        <v>0.089</v>
      </c>
      <c r="F262" s="166" t="n">
        <f aca="false">IF(C262="MAT.",VLOOKUP(A262,INSUMOS_AUX!A:F,6,0),0)</f>
        <v>0.56</v>
      </c>
      <c r="G262" s="167" t="n">
        <f aca="false">IF(C262="M.O.",VLOOKUP(A262,INSUMOS_AUX!A:F,6,0),0)</f>
        <v>0</v>
      </c>
    </row>
    <row r="263" customFormat="false" ht="21" hidden="false" customHeight="false" outlineLevel="0" collapsed="false">
      <c r="A263" s="163" t="n">
        <v>43490</v>
      </c>
      <c r="B263" s="164" t="s">
        <v>336</v>
      </c>
      <c r="C263" s="165" t="s">
        <v>76</v>
      </c>
      <c r="D263" s="165" t="s">
        <v>289</v>
      </c>
      <c r="E263" s="163" t="n">
        <v>0.244</v>
      </c>
      <c r="F263" s="166" t="n">
        <f aca="false">IF(C263="MAT.",VLOOKUP(A263,INSUMOS_AUX!A:F,6,0),0)</f>
        <v>1.5</v>
      </c>
      <c r="G263" s="167" t="n">
        <f aca="false">IF(C263="M.O.",VLOOKUP(A263,INSUMOS_AUX!A:F,6,0),0)</f>
        <v>0</v>
      </c>
    </row>
    <row r="264" customFormat="false" ht="21" hidden="false" customHeight="false" outlineLevel="0" collapsed="false">
      <c r="A264" s="163" t="n">
        <v>43491</v>
      </c>
      <c r="B264" s="164" t="s">
        <v>304</v>
      </c>
      <c r="C264" s="165" t="s">
        <v>76</v>
      </c>
      <c r="D264" s="165" t="s">
        <v>289</v>
      </c>
      <c r="E264" s="163" t="n">
        <v>0.089</v>
      </c>
      <c r="F264" s="166" t="n">
        <f aca="false">IF(C264="MAT.",VLOOKUP(A264,INSUMOS_AUX!A:F,6,0),0)</f>
        <v>1.15</v>
      </c>
      <c r="G264" s="167" t="n">
        <f aca="false">IF(C264="M.O.",VLOOKUP(A264,INSUMOS_AUX!A:F,6,0),0)</f>
        <v>0</v>
      </c>
    </row>
    <row r="265" customFormat="false" ht="15" hidden="false" customHeight="false" outlineLevel="0" collapsed="false">
      <c r="A265" s="163" t="n">
        <v>4783</v>
      </c>
      <c r="B265" s="164" t="s">
        <v>339</v>
      </c>
      <c r="C265" s="165" t="s">
        <v>278</v>
      </c>
      <c r="D265" s="165" t="s">
        <v>289</v>
      </c>
      <c r="E265" s="163" t="n">
        <v>0.246928</v>
      </c>
      <c r="F265" s="166" t="n">
        <f aca="false">IF(C265="MAT.",VLOOKUP(A265,INSUMOS_AUX!A:F,6,0),0)</f>
        <v>0</v>
      </c>
      <c r="G265" s="167" t="n">
        <f aca="false">IF(C265="M.O.",VLOOKUP(A265,INSUMOS_AUX!A:F,6,0),0)</f>
        <v>17.73</v>
      </c>
    </row>
    <row r="266" customFormat="false" ht="15" hidden="false" customHeight="false" outlineLevel="0" collapsed="false">
      <c r="A266" s="163" t="n">
        <v>6111</v>
      </c>
      <c r="B266" s="164" t="s">
        <v>310</v>
      </c>
      <c r="C266" s="165" t="s">
        <v>278</v>
      </c>
      <c r="D266" s="165" t="s">
        <v>289</v>
      </c>
      <c r="E266" s="163" t="n">
        <v>0.0905308</v>
      </c>
      <c r="F266" s="166" t="n">
        <f aca="false">IF(C266="MAT.",VLOOKUP(A266,INSUMOS_AUX!A:F,6,0),0)</f>
        <v>0</v>
      </c>
      <c r="G266" s="167" t="n">
        <f aca="false">IF(C266="M.O.",VLOOKUP(A266,INSUMOS_AUX!A:F,6,0),0)</f>
        <v>10.44</v>
      </c>
    </row>
    <row r="267" customFormat="false" ht="15" hidden="false" customHeight="false" outlineLevel="0" collapsed="false">
      <c r="A267" s="163" t="n">
        <v>7356</v>
      </c>
      <c r="B267" s="164" t="s">
        <v>342</v>
      </c>
      <c r="C267" s="165" t="s">
        <v>76</v>
      </c>
      <c r="D267" s="165" t="s">
        <v>338</v>
      </c>
      <c r="E267" s="163" t="n">
        <v>0.33</v>
      </c>
      <c r="F267" s="166" t="n">
        <f aca="false">IF(C267="MAT.",VLOOKUP(A267,INSUMOS_AUX!A:F,6,0),0)</f>
        <v>25.14</v>
      </c>
      <c r="G267" s="167" t="n">
        <f aca="false">IF(C267="M.O.",VLOOKUP(A267,INSUMOS_AUX!A:F,6,0),0)</f>
        <v>0</v>
      </c>
    </row>
    <row r="268" customFormat="false" ht="15" hidden="false" customHeight="false" outlineLevel="0" collapsed="false">
      <c r="A268" s="152"/>
      <c r="B268" s="153"/>
      <c r="C268" s="154"/>
      <c r="D268" s="154"/>
      <c r="E268" s="154"/>
      <c r="F268" s="154"/>
      <c r="G268" s="154"/>
    </row>
    <row r="269" customFormat="false" ht="21" hidden="false" customHeight="false" outlineLevel="0" collapsed="false">
      <c r="A269" s="158" t="s">
        <v>156</v>
      </c>
      <c r="B269" s="159" t="s">
        <v>157</v>
      </c>
      <c r="C269" s="160" t="s">
        <v>61</v>
      </c>
      <c r="D269" s="160" t="s">
        <v>81</v>
      </c>
      <c r="E269" s="161" t="n">
        <v>162.5</v>
      </c>
      <c r="F269" s="161" t="n">
        <f aca="false">SUMPRODUCT($E270:$E281,F270:F281)</f>
        <v>7.4289344</v>
      </c>
      <c r="G269" s="161" t="n">
        <f aca="false">SUMPRODUCT($E270:$E281,G270:G281)</f>
        <v>11.00777112</v>
      </c>
    </row>
    <row r="270" customFormat="false" ht="15" hidden="false" customHeight="false" outlineLevel="0" collapsed="false">
      <c r="A270" s="163" t="n">
        <v>37370</v>
      </c>
      <c r="B270" s="164" t="s">
        <v>294</v>
      </c>
      <c r="C270" s="165" t="s">
        <v>76</v>
      </c>
      <c r="D270" s="165" t="s">
        <v>289</v>
      </c>
      <c r="E270" s="163" t="n">
        <v>0.689</v>
      </c>
      <c r="F270" s="166" t="n">
        <f aca="false">IF(C270="MAT.",VLOOKUP(A270,INSUMOS_AUX!A:F,6,0),0)</f>
        <v>2.11</v>
      </c>
      <c r="G270" s="167" t="n">
        <f aca="false">IF(C270="M.O.",VLOOKUP(A270,INSUMOS_AUX!A:F,6,0),0)</f>
        <v>0</v>
      </c>
    </row>
    <row r="271" customFormat="false" ht="15" hidden="false" customHeight="false" outlineLevel="0" collapsed="false">
      <c r="A271" s="163" t="n">
        <v>37371</v>
      </c>
      <c r="B271" s="164" t="s">
        <v>295</v>
      </c>
      <c r="C271" s="165" t="s">
        <v>76</v>
      </c>
      <c r="D271" s="165" t="s">
        <v>289</v>
      </c>
      <c r="E271" s="163" t="n">
        <v>0.689</v>
      </c>
      <c r="F271" s="166" t="n">
        <f aca="false">IF(C271="MAT.",VLOOKUP(A271,INSUMOS_AUX!A:F,6,0),0)</f>
        <v>0.75</v>
      </c>
      <c r="G271" s="167" t="n">
        <f aca="false">IF(C271="M.O.",VLOOKUP(A271,INSUMOS_AUX!A:F,6,0),0)</f>
        <v>0</v>
      </c>
    </row>
    <row r="272" customFormat="false" ht="15" hidden="false" customHeight="false" outlineLevel="0" collapsed="false">
      <c r="A272" s="163" t="n">
        <v>37372</v>
      </c>
      <c r="B272" s="164" t="s">
        <v>296</v>
      </c>
      <c r="C272" s="165" t="s">
        <v>76</v>
      </c>
      <c r="D272" s="165" t="s">
        <v>289</v>
      </c>
      <c r="E272" s="163" t="n">
        <v>0.689</v>
      </c>
      <c r="F272" s="166" t="n">
        <f aca="false">IF(C272="MAT.",VLOOKUP(A272,INSUMOS_AUX!A:F,6,0),0)</f>
        <v>0.81</v>
      </c>
      <c r="G272" s="167" t="n">
        <f aca="false">IF(C272="M.O.",VLOOKUP(A272,INSUMOS_AUX!A:F,6,0),0)</f>
        <v>0</v>
      </c>
    </row>
    <row r="273" customFormat="false" ht="15" hidden="false" customHeight="false" outlineLevel="0" collapsed="false">
      <c r="A273" s="163" t="n">
        <v>37373</v>
      </c>
      <c r="B273" s="164" t="s">
        <v>297</v>
      </c>
      <c r="C273" s="165" t="s">
        <v>76</v>
      </c>
      <c r="D273" s="165" t="s">
        <v>289</v>
      </c>
      <c r="E273" s="163" t="n">
        <v>0.689</v>
      </c>
      <c r="F273" s="166" t="n">
        <f aca="false">IF(C273="MAT.",VLOOKUP(A273,INSUMOS_AUX!A:F,6,0),0)</f>
        <v>0.06</v>
      </c>
      <c r="G273" s="167" t="n">
        <f aca="false">IF(C273="M.O.",VLOOKUP(A273,INSUMOS_AUX!A:F,6,0),0)</f>
        <v>0</v>
      </c>
    </row>
    <row r="274" customFormat="false" ht="21" hidden="false" customHeight="false" outlineLevel="0" collapsed="false">
      <c r="A274" s="163" t="n">
        <v>3767</v>
      </c>
      <c r="B274" s="164" t="s">
        <v>343</v>
      </c>
      <c r="C274" s="165" t="s">
        <v>76</v>
      </c>
      <c r="D274" s="165" t="s">
        <v>31</v>
      </c>
      <c r="E274" s="163" t="n">
        <v>0.06</v>
      </c>
      <c r="F274" s="166" t="n">
        <f aca="false">IF(C274="MAT.",VLOOKUP(A274,INSUMOS_AUX!A:F,6,0),0)</f>
        <v>0.96</v>
      </c>
      <c r="G274" s="167" t="n">
        <f aca="false">IF(C274="M.O.",VLOOKUP(A274,INSUMOS_AUX!A:F,6,0),0)</f>
        <v>0</v>
      </c>
    </row>
    <row r="275" customFormat="false" ht="21" hidden="false" customHeight="false" outlineLevel="0" collapsed="false">
      <c r="A275" s="163" t="n">
        <v>43466</v>
      </c>
      <c r="B275" s="164" t="s">
        <v>335</v>
      </c>
      <c r="C275" s="165" t="s">
        <v>76</v>
      </c>
      <c r="D275" s="165" t="s">
        <v>289</v>
      </c>
      <c r="E275" s="163" t="n">
        <v>0.504</v>
      </c>
      <c r="F275" s="166" t="n">
        <f aca="false">IF(C275="MAT.",VLOOKUP(A275,INSUMOS_AUX!A:F,6,0),0)</f>
        <v>1.48</v>
      </c>
      <c r="G275" s="167" t="n">
        <f aca="false">IF(C275="M.O.",VLOOKUP(A275,INSUMOS_AUX!A:F,6,0),0)</f>
        <v>0</v>
      </c>
    </row>
    <row r="276" customFormat="false" ht="21" hidden="false" customHeight="false" outlineLevel="0" collapsed="false">
      <c r="A276" s="163" t="n">
        <v>43467</v>
      </c>
      <c r="B276" s="164" t="s">
        <v>301</v>
      </c>
      <c r="C276" s="165" t="s">
        <v>76</v>
      </c>
      <c r="D276" s="165" t="s">
        <v>289</v>
      </c>
      <c r="E276" s="163" t="n">
        <v>0.185</v>
      </c>
      <c r="F276" s="166" t="n">
        <f aca="false">IF(C276="MAT.",VLOOKUP(A276,INSUMOS_AUX!A:F,6,0),0)</f>
        <v>0.56</v>
      </c>
      <c r="G276" s="167" t="n">
        <f aca="false">IF(C276="M.O.",VLOOKUP(A276,INSUMOS_AUX!A:F,6,0),0)</f>
        <v>0</v>
      </c>
    </row>
    <row r="277" customFormat="false" ht="21" hidden="false" customHeight="false" outlineLevel="0" collapsed="false">
      <c r="A277" s="163" t="n">
        <v>43490</v>
      </c>
      <c r="B277" s="164" t="s">
        <v>336</v>
      </c>
      <c r="C277" s="165" t="s">
        <v>76</v>
      </c>
      <c r="D277" s="165" t="s">
        <v>289</v>
      </c>
      <c r="E277" s="163" t="n">
        <v>0.504</v>
      </c>
      <c r="F277" s="166" t="n">
        <f aca="false">IF(C277="MAT.",VLOOKUP(A277,INSUMOS_AUX!A:F,6,0),0)</f>
        <v>1.5</v>
      </c>
      <c r="G277" s="167" t="n">
        <f aca="false">IF(C277="M.O.",VLOOKUP(A277,INSUMOS_AUX!A:F,6,0),0)</f>
        <v>0</v>
      </c>
    </row>
    <row r="278" customFormat="false" ht="21" hidden="false" customHeight="false" outlineLevel="0" collapsed="false">
      <c r="A278" s="163" t="n">
        <v>43491</v>
      </c>
      <c r="B278" s="164" t="s">
        <v>304</v>
      </c>
      <c r="C278" s="165" t="s">
        <v>76</v>
      </c>
      <c r="D278" s="165" t="s">
        <v>289</v>
      </c>
      <c r="E278" s="163" t="n">
        <v>0.185</v>
      </c>
      <c r="F278" s="166" t="n">
        <f aca="false">IF(C278="MAT.",VLOOKUP(A278,INSUMOS_AUX!A:F,6,0),0)</f>
        <v>1.15</v>
      </c>
      <c r="G278" s="167" t="n">
        <f aca="false">IF(C278="M.O.",VLOOKUP(A278,INSUMOS_AUX!A:F,6,0),0)</f>
        <v>0</v>
      </c>
    </row>
    <row r="279" customFormat="false" ht="15" hidden="false" customHeight="false" outlineLevel="0" collapsed="false">
      <c r="A279" s="163" t="n">
        <v>43626</v>
      </c>
      <c r="B279" s="164" t="s">
        <v>344</v>
      </c>
      <c r="C279" s="165" t="s">
        <v>76</v>
      </c>
      <c r="D279" s="165" t="s">
        <v>106</v>
      </c>
      <c r="E279" s="163" t="n">
        <v>1.04304</v>
      </c>
      <c r="F279" s="166" t="n">
        <f aca="false">IF(C279="MAT.",VLOOKUP(A279,INSUMOS_AUX!A:F,6,0),0)</f>
        <v>2.86</v>
      </c>
      <c r="G279" s="167" t="n">
        <f aca="false">IF(C279="M.O.",VLOOKUP(A279,INSUMOS_AUX!A:F,6,0),0)</f>
        <v>0</v>
      </c>
    </row>
    <row r="280" customFormat="false" ht="15" hidden="false" customHeight="false" outlineLevel="0" collapsed="false">
      <c r="A280" s="163" t="n">
        <v>4783</v>
      </c>
      <c r="B280" s="164" t="s">
        <v>339</v>
      </c>
      <c r="C280" s="165" t="s">
        <v>278</v>
      </c>
      <c r="D280" s="165" t="s">
        <v>289</v>
      </c>
      <c r="E280" s="163" t="n">
        <v>0.510048</v>
      </c>
      <c r="F280" s="166" t="n">
        <f aca="false">IF(C280="MAT.",VLOOKUP(A280,INSUMOS_AUX!A:F,6,0),0)</f>
        <v>0</v>
      </c>
      <c r="G280" s="167" t="n">
        <f aca="false">IF(C280="M.O.",VLOOKUP(A280,INSUMOS_AUX!A:F,6,0),0)</f>
        <v>17.73</v>
      </c>
    </row>
    <row r="281" customFormat="false" ht="15" hidden="false" customHeight="false" outlineLevel="0" collapsed="false">
      <c r="A281" s="163" t="n">
        <v>6111</v>
      </c>
      <c r="B281" s="164" t="s">
        <v>310</v>
      </c>
      <c r="C281" s="165" t="s">
        <v>278</v>
      </c>
      <c r="D281" s="165" t="s">
        <v>289</v>
      </c>
      <c r="E281" s="163" t="n">
        <v>0.188182</v>
      </c>
      <c r="F281" s="166" t="n">
        <f aca="false">IF(C281="MAT.",VLOOKUP(A281,INSUMOS_AUX!A:F,6,0),0)</f>
        <v>0</v>
      </c>
      <c r="G281" s="167" t="n">
        <f aca="false">IF(C281="M.O.",VLOOKUP(A281,INSUMOS_AUX!A:F,6,0),0)</f>
        <v>10.44</v>
      </c>
    </row>
    <row r="282" customFormat="false" ht="15" hidden="false" customHeight="false" outlineLevel="0" collapsed="false">
      <c r="A282" s="152"/>
      <c r="B282" s="153"/>
      <c r="C282" s="154"/>
      <c r="D282" s="154"/>
      <c r="E282" s="154"/>
      <c r="F282" s="154"/>
      <c r="G282" s="154"/>
    </row>
    <row r="283" customFormat="false" ht="21" hidden="false" customHeight="false" outlineLevel="0" collapsed="false">
      <c r="A283" s="158" t="s">
        <v>159</v>
      </c>
      <c r="B283" s="159" t="s">
        <v>160</v>
      </c>
      <c r="C283" s="160" t="s">
        <v>61</v>
      </c>
      <c r="D283" s="160" t="s">
        <v>81</v>
      </c>
      <c r="E283" s="161" t="n">
        <v>709.41</v>
      </c>
      <c r="F283" s="161" t="n">
        <f aca="false">SUMPRODUCT($E284:$E295,F284:F295)</f>
        <v>5.0786744</v>
      </c>
      <c r="G283" s="161" t="n">
        <f aca="false">SUMPRODUCT($E284:$E295,G284:G295)</f>
        <v>5.111888688</v>
      </c>
    </row>
    <row r="284" customFormat="false" ht="15" hidden="false" customHeight="false" outlineLevel="0" collapsed="false">
      <c r="A284" s="163" t="n">
        <v>37370</v>
      </c>
      <c r="B284" s="164" t="s">
        <v>294</v>
      </c>
      <c r="C284" s="165" t="s">
        <v>76</v>
      </c>
      <c r="D284" s="165" t="s">
        <v>289</v>
      </c>
      <c r="E284" s="163" t="n">
        <v>0.32</v>
      </c>
      <c r="F284" s="166" t="n">
        <f aca="false">IF(C284="MAT.",VLOOKUP(A284,INSUMOS_AUX!A:F,6,0),0)</f>
        <v>2.11</v>
      </c>
      <c r="G284" s="167" t="n">
        <f aca="false">IF(C284="M.O.",VLOOKUP(A284,INSUMOS_AUX!A:F,6,0),0)</f>
        <v>0</v>
      </c>
    </row>
    <row r="285" customFormat="false" ht="15" hidden="false" customHeight="false" outlineLevel="0" collapsed="false">
      <c r="A285" s="163" t="n">
        <v>37371</v>
      </c>
      <c r="B285" s="164" t="s">
        <v>295</v>
      </c>
      <c r="C285" s="165" t="s">
        <v>76</v>
      </c>
      <c r="D285" s="165" t="s">
        <v>289</v>
      </c>
      <c r="E285" s="163" t="n">
        <v>0.32</v>
      </c>
      <c r="F285" s="166" t="n">
        <f aca="false">IF(C285="MAT.",VLOOKUP(A285,INSUMOS_AUX!A:F,6,0),0)</f>
        <v>0.75</v>
      </c>
      <c r="G285" s="167" t="n">
        <f aca="false">IF(C285="M.O.",VLOOKUP(A285,INSUMOS_AUX!A:F,6,0),0)</f>
        <v>0</v>
      </c>
    </row>
    <row r="286" customFormat="false" ht="15" hidden="false" customHeight="false" outlineLevel="0" collapsed="false">
      <c r="A286" s="163" t="n">
        <v>37372</v>
      </c>
      <c r="B286" s="164" t="s">
        <v>296</v>
      </c>
      <c r="C286" s="165" t="s">
        <v>76</v>
      </c>
      <c r="D286" s="165" t="s">
        <v>289</v>
      </c>
      <c r="E286" s="163" t="n">
        <v>0.32</v>
      </c>
      <c r="F286" s="166" t="n">
        <f aca="false">IF(C286="MAT.",VLOOKUP(A286,INSUMOS_AUX!A:F,6,0),0)</f>
        <v>0.81</v>
      </c>
      <c r="G286" s="167" t="n">
        <f aca="false">IF(C286="M.O.",VLOOKUP(A286,INSUMOS_AUX!A:F,6,0),0)</f>
        <v>0</v>
      </c>
    </row>
    <row r="287" customFormat="false" ht="15" hidden="false" customHeight="false" outlineLevel="0" collapsed="false">
      <c r="A287" s="163" t="n">
        <v>37373</v>
      </c>
      <c r="B287" s="164" t="s">
        <v>297</v>
      </c>
      <c r="C287" s="165" t="s">
        <v>76</v>
      </c>
      <c r="D287" s="165" t="s">
        <v>289</v>
      </c>
      <c r="E287" s="163" t="n">
        <v>0.32</v>
      </c>
      <c r="F287" s="166" t="n">
        <f aca="false">IF(C287="MAT.",VLOOKUP(A287,INSUMOS_AUX!A:F,6,0),0)</f>
        <v>0.06</v>
      </c>
      <c r="G287" s="167" t="n">
        <f aca="false">IF(C287="M.O.",VLOOKUP(A287,INSUMOS_AUX!A:F,6,0),0)</f>
        <v>0</v>
      </c>
    </row>
    <row r="288" customFormat="false" ht="21" hidden="false" customHeight="false" outlineLevel="0" collapsed="false">
      <c r="A288" s="163" t="n">
        <v>3767</v>
      </c>
      <c r="B288" s="164" t="s">
        <v>343</v>
      </c>
      <c r="C288" s="165" t="s">
        <v>76</v>
      </c>
      <c r="D288" s="165" t="s">
        <v>31</v>
      </c>
      <c r="E288" s="163" t="n">
        <v>0.06</v>
      </c>
      <c r="F288" s="166" t="n">
        <f aca="false">IF(C288="MAT.",VLOOKUP(A288,INSUMOS_AUX!A:F,6,0),0)</f>
        <v>0.96</v>
      </c>
      <c r="G288" s="167" t="n">
        <f aca="false">IF(C288="M.O.",VLOOKUP(A288,INSUMOS_AUX!A:F,6,0),0)</f>
        <v>0</v>
      </c>
    </row>
    <row r="289" customFormat="false" ht="21" hidden="false" customHeight="false" outlineLevel="0" collapsed="false">
      <c r="A289" s="163" t="n">
        <v>43466</v>
      </c>
      <c r="B289" s="164" t="s">
        <v>335</v>
      </c>
      <c r="C289" s="165" t="s">
        <v>76</v>
      </c>
      <c r="D289" s="165" t="s">
        <v>289</v>
      </c>
      <c r="E289" s="163" t="n">
        <v>0.234</v>
      </c>
      <c r="F289" s="166" t="n">
        <f aca="false">IF(C289="MAT.",VLOOKUP(A289,INSUMOS_AUX!A:F,6,0),0)</f>
        <v>1.48</v>
      </c>
      <c r="G289" s="167" t="n">
        <f aca="false">IF(C289="M.O.",VLOOKUP(A289,INSUMOS_AUX!A:F,6,0),0)</f>
        <v>0</v>
      </c>
    </row>
    <row r="290" customFormat="false" ht="21" hidden="false" customHeight="false" outlineLevel="0" collapsed="false">
      <c r="A290" s="163" t="n">
        <v>43467</v>
      </c>
      <c r="B290" s="164" t="s">
        <v>301</v>
      </c>
      <c r="C290" s="165" t="s">
        <v>76</v>
      </c>
      <c r="D290" s="165" t="s">
        <v>289</v>
      </c>
      <c r="E290" s="163" t="n">
        <v>0.086</v>
      </c>
      <c r="F290" s="166" t="n">
        <f aca="false">IF(C290="MAT.",VLOOKUP(A290,INSUMOS_AUX!A:F,6,0),0)</f>
        <v>0.56</v>
      </c>
      <c r="G290" s="167" t="n">
        <f aca="false">IF(C290="M.O.",VLOOKUP(A290,INSUMOS_AUX!A:F,6,0),0)</f>
        <v>0</v>
      </c>
    </row>
    <row r="291" customFormat="false" ht="21" hidden="false" customHeight="false" outlineLevel="0" collapsed="false">
      <c r="A291" s="163" t="n">
        <v>43490</v>
      </c>
      <c r="B291" s="164" t="s">
        <v>336</v>
      </c>
      <c r="C291" s="165" t="s">
        <v>76</v>
      </c>
      <c r="D291" s="165" t="s">
        <v>289</v>
      </c>
      <c r="E291" s="163" t="n">
        <v>0.234</v>
      </c>
      <c r="F291" s="166" t="n">
        <f aca="false">IF(C291="MAT.",VLOOKUP(A291,INSUMOS_AUX!A:F,6,0),0)</f>
        <v>1.5</v>
      </c>
      <c r="G291" s="167" t="n">
        <f aca="false">IF(C291="M.O.",VLOOKUP(A291,INSUMOS_AUX!A:F,6,0),0)</f>
        <v>0</v>
      </c>
    </row>
    <row r="292" customFormat="false" ht="21" hidden="false" customHeight="false" outlineLevel="0" collapsed="false">
      <c r="A292" s="163" t="n">
        <v>43491</v>
      </c>
      <c r="B292" s="164" t="s">
        <v>304</v>
      </c>
      <c r="C292" s="165" t="s">
        <v>76</v>
      </c>
      <c r="D292" s="165" t="s">
        <v>289</v>
      </c>
      <c r="E292" s="163" t="n">
        <v>0.086</v>
      </c>
      <c r="F292" s="166" t="n">
        <f aca="false">IF(C292="MAT.",VLOOKUP(A292,INSUMOS_AUX!A:F,6,0),0)</f>
        <v>1.15</v>
      </c>
      <c r="G292" s="167" t="n">
        <f aca="false">IF(C292="M.O.",VLOOKUP(A292,INSUMOS_AUX!A:F,6,0),0)</f>
        <v>0</v>
      </c>
    </row>
    <row r="293" customFormat="false" ht="15" hidden="false" customHeight="false" outlineLevel="0" collapsed="false">
      <c r="A293" s="163" t="n">
        <v>43626</v>
      </c>
      <c r="B293" s="164" t="s">
        <v>344</v>
      </c>
      <c r="C293" s="165" t="s">
        <v>76</v>
      </c>
      <c r="D293" s="165" t="s">
        <v>106</v>
      </c>
      <c r="E293" s="163" t="n">
        <v>1.04304</v>
      </c>
      <c r="F293" s="166" t="n">
        <f aca="false">IF(C293="MAT.",VLOOKUP(A293,INSUMOS_AUX!A:F,6,0),0)</f>
        <v>2.86</v>
      </c>
      <c r="G293" s="167" t="n">
        <f aca="false">IF(C293="M.O.",VLOOKUP(A293,INSUMOS_AUX!A:F,6,0),0)</f>
        <v>0</v>
      </c>
    </row>
    <row r="294" customFormat="false" ht="15" hidden="false" customHeight="false" outlineLevel="0" collapsed="false">
      <c r="A294" s="163" t="n">
        <v>4783</v>
      </c>
      <c r="B294" s="164" t="s">
        <v>339</v>
      </c>
      <c r="C294" s="165" t="s">
        <v>278</v>
      </c>
      <c r="D294" s="165" t="s">
        <v>289</v>
      </c>
      <c r="E294" s="163" t="n">
        <v>0.236808</v>
      </c>
      <c r="F294" s="166" t="n">
        <f aca="false">IF(C294="MAT.",VLOOKUP(A294,INSUMOS_AUX!A:F,6,0),0)</f>
        <v>0</v>
      </c>
      <c r="G294" s="167" t="n">
        <f aca="false">IF(C294="M.O.",VLOOKUP(A294,INSUMOS_AUX!A:F,6,0),0)</f>
        <v>17.73</v>
      </c>
    </row>
    <row r="295" customFormat="false" ht="15" hidden="false" customHeight="false" outlineLevel="0" collapsed="false">
      <c r="A295" s="163" t="n">
        <v>6111</v>
      </c>
      <c r="B295" s="164" t="s">
        <v>310</v>
      </c>
      <c r="C295" s="165" t="s">
        <v>278</v>
      </c>
      <c r="D295" s="165" t="s">
        <v>289</v>
      </c>
      <c r="E295" s="163" t="n">
        <v>0.0874792</v>
      </c>
      <c r="F295" s="166" t="n">
        <f aca="false">IF(C295="MAT.",VLOOKUP(A295,INSUMOS_AUX!A:F,6,0),0)</f>
        <v>0</v>
      </c>
      <c r="G295" s="167" t="n">
        <f aca="false">IF(C295="M.O.",VLOOKUP(A295,INSUMOS_AUX!A:F,6,0),0)</f>
        <v>10.44</v>
      </c>
    </row>
    <row r="296" customFormat="false" ht="15" hidden="false" customHeight="false" outlineLevel="0" collapsed="false">
      <c r="A296" s="152"/>
      <c r="B296" s="153"/>
      <c r="C296" s="154"/>
      <c r="D296" s="154"/>
      <c r="E296" s="154"/>
      <c r="F296" s="154"/>
      <c r="G296" s="154"/>
    </row>
    <row r="297" customFormat="false" ht="31.5" hidden="false" customHeight="false" outlineLevel="0" collapsed="false">
      <c r="A297" s="158" t="s">
        <v>162</v>
      </c>
      <c r="B297" s="159" t="s">
        <v>163</v>
      </c>
      <c r="C297" s="160" t="s">
        <v>61</v>
      </c>
      <c r="D297" s="160" t="s">
        <v>81</v>
      </c>
      <c r="E297" s="162" t="n">
        <v>13860.45</v>
      </c>
      <c r="F297" s="161" t="n">
        <f aca="false">SUMPRODUCT($E298:$E308,F298:F308)</f>
        <v>11.9878522222222</v>
      </c>
      <c r="G297" s="161" t="n">
        <f aca="false">SUMPRODUCT($E298:$E308,G298:G308)</f>
        <v>4.088046312</v>
      </c>
    </row>
    <row r="298" customFormat="false" ht="15" hidden="false" customHeight="false" outlineLevel="0" collapsed="false">
      <c r="A298" s="163" t="n">
        <v>37370</v>
      </c>
      <c r="B298" s="164" t="s">
        <v>294</v>
      </c>
      <c r="C298" s="165" t="s">
        <v>76</v>
      </c>
      <c r="D298" s="165" t="s">
        <v>289</v>
      </c>
      <c r="E298" s="163" t="n">
        <v>0.256</v>
      </c>
      <c r="F298" s="166" t="n">
        <f aca="false">IF(C298="MAT.",VLOOKUP(A298,INSUMOS_AUX!A:F,6,0),0)</f>
        <v>2.11</v>
      </c>
      <c r="G298" s="167" t="n">
        <f aca="false">IF(C298="M.O.",VLOOKUP(A298,INSUMOS_AUX!A:F,6,0),0)</f>
        <v>0</v>
      </c>
    </row>
    <row r="299" customFormat="false" ht="15" hidden="false" customHeight="false" outlineLevel="0" collapsed="false">
      <c r="A299" s="163" t="n">
        <v>37371</v>
      </c>
      <c r="B299" s="164" t="s">
        <v>295</v>
      </c>
      <c r="C299" s="165" t="s">
        <v>76</v>
      </c>
      <c r="D299" s="165" t="s">
        <v>289</v>
      </c>
      <c r="E299" s="163" t="n">
        <v>0.256</v>
      </c>
      <c r="F299" s="166" t="n">
        <f aca="false">IF(C299="MAT.",VLOOKUP(A299,INSUMOS_AUX!A:F,6,0),0)</f>
        <v>0.75</v>
      </c>
      <c r="G299" s="167" t="n">
        <f aca="false">IF(C299="M.O.",VLOOKUP(A299,INSUMOS_AUX!A:F,6,0),0)</f>
        <v>0</v>
      </c>
    </row>
    <row r="300" customFormat="false" ht="15" hidden="false" customHeight="false" outlineLevel="0" collapsed="false">
      <c r="A300" s="163" t="n">
        <v>37372</v>
      </c>
      <c r="B300" s="164" t="s">
        <v>296</v>
      </c>
      <c r="C300" s="165" t="s">
        <v>76</v>
      </c>
      <c r="D300" s="165" t="s">
        <v>289</v>
      </c>
      <c r="E300" s="163" t="n">
        <v>0.256</v>
      </c>
      <c r="F300" s="166" t="n">
        <f aca="false">IF(C300="MAT.",VLOOKUP(A300,INSUMOS_AUX!A:F,6,0),0)</f>
        <v>0.81</v>
      </c>
      <c r="G300" s="167" t="n">
        <f aca="false">IF(C300="M.O.",VLOOKUP(A300,INSUMOS_AUX!A:F,6,0),0)</f>
        <v>0</v>
      </c>
    </row>
    <row r="301" customFormat="false" ht="15" hidden="false" customHeight="false" outlineLevel="0" collapsed="false">
      <c r="A301" s="163" t="n">
        <v>37373</v>
      </c>
      <c r="B301" s="164" t="s">
        <v>297</v>
      </c>
      <c r="C301" s="165" t="s">
        <v>76</v>
      </c>
      <c r="D301" s="165" t="s">
        <v>289</v>
      </c>
      <c r="E301" s="163" t="n">
        <v>0.256</v>
      </c>
      <c r="F301" s="166" t="n">
        <f aca="false">IF(C301="MAT.",VLOOKUP(A301,INSUMOS_AUX!A:F,6,0),0)</f>
        <v>0.06</v>
      </c>
      <c r="G301" s="167" t="n">
        <f aca="false">IF(C301="M.O.",VLOOKUP(A301,INSUMOS_AUX!A:F,6,0),0)</f>
        <v>0</v>
      </c>
    </row>
    <row r="302" customFormat="false" ht="21" hidden="false" customHeight="false" outlineLevel="0" collapsed="false">
      <c r="A302" s="163" t="n">
        <v>43466</v>
      </c>
      <c r="B302" s="164" t="s">
        <v>335</v>
      </c>
      <c r="C302" s="165" t="s">
        <v>76</v>
      </c>
      <c r="D302" s="165" t="s">
        <v>289</v>
      </c>
      <c r="E302" s="163" t="n">
        <v>0.187</v>
      </c>
      <c r="F302" s="166" t="n">
        <f aca="false">IF(C302="MAT.",VLOOKUP(A302,INSUMOS_AUX!A:F,6,0),0)</f>
        <v>1.48</v>
      </c>
      <c r="G302" s="167" t="n">
        <f aca="false">IF(C302="M.O.",VLOOKUP(A302,INSUMOS_AUX!A:F,6,0),0)</f>
        <v>0</v>
      </c>
    </row>
    <row r="303" customFormat="false" ht="21" hidden="false" customHeight="false" outlineLevel="0" collapsed="false">
      <c r="A303" s="163" t="n">
        <v>43467</v>
      </c>
      <c r="B303" s="164" t="s">
        <v>301</v>
      </c>
      <c r="C303" s="165" t="s">
        <v>76</v>
      </c>
      <c r="D303" s="165" t="s">
        <v>289</v>
      </c>
      <c r="E303" s="163" t="n">
        <v>0.069</v>
      </c>
      <c r="F303" s="166" t="n">
        <f aca="false">IF(C303="MAT.",VLOOKUP(A303,INSUMOS_AUX!A:F,6,0),0)</f>
        <v>0.56</v>
      </c>
      <c r="G303" s="167" t="n">
        <f aca="false">IF(C303="M.O.",VLOOKUP(A303,INSUMOS_AUX!A:F,6,0),0)</f>
        <v>0</v>
      </c>
    </row>
    <row r="304" customFormat="false" ht="21" hidden="false" customHeight="false" outlineLevel="0" collapsed="false">
      <c r="A304" s="163" t="n">
        <v>43490</v>
      </c>
      <c r="B304" s="164" t="s">
        <v>336</v>
      </c>
      <c r="C304" s="165" t="s">
        <v>76</v>
      </c>
      <c r="D304" s="165" t="s">
        <v>289</v>
      </c>
      <c r="E304" s="163" t="n">
        <v>0.187</v>
      </c>
      <c r="F304" s="166" t="n">
        <f aca="false">IF(C304="MAT.",VLOOKUP(A304,INSUMOS_AUX!A:F,6,0),0)</f>
        <v>1.5</v>
      </c>
      <c r="G304" s="167" t="n">
        <f aca="false">IF(C304="M.O.",VLOOKUP(A304,INSUMOS_AUX!A:F,6,0),0)</f>
        <v>0</v>
      </c>
    </row>
    <row r="305" customFormat="false" ht="21" hidden="false" customHeight="false" outlineLevel="0" collapsed="false">
      <c r="A305" s="163" t="n">
        <v>43491</v>
      </c>
      <c r="B305" s="164" t="s">
        <v>304</v>
      </c>
      <c r="C305" s="165" t="s">
        <v>76</v>
      </c>
      <c r="D305" s="165" t="s">
        <v>289</v>
      </c>
      <c r="E305" s="163" t="n">
        <v>0.069</v>
      </c>
      <c r="F305" s="166" t="n">
        <f aca="false">IF(C305="MAT.",VLOOKUP(A305,INSUMOS_AUX!A:F,6,0),0)</f>
        <v>1.15</v>
      </c>
      <c r="G305" s="167" t="n">
        <f aca="false">IF(C305="M.O.",VLOOKUP(A305,INSUMOS_AUX!A:F,6,0),0)</f>
        <v>0</v>
      </c>
    </row>
    <row r="306" customFormat="false" ht="15" hidden="false" customHeight="false" outlineLevel="0" collapsed="false">
      <c r="A306" s="163" t="n">
        <v>4783</v>
      </c>
      <c r="B306" s="164" t="s">
        <v>339</v>
      </c>
      <c r="C306" s="165" t="s">
        <v>278</v>
      </c>
      <c r="D306" s="165" t="s">
        <v>289</v>
      </c>
      <c r="E306" s="163" t="n">
        <v>0.189244</v>
      </c>
      <c r="F306" s="166" t="n">
        <f aca="false">IF(C306="MAT.",VLOOKUP(A306,INSUMOS_AUX!A:F,6,0),0)</f>
        <v>0</v>
      </c>
      <c r="G306" s="167" t="n">
        <f aca="false">IF(C306="M.O.",VLOOKUP(A306,INSUMOS_AUX!A:F,6,0),0)</f>
        <v>17.73</v>
      </c>
    </row>
    <row r="307" customFormat="false" ht="15" hidden="false" customHeight="false" outlineLevel="0" collapsed="false">
      <c r="A307" s="163" t="n">
        <v>6111</v>
      </c>
      <c r="B307" s="164" t="s">
        <v>310</v>
      </c>
      <c r="C307" s="165" t="s">
        <v>278</v>
      </c>
      <c r="D307" s="165" t="s">
        <v>289</v>
      </c>
      <c r="E307" s="163" t="n">
        <v>0.0701868</v>
      </c>
      <c r="F307" s="166" t="n">
        <f aca="false">IF(C307="MAT.",VLOOKUP(A307,INSUMOS_AUX!A:F,6,0),0)</f>
        <v>0</v>
      </c>
      <c r="G307" s="167" t="n">
        <f aca="false">IF(C307="M.O.",VLOOKUP(A307,INSUMOS_AUX!A:F,6,0),0)</f>
        <v>10.44</v>
      </c>
    </row>
    <row r="308" customFormat="false" ht="21" hidden="false" customHeight="false" outlineLevel="0" collapsed="false">
      <c r="A308" s="163" t="s">
        <v>345</v>
      </c>
      <c r="B308" s="164" t="s">
        <v>346</v>
      </c>
      <c r="C308" s="165" t="s">
        <v>76</v>
      </c>
      <c r="D308" s="165" t="s">
        <v>338</v>
      </c>
      <c r="E308" s="163" t="n">
        <v>0.33</v>
      </c>
      <c r="F308" s="166" t="n">
        <f aca="false">IF(C308="MAT.",VLOOKUP(A308,INSUMOS_AUX!A:F,6,0),0)</f>
        <v>31.387037037037</v>
      </c>
      <c r="G308" s="167" t="n">
        <f aca="false">IF(C308="M.O.",VLOOKUP(A308,INSUMOS_AUX!A:F,6,0),0)</f>
        <v>0</v>
      </c>
    </row>
    <row r="309" customFormat="false" ht="15" hidden="false" customHeight="false" outlineLevel="0" collapsed="false">
      <c r="A309" s="152"/>
      <c r="B309" s="153"/>
      <c r="C309" s="154"/>
      <c r="D309" s="154"/>
      <c r="E309" s="154"/>
      <c r="F309" s="154"/>
      <c r="G309" s="154"/>
    </row>
    <row r="310" customFormat="false" ht="15" hidden="false" customHeight="false" outlineLevel="0" collapsed="false">
      <c r="A310" s="155" t="n">
        <v>8</v>
      </c>
      <c r="B310" s="156" t="s">
        <v>164</v>
      </c>
      <c r="C310" s="157"/>
      <c r="D310" s="157"/>
      <c r="E310" s="157"/>
      <c r="F310" s="157"/>
      <c r="G310" s="157"/>
    </row>
    <row r="311" customFormat="false" ht="15" hidden="false" customHeight="false" outlineLevel="0" collapsed="false">
      <c r="A311" s="152"/>
      <c r="B311" s="153"/>
      <c r="C311" s="154"/>
      <c r="D311" s="154"/>
      <c r="E311" s="154"/>
      <c r="F311" s="154"/>
      <c r="G311" s="154"/>
    </row>
    <row r="312" customFormat="false" ht="31.5" hidden="false" customHeight="false" outlineLevel="0" collapsed="false">
      <c r="A312" s="158" t="s">
        <v>166</v>
      </c>
      <c r="B312" s="159" t="s">
        <v>167</v>
      </c>
      <c r="C312" s="160" t="s">
        <v>61</v>
      </c>
      <c r="D312" s="160" t="s">
        <v>96</v>
      </c>
      <c r="E312" s="161" t="n">
        <v>12.92</v>
      </c>
      <c r="F312" s="161" t="n">
        <f aca="false">SUMPRODUCT($E313:$E330,F313:F330)</f>
        <v>750.0954537</v>
      </c>
      <c r="G312" s="161" t="n">
        <f aca="false">SUMPRODUCT($E313:$E330,G313:G330)</f>
        <v>264.1395853944</v>
      </c>
    </row>
    <row r="313" customFormat="false" ht="15" hidden="false" customHeight="false" outlineLevel="0" collapsed="false">
      <c r="A313" s="163" t="n">
        <v>1106</v>
      </c>
      <c r="B313" s="164" t="s">
        <v>347</v>
      </c>
      <c r="C313" s="165" t="s">
        <v>76</v>
      </c>
      <c r="D313" s="165" t="s">
        <v>106</v>
      </c>
      <c r="E313" s="163" t="n">
        <v>207.58069</v>
      </c>
      <c r="F313" s="166" t="n">
        <f aca="false">IF(C313="MAT.",VLOOKUP(A313,INSUMOS_AUX!A:F,6,0),0)</f>
        <v>1.09</v>
      </c>
      <c r="G313" s="167" t="n">
        <f aca="false">IF(C313="M.O.",VLOOKUP(A313,INSUMOS_AUX!A:F,6,0),0)</f>
        <v>0</v>
      </c>
    </row>
    <row r="314" customFormat="false" ht="15" hidden="false" customHeight="false" outlineLevel="0" collapsed="false">
      <c r="A314" s="163" t="n">
        <v>1213</v>
      </c>
      <c r="B314" s="164" t="s">
        <v>288</v>
      </c>
      <c r="C314" s="165" t="s">
        <v>278</v>
      </c>
      <c r="D314" s="165" t="s">
        <v>289</v>
      </c>
      <c r="E314" s="163" t="n">
        <v>2.2772064</v>
      </c>
      <c r="F314" s="166" t="n">
        <f aca="false">IF(C314="MAT.",VLOOKUP(A314,INSUMOS_AUX!A:F,6,0),0)</f>
        <v>0</v>
      </c>
      <c r="G314" s="167" t="n">
        <f aca="false">IF(C314="M.O.",VLOOKUP(A314,INSUMOS_AUX!A:F,6,0),0)</f>
        <v>17.73</v>
      </c>
    </row>
    <row r="315" customFormat="false" ht="15" hidden="false" customHeight="false" outlineLevel="0" collapsed="false">
      <c r="A315" s="163" t="n">
        <v>1379</v>
      </c>
      <c r="B315" s="164" t="s">
        <v>290</v>
      </c>
      <c r="C315" s="165" t="s">
        <v>76</v>
      </c>
      <c r="D315" s="165" t="s">
        <v>106</v>
      </c>
      <c r="E315" s="163" t="n">
        <v>233.52676</v>
      </c>
      <c r="F315" s="166" t="n">
        <f aca="false">IF(C315="MAT.",VLOOKUP(A315,INSUMOS_AUX!A:F,6,0),0)</f>
        <v>0.68</v>
      </c>
      <c r="G315" s="167" t="n">
        <f aca="false">IF(C315="M.O.",VLOOKUP(A315,INSUMOS_AUX!A:F,6,0),0)</f>
        <v>0</v>
      </c>
    </row>
    <row r="316" customFormat="false" ht="21" hidden="false" customHeight="false" outlineLevel="0" collapsed="false">
      <c r="A316" s="163" t="n">
        <v>370</v>
      </c>
      <c r="B316" s="164" t="s">
        <v>293</v>
      </c>
      <c r="C316" s="165" t="s">
        <v>76</v>
      </c>
      <c r="D316" s="165" t="s">
        <v>96</v>
      </c>
      <c r="E316" s="163" t="n">
        <v>1.38282</v>
      </c>
      <c r="F316" s="166" t="n">
        <f aca="false">IF(C316="MAT.",VLOOKUP(A316,INSUMOS_AUX!A:F,6,0),0)</f>
        <v>156.04</v>
      </c>
      <c r="G316" s="167" t="n">
        <f aca="false">IF(C316="M.O.",VLOOKUP(A316,INSUMOS_AUX!A:F,6,0),0)</f>
        <v>0</v>
      </c>
    </row>
    <row r="317" customFormat="false" ht="15" hidden="false" customHeight="false" outlineLevel="0" collapsed="false">
      <c r="A317" s="163" t="n">
        <v>37370</v>
      </c>
      <c r="B317" s="164" t="s">
        <v>294</v>
      </c>
      <c r="C317" s="165" t="s">
        <v>76</v>
      </c>
      <c r="D317" s="165" t="s">
        <v>289</v>
      </c>
      <c r="E317" s="163" t="n">
        <v>21.9423</v>
      </c>
      <c r="F317" s="166" t="n">
        <f aca="false">IF(C317="MAT.",VLOOKUP(A317,INSUMOS_AUX!A:F,6,0),0)</f>
        <v>2.11</v>
      </c>
      <c r="G317" s="167" t="n">
        <f aca="false">IF(C317="M.O.",VLOOKUP(A317,INSUMOS_AUX!A:F,6,0),0)</f>
        <v>0</v>
      </c>
    </row>
    <row r="318" customFormat="false" ht="15" hidden="false" customHeight="false" outlineLevel="0" collapsed="false">
      <c r="A318" s="163" t="n">
        <v>37371</v>
      </c>
      <c r="B318" s="164" t="s">
        <v>295</v>
      </c>
      <c r="C318" s="165" t="s">
        <v>76</v>
      </c>
      <c r="D318" s="165" t="s">
        <v>289</v>
      </c>
      <c r="E318" s="163" t="n">
        <v>21.9423</v>
      </c>
      <c r="F318" s="166" t="n">
        <f aca="false">IF(C318="MAT.",VLOOKUP(A318,INSUMOS_AUX!A:F,6,0),0)</f>
        <v>0.75</v>
      </c>
      <c r="G318" s="167" t="n">
        <f aca="false">IF(C318="M.O.",VLOOKUP(A318,INSUMOS_AUX!A:F,6,0),0)</f>
        <v>0</v>
      </c>
    </row>
    <row r="319" customFormat="false" ht="15" hidden="false" customHeight="false" outlineLevel="0" collapsed="false">
      <c r="A319" s="163" t="n">
        <v>37372</v>
      </c>
      <c r="B319" s="164" t="s">
        <v>296</v>
      </c>
      <c r="C319" s="165" t="s">
        <v>76</v>
      </c>
      <c r="D319" s="165" t="s">
        <v>289</v>
      </c>
      <c r="E319" s="163" t="n">
        <v>21.9423</v>
      </c>
      <c r="F319" s="166" t="n">
        <f aca="false">IF(C319="MAT.",VLOOKUP(A319,INSUMOS_AUX!A:F,6,0),0)</f>
        <v>0.81</v>
      </c>
      <c r="G319" s="167" t="n">
        <f aca="false">IF(C319="M.O.",VLOOKUP(A319,INSUMOS_AUX!A:F,6,0),0)</f>
        <v>0</v>
      </c>
    </row>
    <row r="320" customFormat="false" ht="15" hidden="false" customHeight="false" outlineLevel="0" collapsed="false">
      <c r="A320" s="163" t="n">
        <v>37373</v>
      </c>
      <c r="B320" s="164" t="s">
        <v>297</v>
      </c>
      <c r="C320" s="165" t="s">
        <v>76</v>
      </c>
      <c r="D320" s="165" t="s">
        <v>289</v>
      </c>
      <c r="E320" s="163" t="n">
        <v>21.9423</v>
      </c>
      <c r="F320" s="166" t="n">
        <f aca="false">IF(C320="MAT.",VLOOKUP(A320,INSUMOS_AUX!A:F,6,0),0)</f>
        <v>0.06</v>
      </c>
      <c r="G320" s="167" t="n">
        <f aca="false">IF(C320="M.O.",VLOOKUP(A320,INSUMOS_AUX!A:F,6,0),0)</f>
        <v>0</v>
      </c>
    </row>
    <row r="321" customFormat="false" ht="21" hidden="false" customHeight="false" outlineLevel="0" collapsed="false">
      <c r="A321" s="163" t="n">
        <v>43459</v>
      </c>
      <c r="B321" s="164" t="s">
        <v>299</v>
      </c>
      <c r="C321" s="165" t="s">
        <v>76</v>
      </c>
      <c r="D321" s="165" t="s">
        <v>289</v>
      </c>
      <c r="E321" s="163" t="n">
        <v>2.256</v>
      </c>
      <c r="F321" s="166" t="n">
        <f aca="false">IF(C321="MAT.",VLOOKUP(A321,INSUMOS_AUX!A:F,6,0),0)</f>
        <v>0.45</v>
      </c>
      <c r="G321" s="167" t="n">
        <f aca="false">IF(C321="M.O.",VLOOKUP(A321,INSUMOS_AUX!A:F,6,0),0)</f>
        <v>0</v>
      </c>
    </row>
    <row r="322" customFormat="false" ht="21" hidden="false" customHeight="false" outlineLevel="0" collapsed="false">
      <c r="A322" s="163" t="n">
        <v>43465</v>
      </c>
      <c r="B322" s="164" t="s">
        <v>316</v>
      </c>
      <c r="C322" s="165" t="s">
        <v>76</v>
      </c>
      <c r="D322" s="165" t="s">
        <v>289</v>
      </c>
      <c r="E322" s="163" t="n">
        <v>1.983</v>
      </c>
      <c r="F322" s="166" t="n">
        <f aca="false">IF(C322="MAT.",VLOOKUP(A322,INSUMOS_AUX!A:F,6,0),0)</f>
        <v>0.74</v>
      </c>
      <c r="G322" s="167" t="n">
        <f aca="false">IF(C322="M.O.",VLOOKUP(A322,INSUMOS_AUX!A:F,6,0),0)</f>
        <v>0</v>
      </c>
    </row>
    <row r="323" customFormat="false" ht="21" hidden="false" customHeight="false" outlineLevel="0" collapsed="false">
      <c r="A323" s="163" t="n">
        <v>43467</v>
      </c>
      <c r="B323" s="164" t="s">
        <v>301</v>
      </c>
      <c r="C323" s="165" t="s">
        <v>76</v>
      </c>
      <c r="D323" s="165" t="s">
        <v>289</v>
      </c>
      <c r="E323" s="163" t="n">
        <v>17.7033</v>
      </c>
      <c r="F323" s="166" t="n">
        <f aca="false">IF(C323="MAT.",VLOOKUP(A323,INSUMOS_AUX!A:F,6,0),0)</f>
        <v>0.56</v>
      </c>
      <c r="G323" s="167" t="n">
        <f aca="false">IF(C323="M.O.",VLOOKUP(A323,INSUMOS_AUX!A:F,6,0),0)</f>
        <v>0</v>
      </c>
    </row>
    <row r="324" customFormat="false" ht="21" hidden="false" customHeight="false" outlineLevel="0" collapsed="false">
      <c r="A324" s="163" t="n">
        <v>43483</v>
      </c>
      <c r="B324" s="164" t="s">
        <v>302</v>
      </c>
      <c r="C324" s="165" t="s">
        <v>76</v>
      </c>
      <c r="D324" s="165" t="s">
        <v>289</v>
      </c>
      <c r="E324" s="163" t="n">
        <v>2.256</v>
      </c>
      <c r="F324" s="166" t="n">
        <f aca="false">IF(C324="MAT.",VLOOKUP(A324,INSUMOS_AUX!A:F,6,0),0)</f>
        <v>1.26</v>
      </c>
      <c r="G324" s="167" t="n">
        <f aca="false">IF(C324="M.O.",VLOOKUP(A324,INSUMOS_AUX!A:F,6,0),0)</f>
        <v>0</v>
      </c>
    </row>
    <row r="325" customFormat="false" ht="21" hidden="false" customHeight="false" outlineLevel="0" collapsed="false">
      <c r="A325" s="163" t="n">
        <v>43489</v>
      </c>
      <c r="B325" s="164" t="s">
        <v>317</v>
      </c>
      <c r="C325" s="165" t="s">
        <v>76</v>
      </c>
      <c r="D325" s="165" t="s">
        <v>289</v>
      </c>
      <c r="E325" s="163" t="n">
        <v>1.983</v>
      </c>
      <c r="F325" s="166" t="n">
        <f aca="false">IF(C325="MAT.",VLOOKUP(A325,INSUMOS_AUX!A:F,6,0),0)</f>
        <v>1.09</v>
      </c>
      <c r="G325" s="167" t="n">
        <f aca="false">IF(C325="M.O.",VLOOKUP(A325,INSUMOS_AUX!A:F,6,0),0)</f>
        <v>0</v>
      </c>
    </row>
    <row r="326" customFormat="false" ht="21" hidden="false" customHeight="false" outlineLevel="0" collapsed="false">
      <c r="A326" s="163" t="n">
        <v>43491</v>
      </c>
      <c r="B326" s="164" t="s">
        <v>304</v>
      </c>
      <c r="C326" s="165" t="s">
        <v>76</v>
      </c>
      <c r="D326" s="165" t="s">
        <v>289</v>
      </c>
      <c r="E326" s="163" t="n">
        <v>17.7033</v>
      </c>
      <c r="F326" s="166" t="n">
        <f aca="false">IF(C326="MAT.",VLOOKUP(A326,INSUMOS_AUX!A:F,6,0),0)</f>
        <v>1.15</v>
      </c>
      <c r="G326" s="167" t="n">
        <f aca="false">IF(C326="M.O.",VLOOKUP(A326,INSUMOS_AUX!A:F,6,0),0)</f>
        <v>0</v>
      </c>
    </row>
    <row r="327" customFormat="false" ht="21" hidden="false" customHeight="false" outlineLevel="0" collapsed="false">
      <c r="A327" s="163" t="n">
        <v>4460</v>
      </c>
      <c r="B327" s="164" t="s">
        <v>348</v>
      </c>
      <c r="C327" s="165" t="s">
        <v>76</v>
      </c>
      <c r="D327" s="165" t="s">
        <v>85</v>
      </c>
      <c r="E327" s="163" t="n">
        <v>2.5</v>
      </c>
      <c r="F327" s="166" t="n">
        <f aca="false">IF(C327="MAT.",VLOOKUP(A327,INSUMOS_AUX!A:F,6,0),0)</f>
        <v>9.67</v>
      </c>
      <c r="G327" s="167" t="n">
        <f aca="false">IF(C327="M.O.",VLOOKUP(A327,INSUMOS_AUX!A:F,6,0),0)</f>
        <v>0</v>
      </c>
    </row>
    <row r="328" customFormat="false" ht="21" hidden="false" customHeight="false" outlineLevel="0" collapsed="false">
      <c r="A328" s="163" t="n">
        <v>4517</v>
      </c>
      <c r="B328" s="164" t="s">
        <v>349</v>
      </c>
      <c r="C328" s="165" t="s">
        <v>76</v>
      </c>
      <c r="D328" s="165" t="s">
        <v>85</v>
      </c>
      <c r="E328" s="163" t="n">
        <v>2</v>
      </c>
      <c r="F328" s="166" t="n">
        <f aca="false">IF(C328="MAT.",VLOOKUP(A328,INSUMOS_AUX!A:F,6,0),0)</f>
        <v>2.74</v>
      </c>
      <c r="G328" s="167" t="n">
        <f aca="false">IF(C328="M.O.",VLOOKUP(A328,INSUMOS_AUX!A:F,6,0),0)</f>
        <v>0</v>
      </c>
    </row>
    <row r="329" customFormat="false" ht="15" hidden="false" customHeight="false" outlineLevel="0" collapsed="false">
      <c r="A329" s="163" t="n">
        <v>4750</v>
      </c>
      <c r="B329" s="164" t="s">
        <v>318</v>
      </c>
      <c r="C329" s="165" t="s">
        <v>278</v>
      </c>
      <c r="D329" s="165" t="s">
        <v>289</v>
      </c>
      <c r="E329" s="163" t="n">
        <v>2.0171076</v>
      </c>
      <c r="F329" s="166" t="n">
        <f aca="false">IF(C329="MAT.",VLOOKUP(A329,INSUMOS_AUX!A:F,6,0),0)</f>
        <v>0</v>
      </c>
      <c r="G329" s="167" t="n">
        <f aca="false">IF(C329="M.O.",VLOOKUP(A329,INSUMOS_AUX!A:F,6,0),0)</f>
        <v>17.73</v>
      </c>
    </row>
    <row r="330" customFormat="false" ht="15" hidden="false" customHeight="false" outlineLevel="0" collapsed="false">
      <c r="A330" s="163" t="n">
        <v>6111</v>
      </c>
      <c r="B330" s="164" t="s">
        <v>310</v>
      </c>
      <c r="C330" s="165" t="s">
        <v>278</v>
      </c>
      <c r="D330" s="165" t="s">
        <v>289</v>
      </c>
      <c r="E330" s="163" t="n">
        <v>18.00779676</v>
      </c>
      <c r="F330" s="166" t="n">
        <f aca="false">IF(C330="MAT.",VLOOKUP(A330,INSUMOS_AUX!A:F,6,0),0)</f>
        <v>0</v>
      </c>
      <c r="G330" s="167" t="n">
        <f aca="false">IF(C330="M.O.",VLOOKUP(A330,INSUMOS_AUX!A:F,6,0),0)</f>
        <v>10.44</v>
      </c>
    </row>
    <row r="331" customFormat="false" ht="15" hidden="false" customHeight="false" outlineLevel="0" collapsed="false">
      <c r="A331" s="152"/>
      <c r="B331" s="153"/>
      <c r="C331" s="154"/>
      <c r="D331" s="154"/>
      <c r="E331" s="154"/>
      <c r="F331" s="154"/>
      <c r="G331" s="154"/>
    </row>
    <row r="332" customFormat="false" ht="15" hidden="false" customHeight="false" outlineLevel="0" collapsed="false">
      <c r="A332" s="155" t="n">
        <v>9</v>
      </c>
      <c r="B332" s="156" t="s">
        <v>168</v>
      </c>
      <c r="C332" s="157"/>
      <c r="D332" s="157"/>
      <c r="E332" s="157"/>
      <c r="F332" s="157"/>
      <c r="G332" s="157"/>
    </row>
    <row r="333" customFormat="false" ht="15" hidden="false" customHeight="false" outlineLevel="0" collapsed="false">
      <c r="A333" s="152"/>
      <c r="B333" s="153"/>
      <c r="C333" s="154"/>
      <c r="D333" s="154"/>
      <c r="E333" s="154"/>
      <c r="F333" s="154"/>
      <c r="G333" s="154"/>
    </row>
    <row r="334" customFormat="false" ht="15" hidden="false" customHeight="false" outlineLevel="0" collapsed="false">
      <c r="A334" s="158" t="s">
        <v>170</v>
      </c>
      <c r="B334" s="159" t="s">
        <v>171</v>
      </c>
      <c r="C334" s="160" t="s">
        <v>61</v>
      </c>
      <c r="D334" s="160" t="s">
        <v>85</v>
      </c>
      <c r="E334" s="162" t="n">
        <v>4950</v>
      </c>
      <c r="F334" s="161" t="n">
        <f aca="false">SUMPRODUCT($E335:$E343,F335:F343)</f>
        <v>12.7335666666667</v>
      </c>
      <c r="G334" s="161" t="n">
        <f aca="false">SUMPRODUCT($E335:$E343,G335:G343)</f>
        <v>0.9040005</v>
      </c>
    </row>
    <row r="335" customFormat="false" ht="15" hidden="false" customHeight="false" outlineLevel="0" collapsed="false">
      <c r="A335" s="163" t="n">
        <v>2436</v>
      </c>
      <c r="B335" s="164" t="s">
        <v>350</v>
      </c>
      <c r="C335" s="165" t="s">
        <v>278</v>
      </c>
      <c r="D335" s="165" t="s">
        <v>289</v>
      </c>
      <c r="E335" s="163" t="n">
        <v>0.030906</v>
      </c>
      <c r="F335" s="166" t="n">
        <f aca="false">IF(C335="MAT.",VLOOKUP(A335,INSUMOS_AUX!A:F,6,0),0)</f>
        <v>0</v>
      </c>
      <c r="G335" s="167" t="n">
        <f aca="false">IF(C335="M.O.",VLOOKUP(A335,INSUMOS_AUX!A:F,6,0),0)</f>
        <v>17.73</v>
      </c>
    </row>
    <row r="336" customFormat="false" ht="15" hidden="false" customHeight="false" outlineLevel="0" collapsed="false">
      <c r="A336" s="163" t="n">
        <v>247</v>
      </c>
      <c r="B336" s="164" t="s">
        <v>351</v>
      </c>
      <c r="C336" s="165" t="s">
        <v>278</v>
      </c>
      <c r="D336" s="165" t="s">
        <v>289</v>
      </c>
      <c r="E336" s="163" t="n">
        <v>0.030906</v>
      </c>
      <c r="F336" s="166" t="n">
        <f aca="false">IF(C336="MAT.",VLOOKUP(A336,INSUMOS_AUX!A:F,6,0),0)</f>
        <v>0</v>
      </c>
      <c r="G336" s="167" t="n">
        <f aca="false">IF(C336="M.O.",VLOOKUP(A336,INSUMOS_AUX!A:F,6,0),0)</f>
        <v>11.52</v>
      </c>
    </row>
    <row r="337" customFormat="false" ht="15" hidden="false" customHeight="false" outlineLevel="0" collapsed="false">
      <c r="A337" s="163" t="n">
        <v>37370</v>
      </c>
      <c r="B337" s="164" t="s">
        <v>294</v>
      </c>
      <c r="C337" s="165" t="s">
        <v>76</v>
      </c>
      <c r="D337" s="165" t="s">
        <v>289</v>
      </c>
      <c r="E337" s="163" t="n">
        <v>0.06</v>
      </c>
      <c r="F337" s="166" t="n">
        <f aca="false">IF(C337="MAT.",VLOOKUP(A337,INSUMOS_AUX!A:F,6,0),0)</f>
        <v>2.11</v>
      </c>
      <c r="G337" s="167" t="n">
        <f aca="false">IF(C337="M.O.",VLOOKUP(A337,INSUMOS_AUX!A:F,6,0),0)</f>
        <v>0</v>
      </c>
    </row>
    <row r="338" customFormat="false" ht="15" hidden="false" customHeight="false" outlineLevel="0" collapsed="false">
      <c r="A338" s="163" t="n">
        <v>37371</v>
      </c>
      <c r="B338" s="164" t="s">
        <v>295</v>
      </c>
      <c r="C338" s="165" t="s">
        <v>76</v>
      </c>
      <c r="D338" s="165" t="s">
        <v>289</v>
      </c>
      <c r="E338" s="163" t="n">
        <v>0.06</v>
      </c>
      <c r="F338" s="166" t="n">
        <f aca="false">IF(C338="MAT.",VLOOKUP(A338,INSUMOS_AUX!A:F,6,0),0)</f>
        <v>0.75</v>
      </c>
      <c r="G338" s="167" t="n">
        <f aca="false">IF(C338="M.O.",VLOOKUP(A338,INSUMOS_AUX!A:F,6,0),0)</f>
        <v>0</v>
      </c>
    </row>
    <row r="339" customFormat="false" ht="15" hidden="false" customHeight="false" outlineLevel="0" collapsed="false">
      <c r="A339" s="163" t="n">
        <v>37372</v>
      </c>
      <c r="B339" s="164" t="s">
        <v>296</v>
      </c>
      <c r="C339" s="165" t="s">
        <v>76</v>
      </c>
      <c r="D339" s="165" t="s">
        <v>289</v>
      </c>
      <c r="E339" s="163" t="n">
        <v>0.06</v>
      </c>
      <c r="F339" s="166" t="n">
        <f aca="false">IF(C339="MAT.",VLOOKUP(A339,INSUMOS_AUX!A:F,6,0),0)</f>
        <v>0.81</v>
      </c>
      <c r="G339" s="167" t="n">
        <f aca="false">IF(C339="M.O.",VLOOKUP(A339,INSUMOS_AUX!A:F,6,0),0)</f>
        <v>0</v>
      </c>
    </row>
    <row r="340" customFormat="false" ht="15" hidden="false" customHeight="false" outlineLevel="0" collapsed="false">
      <c r="A340" s="163" t="n">
        <v>37373</v>
      </c>
      <c r="B340" s="164" t="s">
        <v>297</v>
      </c>
      <c r="C340" s="165" t="s">
        <v>76</v>
      </c>
      <c r="D340" s="165" t="s">
        <v>289</v>
      </c>
      <c r="E340" s="163" t="n">
        <v>0.06</v>
      </c>
      <c r="F340" s="166" t="n">
        <f aca="false">IF(C340="MAT.",VLOOKUP(A340,INSUMOS_AUX!A:F,6,0),0)</f>
        <v>0.06</v>
      </c>
      <c r="G340" s="167" t="n">
        <f aca="false">IF(C340="M.O.",VLOOKUP(A340,INSUMOS_AUX!A:F,6,0),0)</f>
        <v>0</v>
      </c>
    </row>
    <row r="341" customFormat="false" ht="21" hidden="false" customHeight="false" outlineLevel="0" collapsed="false">
      <c r="A341" s="163" t="n">
        <v>43460</v>
      </c>
      <c r="B341" s="164" t="s">
        <v>352</v>
      </c>
      <c r="C341" s="165" t="s">
        <v>76</v>
      </c>
      <c r="D341" s="165" t="s">
        <v>289</v>
      </c>
      <c r="E341" s="163" t="n">
        <v>0.06</v>
      </c>
      <c r="F341" s="166" t="n">
        <f aca="false">IF(C341="MAT.",VLOOKUP(A341,INSUMOS_AUX!A:F,6,0),0)</f>
        <v>0.78</v>
      </c>
      <c r="G341" s="167" t="n">
        <f aca="false">IF(C341="M.O.",VLOOKUP(A341,INSUMOS_AUX!A:F,6,0),0)</f>
        <v>0</v>
      </c>
    </row>
    <row r="342" customFormat="false" ht="21" hidden="false" customHeight="false" outlineLevel="0" collapsed="false">
      <c r="A342" s="163" t="n">
        <v>43484</v>
      </c>
      <c r="B342" s="164" t="s">
        <v>353</v>
      </c>
      <c r="C342" s="165" t="s">
        <v>76</v>
      </c>
      <c r="D342" s="165" t="s">
        <v>289</v>
      </c>
      <c r="E342" s="163" t="n">
        <v>0.06</v>
      </c>
      <c r="F342" s="166" t="n">
        <f aca="false">IF(C342="MAT.",VLOOKUP(A342,INSUMOS_AUX!A:F,6,0),0)</f>
        <v>1.07</v>
      </c>
      <c r="G342" s="167" t="n">
        <f aca="false">IF(C342="M.O.",VLOOKUP(A342,INSUMOS_AUX!A:F,6,0),0)</f>
        <v>0</v>
      </c>
    </row>
    <row r="343" customFormat="false" ht="15" hidden="false" customHeight="false" outlineLevel="0" collapsed="false">
      <c r="A343" s="163" t="s">
        <v>354</v>
      </c>
      <c r="B343" s="164" t="s">
        <v>355</v>
      </c>
      <c r="C343" s="165" t="s">
        <v>76</v>
      </c>
      <c r="D343" s="165" t="s">
        <v>85</v>
      </c>
      <c r="E343" s="163" t="n">
        <v>1</v>
      </c>
      <c r="F343" s="166" t="n">
        <f aca="false">IF(C343="MAT.",VLOOKUP(A343,INSUMOS_AUX!A:F,6,0),0)</f>
        <v>12.3987666666667</v>
      </c>
      <c r="G343" s="167" t="n">
        <f aca="false">IF(C343="M.O.",VLOOKUP(A343,INSUMOS_AUX!A:F,6,0),0)</f>
        <v>0</v>
      </c>
    </row>
    <row r="344" customFormat="false" ht="15" hidden="false" customHeight="false" outlineLevel="0" collapsed="false">
      <c r="A344" s="152"/>
      <c r="B344" s="153"/>
      <c r="C344" s="154"/>
      <c r="D344" s="154"/>
      <c r="E344" s="154"/>
      <c r="F344" s="154"/>
      <c r="G344" s="154"/>
    </row>
    <row r="345" customFormat="false" ht="15" hidden="false" customHeight="false" outlineLevel="0" collapsed="false">
      <c r="A345" s="158" t="s">
        <v>173</v>
      </c>
      <c r="B345" s="159" t="s">
        <v>174</v>
      </c>
      <c r="C345" s="160" t="s">
        <v>61</v>
      </c>
      <c r="D345" s="160" t="s">
        <v>31</v>
      </c>
      <c r="E345" s="161" t="n">
        <v>550</v>
      </c>
      <c r="F345" s="161" t="n">
        <f aca="false">SUMPRODUCT($E346:$E354,F346:F354)</f>
        <v>48.3326</v>
      </c>
      <c r="G345" s="161" t="n">
        <f aca="false">SUMPRODUCT($E346:$E354,G346:G354)</f>
        <v>7.08133725</v>
      </c>
    </row>
    <row r="346" customFormat="false" ht="15" hidden="false" customHeight="false" outlineLevel="0" collapsed="false">
      <c r="A346" s="163" t="n">
        <v>2436</v>
      </c>
      <c r="B346" s="164" t="s">
        <v>350</v>
      </c>
      <c r="C346" s="165" t="s">
        <v>278</v>
      </c>
      <c r="D346" s="165" t="s">
        <v>289</v>
      </c>
      <c r="E346" s="163" t="n">
        <v>0.242097</v>
      </c>
      <c r="F346" s="166" t="n">
        <f aca="false">IF(C346="MAT.",VLOOKUP(A346,INSUMOS_AUX!A:F,6,0),0)</f>
        <v>0</v>
      </c>
      <c r="G346" s="167" t="n">
        <f aca="false">IF(C346="M.O.",VLOOKUP(A346,INSUMOS_AUX!A:F,6,0),0)</f>
        <v>17.73</v>
      </c>
    </row>
    <row r="347" customFormat="false" ht="15" hidden="false" customHeight="false" outlineLevel="0" collapsed="false">
      <c r="A347" s="163" t="n">
        <v>247</v>
      </c>
      <c r="B347" s="164" t="s">
        <v>351</v>
      </c>
      <c r="C347" s="165" t="s">
        <v>278</v>
      </c>
      <c r="D347" s="165" t="s">
        <v>289</v>
      </c>
      <c r="E347" s="163" t="n">
        <v>0.242097</v>
      </c>
      <c r="F347" s="166" t="n">
        <f aca="false">IF(C347="MAT.",VLOOKUP(A347,INSUMOS_AUX!A:F,6,0),0)</f>
        <v>0</v>
      </c>
      <c r="G347" s="167" t="n">
        <f aca="false">IF(C347="M.O.",VLOOKUP(A347,INSUMOS_AUX!A:F,6,0),0)</f>
        <v>11.52</v>
      </c>
    </row>
    <row r="348" customFormat="false" ht="15" hidden="false" customHeight="false" outlineLevel="0" collapsed="false">
      <c r="A348" s="163" t="n">
        <v>37370</v>
      </c>
      <c r="B348" s="164" t="s">
        <v>294</v>
      </c>
      <c r="C348" s="165" t="s">
        <v>76</v>
      </c>
      <c r="D348" s="165" t="s">
        <v>289</v>
      </c>
      <c r="E348" s="163" t="n">
        <v>0.47</v>
      </c>
      <c r="F348" s="166" t="n">
        <f aca="false">IF(C348="MAT.",VLOOKUP(A348,INSUMOS_AUX!A:F,6,0),0)</f>
        <v>2.11</v>
      </c>
      <c r="G348" s="167" t="n">
        <f aca="false">IF(C348="M.O.",VLOOKUP(A348,INSUMOS_AUX!A:F,6,0),0)</f>
        <v>0</v>
      </c>
    </row>
    <row r="349" customFormat="false" ht="15" hidden="false" customHeight="false" outlineLevel="0" collapsed="false">
      <c r="A349" s="163" t="n">
        <v>37371</v>
      </c>
      <c r="B349" s="164" t="s">
        <v>295</v>
      </c>
      <c r="C349" s="165" t="s">
        <v>76</v>
      </c>
      <c r="D349" s="165" t="s">
        <v>289</v>
      </c>
      <c r="E349" s="163" t="n">
        <v>0.47</v>
      </c>
      <c r="F349" s="166" t="n">
        <f aca="false">IF(C349="MAT.",VLOOKUP(A349,INSUMOS_AUX!A:F,6,0),0)</f>
        <v>0.75</v>
      </c>
      <c r="G349" s="167" t="n">
        <f aca="false">IF(C349="M.O.",VLOOKUP(A349,INSUMOS_AUX!A:F,6,0),0)</f>
        <v>0</v>
      </c>
    </row>
    <row r="350" customFormat="false" ht="15" hidden="false" customHeight="false" outlineLevel="0" collapsed="false">
      <c r="A350" s="163" t="n">
        <v>37372</v>
      </c>
      <c r="B350" s="164" t="s">
        <v>296</v>
      </c>
      <c r="C350" s="165" t="s">
        <v>76</v>
      </c>
      <c r="D350" s="165" t="s">
        <v>289</v>
      </c>
      <c r="E350" s="163" t="n">
        <v>0.47</v>
      </c>
      <c r="F350" s="166" t="n">
        <f aca="false">IF(C350="MAT.",VLOOKUP(A350,INSUMOS_AUX!A:F,6,0),0)</f>
        <v>0.81</v>
      </c>
      <c r="G350" s="167" t="n">
        <f aca="false">IF(C350="M.O.",VLOOKUP(A350,INSUMOS_AUX!A:F,6,0),0)</f>
        <v>0</v>
      </c>
    </row>
    <row r="351" customFormat="false" ht="15" hidden="false" customHeight="false" outlineLevel="0" collapsed="false">
      <c r="A351" s="163" t="n">
        <v>37373</v>
      </c>
      <c r="B351" s="164" t="s">
        <v>297</v>
      </c>
      <c r="C351" s="165" t="s">
        <v>76</v>
      </c>
      <c r="D351" s="165" t="s">
        <v>289</v>
      </c>
      <c r="E351" s="163" t="n">
        <v>0.47</v>
      </c>
      <c r="F351" s="166" t="n">
        <f aca="false">IF(C351="MAT.",VLOOKUP(A351,INSUMOS_AUX!A:F,6,0),0)</f>
        <v>0.06</v>
      </c>
      <c r="G351" s="167" t="n">
        <f aca="false">IF(C351="M.O.",VLOOKUP(A351,INSUMOS_AUX!A:F,6,0),0)</f>
        <v>0</v>
      </c>
    </row>
    <row r="352" customFormat="false" ht="21" hidden="false" customHeight="false" outlineLevel="0" collapsed="false">
      <c r="A352" s="163" t="n">
        <v>43460</v>
      </c>
      <c r="B352" s="164" t="s">
        <v>352</v>
      </c>
      <c r="C352" s="165" t="s">
        <v>76</v>
      </c>
      <c r="D352" s="165" t="s">
        <v>289</v>
      </c>
      <c r="E352" s="163" t="n">
        <v>0.47</v>
      </c>
      <c r="F352" s="166" t="n">
        <f aca="false">IF(C352="MAT.",VLOOKUP(A352,INSUMOS_AUX!A:F,6,0),0)</f>
        <v>0.78</v>
      </c>
      <c r="G352" s="167" t="n">
        <f aca="false">IF(C352="M.O.",VLOOKUP(A352,INSUMOS_AUX!A:F,6,0),0)</f>
        <v>0</v>
      </c>
    </row>
    <row r="353" customFormat="false" ht="21" hidden="false" customHeight="false" outlineLevel="0" collapsed="false">
      <c r="A353" s="163" t="n">
        <v>43484</v>
      </c>
      <c r="B353" s="164" t="s">
        <v>353</v>
      </c>
      <c r="C353" s="165" t="s">
        <v>76</v>
      </c>
      <c r="D353" s="165" t="s">
        <v>289</v>
      </c>
      <c r="E353" s="163" t="n">
        <v>0.47</v>
      </c>
      <c r="F353" s="166" t="n">
        <f aca="false">IF(C353="MAT.",VLOOKUP(A353,INSUMOS_AUX!A:F,6,0),0)</f>
        <v>1.07</v>
      </c>
      <c r="G353" s="167" t="n">
        <f aca="false">IF(C353="M.O.",VLOOKUP(A353,INSUMOS_AUX!A:F,6,0),0)</f>
        <v>0</v>
      </c>
    </row>
    <row r="354" customFormat="false" ht="15" hidden="false" customHeight="false" outlineLevel="0" collapsed="false">
      <c r="A354" s="163" t="s">
        <v>356</v>
      </c>
      <c r="B354" s="164" t="s">
        <v>357</v>
      </c>
      <c r="C354" s="165" t="s">
        <v>76</v>
      </c>
      <c r="D354" s="165" t="s">
        <v>31</v>
      </c>
      <c r="E354" s="163" t="n">
        <v>1</v>
      </c>
      <c r="F354" s="166" t="n">
        <f aca="false">IF(C354="MAT.",VLOOKUP(A354,INSUMOS_AUX!A:F,6,0),0)</f>
        <v>45.71</v>
      </c>
      <c r="G354" s="167" t="n">
        <f aca="false">IF(C354="M.O.",VLOOKUP(A354,INSUMOS_AUX!A:F,6,0),0)</f>
        <v>0</v>
      </c>
    </row>
    <row r="355" customFormat="false" ht="15" hidden="false" customHeight="false" outlineLevel="0" collapsed="false">
      <c r="A355" s="152"/>
      <c r="B355" s="153"/>
      <c r="C355" s="154"/>
      <c r="D355" s="154"/>
      <c r="E355" s="154"/>
      <c r="F355" s="154"/>
      <c r="G355" s="154"/>
    </row>
    <row r="356" customFormat="false" ht="15" hidden="false" customHeight="false" outlineLevel="0" collapsed="false">
      <c r="A356" s="158" t="s">
        <v>176</v>
      </c>
      <c r="B356" s="159" t="s">
        <v>177</v>
      </c>
      <c r="C356" s="160" t="s">
        <v>61</v>
      </c>
      <c r="D356" s="160" t="s">
        <v>31</v>
      </c>
      <c r="E356" s="161" t="n">
        <v>550</v>
      </c>
      <c r="F356" s="161" t="n">
        <f aca="false">SUMPRODUCT($E357:$E365,F357:F365)</f>
        <v>13.759</v>
      </c>
      <c r="G356" s="161" t="n">
        <f aca="false">SUMPRODUCT($E357:$E365,G357:G365)</f>
        <v>4.5200025</v>
      </c>
    </row>
    <row r="357" customFormat="false" ht="15" hidden="false" customHeight="false" outlineLevel="0" collapsed="false">
      <c r="A357" s="163" t="n">
        <v>2436</v>
      </c>
      <c r="B357" s="164" t="s">
        <v>350</v>
      </c>
      <c r="C357" s="165" t="s">
        <v>278</v>
      </c>
      <c r="D357" s="165" t="s">
        <v>289</v>
      </c>
      <c r="E357" s="163" t="n">
        <v>0.15453</v>
      </c>
      <c r="F357" s="166" t="n">
        <f aca="false">IF(C357="MAT.",VLOOKUP(A357,INSUMOS_AUX!A:F,6,0),0)</f>
        <v>0</v>
      </c>
      <c r="G357" s="167" t="n">
        <f aca="false">IF(C357="M.O.",VLOOKUP(A357,INSUMOS_AUX!A:F,6,0),0)</f>
        <v>17.73</v>
      </c>
    </row>
    <row r="358" customFormat="false" ht="15" hidden="false" customHeight="false" outlineLevel="0" collapsed="false">
      <c r="A358" s="163" t="n">
        <v>247</v>
      </c>
      <c r="B358" s="164" t="s">
        <v>351</v>
      </c>
      <c r="C358" s="165" t="s">
        <v>278</v>
      </c>
      <c r="D358" s="165" t="s">
        <v>289</v>
      </c>
      <c r="E358" s="163" t="n">
        <v>0.15453</v>
      </c>
      <c r="F358" s="166" t="n">
        <f aca="false">IF(C358="MAT.",VLOOKUP(A358,INSUMOS_AUX!A:F,6,0),0)</f>
        <v>0</v>
      </c>
      <c r="G358" s="167" t="n">
        <f aca="false">IF(C358="M.O.",VLOOKUP(A358,INSUMOS_AUX!A:F,6,0),0)</f>
        <v>11.52</v>
      </c>
    </row>
    <row r="359" customFormat="false" ht="15" hidden="false" customHeight="false" outlineLevel="0" collapsed="false">
      <c r="A359" s="163" t="n">
        <v>37370</v>
      </c>
      <c r="B359" s="164" t="s">
        <v>294</v>
      </c>
      <c r="C359" s="165" t="s">
        <v>76</v>
      </c>
      <c r="D359" s="165" t="s">
        <v>289</v>
      </c>
      <c r="E359" s="163" t="n">
        <v>0.3</v>
      </c>
      <c r="F359" s="166" t="n">
        <f aca="false">IF(C359="MAT.",VLOOKUP(A359,INSUMOS_AUX!A:F,6,0),0)</f>
        <v>2.11</v>
      </c>
      <c r="G359" s="167" t="n">
        <f aca="false">IF(C359="M.O.",VLOOKUP(A359,INSUMOS_AUX!A:F,6,0),0)</f>
        <v>0</v>
      </c>
    </row>
    <row r="360" customFormat="false" ht="15" hidden="false" customHeight="false" outlineLevel="0" collapsed="false">
      <c r="A360" s="163" t="n">
        <v>37371</v>
      </c>
      <c r="B360" s="164" t="s">
        <v>295</v>
      </c>
      <c r="C360" s="165" t="s">
        <v>76</v>
      </c>
      <c r="D360" s="165" t="s">
        <v>289</v>
      </c>
      <c r="E360" s="163" t="n">
        <v>0.3</v>
      </c>
      <c r="F360" s="166" t="n">
        <f aca="false">IF(C360="MAT.",VLOOKUP(A360,INSUMOS_AUX!A:F,6,0),0)</f>
        <v>0.75</v>
      </c>
      <c r="G360" s="167" t="n">
        <f aca="false">IF(C360="M.O.",VLOOKUP(A360,INSUMOS_AUX!A:F,6,0),0)</f>
        <v>0</v>
      </c>
    </row>
    <row r="361" customFormat="false" ht="15" hidden="false" customHeight="false" outlineLevel="0" collapsed="false">
      <c r="A361" s="163" t="n">
        <v>37372</v>
      </c>
      <c r="B361" s="164" t="s">
        <v>296</v>
      </c>
      <c r="C361" s="165" t="s">
        <v>76</v>
      </c>
      <c r="D361" s="165" t="s">
        <v>289</v>
      </c>
      <c r="E361" s="163" t="n">
        <v>0.3</v>
      </c>
      <c r="F361" s="166" t="n">
        <f aca="false">IF(C361="MAT.",VLOOKUP(A361,INSUMOS_AUX!A:F,6,0),0)</f>
        <v>0.81</v>
      </c>
      <c r="G361" s="167" t="n">
        <f aca="false">IF(C361="M.O.",VLOOKUP(A361,INSUMOS_AUX!A:F,6,0),0)</f>
        <v>0</v>
      </c>
    </row>
    <row r="362" customFormat="false" ht="15" hidden="false" customHeight="false" outlineLevel="0" collapsed="false">
      <c r="A362" s="163" t="n">
        <v>37373</v>
      </c>
      <c r="B362" s="164" t="s">
        <v>297</v>
      </c>
      <c r="C362" s="165" t="s">
        <v>76</v>
      </c>
      <c r="D362" s="165" t="s">
        <v>289</v>
      </c>
      <c r="E362" s="163" t="n">
        <v>0.3</v>
      </c>
      <c r="F362" s="166" t="n">
        <f aca="false">IF(C362="MAT.",VLOOKUP(A362,INSUMOS_AUX!A:F,6,0),0)</f>
        <v>0.06</v>
      </c>
      <c r="G362" s="167" t="n">
        <f aca="false">IF(C362="M.O.",VLOOKUP(A362,INSUMOS_AUX!A:F,6,0),0)</f>
        <v>0</v>
      </c>
    </row>
    <row r="363" customFormat="false" ht="21" hidden="false" customHeight="false" outlineLevel="0" collapsed="false">
      <c r="A363" s="163" t="n">
        <v>43460</v>
      </c>
      <c r="B363" s="164" t="s">
        <v>352</v>
      </c>
      <c r="C363" s="165" t="s">
        <v>76</v>
      </c>
      <c r="D363" s="165" t="s">
        <v>289</v>
      </c>
      <c r="E363" s="163" t="n">
        <v>0.3</v>
      </c>
      <c r="F363" s="166" t="n">
        <f aca="false">IF(C363="MAT.",VLOOKUP(A363,INSUMOS_AUX!A:F,6,0),0)</f>
        <v>0.78</v>
      </c>
      <c r="G363" s="167" t="n">
        <f aca="false">IF(C363="M.O.",VLOOKUP(A363,INSUMOS_AUX!A:F,6,0),0)</f>
        <v>0</v>
      </c>
    </row>
    <row r="364" customFormat="false" ht="21" hidden="false" customHeight="false" outlineLevel="0" collapsed="false">
      <c r="A364" s="163" t="n">
        <v>43484</v>
      </c>
      <c r="B364" s="164" t="s">
        <v>353</v>
      </c>
      <c r="C364" s="165" t="s">
        <v>76</v>
      </c>
      <c r="D364" s="165" t="s">
        <v>289</v>
      </c>
      <c r="E364" s="163" t="n">
        <v>0.3</v>
      </c>
      <c r="F364" s="166" t="n">
        <f aca="false">IF(C364="MAT.",VLOOKUP(A364,INSUMOS_AUX!A:F,6,0),0)</f>
        <v>1.07</v>
      </c>
      <c r="G364" s="167" t="n">
        <f aca="false">IF(C364="M.O.",VLOOKUP(A364,INSUMOS_AUX!A:F,6,0),0)</f>
        <v>0</v>
      </c>
    </row>
    <row r="365" customFormat="false" ht="15" hidden="false" customHeight="false" outlineLevel="0" collapsed="false">
      <c r="A365" s="163" t="s">
        <v>358</v>
      </c>
      <c r="B365" s="164" t="s">
        <v>359</v>
      </c>
      <c r="C365" s="165" t="s">
        <v>76</v>
      </c>
      <c r="D365" s="165" t="s">
        <v>31</v>
      </c>
      <c r="E365" s="163" t="n">
        <v>1</v>
      </c>
      <c r="F365" s="166" t="n">
        <f aca="false">IF(C365="MAT.",VLOOKUP(A365,INSUMOS_AUX!A:F,6,0),0)</f>
        <v>12.085</v>
      </c>
      <c r="G365" s="167" t="n">
        <f aca="false">IF(C365="M.O.",VLOOKUP(A365,INSUMOS_AUX!A:F,6,0),0)</f>
        <v>0</v>
      </c>
    </row>
    <row r="366" customFormat="false" ht="15" hidden="false" customHeight="false" outlineLevel="0" collapsed="false">
      <c r="A366" s="152"/>
      <c r="B366" s="153"/>
      <c r="C366" s="154"/>
      <c r="D366" s="154"/>
      <c r="E366" s="154"/>
      <c r="F366" s="154"/>
      <c r="G366" s="154"/>
    </row>
    <row r="367" customFormat="false" ht="15" hidden="false" customHeight="false" outlineLevel="0" collapsed="false">
      <c r="A367" s="158" t="s">
        <v>179</v>
      </c>
      <c r="B367" s="159" t="s">
        <v>180</v>
      </c>
      <c r="C367" s="160" t="s">
        <v>61</v>
      </c>
      <c r="D367" s="160" t="s">
        <v>31</v>
      </c>
      <c r="E367" s="161" t="n">
        <v>336</v>
      </c>
      <c r="F367" s="161" t="n">
        <f aca="false">SUMPRODUCT($E368:$E377,F368:F377)</f>
        <v>4.7272</v>
      </c>
      <c r="G367" s="161" t="n">
        <f aca="false">SUMPRODUCT($E368:$E377,G368:G377)</f>
        <v>4.821336</v>
      </c>
    </row>
    <row r="368" customFormat="false" ht="31.5" hidden="false" customHeight="false" outlineLevel="0" collapsed="false">
      <c r="A368" s="163" t="n">
        <v>1014</v>
      </c>
      <c r="B368" s="164" t="s">
        <v>360</v>
      </c>
      <c r="C368" s="165" t="s">
        <v>76</v>
      </c>
      <c r="D368" s="165" t="s">
        <v>85</v>
      </c>
      <c r="E368" s="163" t="n">
        <v>1.5</v>
      </c>
      <c r="F368" s="166" t="n">
        <f aca="false">IF(C368="MAT.",VLOOKUP(A368,INSUMOS_AUX!A:F,6,0),0)</f>
        <v>1.92</v>
      </c>
      <c r="G368" s="167" t="n">
        <f aca="false">IF(C368="M.O.",VLOOKUP(A368,INSUMOS_AUX!A:F,6,0),0)</f>
        <v>0</v>
      </c>
    </row>
    <row r="369" customFormat="false" ht="21" hidden="false" customHeight="false" outlineLevel="0" collapsed="false">
      <c r="A369" s="163" t="n">
        <v>21127</v>
      </c>
      <c r="B369" s="164" t="s">
        <v>361</v>
      </c>
      <c r="C369" s="165" t="s">
        <v>76</v>
      </c>
      <c r="D369" s="165" t="s">
        <v>31</v>
      </c>
      <c r="E369" s="163" t="n">
        <v>0.02</v>
      </c>
      <c r="F369" s="166" t="n">
        <f aca="false">IF(C369="MAT.",VLOOKUP(A369,INSUMOS_AUX!A:F,6,0),0)</f>
        <v>3.08</v>
      </c>
      <c r="G369" s="167" t="n">
        <f aca="false">IF(C369="M.O.",VLOOKUP(A369,INSUMOS_AUX!A:F,6,0),0)</f>
        <v>0</v>
      </c>
    </row>
    <row r="370" customFormat="false" ht="15" hidden="false" customHeight="false" outlineLevel="0" collapsed="false">
      <c r="A370" s="163" t="n">
        <v>2436</v>
      </c>
      <c r="B370" s="164" t="s">
        <v>350</v>
      </c>
      <c r="C370" s="165" t="s">
        <v>278</v>
      </c>
      <c r="D370" s="165" t="s">
        <v>289</v>
      </c>
      <c r="E370" s="163" t="n">
        <v>0.164832</v>
      </c>
      <c r="F370" s="166" t="n">
        <f aca="false">IF(C370="MAT.",VLOOKUP(A370,INSUMOS_AUX!A:F,6,0),0)</f>
        <v>0</v>
      </c>
      <c r="G370" s="167" t="n">
        <f aca="false">IF(C370="M.O.",VLOOKUP(A370,INSUMOS_AUX!A:F,6,0),0)</f>
        <v>17.73</v>
      </c>
    </row>
    <row r="371" customFormat="false" ht="15" hidden="false" customHeight="false" outlineLevel="0" collapsed="false">
      <c r="A371" s="163" t="n">
        <v>247</v>
      </c>
      <c r="B371" s="164" t="s">
        <v>351</v>
      </c>
      <c r="C371" s="165" t="s">
        <v>278</v>
      </c>
      <c r="D371" s="165" t="s">
        <v>289</v>
      </c>
      <c r="E371" s="163" t="n">
        <v>0.164832</v>
      </c>
      <c r="F371" s="166" t="n">
        <f aca="false">IF(C371="MAT.",VLOOKUP(A371,INSUMOS_AUX!A:F,6,0),0)</f>
        <v>0</v>
      </c>
      <c r="G371" s="167" t="n">
        <f aca="false">IF(C371="M.O.",VLOOKUP(A371,INSUMOS_AUX!A:F,6,0),0)</f>
        <v>11.52</v>
      </c>
    </row>
    <row r="372" customFormat="false" ht="15" hidden="false" customHeight="false" outlineLevel="0" collapsed="false">
      <c r="A372" s="163" t="n">
        <v>37370</v>
      </c>
      <c r="B372" s="164" t="s">
        <v>294</v>
      </c>
      <c r="C372" s="165" t="s">
        <v>76</v>
      </c>
      <c r="D372" s="165" t="s">
        <v>289</v>
      </c>
      <c r="E372" s="163" t="n">
        <v>0.32</v>
      </c>
      <c r="F372" s="166" t="n">
        <f aca="false">IF(C372="MAT.",VLOOKUP(A372,INSUMOS_AUX!A:F,6,0),0)</f>
        <v>2.11</v>
      </c>
      <c r="G372" s="167" t="n">
        <f aca="false">IF(C372="M.O.",VLOOKUP(A372,INSUMOS_AUX!A:F,6,0),0)</f>
        <v>0</v>
      </c>
    </row>
    <row r="373" customFormat="false" ht="15" hidden="false" customHeight="false" outlineLevel="0" collapsed="false">
      <c r="A373" s="163" t="n">
        <v>37371</v>
      </c>
      <c r="B373" s="164" t="s">
        <v>295</v>
      </c>
      <c r="C373" s="165" t="s">
        <v>76</v>
      </c>
      <c r="D373" s="165" t="s">
        <v>289</v>
      </c>
      <c r="E373" s="163" t="n">
        <v>0.32</v>
      </c>
      <c r="F373" s="166" t="n">
        <f aca="false">IF(C373="MAT.",VLOOKUP(A373,INSUMOS_AUX!A:F,6,0),0)</f>
        <v>0.75</v>
      </c>
      <c r="G373" s="167" t="n">
        <f aca="false">IF(C373="M.O.",VLOOKUP(A373,INSUMOS_AUX!A:F,6,0),0)</f>
        <v>0</v>
      </c>
    </row>
    <row r="374" customFormat="false" ht="15" hidden="false" customHeight="false" outlineLevel="0" collapsed="false">
      <c r="A374" s="163" t="n">
        <v>37372</v>
      </c>
      <c r="B374" s="164" t="s">
        <v>296</v>
      </c>
      <c r="C374" s="165" t="s">
        <v>76</v>
      </c>
      <c r="D374" s="165" t="s">
        <v>289</v>
      </c>
      <c r="E374" s="163" t="n">
        <v>0.32</v>
      </c>
      <c r="F374" s="166" t="n">
        <f aca="false">IF(C374="MAT.",VLOOKUP(A374,INSUMOS_AUX!A:F,6,0),0)</f>
        <v>0.81</v>
      </c>
      <c r="G374" s="167" t="n">
        <f aca="false">IF(C374="M.O.",VLOOKUP(A374,INSUMOS_AUX!A:F,6,0),0)</f>
        <v>0</v>
      </c>
    </row>
    <row r="375" customFormat="false" ht="15" hidden="false" customHeight="false" outlineLevel="0" collapsed="false">
      <c r="A375" s="163" t="n">
        <v>37373</v>
      </c>
      <c r="B375" s="164" t="s">
        <v>297</v>
      </c>
      <c r="C375" s="165" t="s">
        <v>76</v>
      </c>
      <c r="D375" s="165" t="s">
        <v>289</v>
      </c>
      <c r="E375" s="163" t="n">
        <v>0.32</v>
      </c>
      <c r="F375" s="166" t="n">
        <f aca="false">IF(C375="MAT.",VLOOKUP(A375,INSUMOS_AUX!A:F,6,0),0)</f>
        <v>0.06</v>
      </c>
      <c r="G375" s="167" t="n">
        <f aca="false">IF(C375="M.O.",VLOOKUP(A375,INSUMOS_AUX!A:F,6,0),0)</f>
        <v>0</v>
      </c>
    </row>
    <row r="376" customFormat="false" ht="21" hidden="false" customHeight="false" outlineLevel="0" collapsed="false">
      <c r="A376" s="163" t="n">
        <v>43460</v>
      </c>
      <c r="B376" s="164" t="s">
        <v>352</v>
      </c>
      <c r="C376" s="165" t="s">
        <v>76</v>
      </c>
      <c r="D376" s="165" t="s">
        <v>289</v>
      </c>
      <c r="E376" s="163" t="n">
        <v>0.32</v>
      </c>
      <c r="F376" s="166" t="n">
        <f aca="false">IF(C376="MAT.",VLOOKUP(A376,INSUMOS_AUX!A:F,6,0),0)</f>
        <v>0.78</v>
      </c>
      <c r="G376" s="167" t="n">
        <f aca="false">IF(C376="M.O.",VLOOKUP(A376,INSUMOS_AUX!A:F,6,0),0)</f>
        <v>0</v>
      </c>
    </row>
    <row r="377" customFormat="false" ht="21" hidden="false" customHeight="false" outlineLevel="0" collapsed="false">
      <c r="A377" s="163" t="n">
        <v>43484</v>
      </c>
      <c r="B377" s="164" t="s">
        <v>353</v>
      </c>
      <c r="C377" s="165" t="s">
        <v>76</v>
      </c>
      <c r="D377" s="165" t="s">
        <v>289</v>
      </c>
      <c r="E377" s="163" t="n">
        <v>0.32</v>
      </c>
      <c r="F377" s="166" t="n">
        <f aca="false">IF(C377="MAT.",VLOOKUP(A377,INSUMOS_AUX!A:F,6,0),0)</f>
        <v>1.07</v>
      </c>
      <c r="G377" s="167" t="n">
        <f aca="false">IF(C377="M.O.",VLOOKUP(A377,INSUMOS_AUX!A:F,6,0),0)</f>
        <v>0</v>
      </c>
    </row>
    <row r="378" customFormat="false" ht="15" hidden="false" customHeight="false" outlineLevel="0" collapsed="false">
      <c r="A378" s="152"/>
      <c r="B378" s="153"/>
      <c r="C378" s="154"/>
      <c r="D378" s="154"/>
      <c r="E378" s="154"/>
      <c r="F378" s="154"/>
      <c r="G378" s="154"/>
    </row>
    <row r="379" customFormat="false" ht="15" hidden="false" customHeight="false" outlineLevel="0" collapsed="false">
      <c r="A379" s="158" t="s">
        <v>182</v>
      </c>
      <c r="B379" s="159" t="s">
        <v>183</v>
      </c>
      <c r="C379" s="160" t="s">
        <v>61</v>
      </c>
      <c r="D379" s="160" t="s">
        <v>31</v>
      </c>
      <c r="E379" s="161" t="n">
        <v>550</v>
      </c>
      <c r="F379" s="161" t="n">
        <f aca="false">SUMPRODUCT($E380:$E389,F380:F389)</f>
        <v>9.6028</v>
      </c>
      <c r="G379" s="161" t="n">
        <f aca="false">SUMPRODUCT($E380:$E389,G380:G389)</f>
        <v>5.424003</v>
      </c>
    </row>
    <row r="380" customFormat="false" ht="21" hidden="false" customHeight="false" outlineLevel="0" collapsed="false">
      <c r="A380" s="163" t="n">
        <v>21127</v>
      </c>
      <c r="B380" s="164" t="s">
        <v>361</v>
      </c>
      <c r="C380" s="165" t="s">
        <v>76</v>
      </c>
      <c r="D380" s="165" t="s">
        <v>31</v>
      </c>
      <c r="E380" s="163" t="n">
        <v>0.45</v>
      </c>
      <c r="F380" s="166" t="n">
        <f aca="false">IF(C380="MAT.",VLOOKUP(A380,INSUMOS_AUX!A:F,6,0),0)</f>
        <v>3.08</v>
      </c>
      <c r="G380" s="167" t="n">
        <f aca="false">IF(C380="M.O.",VLOOKUP(A380,INSUMOS_AUX!A:F,6,0),0)</f>
        <v>0</v>
      </c>
    </row>
    <row r="381" customFormat="false" ht="15" hidden="false" customHeight="false" outlineLevel="0" collapsed="false">
      <c r="A381" s="163" t="n">
        <v>2436</v>
      </c>
      <c r="B381" s="164" t="s">
        <v>350</v>
      </c>
      <c r="C381" s="165" t="s">
        <v>278</v>
      </c>
      <c r="D381" s="165" t="s">
        <v>289</v>
      </c>
      <c r="E381" s="163" t="n">
        <v>0.185436</v>
      </c>
      <c r="F381" s="166" t="n">
        <f aca="false">IF(C381="MAT.",VLOOKUP(A381,INSUMOS_AUX!A:F,6,0),0)</f>
        <v>0</v>
      </c>
      <c r="G381" s="167" t="n">
        <f aca="false">IF(C381="M.O.",VLOOKUP(A381,INSUMOS_AUX!A:F,6,0),0)</f>
        <v>17.73</v>
      </c>
    </row>
    <row r="382" customFormat="false" ht="15" hidden="false" customHeight="false" outlineLevel="0" collapsed="false">
      <c r="A382" s="163" t="n">
        <v>247</v>
      </c>
      <c r="B382" s="164" t="s">
        <v>351</v>
      </c>
      <c r="C382" s="165" t="s">
        <v>278</v>
      </c>
      <c r="D382" s="165" t="s">
        <v>289</v>
      </c>
      <c r="E382" s="163" t="n">
        <v>0.185436</v>
      </c>
      <c r="F382" s="166" t="n">
        <f aca="false">IF(C382="MAT.",VLOOKUP(A382,INSUMOS_AUX!A:F,6,0),0)</f>
        <v>0</v>
      </c>
      <c r="G382" s="167" t="n">
        <f aca="false">IF(C382="M.O.",VLOOKUP(A382,INSUMOS_AUX!A:F,6,0),0)</f>
        <v>11.52</v>
      </c>
    </row>
    <row r="383" customFormat="false" ht="15" hidden="false" customHeight="false" outlineLevel="0" collapsed="false">
      <c r="A383" s="163" t="n">
        <v>37370</v>
      </c>
      <c r="B383" s="164" t="s">
        <v>294</v>
      </c>
      <c r="C383" s="165" t="s">
        <v>76</v>
      </c>
      <c r="D383" s="165" t="s">
        <v>289</v>
      </c>
      <c r="E383" s="163" t="n">
        <v>0.36</v>
      </c>
      <c r="F383" s="166" t="n">
        <f aca="false">IF(C383="MAT.",VLOOKUP(A383,INSUMOS_AUX!A:F,6,0),0)</f>
        <v>2.11</v>
      </c>
      <c r="G383" s="167" t="n">
        <f aca="false">IF(C383="M.O.",VLOOKUP(A383,INSUMOS_AUX!A:F,6,0),0)</f>
        <v>0</v>
      </c>
    </row>
    <row r="384" customFormat="false" ht="15" hidden="false" customHeight="false" outlineLevel="0" collapsed="false">
      <c r="A384" s="163" t="n">
        <v>37371</v>
      </c>
      <c r="B384" s="164" t="s">
        <v>295</v>
      </c>
      <c r="C384" s="165" t="s">
        <v>76</v>
      </c>
      <c r="D384" s="165" t="s">
        <v>289</v>
      </c>
      <c r="E384" s="163" t="n">
        <v>0.36</v>
      </c>
      <c r="F384" s="166" t="n">
        <f aca="false">IF(C384="MAT.",VLOOKUP(A384,INSUMOS_AUX!A:F,6,0),0)</f>
        <v>0.75</v>
      </c>
      <c r="G384" s="167" t="n">
        <f aca="false">IF(C384="M.O.",VLOOKUP(A384,INSUMOS_AUX!A:F,6,0),0)</f>
        <v>0</v>
      </c>
    </row>
    <row r="385" customFormat="false" ht="15" hidden="false" customHeight="false" outlineLevel="0" collapsed="false">
      <c r="A385" s="163" t="n">
        <v>37372</v>
      </c>
      <c r="B385" s="164" t="s">
        <v>296</v>
      </c>
      <c r="C385" s="165" t="s">
        <v>76</v>
      </c>
      <c r="D385" s="165" t="s">
        <v>289</v>
      </c>
      <c r="E385" s="163" t="n">
        <v>0.36</v>
      </c>
      <c r="F385" s="166" t="n">
        <f aca="false">IF(C385="MAT.",VLOOKUP(A385,INSUMOS_AUX!A:F,6,0),0)</f>
        <v>0.81</v>
      </c>
      <c r="G385" s="167" t="n">
        <f aca="false">IF(C385="M.O.",VLOOKUP(A385,INSUMOS_AUX!A:F,6,0),0)</f>
        <v>0</v>
      </c>
    </row>
    <row r="386" customFormat="false" ht="15" hidden="false" customHeight="false" outlineLevel="0" collapsed="false">
      <c r="A386" s="163" t="n">
        <v>37373</v>
      </c>
      <c r="B386" s="164" t="s">
        <v>297</v>
      </c>
      <c r="C386" s="165" t="s">
        <v>76</v>
      </c>
      <c r="D386" s="165" t="s">
        <v>289</v>
      </c>
      <c r="E386" s="163" t="n">
        <v>0.36</v>
      </c>
      <c r="F386" s="166" t="n">
        <f aca="false">IF(C386="MAT.",VLOOKUP(A386,INSUMOS_AUX!A:F,6,0),0)</f>
        <v>0.06</v>
      </c>
      <c r="G386" s="167" t="n">
        <f aca="false">IF(C386="M.O.",VLOOKUP(A386,INSUMOS_AUX!A:F,6,0),0)</f>
        <v>0</v>
      </c>
    </row>
    <row r="387" customFormat="false" ht="31.5" hidden="false" customHeight="false" outlineLevel="0" collapsed="false">
      <c r="A387" s="163" t="n">
        <v>39258</v>
      </c>
      <c r="B387" s="164" t="s">
        <v>362</v>
      </c>
      <c r="C387" s="165" t="s">
        <v>76</v>
      </c>
      <c r="D387" s="165" t="s">
        <v>85</v>
      </c>
      <c r="E387" s="163" t="n">
        <v>0.8</v>
      </c>
      <c r="F387" s="166" t="n">
        <f aca="false">IF(C387="MAT.",VLOOKUP(A387,INSUMOS_AUX!A:F,6,0),0)</f>
        <v>7.76</v>
      </c>
      <c r="G387" s="167" t="n">
        <f aca="false">IF(C387="M.O.",VLOOKUP(A387,INSUMOS_AUX!A:F,6,0),0)</f>
        <v>0</v>
      </c>
    </row>
    <row r="388" customFormat="false" ht="21" hidden="false" customHeight="false" outlineLevel="0" collapsed="false">
      <c r="A388" s="163" t="n">
        <v>43460</v>
      </c>
      <c r="B388" s="164" t="s">
        <v>352</v>
      </c>
      <c r="C388" s="165" t="s">
        <v>76</v>
      </c>
      <c r="D388" s="165" t="s">
        <v>289</v>
      </c>
      <c r="E388" s="163" t="n">
        <v>0.36</v>
      </c>
      <c r="F388" s="166" t="n">
        <f aca="false">IF(C388="MAT.",VLOOKUP(A388,INSUMOS_AUX!A:F,6,0),0)</f>
        <v>0.78</v>
      </c>
      <c r="G388" s="167" t="n">
        <f aca="false">IF(C388="M.O.",VLOOKUP(A388,INSUMOS_AUX!A:F,6,0),0)</f>
        <v>0</v>
      </c>
    </row>
    <row r="389" customFormat="false" ht="21" hidden="false" customHeight="false" outlineLevel="0" collapsed="false">
      <c r="A389" s="163" t="n">
        <v>43484</v>
      </c>
      <c r="B389" s="164" t="s">
        <v>353</v>
      </c>
      <c r="C389" s="165" t="s">
        <v>76</v>
      </c>
      <c r="D389" s="165" t="s">
        <v>289</v>
      </c>
      <c r="E389" s="163" t="n">
        <v>0.36</v>
      </c>
      <c r="F389" s="166" t="n">
        <f aca="false">IF(C389="MAT.",VLOOKUP(A389,INSUMOS_AUX!A:F,6,0),0)</f>
        <v>1.07</v>
      </c>
      <c r="G389" s="167" t="n">
        <f aca="false">IF(C389="M.O.",VLOOKUP(A389,INSUMOS_AUX!A:F,6,0),0)</f>
        <v>0</v>
      </c>
    </row>
    <row r="390" customFormat="false" ht="15" hidden="false" customHeight="false" outlineLevel="0" collapsed="false">
      <c r="A390" s="152"/>
      <c r="B390" s="153"/>
      <c r="C390" s="154"/>
      <c r="D390" s="154"/>
      <c r="E390" s="154"/>
      <c r="F390" s="154"/>
      <c r="G390" s="154"/>
    </row>
    <row r="391" customFormat="false" ht="15" hidden="false" customHeight="false" outlineLevel="0" collapsed="false">
      <c r="A391" s="158" t="s">
        <v>185</v>
      </c>
      <c r="B391" s="159" t="s">
        <v>186</v>
      </c>
      <c r="C391" s="160" t="s">
        <v>61</v>
      </c>
      <c r="D391" s="160" t="s">
        <v>31</v>
      </c>
      <c r="E391" s="161" t="n">
        <v>242</v>
      </c>
      <c r="F391" s="161" t="n">
        <f aca="false">SUMPRODUCT($E392:$E401,F392:F401)</f>
        <v>4.1512</v>
      </c>
      <c r="G391" s="161" t="n">
        <f aca="false">SUMPRODUCT($E392:$E401,G392:G401)</f>
        <v>4.821336</v>
      </c>
    </row>
    <row r="392" customFormat="false" ht="31.5" hidden="false" customHeight="false" outlineLevel="0" collapsed="false">
      <c r="A392" s="163" t="n">
        <v>1014</v>
      </c>
      <c r="B392" s="164" t="s">
        <v>360</v>
      </c>
      <c r="C392" s="165" t="s">
        <v>76</v>
      </c>
      <c r="D392" s="165" t="s">
        <v>85</v>
      </c>
      <c r="E392" s="163" t="n">
        <v>1.2</v>
      </c>
      <c r="F392" s="166" t="n">
        <f aca="false">IF(C392="MAT.",VLOOKUP(A392,INSUMOS_AUX!A:F,6,0),0)</f>
        <v>1.92</v>
      </c>
      <c r="G392" s="167" t="n">
        <f aca="false">IF(C392="M.O.",VLOOKUP(A392,INSUMOS_AUX!A:F,6,0),0)</f>
        <v>0</v>
      </c>
    </row>
    <row r="393" customFormat="false" ht="21" hidden="false" customHeight="false" outlineLevel="0" collapsed="false">
      <c r="A393" s="163" t="n">
        <v>21127</v>
      </c>
      <c r="B393" s="164" t="s">
        <v>361</v>
      </c>
      <c r="C393" s="165" t="s">
        <v>76</v>
      </c>
      <c r="D393" s="165" t="s">
        <v>31</v>
      </c>
      <c r="E393" s="163" t="n">
        <v>0.02</v>
      </c>
      <c r="F393" s="166" t="n">
        <f aca="false">IF(C393="MAT.",VLOOKUP(A393,INSUMOS_AUX!A:F,6,0),0)</f>
        <v>3.08</v>
      </c>
      <c r="G393" s="167" t="n">
        <f aca="false">IF(C393="M.O.",VLOOKUP(A393,INSUMOS_AUX!A:F,6,0),0)</f>
        <v>0</v>
      </c>
    </row>
    <row r="394" customFormat="false" ht="15" hidden="false" customHeight="false" outlineLevel="0" collapsed="false">
      <c r="A394" s="163" t="n">
        <v>2436</v>
      </c>
      <c r="B394" s="164" t="s">
        <v>350</v>
      </c>
      <c r="C394" s="165" t="s">
        <v>278</v>
      </c>
      <c r="D394" s="165" t="s">
        <v>289</v>
      </c>
      <c r="E394" s="163" t="n">
        <v>0.164832</v>
      </c>
      <c r="F394" s="166" t="n">
        <f aca="false">IF(C394="MAT.",VLOOKUP(A394,INSUMOS_AUX!A:F,6,0),0)</f>
        <v>0</v>
      </c>
      <c r="G394" s="167" t="n">
        <f aca="false">IF(C394="M.O.",VLOOKUP(A394,INSUMOS_AUX!A:F,6,0),0)</f>
        <v>17.73</v>
      </c>
    </row>
    <row r="395" customFormat="false" ht="15" hidden="false" customHeight="false" outlineLevel="0" collapsed="false">
      <c r="A395" s="163" t="n">
        <v>247</v>
      </c>
      <c r="B395" s="164" t="s">
        <v>351</v>
      </c>
      <c r="C395" s="165" t="s">
        <v>278</v>
      </c>
      <c r="D395" s="165" t="s">
        <v>289</v>
      </c>
      <c r="E395" s="163" t="n">
        <v>0.164832</v>
      </c>
      <c r="F395" s="166" t="n">
        <f aca="false">IF(C395="MAT.",VLOOKUP(A395,INSUMOS_AUX!A:F,6,0),0)</f>
        <v>0</v>
      </c>
      <c r="G395" s="167" t="n">
        <f aca="false">IF(C395="M.O.",VLOOKUP(A395,INSUMOS_AUX!A:F,6,0),0)</f>
        <v>11.52</v>
      </c>
    </row>
    <row r="396" customFormat="false" ht="15" hidden="false" customHeight="false" outlineLevel="0" collapsed="false">
      <c r="A396" s="163" t="n">
        <v>37370</v>
      </c>
      <c r="B396" s="164" t="s">
        <v>294</v>
      </c>
      <c r="C396" s="165" t="s">
        <v>76</v>
      </c>
      <c r="D396" s="165" t="s">
        <v>289</v>
      </c>
      <c r="E396" s="163" t="n">
        <v>0.32</v>
      </c>
      <c r="F396" s="166" t="n">
        <f aca="false">IF(C396="MAT.",VLOOKUP(A396,INSUMOS_AUX!A:F,6,0),0)</f>
        <v>2.11</v>
      </c>
      <c r="G396" s="167" t="n">
        <f aca="false">IF(C396="M.O.",VLOOKUP(A396,INSUMOS_AUX!A:F,6,0),0)</f>
        <v>0</v>
      </c>
    </row>
    <row r="397" customFormat="false" ht="15" hidden="false" customHeight="false" outlineLevel="0" collapsed="false">
      <c r="A397" s="163" t="n">
        <v>37371</v>
      </c>
      <c r="B397" s="164" t="s">
        <v>295</v>
      </c>
      <c r="C397" s="165" t="s">
        <v>76</v>
      </c>
      <c r="D397" s="165" t="s">
        <v>289</v>
      </c>
      <c r="E397" s="163" t="n">
        <v>0.32</v>
      </c>
      <c r="F397" s="166" t="n">
        <f aca="false">IF(C397="MAT.",VLOOKUP(A397,INSUMOS_AUX!A:F,6,0),0)</f>
        <v>0.75</v>
      </c>
      <c r="G397" s="167" t="n">
        <f aca="false">IF(C397="M.O.",VLOOKUP(A397,INSUMOS_AUX!A:F,6,0),0)</f>
        <v>0</v>
      </c>
    </row>
    <row r="398" customFormat="false" ht="15" hidden="false" customHeight="false" outlineLevel="0" collapsed="false">
      <c r="A398" s="163" t="n">
        <v>37372</v>
      </c>
      <c r="B398" s="164" t="s">
        <v>296</v>
      </c>
      <c r="C398" s="165" t="s">
        <v>76</v>
      </c>
      <c r="D398" s="165" t="s">
        <v>289</v>
      </c>
      <c r="E398" s="163" t="n">
        <v>0.32</v>
      </c>
      <c r="F398" s="166" t="n">
        <f aca="false">IF(C398="MAT.",VLOOKUP(A398,INSUMOS_AUX!A:F,6,0),0)</f>
        <v>0.81</v>
      </c>
      <c r="G398" s="167" t="n">
        <f aca="false">IF(C398="M.O.",VLOOKUP(A398,INSUMOS_AUX!A:F,6,0),0)</f>
        <v>0</v>
      </c>
    </row>
    <row r="399" customFormat="false" ht="15" hidden="false" customHeight="false" outlineLevel="0" collapsed="false">
      <c r="A399" s="163" t="n">
        <v>37373</v>
      </c>
      <c r="B399" s="164" t="s">
        <v>297</v>
      </c>
      <c r="C399" s="165" t="s">
        <v>76</v>
      </c>
      <c r="D399" s="165" t="s">
        <v>289</v>
      </c>
      <c r="E399" s="163" t="n">
        <v>0.32</v>
      </c>
      <c r="F399" s="166" t="n">
        <f aca="false">IF(C399="MAT.",VLOOKUP(A399,INSUMOS_AUX!A:F,6,0),0)</f>
        <v>0.06</v>
      </c>
      <c r="G399" s="167" t="n">
        <f aca="false">IF(C399="M.O.",VLOOKUP(A399,INSUMOS_AUX!A:F,6,0),0)</f>
        <v>0</v>
      </c>
    </row>
    <row r="400" customFormat="false" ht="21" hidden="false" customHeight="false" outlineLevel="0" collapsed="false">
      <c r="A400" s="163" t="n">
        <v>43460</v>
      </c>
      <c r="B400" s="164" t="s">
        <v>352</v>
      </c>
      <c r="C400" s="165" t="s">
        <v>76</v>
      </c>
      <c r="D400" s="165" t="s">
        <v>289</v>
      </c>
      <c r="E400" s="163" t="n">
        <v>0.32</v>
      </c>
      <c r="F400" s="166" t="n">
        <f aca="false">IF(C400="MAT.",VLOOKUP(A400,INSUMOS_AUX!A:F,6,0),0)</f>
        <v>0.78</v>
      </c>
      <c r="G400" s="167" t="n">
        <f aca="false">IF(C400="M.O.",VLOOKUP(A400,INSUMOS_AUX!A:F,6,0),0)</f>
        <v>0</v>
      </c>
    </row>
    <row r="401" customFormat="false" ht="21" hidden="false" customHeight="false" outlineLevel="0" collapsed="false">
      <c r="A401" s="163" t="n">
        <v>43484</v>
      </c>
      <c r="B401" s="164" t="s">
        <v>353</v>
      </c>
      <c r="C401" s="165" t="s">
        <v>76</v>
      </c>
      <c r="D401" s="165" t="s">
        <v>289</v>
      </c>
      <c r="E401" s="163" t="n">
        <v>0.32</v>
      </c>
      <c r="F401" s="166" t="n">
        <f aca="false">IF(C401="MAT.",VLOOKUP(A401,INSUMOS_AUX!A:F,6,0),0)</f>
        <v>1.07</v>
      </c>
      <c r="G401" s="167" t="n">
        <f aca="false">IF(C401="M.O.",VLOOKUP(A401,INSUMOS_AUX!A:F,6,0),0)</f>
        <v>0</v>
      </c>
    </row>
    <row r="402" customFormat="false" ht="15" hidden="false" customHeight="false" outlineLevel="0" collapsed="false">
      <c r="A402" s="152"/>
      <c r="B402" s="153"/>
      <c r="C402" s="154"/>
      <c r="D402" s="154"/>
      <c r="E402" s="154"/>
      <c r="F402" s="154"/>
      <c r="G402" s="154"/>
    </row>
    <row r="403" customFormat="false" ht="21" hidden="false" customHeight="false" outlineLevel="0" collapsed="false">
      <c r="A403" s="158" t="s">
        <v>188</v>
      </c>
      <c r="B403" s="159" t="s">
        <v>189</v>
      </c>
      <c r="C403" s="160" t="s">
        <v>61</v>
      </c>
      <c r="D403" s="160" t="s">
        <v>31</v>
      </c>
      <c r="E403" s="161" t="n">
        <v>881</v>
      </c>
      <c r="F403" s="161" t="n">
        <f aca="false">SUMPRODUCT($E404:$E414,F404:F414)</f>
        <v>12.5524</v>
      </c>
      <c r="G403" s="161" t="n">
        <f aca="false">SUMPRODUCT($E404:$E414,G404:G414)</f>
        <v>7.08133725</v>
      </c>
    </row>
    <row r="404" customFormat="false" ht="21" hidden="false" customHeight="false" outlineLevel="0" collapsed="false">
      <c r="A404" s="163" t="n">
        <v>21127</v>
      </c>
      <c r="B404" s="164" t="s">
        <v>361</v>
      </c>
      <c r="C404" s="165" t="s">
        <v>76</v>
      </c>
      <c r="D404" s="165" t="s">
        <v>31</v>
      </c>
      <c r="E404" s="163" t="n">
        <v>0.42</v>
      </c>
      <c r="F404" s="166" t="n">
        <f aca="false">IF(C404="MAT.",VLOOKUP(A404,INSUMOS_AUX!A:F,6,0),0)</f>
        <v>3.08</v>
      </c>
      <c r="G404" s="167" t="n">
        <f aca="false">IF(C404="M.O.",VLOOKUP(A404,INSUMOS_AUX!A:F,6,0),0)</f>
        <v>0</v>
      </c>
    </row>
    <row r="405" customFormat="false" ht="15" hidden="false" customHeight="false" outlineLevel="0" collapsed="false">
      <c r="A405" s="163" t="n">
        <v>2436</v>
      </c>
      <c r="B405" s="164" t="s">
        <v>350</v>
      </c>
      <c r="C405" s="165" t="s">
        <v>278</v>
      </c>
      <c r="D405" s="165" t="s">
        <v>289</v>
      </c>
      <c r="E405" s="163" t="n">
        <v>0.242097</v>
      </c>
      <c r="F405" s="166" t="n">
        <f aca="false">IF(C405="MAT.",VLOOKUP(A405,INSUMOS_AUX!A:F,6,0),0)</f>
        <v>0</v>
      </c>
      <c r="G405" s="167" t="n">
        <f aca="false">IF(C405="M.O.",VLOOKUP(A405,INSUMOS_AUX!A:F,6,0),0)</f>
        <v>17.73</v>
      </c>
    </row>
    <row r="406" customFormat="false" ht="15" hidden="false" customHeight="false" outlineLevel="0" collapsed="false">
      <c r="A406" s="163" t="n">
        <v>247</v>
      </c>
      <c r="B406" s="164" t="s">
        <v>351</v>
      </c>
      <c r="C406" s="165" t="s">
        <v>278</v>
      </c>
      <c r="D406" s="165" t="s">
        <v>289</v>
      </c>
      <c r="E406" s="163" t="n">
        <v>0.242097</v>
      </c>
      <c r="F406" s="166" t="n">
        <f aca="false">IF(C406="MAT.",VLOOKUP(A406,INSUMOS_AUX!A:F,6,0),0)</f>
        <v>0</v>
      </c>
      <c r="G406" s="167" t="n">
        <f aca="false">IF(C406="M.O.",VLOOKUP(A406,INSUMOS_AUX!A:F,6,0),0)</f>
        <v>11.52</v>
      </c>
    </row>
    <row r="407" customFormat="false" ht="15" hidden="false" customHeight="false" outlineLevel="0" collapsed="false">
      <c r="A407" s="163" t="n">
        <v>37370</v>
      </c>
      <c r="B407" s="164" t="s">
        <v>294</v>
      </c>
      <c r="C407" s="165" t="s">
        <v>76</v>
      </c>
      <c r="D407" s="165" t="s">
        <v>289</v>
      </c>
      <c r="E407" s="163" t="n">
        <v>0.47</v>
      </c>
      <c r="F407" s="166" t="n">
        <f aca="false">IF(C407="MAT.",VLOOKUP(A407,INSUMOS_AUX!A:F,6,0),0)</f>
        <v>2.11</v>
      </c>
      <c r="G407" s="167" t="n">
        <f aca="false">IF(C407="M.O.",VLOOKUP(A407,INSUMOS_AUX!A:F,6,0),0)</f>
        <v>0</v>
      </c>
    </row>
    <row r="408" customFormat="false" ht="15" hidden="false" customHeight="false" outlineLevel="0" collapsed="false">
      <c r="A408" s="163" t="n">
        <v>37371</v>
      </c>
      <c r="B408" s="164" t="s">
        <v>295</v>
      </c>
      <c r="C408" s="165" t="s">
        <v>76</v>
      </c>
      <c r="D408" s="165" t="s">
        <v>289</v>
      </c>
      <c r="E408" s="163" t="n">
        <v>0.47</v>
      </c>
      <c r="F408" s="166" t="n">
        <f aca="false">IF(C408="MAT.",VLOOKUP(A408,INSUMOS_AUX!A:F,6,0),0)</f>
        <v>0.75</v>
      </c>
      <c r="G408" s="167" t="n">
        <f aca="false">IF(C408="M.O.",VLOOKUP(A408,INSUMOS_AUX!A:F,6,0),0)</f>
        <v>0</v>
      </c>
    </row>
    <row r="409" customFormat="false" ht="15" hidden="false" customHeight="false" outlineLevel="0" collapsed="false">
      <c r="A409" s="163" t="n">
        <v>37372</v>
      </c>
      <c r="B409" s="164" t="s">
        <v>296</v>
      </c>
      <c r="C409" s="165" t="s">
        <v>76</v>
      </c>
      <c r="D409" s="165" t="s">
        <v>289</v>
      </c>
      <c r="E409" s="163" t="n">
        <v>0.47</v>
      </c>
      <c r="F409" s="166" t="n">
        <f aca="false">IF(C409="MAT.",VLOOKUP(A409,INSUMOS_AUX!A:F,6,0),0)</f>
        <v>0.81</v>
      </c>
      <c r="G409" s="167" t="n">
        <f aca="false">IF(C409="M.O.",VLOOKUP(A409,INSUMOS_AUX!A:F,6,0),0)</f>
        <v>0</v>
      </c>
    </row>
    <row r="410" customFormat="false" ht="15" hidden="false" customHeight="false" outlineLevel="0" collapsed="false">
      <c r="A410" s="163" t="n">
        <v>37373</v>
      </c>
      <c r="B410" s="164" t="s">
        <v>297</v>
      </c>
      <c r="C410" s="165" t="s">
        <v>76</v>
      </c>
      <c r="D410" s="165" t="s">
        <v>289</v>
      </c>
      <c r="E410" s="163" t="n">
        <v>0.47</v>
      </c>
      <c r="F410" s="166" t="n">
        <f aca="false">IF(C410="MAT.",VLOOKUP(A410,INSUMOS_AUX!A:F,6,0),0)</f>
        <v>0.06</v>
      </c>
      <c r="G410" s="167" t="n">
        <f aca="false">IF(C410="M.O.",VLOOKUP(A410,INSUMOS_AUX!A:F,6,0),0)</f>
        <v>0</v>
      </c>
    </row>
    <row r="411" customFormat="false" ht="21" hidden="false" customHeight="false" outlineLevel="0" collapsed="false">
      <c r="A411" s="163" t="n">
        <v>404</v>
      </c>
      <c r="B411" s="164" t="s">
        <v>363</v>
      </c>
      <c r="C411" s="165" t="s">
        <v>76</v>
      </c>
      <c r="D411" s="165" t="s">
        <v>85</v>
      </c>
      <c r="E411" s="163" t="n">
        <v>0.42</v>
      </c>
      <c r="F411" s="166" t="n">
        <f aca="false">IF(C411="MAT.",VLOOKUP(A411,INSUMOS_AUX!A:F,6,0),0)</f>
        <v>1.11</v>
      </c>
      <c r="G411" s="167" t="n">
        <f aca="false">IF(C411="M.O.",VLOOKUP(A411,INSUMOS_AUX!A:F,6,0),0)</f>
        <v>0</v>
      </c>
    </row>
    <row r="412" customFormat="false" ht="21" hidden="false" customHeight="false" outlineLevel="0" collapsed="false">
      <c r="A412" s="163" t="n">
        <v>43460</v>
      </c>
      <c r="B412" s="164" t="s">
        <v>352</v>
      </c>
      <c r="C412" s="165" t="s">
        <v>76</v>
      </c>
      <c r="D412" s="165" t="s">
        <v>289</v>
      </c>
      <c r="E412" s="163" t="n">
        <v>0.47</v>
      </c>
      <c r="F412" s="166" t="n">
        <f aca="false">IF(C412="MAT.",VLOOKUP(A412,INSUMOS_AUX!A:F,6,0),0)</f>
        <v>0.78</v>
      </c>
      <c r="G412" s="167" t="n">
        <f aca="false">IF(C412="M.O.",VLOOKUP(A412,INSUMOS_AUX!A:F,6,0),0)</f>
        <v>0</v>
      </c>
    </row>
    <row r="413" customFormat="false" ht="21" hidden="false" customHeight="false" outlineLevel="0" collapsed="false">
      <c r="A413" s="163" t="n">
        <v>43484</v>
      </c>
      <c r="B413" s="164" t="s">
        <v>353</v>
      </c>
      <c r="C413" s="165" t="s">
        <v>76</v>
      </c>
      <c r="D413" s="165" t="s">
        <v>289</v>
      </c>
      <c r="E413" s="163" t="n">
        <v>0.47</v>
      </c>
      <c r="F413" s="166" t="n">
        <f aca="false">IF(C413="MAT.",VLOOKUP(A413,INSUMOS_AUX!A:F,6,0),0)</f>
        <v>1.07</v>
      </c>
      <c r="G413" s="167" t="n">
        <f aca="false">IF(C413="M.O.",VLOOKUP(A413,INSUMOS_AUX!A:F,6,0),0)</f>
        <v>0</v>
      </c>
    </row>
    <row r="414" customFormat="false" ht="15" hidden="false" customHeight="false" outlineLevel="0" collapsed="false">
      <c r="A414" s="163" t="s">
        <v>364</v>
      </c>
      <c r="B414" s="164" t="s">
        <v>365</v>
      </c>
      <c r="C414" s="165" t="s">
        <v>76</v>
      </c>
      <c r="D414" s="165" t="s">
        <v>31</v>
      </c>
      <c r="E414" s="163" t="n">
        <v>1</v>
      </c>
      <c r="F414" s="166" t="n">
        <f aca="false">IF(C414="MAT.",VLOOKUP(A414,INSUMOS_AUX!A:F,6,0),0)</f>
        <v>8.17</v>
      </c>
      <c r="G414" s="167" t="n">
        <f aca="false">IF(C414="M.O.",VLOOKUP(A414,INSUMOS_AUX!A:F,6,0),0)</f>
        <v>0</v>
      </c>
    </row>
    <row r="415" customFormat="false" ht="15" hidden="false" customHeight="false" outlineLevel="0" collapsed="false">
      <c r="A415" s="152"/>
      <c r="B415" s="153"/>
      <c r="C415" s="154"/>
      <c r="D415" s="154"/>
      <c r="E415" s="154"/>
      <c r="F415" s="154"/>
      <c r="G415" s="154"/>
    </row>
    <row r="416" customFormat="false" ht="15" hidden="false" customHeight="false" outlineLevel="0" collapsed="false">
      <c r="A416" s="158" t="s">
        <v>191</v>
      </c>
      <c r="B416" s="159" t="s">
        <v>192</v>
      </c>
      <c r="C416" s="160" t="s">
        <v>61</v>
      </c>
      <c r="D416" s="160" t="s">
        <v>31</v>
      </c>
      <c r="E416" s="162" t="n">
        <v>2928</v>
      </c>
      <c r="F416" s="161" t="n">
        <f aca="false">SUMPRODUCT($E417:$E425,F417:F425)</f>
        <v>5.5572</v>
      </c>
      <c r="G416" s="161" t="n">
        <f aca="false">SUMPRODUCT($E417:$E425,G417:G425)</f>
        <v>5.1226695</v>
      </c>
    </row>
    <row r="417" customFormat="false" ht="15" hidden="false" customHeight="false" outlineLevel="0" collapsed="false">
      <c r="A417" s="163" t="n">
        <v>2436</v>
      </c>
      <c r="B417" s="164" t="s">
        <v>350</v>
      </c>
      <c r="C417" s="165" t="s">
        <v>278</v>
      </c>
      <c r="D417" s="165" t="s">
        <v>289</v>
      </c>
      <c r="E417" s="163" t="n">
        <v>0.175134</v>
      </c>
      <c r="F417" s="166" t="n">
        <f aca="false">IF(C417="MAT.",VLOOKUP(A417,INSUMOS_AUX!A:F,6,0),0)</f>
        <v>0</v>
      </c>
      <c r="G417" s="167" t="n">
        <f aca="false">IF(C417="M.O.",VLOOKUP(A417,INSUMOS_AUX!A:F,6,0),0)</f>
        <v>17.73</v>
      </c>
    </row>
    <row r="418" customFormat="false" ht="15" hidden="false" customHeight="false" outlineLevel="0" collapsed="false">
      <c r="A418" s="163" t="n">
        <v>247</v>
      </c>
      <c r="B418" s="164" t="s">
        <v>351</v>
      </c>
      <c r="C418" s="165" t="s">
        <v>278</v>
      </c>
      <c r="D418" s="165" t="s">
        <v>289</v>
      </c>
      <c r="E418" s="163" t="n">
        <v>0.175134</v>
      </c>
      <c r="F418" s="166" t="n">
        <f aca="false">IF(C418="MAT.",VLOOKUP(A418,INSUMOS_AUX!A:F,6,0),0)</f>
        <v>0</v>
      </c>
      <c r="G418" s="167" t="n">
        <f aca="false">IF(C418="M.O.",VLOOKUP(A418,INSUMOS_AUX!A:F,6,0),0)</f>
        <v>11.52</v>
      </c>
    </row>
    <row r="419" customFormat="false" ht="15" hidden="false" customHeight="false" outlineLevel="0" collapsed="false">
      <c r="A419" s="163" t="n">
        <v>37370</v>
      </c>
      <c r="B419" s="164" t="s">
        <v>294</v>
      </c>
      <c r="C419" s="165" t="s">
        <v>76</v>
      </c>
      <c r="D419" s="165" t="s">
        <v>289</v>
      </c>
      <c r="E419" s="163" t="n">
        <v>0.34</v>
      </c>
      <c r="F419" s="166" t="n">
        <f aca="false">IF(C419="MAT.",VLOOKUP(A419,INSUMOS_AUX!A:F,6,0),0)</f>
        <v>2.11</v>
      </c>
      <c r="G419" s="167" t="n">
        <f aca="false">IF(C419="M.O.",VLOOKUP(A419,INSUMOS_AUX!A:F,6,0),0)</f>
        <v>0</v>
      </c>
    </row>
    <row r="420" customFormat="false" ht="15" hidden="false" customHeight="false" outlineLevel="0" collapsed="false">
      <c r="A420" s="163" t="n">
        <v>37371</v>
      </c>
      <c r="B420" s="164" t="s">
        <v>295</v>
      </c>
      <c r="C420" s="165" t="s">
        <v>76</v>
      </c>
      <c r="D420" s="165" t="s">
        <v>289</v>
      </c>
      <c r="E420" s="163" t="n">
        <v>0.34</v>
      </c>
      <c r="F420" s="166" t="n">
        <f aca="false">IF(C420="MAT.",VLOOKUP(A420,INSUMOS_AUX!A:F,6,0),0)</f>
        <v>0.75</v>
      </c>
      <c r="G420" s="167" t="n">
        <f aca="false">IF(C420="M.O.",VLOOKUP(A420,INSUMOS_AUX!A:F,6,0),0)</f>
        <v>0</v>
      </c>
    </row>
    <row r="421" customFormat="false" ht="15" hidden="false" customHeight="false" outlineLevel="0" collapsed="false">
      <c r="A421" s="163" t="n">
        <v>37372</v>
      </c>
      <c r="B421" s="164" t="s">
        <v>296</v>
      </c>
      <c r="C421" s="165" t="s">
        <v>76</v>
      </c>
      <c r="D421" s="165" t="s">
        <v>289</v>
      </c>
      <c r="E421" s="163" t="n">
        <v>0.34</v>
      </c>
      <c r="F421" s="166" t="n">
        <f aca="false">IF(C421="MAT.",VLOOKUP(A421,INSUMOS_AUX!A:F,6,0),0)</f>
        <v>0.81</v>
      </c>
      <c r="G421" s="167" t="n">
        <f aca="false">IF(C421="M.O.",VLOOKUP(A421,INSUMOS_AUX!A:F,6,0),0)</f>
        <v>0</v>
      </c>
    </row>
    <row r="422" customFormat="false" ht="15" hidden="false" customHeight="false" outlineLevel="0" collapsed="false">
      <c r="A422" s="163" t="n">
        <v>37373</v>
      </c>
      <c r="B422" s="164" t="s">
        <v>297</v>
      </c>
      <c r="C422" s="165" t="s">
        <v>76</v>
      </c>
      <c r="D422" s="165" t="s">
        <v>289</v>
      </c>
      <c r="E422" s="163" t="n">
        <v>0.34</v>
      </c>
      <c r="F422" s="166" t="n">
        <f aca="false">IF(C422="MAT.",VLOOKUP(A422,INSUMOS_AUX!A:F,6,0),0)</f>
        <v>0.06</v>
      </c>
      <c r="G422" s="167" t="n">
        <f aca="false">IF(C422="M.O.",VLOOKUP(A422,INSUMOS_AUX!A:F,6,0),0)</f>
        <v>0</v>
      </c>
    </row>
    <row r="423" customFormat="false" ht="15" hidden="false" customHeight="false" outlineLevel="0" collapsed="false">
      <c r="A423" s="163" t="n">
        <v>39603</v>
      </c>
      <c r="B423" s="164" t="s">
        <v>366</v>
      </c>
      <c r="C423" s="165" t="s">
        <v>76</v>
      </c>
      <c r="D423" s="165" t="s">
        <v>31</v>
      </c>
      <c r="E423" s="163" t="n">
        <v>1</v>
      </c>
      <c r="F423" s="166" t="n">
        <f aca="false">IF(C423="MAT.",VLOOKUP(A423,INSUMOS_AUX!A:F,6,0),0)</f>
        <v>3.66</v>
      </c>
      <c r="G423" s="167" t="n">
        <f aca="false">IF(C423="M.O.",VLOOKUP(A423,INSUMOS_AUX!A:F,6,0),0)</f>
        <v>0</v>
      </c>
    </row>
    <row r="424" customFormat="false" ht="21" hidden="false" customHeight="false" outlineLevel="0" collapsed="false">
      <c r="A424" s="163" t="n">
        <v>43460</v>
      </c>
      <c r="B424" s="164" t="s">
        <v>352</v>
      </c>
      <c r="C424" s="165" t="s">
        <v>76</v>
      </c>
      <c r="D424" s="165" t="s">
        <v>289</v>
      </c>
      <c r="E424" s="163" t="n">
        <v>0.34</v>
      </c>
      <c r="F424" s="166" t="n">
        <f aca="false">IF(C424="MAT.",VLOOKUP(A424,INSUMOS_AUX!A:F,6,0),0)</f>
        <v>0.78</v>
      </c>
      <c r="G424" s="167" t="n">
        <f aca="false">IF(C424="M.O.",VLOOKUP(A424,INSUMOS_AUX!A:F,6,0),0)</f>
        <v>0</v>
      </c>
    </row>
    <row r="425" customFormat="false" ht="21" hidden="false" customHeight="false" outlineLevel="0" collapsed="false">
      <c r="A425" s="163" t="n">
        <v>43484</v>
      </c>
      <c r="B425" s="164" t="s">
        <v>353</v>
      </c>
      <c r="C425" s="165" t="s">
        <v>76</v>
      </c>
      <c r="D425" s="165" t="s">
        <v>289</v>
      </c>
      <c r="E425" s="163" t="n">
        <v>0.34</v>
      </c>
      <c r="F425" s="166" t="n">
        <f aca="false">IF(C425="MAT.",VLOOKUP(A425,INSUMOS_AUX!A:F,6,0),0)</f>
        <v>1.07</v>
      </c>
      <c r="G425" s="167" t="n">
        <f aca="false">IF(C425="M.O.",VLOOKUP(A425,INSUMOS_AUX!A:F,6,0),0)</f>
        <v>0</v>
      </c>
    </row>
    <row r="426" customFormat="false" ht="15" hidden="false" customHeight="false" outlineLevel="0" collapsed="false">
      <c r="A426" s="152"/>
      <c r="B426" s="153"/>
      <c r="C426" s="154"/>
      <c r="D426" s="154"/>
      <c r="E426" s="154"/>
      <c r="F426" s="154"/>
      <c r="G426" s="154"/>
    </row>
    <row r="427" customFormat="false" ht="15" hidden="false" customHeight="false" outlineLevel="0" collapsed="false">
      <c r="A427" s="158" t="s">
        <v>194</v>
      </c>
      <c r="B427" s="159" t="s">
        <v>195</v>
      </c>
      <c r="C427" s="160" t="s">
        <v>61</v>
      </c>
      <c r="D427" s="160" t="s">
        <v>85</v>
      </c>
      <c r="E427" s="162" t="n">
        <v>29280</v>
      </c>
      <c r="F427" s="161" t="n">
        <f aca="false">SUMPRODUCT($E428:$E436,F428:F436)</f>
        <v>6.19146666666667</v>
      </c>
      <c r="G427" s="161" t="n">
        <f aca="false">SUMPRODUCT($E428:$E436,G428:G436)</f>
        <v>0.9040005</v>
      </c>
    </row>
    <row r="428" customFormat="false" ht="15" hidden="false" customHeight="false" outlineLevel="0" collapsed="false">
      <c r="A428" s="163" t="n">
        <v>2436</v>
      </c>
      <c r="B428" s="164" t="s">
        <v>350</v>
      </c>
      <c r="C428" s="165" t="s">
        <v>278</v>
      </c>
      <c r="D428" s="165" t="s">
        <v>289</v>
      </c>
      <c r="E428" s="163" t="n">
        <v>0.030906</v>
      </c>
      <c r="F428" s="166" t="n">
        <f aca="false">IF(C428="MAT.",VLOOKUP(A428,INSUMOS_AUX!A:F,6,0),0)</f>
        <v>0</v>
      </c>
      <c r="G428" s="167" t="n">
        <f aca="false">IF(C428="M.O.",VLOOKUP(A428,INSUMOS_AUX!A:F,6,0),0)</f>
        <v>17.73</v>
      </c>
    </row>
    <row r="429" customFormat="false" ht="15" hidden="false" customHeight="false" outlineLevel="0" collapsed="false">
      <c r="A429" s="163" t="n">
        <v>247</v>
      </c>
      <c r="B429" s="164" t="s">
        <v>351</v>
      </c>
      <c r="C429" s="165" t="s">
        <v>278</v>
      </c>
      <c r="D429" s="165" t="s">
        <v>289</v>
      </c>
      <c r="E429" s="163" t="n">
        <v>0.030906</v>
      </c>
      <c r="F429" s="166" t="n">
        <f aca="false">IF(C429="MAT.",VLOOKUP(A429,INSUMOS_AUX!A:F,6,0),0)</f>
        <v>0</v>
      </c>
      <c r="G429" s="167" t="n">
        <f aca="false">IF(C429="M.O.",VLOOKUP(A429,INSUMOS_AUX!A:F,6,0),0)</f>
        <v>11.52</v>
      </c>
    </row>
    <row r="430" customFormat="false" ht="15" hidden="false" customHeight="false" outlineLevel="0" collapsed="false">
      <c r="A430" s="163" t="n">
        <v>37370</v>
      </c>
      <c r="B430" s="164" t="s">
        <v>294</v>
      </c>
      <c r="C430" s="165" t="s">
        <v>76</v>
      </c>
      <c r="D430" s="165" t="s">
        <v>289</v>
      </c>
      <c r="E430" s="163" t="n">
        <v>0.06</v>
      </c>
      <c r="F430" s="166" t="n">
        <f aca="false">IF(C430="MAT.",VLOOKUP(A430,INSUMOS_AUX!A:F,6,0),0)</f>
        <v>2.11</v>
      </c>
      <c r="G430" s="167" t="n">
        <f aca="false">IF(C430="M.O.",VLOOKUP(A430,INSUMOS_AUX!A:F,6,0),0)</f>
        <v>0</v>
      </c>
    </row>
    <row r="431" customFormat="false" ht="15" hidden="false" customHeight="false" outlineLevel="0" collapsed="false">
      <c r="A431" s="163" t="n">
        <v>37371</v>
      </c>
      <c r="B431" s="164" t="s">
        <v>295</v>
      </c>
      <c r="C431" s="165" t="s">
        <v>76</v>
      </c>
      <c r="D431" s="165" t="s">
        <v>289</v>
      </c>
      <c r="E431" s="163" t="n">
        <v>0.06</v>
      </c>
      <c r="F431" s="166" t="n">
        <f aca="false">IF(C431="MAT.",VLOOKUP(A431,INSUMOS_AUX!A:F,6,0),0)</f>
        <v>0.75</v>
      </c>
      <c r="G431" s="167" t="n">
        <f aca="false">IF(C431="M.O.",VLOOKUP(A431,INSUMOS_AUX!A:F,6,0),0)</f>
        <v>0</v>
      </c>
    </row>
    <row r="432" customFormat="false" ht="15" hidden="false" customHeight="false" outlineLevel="0" collapsed="false">
      <c r="A432" s="163" t="n">
        <v>37372</v>
      </c>
      <c r="B432" s="164" t="s">
        <v>296</v>
      </c>
      <c r="C432" s="165" t="s">
        <v>76</v>
      </c>
      <c r="D432" s="165" t="s">
        <v>289</v>
      </c>
      <c r="E432" s="163" t="n">
        <v>0.06</v>
      </c>
      <c r="F432" s="166" t="n">
        <f aca="false">IF(C432="MAT.",VLOOKUP(A432,INSUMOS_AUX!A:F,6,0),0)</f>
        <v>0.81</v>
      </c>
      <c r="G432" s="167" t="n">
        <f aca="false">IF(C432="M.O.",VLOOKUP(A432,INSUMOS_AUX!A:F,6,0),0)</f>
        <v>0</v>
      </c>
    </row>
    <row r="433" customFormat="false" ht="15" hidden="false" customHeight="false" outlineLevel="0" collapsed="false">
      <c r="A433" s="163" t="n">
        <v>37373</v>
      </c>
      <c r="B433" s="164" t="s">
        <v>297</v>
      </c>
      <c r="C433" s="165" t="s">
        <v>76</v>
      </c>
      <c r="D433" s="165" t="s">
        <v>289</v>
      </c>
      <c r="E433" s="163" t="n">
        <v>0.06</v>
      </c>
      <c r="F433" s="166" t="n">
        <f aca="false">IF(C433="MAT.",VLOOKUP(A433,INSUMOS_AUX!A:F,6,0),0)</f>
        <v>0.06</v>
      </c>
      <c r="G433" s="167" t="n">
        <f aca="false">IF(C433="M.O.",VLOOKUP(A433,INSUMOS_AUX!A:F,6,0),0)</f>
        <v>0</v>
      </c>
    </row>
    <row r="434" customFormat="false" ht="21" hidden="false" customHeight="false" outlineLevel="0" collapsed="false">
      <c r="A434" s="163" t="n">
        <v>43460</v>
      </c>
      <c r="B434" s="164" t="s">
        <v>352</v>
      </c>
      <c r="C434" s="165" t="s">
        <v>76</v>
      </c>
      <c r="D434" s="165" t="s">
        <v>289</v>
      </c>
      <c r="E434" s="163" t="n">
        <v>0.06</v>
      </c>
      <c r="F434" s="166" t="n">
        <f aca="false">IF(C434="MAT.",VLOOKUP(A434,INSUMOS_AUX!A:F,6,0),0)</f>
        <v>0.78</v>
      </c>
      <c r="G434" s="167" t="n">
        <f aca="false">IF(C434="M.O.",VLOOKUP(A434,INSUMOS_AUX!A:F,6,0),0)</f>
        <v>0</v>
      </c>
    </row>
    <row r="435" customFormat="false" ht="21" hidden="false" customHeight="false" outlineLevel="0" collapsed="false">
      <c r="A435" s="163" t="n">
        <v>43484</v>
      </c>
      <c r="B435" s="164" t="s">
        <v>353</v>
      </c>
      <c r="C435" s="165" t="s">
        <v>76</v>
      </c>
      <c r="D435" s="165" t="s">
        <v>289</v>
      </c>
      <c r="E435" s="163" t="n">
        <v>0.06</v>
      </c>
      <c r="F435" s="166" t="n">
        <f aca="false">IF(C435="MAT.",VLOOKUP(A435,INSUMOS_AUX!A:F,6,0),0)</f>
        <v>1.07</v>
      </c>
      <c r="G435" s="167" t="n">
        <f aca="false">IF(C435="M.O.",VLOOKUP(A435,INSUMOS_AUX!A:F,6,0),0)</f>
        <v>0</v>
      </c>
    </row>
    <row r="436" customFormat="false" ht="15" hidden="false" customHeight="false" outlineLevel="0" collapsed="false">
      <c r="A436" s="163" t="s">
        <v>367</v>
      </c>
      <c r="B436" s="164" t="s">
        <v>368</v>
      </c>
      <c r="C436" s="165" t="s">
        <v>76</v>
      </c>
      <c r="D436" s="165" t="s">
        <v>369</v>
      </c>
      <c r="E436" s="163" t="n">
        <v>1</v>
      </c>
      <c r="F436" s="166" t="n">
        <f aca="false">IF(C436="MAT.",VLOOKUP(A436,INSUMOS_AUX!A:F,6,0),0)</f>
        <v>5.85666666666667</v>
      </c>
      <c r="G436" s="167" t="n">
        <f aca="false">IF(C436="M.O.",VLOOKUP(A436,INSUMOS_AUX!A:F,6,0),0)</f>
        <v>0</v>
      </c>
    </row>
    <row r="437" customFormat="false" ht="15" hidden="false" customHeight="false" outlineLevel="0" collapsed="false">
      <c r="A437" s="152"/>
      <c r="B437" s="153"/>
      <c r="C437" s="154"/>
      <c r="D437" s="154"/>
      <c r="E437" s="154"/>
      <c r="F437" s="154"/>
      <c r="G437" s="154"/>
    </row>
    <row r="438" customFormat="false" ht="21" hidden="false" customHeight="false" outlineLevel="0" collapsed="false">
      <c r="A438" s="155" t="n">
        <v>10</v>
      </c>
      <c r="B438" s="156" t="s">
        <v>196</v>
      </c>
      <c r="C438" s="157"/>
      <c r="D438" s="157"/>
      <c r="E438" s="157"/>
      <c r="F438" s="157"/>
      <c r="G438" s="157"/>
    </row>
    <row r="439" customFormat="false" ht="15" hidden="false" customHeight="false" outlineLevel="0" collapsed="false">
      <c r="A439" s="152"/>
      <c r="B439" s="153"/>
      <c r="C439" s="154"/>
      <c r="D439" s="154"/>
      <c r="E439" s="154"/>
      <c r="F439" s="154"/>
      <c r="G439" s="154"/>
    </row>
    <row r="440" customFormat="false" ht="31.5" hidden="false" customHeight="false" outlineLevel="0" collapsed="false">
      <c r="A440" s="158" t="s">
        <v>198</v>
      </c>
      <c r="B440" s="159" t="s">
        <v>199</v>
      </c>
      <c r="C440" s="160" t="s">
        <v>61</v>
      </c>
      <c r="D440" s="160" t="s">
        <v>81</v>
      </c>
      <c r="E440" s="161" t="n">
        <v>134.31</v>
      </c>
      <c r="F440" s="161" t="n">
        <f aca="false">SUMPRODUCT($E441:$E453,F441:F453)</f>
        <v>393.46904</v>
      </c>
      <c r="G440" s="161" t="n">
        <f aca="false">SUMPRODUCT($E441:$E453,G441:G453)</f>
        <v>27.624022272</v>
      </c>
    </row>
    <row r="441" customFormat="false" ht="15" hidden="false" customHeight="false" outlineLevel="0" collapsed="false">
      <c r="A441" s="163" t="n">
        <v>34357</v>
      </c>
      <c r="B441" s="164" t="s">
        <v>323</v>
      </c>
      <c r="C441" s="165" t="s">
        <v>76</v>
      </c>
      <c r="D441" s="165" t="s">
        <v>106</v>
      </c>
      <c r="E441" s="163" t="n">
        <v>0.14</v>
      </c>
      <c r="F441" s="166" t="n">
        <f aca="false">IF(C441="MAT.",VLOOKUP(A441,INSUMOS_AUX!A:F,6,0),0)</f>
        <v>3.81</v>
      </c>
      <c r="G441" s="167" t="n">
        <f aca="false">IF(C441="M.O.",VLOOKUP(A441,INSUMOS_AUX!A:F,6,0),0)</f>
        <v>0</v>
      </c>
    </row>
    <row r="442" customFormat="false" ht="15" hidden="false" customHeight="false" outlineLevel="0" collapsed="false">
      <c r="A442" s="163" t="n">
        <v>37370</v>
      </c>
      <c r="B442" s="164" t="s">
        <v>294</v>
      </c>
      <c r="C442" s="165" t="s">
        <v>76</v>
      </c>
      <c r="D442" s="165" t="s">
        <v>289</v>
      </c>
      <c r="E442" s="163" t="n">
        <v>1.782</v>
      </c>
      <c r="F442" s="166" t="n">
        <f aca="false">IF(C442="MAT.",VLOOKUP(A442,INSUMOS_AUX!A:F,6,0),0)</f>
        <v>2.11</v>
      </c>
      <c r="G442" s="167" t="n">
        <f aca="false">IF(C442="M.O.",VLOOKUP(A442,INSUMOS_AUX!A:F,6,0),0)</f>
        <v>0</v>
      </c>
    </row>
    <row r="443" customFormat="false" ht="15" hidden="false" customHeight="false" outlineLevel="0" collapsed="false">
      <c r="A443" s="163" t="n">
        <v>37371</v>
      </c>
      <c r="B443" s="164" t="s">
        <v>295</v>
      </c>
      <c r="C443" s="165" t="s">
        <v>76</v>
      </c>
      <c r="D443" s="165" t="s">
        <v>289</v>
      </c>
      <c r="E443" s="163" t="n">
        <v>1.782</v>
      </c>
      <c r="F443" s="166" t="n">
        <f aca="false">IF(C443="MAT.",VLOOKUP(A443,INSUMOS_AUX!A:F,6,0),0)</f>
        <v>0.75</v>
      </c>
      <c r="G443" s="167" t="n">
        <f aca="false">IF(C443="M.O.",VLOOKUP(A443,INSUMOS_AUX!A:F,6,0),0)</f>
        <v>0</v>
      </c>
    </row>
    <row r="444" customFormat="false" ht="15" hidden="false" customHeight="false" outlineLevel="0" collapsed="false">
      <c r="A444" s="163" t="n">
        <v>37372</v>
      </c>
      <c r="B444" s="164" t="s">
        <v>296</v>
      </c>
      <c r="C444" s="165" t="s">
        <v>76</v>
      </c>
      <c r="D444" s="165" t="s">
        <v>289</v>
      </c>
      <c r="E444" s="163" t="n">
        <v>1.782</v>
      </c>
      <c r="F444" s="166" t="n">
        <f aca="false">IF(C444="MAT.",VLOOKUP(A444,INSUMOS_AUX!A:F,6,0),0)</f>
        <v>0.81</v>
      </c>
      <c r="G444" s="167" t="n">
        <f aca="false">IF(C444="M.O.",VLOOKUP(A444,INSUMOS_AUX!A:F,6,0),0)</f>
        <v>0</v>
      </c>
    </row>
    <row r="445" customFormat="false" ht="15" hidden="false" customHeight="false" outlineLevel="0" collapsed="false">
      <c r="A445" s="163" t="n">
        <v>37373</v>
      </c>
      <c r="B445" s="164" t="s">
        <v>297</v>
      </c>
      <c r="C445" s="165" t="s">
        <v>76</v>
      </c>
      <c r="D445" s="165" t="s">
        <v>289</v>
      </c>
      <c r="E445" s="163" t="n">
        <v>1.782</v>
      </c>
      <c r="F445" s="166" t="n">
        <f aca="false">IF(C445="MAT.",VLOOKUP(A445,INSUMOS_AUX!A:F,6,0),0)</f>
        <v>0.06</v>
      </c>
      <c r="G445" s="167" t="n">
        <f aca="false">IF(C445="M.O.",VLOOKUP(A445,INSUMOS_AUX!A:F,6,0),0)</f>
        <v>0</v>
      </c>
    </row>
    <row r="446" customFormat="false" ht="15" hidden="false" customHeight="false" outlineLevel="0" collapsed="false">
      <c r="A446" s="163" t="n">
        <v>37595</v>
      </c>
      <c r="B446" s="164" t="s">
        <v>324</v>
      </c>
      <c r="C446" s="165" t="s">
        <v>76</v>
      </c>
      <c r="D446" s="165" t="s">
        <v>106</v>
      </c>
      <c r="E446" s="163" t="n">
        <v>8.62</v>
      </c>
      <c r="F446" s="166" t="n">
        <f aca="false">IF(C446="MAT.",VLOOKUP(A446,INSUMOS_AUX!A:F,6,0),0)</f>
        <v>1.99</v>
      </c>
      <c r="G446" s="167" t="n">
        <f aca="false">IF(C446="M.O.",VLOOKUP(A446,INSUMOS_AUX!A:F,6,0),0)</f>
        <v>0</v>
      </c>
    </row>
    <row r="447" customFormat="false" ht="21" hidden="false" customHeight="false" outlineLevel="0" collapsed="false">
      <c r="A447" s="163" t="n">
        <v>43465</v>
      </c>
      <c r="B447" s="164" t="s">
        <v>316</v>
      </c>
      <c r="C447" s="165" t="s">
        <v>76</v>
      </c>
      <c r="D447" s="165" t="s">
        <v>289</v>
      </c>
      <c r="E447" s="163" t="n">
        <v>1.188</v>
      </c>
      <c r="F447" s="166" t="n">
        <f aca="false">IF(C447="MAT.",VLOOKUP(A447,INSUMOS_AUX!A:F,6,0),0)</f>
        <v>0.74</v>
      </c>
      <c r="G447" s="167" t="n">
        <f aca="false">IF(C447="M.O.",VLOOKUP(A447,INSUMOS_AUX!A:F,6,0),0)</f>
        <v>0</v>
      </c>
    </row>
    <row r="448" customFormat="false" ht="21" hidden="false" customHeight="false" outlineLevel="0" collapsed="false">
      <c r="A448" s="163" t="n">
        <v>43467</v>
      </c>
      <c r="B448" s="164" t="s">
        <v>301</v>
      </c>
      <c r="C448" s="165" t="s">
        <v>76</v>
      </c>
      <c r="D448" s="165" t="s">
        <v>289</v>
      </c>
      <c r="E448" s="163" t="n">
        <v>0.594</v>
      </c>
      <c r="F448" s="166" t="n">
        <f aca="false">IF(C448="MAT.",VLOOKUP(A448,INSUMOS_AUX!A:F,6,0),0)</f>
        <v>0.56</v>
      </c>
      <c r="G448" s="167" t="n">
        <f aca="false">IF(C448="M.O.",VLOOKUP(A448,INSUMOS_AUX!A:F,6,0),0)</f>
        <v>0</v>
      </c>
    </row>
    <row r="449" customFormat="false" ht="21" hidden="false" customHeight="false" outlineLevel="0" collapsed="false">
      <c r="A449" s="163" t="n">
        <v>43489</v>
      </c>
      <c r="B449" s="164" t="s">
        <v>317</v>
      </c>
      <c r="C449" s="165" t="s">
        <v>76</v>
      </c>
      <c r="D449" s="165" t="s">
        <v>289</v>
      </c>
      <c r="E449" s="163" t="n">
        <v>1.188</v>
      </c>
      <c r="F449" s="166" t="n">
        <f aca="false">IF(C449="MAT.",VLOOKUP(A449,INSUMOS_AUX!A:F,6,0),0)</f>
        <v>1.09</v>
      </c>
      <c r="G449" s="167" t="n">
        <f aca="false">IF(C449="M.O.",VLOOKUP(A449,INSUMOS_AUX!A:F,6,0),0)</f>
        <v>0</v>
      </c>
    </row>
    <row r="450" customFormat="false" ht="21" hidden="false" customHeight="false" outlineLevel="0" collapsed="false">
      <c r="A450" s="163" t="n">
        <v>43491</v>
      </c>
      <c r="B450" s="164" t="s">
        <v>304</v>
      </c>
      <c r="C450" s="165" t="s">
        <v>76</v>
      </c>
      <c r="D450" s="165" t="s">
        <v>289</v>
      </c>
      <c r="E450" s="163" t="n">
        <v>0.594</v>
      </c>
      <c r="F450" s="166" t="n">
        <f aca="false">IF(C450="MAT.",VLOOKUP(A450,INSUMOS_AUX!A:F,6,0),0)</f>
        <v>1.15</v>
      </c>
      <c r="G450" s="167" t="n">
        <f aca="false">IF(C450="M.O.",VLOOKUP(A450,INSUMOS_AUX!A:F,6,0),0)</f>
        <v>0</v>
      </c>
    </row>
    <row r="451" customFormat="false" ht="31.5" hidden="false" customHeight="false" outlineLevel="0" collapsed="false">
      <c r="A451" s="163" t="n">
        <v>44541</v>
      </c>
      <c r="B451" s="164" t="s">
        <v>370</v>
      </c>
      <c r="C451" s="165" t="s">
        <v>76</v>
      </c>
      <c r="D451" s="165" t="s">
        <v>81</v>
      </c>
      <c r="E451" s="163" t="n">
        <v>1.16</v>
      </c>
      <c r="F451" s="166" t="n">
        <f aca="false">IF(C451="MAT.",VLOOKUP(A451,INSUMOS_AUX!A:F,6,0),0)</f>
        <v>315.47</v>
      </c>
      <c r="G451" s="167" t="n">
        <f aca="false">IF(C451="M.O.",VLOOKUP(A451,INSUMOS_AUX!A:F,6,0),0)</f>
        <v>0</v>
      </c>
    </row>
    <row r="452" customFormat="false" ht="15" hidden="false" customHeight="false" outlineLevel="0" collapsed="false">
      <c r="A452" s="163" t="n">
        <v>4755</v>
      </c>
      <c r="B452" s="164" t="s">
        <v>325</v>
      </c>
      <c r="C452" s="165" t="s">
        <v>278</v>
      </c>
      <c r="D452" s="165" t="s">
        <v>289</v>
      </c>
      <c r="E452" s="163" t="n">
        <v>1.202256</v>
      </c>
      <c r="F452" s="166" t="n">
        <f aca="false">IF(C452="MAT.",VLOOKUP(A452,INSUMOS_AUX!A:F,6,0),0)</f>
        <v>0</v>
      </c>
      <c r="G452" s="167" t="n">
        <f aca="false">IF(C452="M.O.",VLOOKUP(A452,INSUMOS_AUX!A:F,6,0),0)</f>
        <v>17.73</v>
      </c>
    </row>
    <row r="453" customFormat="false" ht="15" hidden="false" customHeight="false" outlineLevel="0" collapsed="false">
      <c r="A453" s="163" t="n">
        <v>6111</v>
      </c>
      <c r="B453" s="164" t="s">
        <v>310</v>
      </c>
      <c r="C453" s="165" t="s">
        <v>278</v>
      </c>
      <c r="D453" s="165" t="s">
        <v>289</v>
      </c>
      <c r="E453" s="163" t="n">
        <v>0.6042168</v>
      </c>
      <c r="F453" s="166" t="n">
        <f aca="false">IF(C453="MAT.",VLOOKUP(A453,INSUMOS_AUX!A:F,6,0),0)</f>
        <v>0</v>
      </c>
      <c r="G453" s="167" t="n">
        <f aca="false">IF(C453="M.O.",VLOOKUP(A453,INSUMOS_AUX!A:F,6,0),0)</f>
        <v>10.44</v>
      </c>
    </row>
    <row r="454" customFormat="false" ht="15" hidden="false" customHeight="false" outlineLevel="0" collapsed="false">
      <c r="A454" s="152"/>
      <c r="B454" s="153"/>
      <c r="C454" s="154"/>
      <c r="D454" s="154"/>
      <c r="E454" s="154"/>
      <c r="F454" s="154"/>
      <c r="G454" s="154"/>
    </row>
    <row r="455" customFormat="false" ht="15" hidden="false" customHeight="false" outlineLevel="0" collapsed="false">
      <c r="A455" s="155" t="n">
        <v>11</v>
      </c>
      <c r="B455" s="156" t="s">
        <v>200</v>
      </c>
      <c r="C455" s="157"/>
      <c r="D455" s="157"/>
      <c r="E455" s="157"/>
      <c r="F455" s="157"/>
      <c r="G455" s="157"/>
    </row>
    <row r="456" customFormat="false" ht="15" hidden="false" customHeight="false" outlineLevel="0" collapsed="false">
      <c r="A456" s="152"/>
      <c r="B456" s="153"/>
      <c r="C456" s="154"/>
      <c r="D456" s="154"/>
      <c r="E456" s="154"/>
      <c r="F456" s="154"/>
      <c r="G456" s="154"/>
    </row>
    <row r="457" customFormat="false" ht="52.5" hidden="false" customHeight="false" outlineLevel="0" collapsed="false">
      <c r="A457" s="158" t="s">
        <v>202</v>
      </c>
      <c r="B457" s="159" t="s">
        <v>203</v>
      </c>
      <c r="C457" s="160" t="s">
        <v>61</v>
      </c>
      <c r="D457" s="160" t="s">
        <v>81</v>
      </c>
      <c r="E457" s="162" t="n">
        <v>1339.01</v>
      </c>
      <c r="F457" s="161" t="n">
        <f aca="false">SUMPRODUCT($E458:$E470,F458:F470)</f>
        <v>278.023180184634</v>
      </c>
      <c r="G457" s="161" t="n">
        <f aca="false">SUMPRODUCT($E458:$E470,G458:G470)</f>
        <v>21.32885304</v>
      </c>
    </row>
    <row r="458" customFormat="false" ht="15" hidden="false" customHeight="false" outlineLevel="0" collapsed="false">
      <c r="A458" s="163" t="n">
        <v>37370</v>
      </c>
      <c r="B458" s="164" t="s">
        <v>294</v>
      </c>
      <c r="C458" s="165" t="s">
        <v>76</v>
      </c>
      <c r="D458" s="165" t="s">
        <v>289</v>
      </c>
      <c r="E458" s="163" t="n">
        <v>1.38</v>
      </c>
      <c r="F458" s="166" t="n">
        <f aca="false">IF(C458="MAT.",VLOOKUP(A458,INSUMOS_AUX!A:F,6,0),0)</f>
        <v>2.11</v>
      </c>
      <c r="G458" s="167" t="n">
        <f aca="false">IF(C458="M.O.",VLOOKUP(A458,INSUMOS_AUX!A:F,6,0),0)</f>
        <v>0</v>
      </c>
    </row>
    <row r="459" customFormat="false" ht="15" hidden="false" customHeight="false" outlineLevel="0" collapsed="false">
      <c r="A459" s="163" t="n">
        <v>37371</v>
      </c>
      <c r="B459" s="164" t="s">
        <v>295</v>
      </c>
      <c r="C459" s="165" t="s">
        <v>76</v>
      </c>
      <c r="D459" s="165" t="s">
        <v>289</v>
      </c>
      <c r="E459" s="163" t="n">
        <v>1.38</v>
      </c>
      <c r="F459" s="166" t="n">
        <f aca="false">IF(C459="MAT.",VLOOKUP(A459,INSUMOS_AUX!A:F,6,0),0)</f>
        <v>0.75</v>
      </c>
      <c r="G459" s="167" t="n">
        <f aca="false">IF(C459="M.O.",VLOOKUP(A459,INSUMOS_AUX!A:F,6,0),0)</f>
        <v>0</v>
      </c>
    </row>
    <row r="460" customFormat="false" ht="15" hidden="false" customHeight="false" outlineLevel="0" collapsed="false">
      <c r="A460" s="163" t="n">
        <v>37372</v>
      </c>
      <c r="B460" s="164" t="s">
        <v>296</v>
      </c>
      <c r="C460" s="165" t="s">
        <v>76</v>
      </c>
      <c r="D460" s="165" t="s">
        <v>289</v>
      </c>
      <c r="E460" s="163" t="n">
        <v>1.38</v>
      </c>
      <c r="F460" s="166" t="n">
        <f aca="false">IF(C460="MAT.",VLOOKUP(A460,INSUMOS_AUX!A:F,6,0),0)</f>
        <v>0.81</v>
      </c>
      <c r="G460" s="167" t="n">
        <f aca="false">IF(C460="M.O.",VLOOKUP(A460,INSUMOS_AUX!A:F,6,0),0)</f>
        <v>0</v>
      </c>
    </row>
    <row r="461" customFormat="false" ht="15" hidden="false" customHeight="false" outlineLevel="0" collapsed="false">
      <c r="A461" s="163" t="n">
        <v>37373</v>
      </c>
      <c r="B461" s="164" t="s">
        <v>297</v>
      </c>
      <c r="C461" s="165" t="s">
        <v>76</v>
      </c>
      <c r="D461" s="165" t="s">
        <v>289</v>
      </c>
      <c r="E461" s="163" t="n">
        <v>1.38</v>
      </c>
      <c r="F461" s="166" t="n">
        <f aca="false">IF(C461="MAT.",VLOOKUP(A461,INSUMOS_AUX!A:F,6,0),0)</f>
        <v>0.06</v>
      </c>
      <c r="G461" s="167" t="n">
        <f aca="false">IF(C461="M.O.",VLOOKUP(A461,INSUMOS_AUX!A:F,6,0),0)</f>
        <v>0</v>
      </c>
    </row>
    <row r="462" customFormat="false" ht="21" hidden="false" customHeight="false" outlineLevel="0" collapsed="false">
      <c r="A462" s="163" t="n">
        <v>43465</v>
      </c>
      <c r="B462" s="164" t="s">
        <v>316</v>
      </c>
      <c r="C462" s="165" t="s">
        <v>76</v>
      </c>
      <c r="D462" s="165" t="s">
        <v>289</v>
      </c>
      <c r="E462" s="163" t="n">
        <v>0.9</v>
      </c>
      <c r="F462" s="166" t="n">
        <f aca="false">IF(C462="MAT.",VLOOKUP(A462,INSUMOS_AUX!A:F,6,0),0)</f>
        <v>0.74</v>
      </c>
      <c r="G462" s="167" t="n">
        <f aca="false">IF(C462="M.O.",VLOOKUP(A462,INSUMOS_AUX!A:F,6,0),0)</f>
        <v>0</v>
      </c>
    </row>
    <row r="463" customFormat="false" ht="21" hidden="false" customHeight="false" outlineLevel="0" collapsed="false">
      <c r="A463" s="163" t="n">
        <v>43467</v>
      </c>
      <c r="B463" s="164" t="s">
        <v>301</v>
      </c>
      <c r="C463" s="165" t="s">
        <v>76</v>
      </c>
      <c r="D463" s="165" t="s">
        <v>289</v>
      </c>
      <c r="E463" s="163" t="n">
        <v>0.48</v>
      </c>
      <c r="F463" s="166" t="n">
        <f aca="false">IF(C463="MAT.",VLOOKUP(A463,INSUMOS_AUX!A:F,6,0),0)</f>
        <v>0.56</v>
      </c>
      <c r="G463" s="167" t="n">
        <f aca="false">IF(C463="M.O.",VLOOKUP(A463,INSUMOS_AUX!A:F,6,0),0)</f>
        <v>0</v>
      </c>
    </row>
    <row r="464" customFormat="false" ht="21" hidden="false" customHeight="false" outlineLevel="0" collapsed="false">
      <c r="A464" s="163" t="n">
        <v>43489</v>
      </c>
      <c r="B464" s="164" t="s">
        <v>317</v>
      </c>
      <c r="C464" s="165" t="s">
        <v>76</v>
      </c>
      <c r="D464" s="165" t="s">
        <v>289</v>
      </c>
      <c r="E464" s="163" t="n">
        <v>0.9</v>
      </c>
      <c r="F464" s="166" t="n">
        <f aca="false">IF(C464="MAT.",VLOOKUP(A464,INSUMOS_AUX!A:F,6,0),0)</f>
        <v>1.09</v>
      </c>
      <c r="G464" s="167" t="n">
        <f aca="false">IF(C464="M.O.",VLOOKUP(A464,INSUMOS_AUX!A:F,6,0),0)</f>
        <v>0</v>
      </c>
    </row>
    <row r="465" customFormat="false" ht="21" hidden="false" customHeight="false" outlineLevel="0" collapsed="false">
      <c r="A465" s="163" t="n">
        <v>43491</v>
      </c>
      <c r="B465" s="164" t="s">
        <v>304</v>
      </c>
      <c r="C465" s="165" t="s">
        <v>76</v>
      </c>
      <c r="D465" s="165" t="s">
        <v>289</v>
      </c>
      <c r="E465" s="163" t="n">
        <v>0.48</v>
      </c>
      <c r="F465" s="166" t="n">
        <f aca="false">IF(C465="MAT.",VLOOKUP(A465,INSUMOS_AUX!A:F,6,0),0)</f>
        <v>1.15</v>
      </c>
      <c r="G465" s="167" t="n">
        <f aca="false">IF(C465="M.O.",VLOOKUP(A465,INSUMOS_AUX!A:F,6,0),0)</f>
        <v>0</v>
      </c>
    </row>
    <row r="466" customFormat="false" ht="15" hidden="false" customHeight="false" outlineLevel="0" collapsed="false">
      <c r="A466" s="163" t="n">
        <v>4750</v>
      </c>
      <c r="B466" s="164" t="s">
        <v>318</v>
      </c>
      <c r="C466" s="165" t="s">
        <v>278</v>
      </c>
      <c r="D466" s="165" t="s">
        <v>289</v>
      </c>
      <c r="E466" s="163" t="n">
        <v>0.91548</v>
      </c>
      <c r="F466" s="166" t="n">
        <f aca="false">IF(C466="MAT.",VLOOKUP(A466,INSUMOS_AUX!A:F,6,0),0)</f>
        <v>0</v>
      </c>
      <c r="G466" s="167" t="n">
        <f aca="false">IF(C466="M.O.",VLOOKUP(A466,INSUMOS_AUX!A:F,6,0),0)</f>
        <v>17.73</v>
      </c>
    </row>
    <row r="467" customFormat="false" ht="15" hidden="false" customHeight="false" outlineLevel="0" collapsed="false">
      <c r="A467" s="163" t="n">
        <v>6111</v>
      </c>
      <c r="B467" s="164" t="s">
        <v>310</v>
      </c>
      <c r="C467" s="165" t="s">
        <v>278</v>
      </c>
      <c r="D467" s="165" t="s">
        <v>289</v>
      </c>
      <c r="E467" s="163" t="n">
        <v>0.488256</v>
      </c>
      <c r="F467" s="166" t="n">
        <f aca="false">IF(C467="MAT.",VLOOKUP(A467,INSUMOS_AUX!A:F,6,0),0)</f>
        <v>0</v>
      </c>
      <c r="G467" s="167" t="n">
        <f aca="false">IF(C467="M.O.",VLOOKUP(A467,INSUMOS_AUX!A:F,6,0),0)</f>
        <v>10.44</v>
      </c>
    </row>
    <row r="468" customFormat="false" ht="15" hidden="false" customHeight="false" outlineLevel="0" collapsed="false">
      <c r="A468" s="163" t="s">
        <v>371</v>
      </c>
      <c r="B468" s="164" t="s">
        <v>372</v>
      </c>
      <c r="C468" s="165" t="s">
        <v>76</v>
      </c>
      <c r="D468" s="165" t="s">
        <v>81</v>
      </c>
      <c r="E468" s="163" t="n">
        <v>1</v>
      </c>
      <c r="F468" s="166" t="n">
        <f aca="false">IF(C468="MAT.",VLOOKUP(A468,INSUMOS_AUX!A:F,6,0),0)</f>
        <v>254.732610184634</v>
      </c>
      <c r="G468" s="167" t="n">
        <f aca="false">IF(C468="M.O.",VLOOKUP(A468,INSUMOS_AUX!A:F,6,0),0)</f>
        <v>0</v>
      </c>
    </row>
    <row r="469" customFormat="false" ht="15" hidden="false" customHeight="false" outlineLevel="0" collapsed="false">
      <c r="A469" s="163" t="s">
        <v>373</v>
      </c>
      <c r="B469" s="164" t="s">
        <v>374</v>
      </c>
      <c r="C469" s="165" t="s">
        <v>76</v>
      </c>
      <c r="D469" s="165" t="s">
        <v>375</v>
      </c>
      <c r="E469" s="163" t="n">
        <v>0.017</v>
      </c>
      <c r="F469" s="166" t="n">
        <f aca="false">IF(C469="MAT.",VLOOKUP(A469,INSUMOS_AUX!A:F,6,0),0)</f>
        <v>524.01</v>
      </c>
      <c r="G469" s="167" t="n">
        <f aca="false">IF(C469="M.O.",VLOOKUP(A469,INSUMOS_AUX!A:F,6,0),0)</f>
        <v>0</v>
      </c>
    </row>
    <row r="470" customFormat="false" ht="15" hidden="false" customHeight="false" outlineLevel="0" collapsed="false">
      <c r="A470" s="163" t="s">
        <v>376</v>
      </c>
      <c r="B470" s="164" t="s">
        <v>377</v>
      </c>
      <c r="C470" s="165" t="s">
        <v>76</v>
      </c>
      <c r="D470" s="165" t="s">
        <v>378</v>
      </c>
      <c r="E470" s="163" t="n">
        <v>0.08</v>
      </c>
      <c r="F470" s="166" t="n">
        <f aca="false">IF(C470="MAT.",VLOOKUP(A470,INSUMOS_AUX!A:F,6,0),0)</f>
        <v>84.59</v>
      </c>
      <c r="G470" s="167" t="n">
        <f aca="false">IF(C470="M.O.",VLOOKUP(A470,INSUMOS_AUX!A:F,6,0),0)</f>
        <v>0</v>
      </c>
    </row>
    <row r="471" customFormat="false" ht="15" hidden="false" customHeight="false" outlineLevel="0" collapsed="false">
      <c r="A471" s="152"/>
      <c r="B471" s="153"/>
      <c r="C471" s="154"/>
      <c r="D471" s="154"/>
      <c r="E471" s="154"/>
      <c r="F471" s="154"/>
      <c r="G471" s="154"/>
    </row>
    <row r="472" customFormat="false" ht="31.5" hidden="false" customHeight="false" outlineLevel="0" collapsed="false">
      <c r="A472" s="158" t="s">
        <v>205</v>
      </c>
      <c r="B472" s="159" t="s">
        <v>206</v>
      </c>
      <c r="C472" s="160" t="s">
        <v>61</v>
      </c>
      <c r="D472" s="160" t="s">
        <v>85</v>
      </c>
      <c r="E472" s="161" t="n">
        <v>408.22</v>
      </c>
      <c r="F472" s="161" t="n">
        <f aca="false">SUMPRODUCT($E473:$E490,F473:F490)</f>
        <v>54.2398738810511</v>
      </c>
      <c r="G472" s="161" t="n">
        <f aca="false">SUMPRODUCT($E473:$E490,G473:G490)</f>
        <v>6.31309346964</v>
      </c>
    </row>
    <row r="473" customFormat="false" ht="15" hidden="false" customHeight="false" outlineLevel="0" collapsed="false">
      <c r="A473" s="163" t="n">
        <v>2705</v>
      </c>
      <c r="B473" s="164" t="s">
        <v>291</v>
      </c>
      <c r="C473" s="165" t="s">
        <v>76</v>
      </c>
      <c r="D473" s="165" t="s">
        <v>292</v>
      </c>
      <c r="E473" s="163" t="n">
        <v>0.000802526</v>
      </c>
      <c r="F473" s="166" t="n">
        <f aca="false">IF(C473="MAT.",VLOOKUP(A473,INSUMOS_AUX!A:F,6,0),0)</f>
        <v>0.93</v>
      </c>
      <c r="G473" s="167" t="n">
        <f aca="false">IF(C473="M.O.",VLOOKUP(A473,INSUMOS_AUX!A:F,6,0),0)</f>
        <v>0</v>
      </c>
    </row>
    <row r="474" customFormat="false" ht="21" hidden="false" customHeight="false" outlineLevel="0" collapsed="false">
      <c r="A474" s="163" t="n">
        <v>371</v>
      </c>
      <c r="B474" s="164" t="s">
        <v>379</v>
      </c>
      <c r="C474" s="165" t="s">
        <v>76</v>
      </c>
      <c r="D474" s="165" t="s">
        <v>106</v>
      </c>
      <c r="E474" s="163" t="n">
        <v>2.0984778</v>
      </c>
      <c r="F474" s="166" t="n">
        <f aca="false">IF(C474="MAT.",VLOOKUP(A474,INSUMOS_AUX!A:F,6,0),0)</f>
        <v>0.71</v>
      </c>
      <c r="G474" s="167" t="n">
        <f aca="false">IF(C474="M.O.",VLOOKUP(A474,INSUMOS_AUX!A:F,6,0),0)</f>
        <v>0</v>
      </c>
    </row>
    <row r="475" customFormat="false" ht="15" hidden="false" customHeight="false" outlineLevel="0" collapsed="false">
      <c r="A475" s="163" t="n">
        <v>37370</v>
      </c>
      <c r="B475" s="164" t="s">
        <v>294</v>
      </c>
      <c r="C475" s="165" t="s">
        <v>76</v>
      </c>
      <c r="D475" s="165" t="s">
        <v>289</v>
      </c>
      <c r="E475" s="163" t="n">
        <v>0.5772912</v>
      </c>
      <c r="F475" s="166" t="n">
        <f aca="false">IF(C475="MAT.",VLOOKUP(A475,INSUMOS_AUX!A:F,6,0),0)</f>
        <v>2.11</v>
      </c>
      <c r="G475" s="167" t="n">
        <f aca="false">IF(C475="M.O.",VLOOKUP(A475,INSUMOS_AUX!A:F,6,0),0)</f>
        <v>0</v>
      </c>
    </row>
    <row r="476" customFormat="false" ht="15" hidden="false" customHeight="false" outlineLevel="0" collapsed="false">
      <c r="A476" s="163" t="n">
        <v>37371</v>
      </c>
      <c r="B476" s="164" t="s">
        <v>295</v>
      </c>
      <c r="C476" s="165" t="s">
        <v>76</v>
      </c>
      <c r="D476" s="165" t="s">
        <v>289</v>
      </c>
      <c r="E476" s="163" t="n">
        <v>0.5772912</v>
      </c>
      <c r="F476" s="166" t="n">
        <f aca="false">IF(C476="MAT.",VLOOKUP(A476,INSUMOS_AUX!A:F,6,0),0)</f>
        <v>0.75</v>
      </c>
      <c r="G476" s="167" t="n">
        <f aca="false">IF(C476="M.O.",VLOOKUP(A476,INSUMOS_AUX!A:F,6,0),0)</f>
        <v>0</v>
      </c>
    </row>
    <row r="477" customFormat="false" ht="15" hidden="false" customHeight="false" outlineLevel="0" collapsed="false">
      <c r="A477" s="163" t="n">
        <v>37372</v>
      </c>
      <c r="B477" s="164" t="s">
        <v>296</v>
      </c>
      <c r="C477" s="165" t="s">
        <v>76</v>
      </c>
      <c r="D477" s="165" t="s">
        <v>289</v>
      </c>
      <c r="E477" s="163" t="n">
        <v>0.5772912</v>
      </c>
      <c r="F477" s="166" t="n">
        <f aca="false">IF(C477="MAT.",VLOOKUP(A477,INSUMOS_AUX!A:F,6,0),0)</f>
        <v>0.81</v>
      </c>
      <c r="G477" s="167" t="n">
        <f aca="false">IF(C477="M.O.",VLOOKUP(A477,INSUMOS_AUX!A:F,6,0),0)</f>
        <v>0</v>
      </c>
    </row>
    <row r="478" customFormat="false" ht="15" hidden="false" customHeight="false" outlineLevel="0" collapsed="false">
      <c r="A478" s="163" t="n">
        <v>37373</v>
      </c>
      <c r="B478" s="164" t="s">
        <v>297</v>
      </c>
      <c r="C478" s="165" t="s">
        <v>76</v>
      </c>
      <c r="D478" s="165" t="s">
        <v>289</v>
      </c>
      <c r="E478" s="163" t="n">
        <v>0.5772912</v>
      </c>
      <c r="F478" s="166" t="n">
        <f aca="false">IF(C478="MAT.",VLOOKUP(A478,INSUMOS_AUX!A:F,6,0),0)</f>
        <v>0.06</v>
      </c>
      <c r="G478" s="167" t="n">
        <f aca="false">IF(C478="M.O.",VLOOKUP(A478,INSUMOS_AUX!A:F,6,0),0)</f>
        <v>0</v>
      </c>
    </row>
    <row r="479" customFormat="false" ht="21" hidden="false" customHeight="false" outlineLevel="0" collapsed="false">
      <c r="A479" s="163" t="n">
        <v>37540</v>
      </c>
      <c r="B479" s="164" t="s">
        <v>380</v>
      </c>
      <c r="C479" s="165" t="s">
        <v>76</v>
      </c>
      <c r="D479" s="165" t="s">
        <v>31</v>
      </c>
      <c r="E479" s="163" t="n">
        <v>4.04E-007</v>
      </c>
      <c r="F479" s="166" t="n">
        <f aca="false">IF(C479="MAT.",VLOOKUP(A479,INSUMOS_AUX!A:F,6,0),0)</f>
        <v>81526.69</v>
      </c>
      <c r="G479" s="167" t="n">
        <f aca="false">IF(C479="M.O.",VLOOKUP(A479,INSUMOS_AUX!A:F,6,0),0)</f>
        <v>0</v>
      </c>
    </row>
    <row r="480" customFormat="false" ht="15" hidden="false" customHeight="false" outlineLevel="0" collapsed="false">
      <c r="A480" s="163" t="n">
        <v>37666</v>
      </c>
      <c r="B480" s="164" t="s">
        <v>298</v>
      </c>
      <c r="C480" s="165" t="s">
        <v>278</v>
      </c>
      <c r="D480" s="165" t="s">
        <v>289</v>
      </c>
      <c r="E480" s="163" t="n">
        <v>0.004823301</v>
      </c>
      <c r="F480" s="166" t="n">
        <f aca="false">IF(C480="MAT.",VLOOKUP(A480,INSUMOS_AUX!A:F,6,0),0)</f>
        <v>0</v>
      </c>
      <c r="G480" s="167" t="n">
        <f aca="false">IF(C480="M.O.",VLOOKUP(A480,INSUMOS_AUX!A:F,6,0),0)</f>
        <v>17.64</v>
      </c>
    </row>
    <row r="481" customFormat="false" ht="21" hidden="false" customHeight="false" outlineLevel="0" collapsed="false">
      <c r="A481" s="163" t="n">
        <v>43464</v>
      </c>
      <c r="B481" s="164" t="s">
        <v>300</v>
      </c>
      <c r="C481" s="165" t="s">
        <v>76</v>
      </c>
      <c r="D481" s="165" t="s">
        <v>289</v>
      </c>
      <c r="E481" s="163" t="n">
        <v>0.0047912</v>
      </c>
      <c r="F481" s="166" t="n">
        <f aca="false">IF(C481="MAT.",VLOOKUP(A481,INSUMOS_AUX!A:F,6,0),0)</f>
        <v>0.01</v>
      </c>
      <c r="G481" s="167" t="n">
        <f aca="false">IF(C481="M.O.",VLOOKUP(A481,INSUMOS_AUX!A:F,6,0),0)</f>
        <v>0</v>
      </c>
    </row>
    <row r="482" customFormat="false" ht="21" hidden="false" customHeight="false" outlineLevel="0" collapsed="false">
      <c r="A482" s="163" t="n">
        <v>43465</v>
      </c>
      <c r="B482" s="164" t="s">
        <v>316</v>
      </c>
      <c r="C482" s="165" t="s">
        <v>76</v>
      </c>
      <c r="D482" s="165" t="s">
        <v>289</v>
      </c>
      <c r="E482" s="163" t="n">
        <v>0.02</v>
      </c>
      <c r="F482" s="166" t="n">
        <f aca="false">IF(C482="MAT.",VLOOKUP(A482,INSUMOS_AUX!A:F,6,0),0)</f>
        <v>0.74</v>
      </c>
      <c r="G482" s="167" t="n">
        <f aca="false">IF(C482="M.O.",VLOOKUP(A482,INSUMOS_AUX!A:F,6,0),0)</f>
        <v>0</v>
      </c>
    </row>
    <row r="483" customFormat="false" ht="21" hidden="false" customHeight="false" outlineLevel="0" collapsed="false">
      <c r="A483" s="163" t="n">
        <v>43467</v>
      </c>
      <c r="B483" s="164" t="s">
        <v>301</v>
      </c>
      <c r="C483" s="165" t="s">
        <v>76</v>
      </c>
      <c r="D483" s="165" t="s">
        <v>289</v>
      </c>
      <c r="E483" s="163" t="n">
        <v>0.5525</v>
      </c>
      <c r="F483" s="166" t="n">
        <f aca="false">IF(C483="MAT.",VLOOKUP(A483,INSUMOS_AUX!A:F,6,0),0)</f>
        <v>0.56</v>
      </c>
      <c r="G483" s="167" t="n">
        <f aca="false">IF(C483="M.O.",VLOOKUP(A483,INSUMOS_AUX!A:F,6,0),0)</f>
        <v>0</v>
      </c>
    </row>
    <row r="484" customFormat="false" ht="21" hidden="false" customHeight="false" outlineLevel="0" collapsed="false">
      <c r="A484" s="163" t="n">
        <v>43488</v>
      </c>
      <c r="B484" s="164" t="s">
        <v>303</v>
      </c>
      <c r="C484" s="165" t="s">
        <v>76</v>
      </c>
      <c r="D484" s="165" t="s">
        <v>289</v>
      </c>
      <c r="E484" s="163" t="n">
        <v>0.0047912</v>
      </c>
      <c r="F484" s="166" t="n">
        <f aca="false">IF(C484="MAT.",VLOOKUP(A484,INSUMOS_AUX!A:F,6,0),0)</f>
        <v>0.76</v>
      </c>
      <c r="G484" s="167" t="n">
        <f aca="false">IF(C484="M.O.",VLOOKUP(A484,INSUMOS_AUX!A:F,6,0),0)</f>
        <v>0</v>
      </c>
    </row>
    <row r="485" customFormat="false" ht="21" hidden="false" customHeight="false" outlineLevel="0" collapsed="false">
      <c r="A485" s="163" t="n">
        <v>43489</v>
      </c>
      <c r="B485" s="164" t="s">
        <v>317</v>
      </c>
      <c r="C485" s="165" t="s">
        <v>76</v>
      </c>
      <c r="D485" s="165" t="s">
        <v>289</v>
      </c>
      <c r="E485" s="163" t="n">
        <v>0.02</v>
      </c>
      <c r="F485" s="166" t="n">
        <f aca="false">IF(C485="MAT.",VLOOKUP(A485,INSUMOS_AUX!A:F,6,0),0)</f>
        <v>1.09</v>
      </c>
      <c r="G485" s="167" t="n">
        <f aca="false">IF(C485="M.O.",VLOOKUP(A485,INSUMOS_AUX!A:F,6,0),0)</f>
        <v>0</v>
      </c>
    </row>
    <row r="486" customFormat="false" ht="21" hidden="false" customHeight="false" outlineLevel="0" collapsed="false">
      <c r="A486" s="163" t="n">
        <v>43491</v>
      </c>
      <c r="B486" s="164" t="s">
        <v>304</v>
      </c>
      <c r="C486" s="165" t="s">
        <v>76</v>
      </c>
      <c r="D486" s="165" t="s">
        <v>289</v>
      </c>
      <c r="E486" s="163" t="n">
        <v>0.5525</v>
      </c>
      <c r="F486" s="166" t="n">
        <f aca="false">IF(C486="MAT.",VLOOKUP(A486,INSUMOS_AUX!A:F,6,0),0)</f>
        <v>1.15</v>
      </c>
      <c r="G486" s="167" t="n">
        <f aca="false">IF(C486="M.O.",VLOOKUP(A486,INSUMOS_AUX!A:F,6,0),0)</f>
        <v>0</v>
      </c>
    </row>
    <row r="487" customFormat="false" ht="15" hidden="false" customHeight="false" outlineLevel="0" collapsed="false">
      <c r="A487" s="163" t="n">
        <v>4750</v>
      </c>
      <c r="B487" s="164" t="s">
        <v>318</v>
      </c>
      <c r="C487" s="165" t="s">
        <v>278</v>
      </c>
      <c r="D487" s="165" t="s">
        <v>289</v>
      </c>
      <c r="E487" s="163" t="n">
        <v>0.020344</v>
      </c>
      <c r="F487" s="166" t="n">
        <f aca="false">IF(C487="MAT.",VLOOKUP(A487,INSUMOS_AUX!A:F,6,0),0)</f>
        <v>0</v>
      </c>
      <c r="G487" s="167" t="n">
        <f aca="false">IF(C487="M.O.",VLOOKUP(A487,INSUMOS_AUX!A:F,6,0),0)</f>
        <v>17.73</v>
      </c>
    </row>
    <row r="488" customFormat="false" ht="15" hidden="false" customHeight="false" outlineLevel="0" collapsed="false">
      <c r="A488" s="163" t="n">
        <v>6111</v>
      </c>
      <c r="B488" s="164" t="s">
        <v>310</v>
      </c>
      <c r="C488" s="165" t="s">
        <v>278</v>
      </c>
      <c r="D488" s="165" t="s">
        <v>289</v>
      </c>
      <c r="E488" s="163" t="n">
        <v>0.562003</v>
      </c>
      <c r="F488" s="166" t="n">
        <f aca="false">IF(C488="MAT.",VLOOKUP(A488,INSUMOS_AUX!A:F,6,0),0)</f>
        <v>0</v>
      </c>
      <c r="G488" s="167" t="n">
        <f aca="false">IF(C488="M.O.",VLOOKUP(A488,INSUMOS_AUX!A:F,6,0),0)</f>
        <v>10.44</v>
      </c>
    </row>
    <row r="489" customFormat="false" ht="21" hidden="false" customHeight="false" outlineLevel="0" collapsed="false">
      <c r="A489" s="163" t="s">
        <v>381</v>
      </c>
      <c r="B489" s="164" t="s">
        <v>382</v>
      </c>
      <c r="C489" s="165" t="s">
        <v>76</v>
      </c>
      <c r="D489" s="165" t="s">
        <v>85</v>
      </c>
      <c r="E489" s="163" t="n">
        <v>1</v>
      </c>
      <c r="F489" s="166" t="n">
        <f aca="false">IF(C489="MAT.",VLOOKUP(A489,INSUMOS_AUX!A:F,6,0),0)</f>
        <v>46.4761111111111</v>
      </c>
      <c r="G489" s="167" t="n">
        <f aca="false">IF(C489="M.O.",VLOOKUP(A489,INSUMOS_AUX!A:F,6,0),0)</f>
        <v>0</v>
      </c>
    </row>
    <row r="490" customFormat="false" ht="15" hidden="false" customHeight="false" outlineLevel="0" collapsed="false">
      <c r="A490" s="163" t="s">
        <v>383</v>
      </c>
      <c r="B490" s="164" t="s">
        <v>384</v>
      </c>
      <c r="C490" s="165" t="s">
        <v>76</v>
      </c>
      <c r="D490" s="165" t="s">
        <v>31</v>
      </c>
      <c r="E490" s="163" t="n">
        <v>0.13</v>
      </c>
      <c r="F490" s="166" t="n">
        <f aca="false">IF(C490="MAT.",VLOOKUP(A490,INSUMOS_AUX!A:F,6,0),0)</f>
        <v>23.86</v>
      </c>
      <c r="G490" s="167" t="n">
        <f aca="false">IF(C490="M.O.",VLOOKUP(A490,INSUMOS_AUX!A:F,6,0),0)</f>
        <v>0</v>
      </c>
    </row>
    <row r="491" customFormat="false" ht="15" hidden="false" customHeight="false" outlineLevel="0" collapsed="false">
      <c r="A491" s="152"/>
      <c r="B491" s="153"/>
      <c r="C491" s="154"/>
      <c r="D491" s="154"/>
      <c r="E491" s="154"/>
      <c r="F491" s="154"/>
      <c r="G491" s="154"/>
    </row>
    <row r="492" customFormat="false" ht="15" hidden="false" customHeight="false" outlineLevel="0" collapsed="false">
      <c r="A492" s="155" t="n">
        <v>12</v>
      </c>
      <c r="B492" s="156" t="s">
        <v>207</v>
      </c>
      <c r="C492" s="157"/>
      <c r="D492" s="157"/>
      <c r="E492" s="157"/>
      <c r="F492" s="157"/>
      <c r="G492" s="157"/>
    </row>
    <row r="493" customFormat="false" ht="15" hidden="false" customHeight="false" outlineLevel="0" collapsed="false">
      <c r="A493" s="152"/>
      <c r="B493" s="153"/>
      <c r="C493" s="154"/>
      <c r="D493" s="154"/>
      <c r="E493" s="154"/>
      <c r="F493" s="154"/>
      <c r="G493" s="154"/>
    </row>
    <row r="494" customFormat="false" ht="31.5" hidden="false" customHeight="false" outlineLevel="0" collapsed="false">
      <c r="A494" s="158" t="s">
        <v>209</v>
      </c>
      <c r="B494" s="159" t="s">
        <v>210</v>
      </c>
      <c r="C494" s="160" t="s">
        <v>61</v>
      </c>
      <c r="D494" s="160" t="s">
        <v>85</v>
      </c>
      <c r="E494" s="161" t="n">
        <v>250.2</v>
      </c>
      <c r="F494" s="161" t="n">
        <f aca="false">SUMPRODUCT($E495:$E502,F495:F502)</f>
        <v>185.057497835498</v>
      </c>
      <c r="G494" s="161" t="n">
        <f aca="false">SUMPRODUCT($E495:$E502,G495:G502)</f>
        <v>66.7293372</v>
      </c>
    </row>
    <row r="495" customFormat="false" ht="15" hidden="false" customHeight="false" outlineLevel="0" collapsed="false">
      <c r="A495" s="163" t="n">
        <v>37370</v>
      </c>
      <c r="B495" s="164" t="s">
        <v>294</v>
      </c>
      <c r="C495" s="165" t="s">
        <v>76</v>
      </c>
      <c r="D495" s="165" t="s">
        <v>289</v>
      </c>
      <c r="E495" s="163" t="n">
        <v>3.7</v>
      </c>
      <c r="F495" s="166" t="n">
        <f aca="false">IF(C495="MAT.",VLOOKUP(A495,INSUMOS_AUX!A:F,6,0),0)</f>
        <v>2.11</v>
      </c>
      <c r="G495" s="167" t="n">
        <f aca="false">IF(C495="M.O.",VLOOKUP(A495,INSUMOS_AUX!A:F,6,0),0)</f>
        <v>0</v>
      </c>
    </row>
    <row r="496" customFormat="false" ht="15" hidden="false" customHeight="false" outlineLevel="0" collapsed="false">
      <c r="A496" s="163" t="n">
        <v>37371</v>
      </c>
      <c r="B496" s="164" t="s">
        <v>295</v>
      </c>
      <c r="C496" s="165" t="s">
        <v>76</v>
      </c>
      <c r="D496" s="165" t="s">
        <v>289</v>
      </c>
      <c r="E496" s="163" t="n">
        <v>3.7</v>
      </c>
      <c r="F496" s="166" t="n">
        <f aca="false">IF(C496="MAT.",VLOOKUP(A496,INSUMOS_AUX!A:F,6,0),0)</f>
        <v>0.75</v>
      </c>
      <c r="G496" s="167" t="n">
        <f aca="false">IF(C496="M.O.",VLOOKUP(A496,INSUMOS_AUX!A:F,6,0),0)</f>
        <v>0</v>
      </c>
    </row>
    <row r="497" customFormat="false" ht="15" hidden="false" customHeight="false" outlineLevel="0" collapsed="false">
      <c r="A497" s="163" t="n">
        <v>37372</v>
      </c>
      <c r="B497" s="164" t="s">
        <v>296</v>
      </c>
      <c r="C497" s="165" t="s">
        <v>76</v>
      </c>
      <c r="D497" s="165" t="s">
        <v>289</v>
      </c>
      <c r="E497" s="163" t="n">
        <v>3.7</v>
      </c>
      <c r="F497" s="166" t="n">
        <f aca="false">IF(C497="MAT.",VLOOKUP(A497,INSUMOS_AUX!A:F,6,0),0)</f>
        <v>0.81</v>
      </c>
      <c r="G497" s="167" t="n">
        <f aca="false">IF(C497="M.O.",VLOOKUP(A497,INSUMOS_AUX!A:F,6,0),0)</f>
        <v>0</v>
      </c>
    </row>
    <row r="498" customFormat="false" ht="15" hidden="false" customHeight="false" outlineLevel="0" collapsed="false">
      <c r="A498" s="163" t="n">
        <v>37373</v>
      </c>
      <c r="B498" s="164" t="s">
        <v>297</v>
      </c>
      <c r="C498" s="165" t="s">
        <v>76</v>
      </c>
      <c r="D498" s="165" t="s">
        <v>289</v>
      </c>
      <c r="E498" s="163" t="n">
        <v>3.7</v>
      </c>
      <c r="F498" s="166" t="n">
        <f aca="false">IF(C498="MAT.",VLOOKUP(A498,INSUMOS_AUX!A:F,6,0),0)</f>
        <v>0.06</v>
      </c>
      <c r="G498" s="167" t="n">
        <f aca="false">IF(C498="M.O.",VLOOKUP(A498,INSUMOS_AUX!A:F,6,0),0)</f>
        <v>0</v>
      </c>
    </row>
    <row r="499" customFormat="false" ht="21" hidden="false" customHeight="false" outlineLevel="0" collapsed="false">
      <c r="A499" s="163" t="n">
        <v>43465</v>
      </c>
      <c r="B499" s="164" t="s">
        <v>316</v>
      </c>
      <c r="C499" s="165" t="s">
        <v>76</v>
      </c>
      <c r="D499" s="165" t="s">
        <v>289</v>
      </c>
      <c r="E499" s="163" t="n">
        <v>3.7</v>
      </c>
      <c r="F499" s="166" t="n">
        <f aca="false">IF(C499="MAT.",VLOOKUP(A499,INSUMOS_AUX!A:F,6,0),0)</f>
        <v>0.74</v>
      </c>
      <c r="G499" s="167" t="n">
        <f aca="false">IF(C499="M.O.",VLOOKUP(A499,INSUMOS_AUX!A:F,6,0),0)</f>
        <v>0</v>
      </c>
    </row>
    <row r="500" customFormat="false" ht="21" hidden="false" customHeight="false" outlineLevel="0" collapsed="false">
      <c r="A500" s="163" t="n">
        <v>43489</v>
      </c>
      <c r="B500" s="164" t="s">
        <v>317</v>
      </c>
      <c r="C500" s="165" t="s">
        <v>76</v>
      </c>
      <c r="D500" s="165" t="s">
        <v>289</v>
      </c>
      <c r="E500" s="163" t="n">
        <v>3.7</v>
      </c>
      <c r="F500" s="166" t="n">
        <f aca="false">IF(C500="MAT.",VLOOKUP(A500,INSUMOS_AUX!A:F,6,0),0)</f>
        <v>1.09</v>
      </c>
      <c r="G500" s="167" t="n">
        <f aca="false">IF(C500="M.O.",VLOOKUP(A500,INSUMOS_AUX!A:F,6,0),0)</f>
        <v>0</v>
      </c>
    </row>
    <row r="501" customFormat="false" ht="15" hidden="false" customHeight="false" outlineLevel="0" collapsed="false">
      <c r="A501" s="163" t="n">
        <v>4750</v>
      </c>
      <c r="B501" s="164" t="s">
        <v>318</v>
      </c>
      <c r="C501" s="165" t="s">
        <v>278</v>
      </c>
      <c r="D501" s="165" t="s">
        <v>289</v>
      </c>
      <c r="E501" s="163" t="n">
        <v>3.76364</v>
      </c>
      <c r="F501" s="166" t="n">
        <f aca="false">IF(C501="MAT.",VLOOKUP(A501,INSUMOS_AUX!A:F,6,0),0)</f>
        <v>0</v>
      </c>
      <c r="G501" s="167" t="n">
        <f aca="false">IF(C501="M.O.",VLOOKUP(A501,INSUMOS_AUX!A:F,6,0),0)</f>
        <v>17.73</v>
      </c>
    </row>
    <row r="502" customFormat="false" ht="31.5" hidden="false" customHeight="false" outlineLevel="0" collapsed="false">
      <c r="A502" s="163" t="s">
        <v>385</v>
      </c>
      <c r="B502" s="164" t="s">
        <v>210</v>
      </c>
      <c r="C502" s="165" t="s">
        <v>76</v>
      </c>
      <c r="D502" s="165" t="s">
        <v>85</v>
      </c>
      <c r="E502" s="163" t="n">
        <v>1</v>
      </c>
      <c r="F502" s="166" t="n">
        <f aca="false">IF(C502="MAT.",VLOOKUP(A502,INSUMOS_AUX!A:F,6,0),0)</f>
        <v>164.485497835498</v>
      </c>
      <c r="G502" s="167" t="n">
        <f aca="false">IF(C502="M.O.",VLOOKUP(A502,INSUMOS_AUX!A:F,6,0),0)</f>
        <v>0</v>
      </c>
    </row>
    <row r="503" customFormat="false" ht="15" hidden="false" customHeight="false" outlineLevel="0" collapsed="false">
      <c r="A503" s="152"/>
      <c r="B503" s="153"/>
      <c r="C503" s="154"/>
      <c r="D503" s="154"/>
      <c r="E503" s="154"/>
      <c r="F503" s="154"/>
      <c r="G503" s="154"/>
    </row>
    <row r="504" customFormat="false" ht="21" hidden="false" customHeight="false" outlineLevel="0" collapsed="false">
      <c r="A504" s="155" t="n">
        <v>13</v>
      </c>
      <c r="B504" s="156" t="s">
        <v>211</v>
      </c>
      <c r="C504" s="157"/>
      <c r="D504" s="157"/>
      <c r="E504" s="157"/>
      <c r="F504" s="157"/>
      <c r="G504" s="157"/>
    </row>
    <row r="505" customFormat="false" ht="15" hidden="false" customHeight="false" outlineLevel="0" collapsed="false">
      <c r="A505" s="152"/>
      <c r="B505" s="153"/>
      <c r="C505" s="154"/>
      <c r="D505" s="154"/>
      <c r="E505" s="154"/>
      <c r="F505" s="154"/>
      <c r="G505" s="154"/>
    </row>
    <row r="506" customFormat="false" ht="31.5" hidden="false" customHeight="false" outlineLevel="0" collapsed="false">
      <c r="A506" s="158" t="s">
        <v>213</v>
      </c>
      <c r="B506" s="159" t="s">
        <v>214</v>
      </c>
      <c r="C506" s="160" t="s">
        <v>61</v>
      </c>
      <c r="D506" s="160" t="s">
        <v>81</v>
      </c>
      <c r="E506" s="161" t="n">
        <v>34.2</v>
      </c>
      <c r="F506" s="161" t="n">
        <f aca="false">SUMPRODUCT($E507:$E525,F507:F525)</f>
        <v>86.6774981</v>
      </c>
      <c r="G506" s="161" t="n">
        <f aca="false">SUMPRODUCT($E507:$E525,G507:G525)</f>
        <v>47.508292332</v>
      </c>
    </row>
    <row r="507" customFormat="false" ht="31.5" hidden="false" customHeight="false" outlineLevel="0" collapsed="false">
      <c r="A507" s="163" t="n">
        <v>10535</v>
      </c>
      <c r="B507" s="164" t="s">
        <v>287</v>
      </c>
      <c r="C507" s="165" t="s">
        <v>76</v>
      </c>
      <c r="D507" s="165" t="s">
        <v>31</v>
      </c>
      <c r="E507" s="163" t="n">
        <v>1.1079E-005</v>
      </c>
      <c r="F507" s="166" t="n">
        <f aca="false">IF(C507="MAT.",VLOOKUP(A507,INSUMOS_AUX!A:F,6,0),0)</f>
        <v>5000</v>
      </c>
      <c r="G507" s="167" t="n">
        <f aca="false">IF(C507="M.O.",VLOOKUP(A507,INSUMOS_AUX!A:F,6,0),0)</f>
        <v>0</v>
      </c>
    </row>
    <row r="508" customFormat="false" ht="15" hidden="false" customHeight="false" outlineLevel="0" collapsed="false">
      <c r="A508" s="163" t="n">
        <v>1106</v>
      </c>
      <c r="B508" s="164" t="s">
        <v>347</v>
      </c>
      <c r="C508" s="165" t="s">
        <v>76</v>
      </c>
      <c r="D508" s="165" t="s">
        <v>106</v>
      </c>
      <c r="E508" s="163" t="n">
        <v>4.8748</v>
      </c>
      <c r="F508" s="166" t="n">
        <f aca="false">IF(C508="MAT.",VLOOKUP(A508,INSUMOS_AUX!A:F,6,0),0)</f>
        <v>1.09</v>
      </c>
      <c r="G508" s="167" t="n">
        <f aca="false">IF(C508="M.O.",VLOOKUP(A508,INSUMOS_AUX!A:F,6,0),0)</f>
        <v>0</v>
      </c>
    </row>
    <row r="509" customFormat="false" ht="15" hidden="false" customHeight="false" outlineLevel="0" collapsed="false">
      <c r="A509" s="163" t="n">
        <v>1379</v>
      </c>
      <c r="B509" s="164" t="s">
        <v>290</v>
      </c>
      <c r="C509" s="165" t="s">
        <v>76</v>
      </c>
      <c r="D509" s="165" t="s">
        <v>106</v>
      </c>
      <c r="E509" s="163" t="n">
        <v>5.48408</v>
      </c>
      <c r="F509" s="166" t="n">
        <f aca="false">IF(C509="MAT.",VLOOKUP(A509,INSUMOS_AUX!A:F,6,0),0)</f>
        <v>0.68</v>
      </c>
      <c r="G509" s="167" t="n">
        <f aca="false">IF(C509="M.O.",VLOOKUP(A509,INSUMOS_AUX!A:F,6,0),0)</f>
        <v>0</v>
      </c>
    </row>
    <row r="510" customFormat="false" ht="15" hidden="false" customHeight="false" outlineLevel="0" collapsed="false">
      <c r="A510" s="163" t="n">
        <v>2705</v>
      </c>
      <c r="B510" s="164" t="s">
        <v>291</v>
      </c>
      <c r="C510" s="165" t="s">
        <v>76</v>
      </c>
      <c r="D510" s="165" t="s">
        <v>292</v>
      </c>
      <c r="E510" s="163" t="n">
        <v>0.03675</v>
      </c>
      <c r="F510" s="166" t="n">
        <f aca="false">IF(C510="MAT.",VLOOKUP(A510,INSUMOS_AUX!A:F,6,0),0)</f>
        <v>0.93</v>
      </c>
      <c r="G510" s="167" t="n">
        <f aca="false">IF(C510="M.O.",VLOOKUP(A510,INSUMOS_AUX!A:F,6,0),0)</f>
        <v>0</v>
      </c>
    </row>
    <row r="511" customFormat="false" ht="21" hidden="false" customHeight="false" outlineLevel="0" collapsed="false">
      <c r="A511" s="163" t="n">
        <v>370</v>
      </c>
      <c r="B511" s="164" t="s">
        <v>293</v>
      </c>
      <c r="C511" s="165" t="s">
        <v>76</v>
      </c>
      <c r="D511" s="165" t="s">
        <v>96</v>
      </c>
      <c r="E511" s="163" t="n">
        <v>0.03248</v>
      </c>
      <c r="F511" s="166" t="n">
        <f aca="false">IF(C511="MAT.",VLOOKUP(A511,INSUMOS_AUX!A:F,6,0),0)</f>
        <v>156.04</v>
      </c>
      <c r="G511" s="167" t="n">
        <f aca="false">IF(C511="M.O.",VLOOKUP(A511,INSUMOS_AUX!A:F,6,0),0)</f>
        <v>0</v>
      </c>
    </row>
    <row r="512" customFormat="false" ht="15" hidden="false" customHeight="false" outlineLevel="0" collapsed="false">
      <c r="A512" s="163" t="n">
        <v>37370</v>
      </c>
      <c r="B512" s="164" t="s">
        <v>294</v>
      </c>
      <c r="C512" s="165" t="s">
        <v>76</v>
      </c>
      <c r="D512" s="165" t="s">
        <v>289</v>
      </c>
      <c r="E512" s="163" t="n">
        <v>3.035</v>
      </c>
      <c r="F512" s="166" t="n">
        <f aca="false">IF(C512="MAT.",VLOOKUP(A512,INSUMOS_AUX!A:F,6,0),0)</f>
        <v>2.11</v>
      </c>
      <c r="G512" s="167" t="n">
        <f aca="false">IF(C512="M.O.",VLOOKUP(A512,INSUMOS_AUX!A:F,6,0),0)</f>
        <v>0</v>
      </c>
    </row>
    <row r="513" customFormat="false" ht="15" hidden="false" customHeight="false" outlineLevel="0" collapsed="false">
      <c r="A513" s="163" t="n">
        <v>37371</v>
      </c>
      <c r="B513" s="164" t="s">
        <v>295</v>
      </c>
      <c r="C513" s="165" t="s">
        <v>76</v>
      </c>
      <c r="D513" s="165" t="s">
        <v>289</v>
      </c>
      <c r="E513" s="163" t="n">
        <v>3.035</v>
      </c>
      <c r="F513" s="166" t="n">
        <f aca="false">IF(C513="MAT.",VLOOKUP(A513,INSUMOS_AUX!A:F,6,0),0)</f>
        <v>0.75</v>
      </c>
      <c r="G513" s="167" t="n">
        <f aca="false">IF(C513="M.O.",VLOOKUP(A513,INSUMOS_AUX!A:F,6,0),0)</f>
        <v>0</v>
      </c>
    </row>
    <row r="514" customFormat="false" ht="15" hidden="false" customHeight="false" outlineLevel="0" collapsed="false">
      <c r="A514" s="163" t="n">
        <v>37372</v>
      </c>
      <c r="B514" s="164" t="s">
        <v>296</v>
      </c>
      <c r="C514" s="165" t="s">
        <v>76</v>
      </c>
      <c r="D514" s="165" t="s">
        <v>289</v>
      </c>
      <c r="E514" s="163" t="n">
        <v>3.035</v>
      </c>
      <c r="F514" s="166" t="n">
        <f aca="false">IF(C514="MAT.",VLOOKUP(A514,INSUMOS_AUX!A:F,6,0),0)</f>
        <v>0.81</v>
      </c>
      <c r="G514" s="167" t="n">
        <f aca="false">IF(C514="M.O.",VLOOKUP(A514,INSUMOS_AUX!A:F,6,0),0)</f>
        <v>0</v>
      </c>
    </row>
    <row r="515" customFormat="false" ht="15" hidden="false" customHeight="false" outlineLevel="0" collapsed="false">
      <c r="A515" s="163" t="n">
        <v>37373</v>
      </c>
      <c r="B515" s="164" t="s">
        <v>297</v>
      </c>
      <c r="C515" s="165" t="s">
        <v>76</v>
      </c>
      <c r="D515" s="165" t="s">
        <v>289</v>
      </c>
      <c r="E515" s="163" t="n">
        <v>3.035</v>
      </c>
      <c r="F515" s="166" t="n">
        <f aca="false">IF(C515="MAT.",VLOOKUP(A515,INSUMOS_AUX!A:F,6,0),0)</f>
        <v>0.06</v>
      </c>
      <c r="G515" s="167" t="n">
        <f aca="false">IF(C515="M.O.",VLOOKUP(A515,INSUMOS_AUX!A:F,6,0),0)</f>
        <v>0</v>
      </c>
    </row>
    <row r="516" customFormat="false" ht="15" hidden="false" customHeight="false" outlineLevel="0" collapsed="false">
      <c r="A516" s="163" t="n">
        <v>37666</v>
      </c>
      <c r="B516" s="164" t="s">
        <v>298</v>
      </c>
      <c r="C516" s="165" t="s">
        <v>278</v>
      </c>
      <c r="D516" s="165" t="s">
        <v>289</v>
      </c>
      <c r="E516" s="163" t="n">
        <v>0.1268442</v>
      </c>
      <c r="F516" s="166" t="n">
        <f aca="false">IF(C516="MAT.",VLOOKUP(A516,INSUMOS_AUX!A:F,6,0),0)</f>
        <v>0</v>
      </c>
      <c r="G516" s="167" t="n">
        <f aca="false">IF(C516="M.O.",VLOOKUP(A516,INSUMOS_AUX!A:F,6,0),0)</f>
        <v>17.64</v>
      </c>
    </row>
    <row r="517" customFormat="false" ht="21" hidden="false" customHeight="false" outlineLevel="0" collapsed="false">
      <c r="A517" s="163" t="n">
        <v>43464</v>
      </c>
      <c r="B517" s="164" t="s">
        <v>300</v>
      </c>
      <c r="C517" s="165" t="s">
        <v>76</v>
      </c>
      <c r="D517" s="165" t="s">
        <v>289</v>
      </c>
      <c r="E517" s="163" t="n">
        <v>0.126</v>
      </c>
      <c r="F517" s="166" t="n">
        <f aca="false">IF(C517="MAT.",VLOOKUP(A517,INSUMOS_AUX!A:F,6,0),0)</f>
        <v>0.01</v>
      </c>
      <c r="G517" s="167" t="n">
        <f aca="false">IF(C517="M.O.",VLOOKUP(A517,INSUMOS_AUX!A:F,6,0),0)</f>
        <v>0</v>
      </c>
    </row>
    <row r="518" customFormat="false" ht="21" hidden="false" customHeight="false" outlineLevel="0" collapsed="false">
      <c r="A518" s="163" t="n">
        <v>43465</v>
      </c>
      <c r="B518" s="164" t="s">
        <v>316</v>
      </c>
      <c r="C518" s="165" t="s">
        <v>76</v>
      </c>
      <c r="D518" s="165" t="s">
        <v>289</v>
      </c>
      <c r="E518" s="163" t="n">
        <v>1.939</v>
      </c>
      <c r="F518" s="166" t="n">
        <f aca="false">IF(C518="MAT.",VLOOKUP(A518,INSUMOS_AUX!A:F,6,0),0)</f>
        <v>0.74</v>
      </c>
      <c r="G518" s="167" t="n">
        <f aca="false">IF(C518="M.O.",VLOOKUP(A518,INSUMOS_AUX!A:F,6,0),0)</f>
        <v>0</v>
      </c>
    </row>
    <row r="519" customFormat="false" ht="21" hidden="false" customHeight="false" outlineLevel="0" collapsed="false">
      <c r="A519" s="163" t="n">
        <v>43467</v>
      </c>
      <c r="B519" s="164" t="s">
        <v>301</v>
      </c>
      <c r="C519" s="165" t="s">
        <v>76</v>
      </c>
      <c r="D519" s="165" t="s">
        <v>289</v>
      </c>
      <c r="E519" s="163" t="n">
        <v>0.97</v>
      </c>
      <c r="F519" s="166" t="n">
        <f aca="false">IF(C519="MAT.",VLOOKUP(A519,INSUMOS_AUX!A:F,6,0),0)</f>
        <v>0.56</v>
      </c>
      <c r="G519" s="167" t="n">
        <f aca="false">IF(C519="M.O.",VLOOKUP(A519,INSUMOS_AUX!A:F,6,0),0)</f>
        <v>0</v>
      </c>
    </row>
    <row r="520" customFormat="false" ht="21" hidden="false" customHeight="false" outlineLevel="0" collapsed="false">
      <c r="A520" s="163" t="n">
        <v>43488</v>
      </c>
      <c r="B520" s="164" t="s">
        <v>303</v>
      </c>
      <c r="C520" s="165" t="s">
        <v>76</v>
      </c>
      <c r="D520" s="165" t="s">
        <v>289</v>
      </c>
      <c r="E520" s="163" t="n">
        <v>0.126</v>
      </c>
      <c r="F520" s="166" t="n">
        <f aca="false">IF(C520="MAT.",VLOOKUP(A520,INSUMOS_AUX!A:F,6,0),0)</f>
        <v>0.76</v>
      </c>
      <c r="G520" s="167" t="n">
        <f aca="false">IF(C520="M.O.",VLOOKUP(A520,INSUMOS_AUX!A:F,6,0),0)</f>
        <v>0</v>
      </c>
    </row>
    <row r="521" customFormat="false" ht="21" hidden="false" customHeight="false" outlineLevel="0" collapsed="false">
      <c r="A521" s="163" t="n">
        <v>43489</v>
      </c>
      <c r="B521" s="164" t="s">
        <v>317</v>
      </c>
      <c r="C521" s="165" t="s">
        <v>76</v>
      </c>
      <c r="D521" s="165" t="s">
        <v>289</v>
      </c>
      <c r="E521" s="163" t="n">
        <v>1.939</v>
      </c>
      <c r="F521" s="166" t="n">
        <f aca="false">IF(C521="MAT.",VLOOKUP(A521,INSUMOS_AUX!A:F,6,0),0)</f>
        <v>1.09</v>
      </c>
      <c r="G521" s="167" t="n">
        <f aca="false">IF(C521="M.O.",VLOOKUP(A521,INSUMOS_AUX!A:F,6,0),0)</f>
        <v>0</v>
      </c>
    </row>
    <row r="522" customFormat="false" ht="21" hidden="false" customHeight="false" outlineLevel="0" collapsed="false">
      <c r="A522" s="163" t="n">
        <v>43491</v>
      </c>
      <c r="B522" s="164" t="s">
        <v>304</v>
      </c>
      <c r="C522" s="165" t="s">
        <v>76</v>
      </c>
      <c r="D522" s="165" t="s">
        <v>289</v>
      </c>
      <c r="E522" s="163" t="n">
        <v>0.97</v>
      </c>
      <c r="F522" s="166" t="n">
        <f aca="false">IF(C522="MAT.",VLOOKUP(A522,INSUMOS_AUX!A:F,6,0),0)</f>
        <v>1.15</v>
      </c>
      <c r="G522" s="167" t="n">
        <f aca="false">IF(C522="M.O.",VLOOKUP(A522,INSUMOS_AUX!A:F,6,0),0)</f>
        <v>0</v>
      </c>
    </row>
    <row r="523" customFormat="false" ht="15" hidden="false" customHeight="false" outlineLevel="0" collapsed="false">
      <c r="A523" s="163" t="n">
        <v>4750</v>
      </c>
      <c r="B523" s="164" t="s">
        <v>318</v>
      </c>
      <c r="C523" s="165" t="s">
        <v>278</v>
      </c>
      <c r="D523" s="165" t="s">
        <v>289</v>
      </c>
      <c r="E523" s="163" t="n">
        <v>1.9723508</v>
      </c>
      <c r="F523" s="166" t="n">
        <f aca="false">IF(C523="MAT.",VLOOKUP(A523,INSUMOS_AUX!A:F,6,0),0)</f>
        <v>0</v>
      </c>
      <c r="G523" s="167" t="n">
        <f aca="false">IF(C523="M.O.",VLOOKUP(A523,INSUMOS_AUX!A:F,6,0),0)</f>
        <v>17.73</v>
      </c>
    </row>
    <row r="524" customFormat="false" ht="15" hidden="false" customHeight="false" outlineLevel="0" collapsed="false">
      <c r="A524" s="163" t="n">
        <v>6111</v>
      </c>
      <c r="B524" s="164" t="s">
        <v>310</v>
      </c>
      <c r="C524" s="165" t="s">
        <v>278</v>
      </c>
      <c r="D524" s="165" t="s">
        <v>289</v>
      </c>
      <c r="E524" s="163" t="n">
        <v>0.986684</v>
      </c>
      <c r="F524" s="166" t="n">
        <f aca="false">IF(C524="MAT.",VLOOKUP(A524,INSUMOS_AUX!A:F,6,0),0)</f>
        <v>0</v>
      </c>
      <c r="G524" s="167" t="n">
        <f aca="false">IF(C524="M.O.",VLOOKUP(A524,INSUMOS_AUX!A:F,6,0),0)</f>
        <v>10.44</v>
      </c>
    </row>
    <row r="525" customFormat="false" ht="15" hidden="false" customHeight="false" outlineLevel="0" collapsed="false">
      <c r="A525" s="163" t="n">
        <v>7258</v>
      </c>
      <c r="B525" s="164" t="s">
        <v>386</v>
      </c>
      <c r="C525" s="165" t="s">
        <v>76</v>
      </c>
      <c r="D525" s="165" t="s">
        <v>31</v>
      </c>
      <c r="E525" s="163" t="n">
        <v>73.49</v>
      </c>
      <c r="F525" s="166" t="n">
        <f aca="false">IF(C525="MAT.",VLOOKUP(A525,INSUMOS_AUX!A:F,6,0),0)</f>
        <v>0.76</v>
      </c>
      <c r="G525" s="167" t="n">
        <f aca="false">IF(C525="M.O.",VLOOKUP(A525,INSUMOS_AUX!A:F,6,0),0)</f>
        <v>0</v>
      </c>
    </row>
    <row r="526" customFormat="false" ht="15" hidden="false" customHeight="false" outlineLevel="0" collapsed="false">
      <c r="A526" s="152"/>
      <c r="B526" s="153"/>
      <c r="C526" s="154"/>
      <c r="D526" s="154"/>
      <c r="E526" s="154"/>
      <c r="F526" s="154"/>
      <c r="G526" s="154"/>
    </row>
    <row r="527" customFormat="false" ht="21" hidden="false" customHeight="false" outlineLevel="0" collapsed="false">
      <c r="A527" s="158" t="s">
        <v>216</v>
      </c>
      <c r="B527" s="159" t="s">
        <v>217</v>
      </c>
      <c r="C527" s="160" t="s">
        <v>61</v>
      </c>
      <c r="D527" s="160" t="s">
        <v>81</v>
      </c>
      <c r="E527" s="161" t="n">
        <v>34.2</v>
      </c>
      <c r="F527" s="161" t="n">
        <f aca="false">SUMPRODUCT($E528:$E540,F528:F540)</f>
        <v>374.20144</v>
      </c>
      <c r="G527" s="161" t="n">
        <f aca="false">SUMPRODUCT($E528:$E540,G528:G540)</f>
        <v>27.624022272</v>
      </c>
    </row>
    <row r="528" customFormat="false" ht="31.5" hidden="false" customHeight="false" outlineLevel="0" collapsed="false">
      <c r="A528" s="163" t="n">
        <v>10841</v>
      </c>
      <c r="B528" s="164" t="s">
        <v>387</v>
      </c>
      <c r="C528" s="165" t="s">
        <v>76</v>
      </c>
      <c r="D528" s="165" t="s">
        <v>81</v>
      </c>
      <c r="E528" s="163" t="n">
        <v>1.16</v>
      </c>
      <c r="F528" s="166" t="n">
        <f aca="false">IF(C528="MAT.",VLOOKUP(A528,INSUMOS_AUX!A:F,6,0),0)</f>
        <v>298.86</v>
      </c>
      <c r="G528" s="167" t="n">
        <f aca="false">IF(C528="M.O.",VLOOKUP(A528,INSUMOS_AUX!A:F,6,0),0)</f>
        <v>0</v>
      </c>
    </row>
    <row r="529" customFormat="false" ht="15" hidden="false" customHeight="false" outlineLevel="0" collapsed="false">
      <c r="A529" s="163" t="n">
        <v>34357</v>
      </c>
      <c r="B529" s="164" t="s">
        <v>323</v>
      </c>
      <c r="C529" s="165" t="s">
        <v>76</v>
      </c>
      <c r="D529" s="165" t="s">
        <v>106</v>
      </c>
      <c r="E529" s="163" t="n">
        <v>0.14</v>
      </c>
      <c r="F529" s="166" t="n">
        <f aca="false">IF(C529="MAT.",VLOOKUP(A529,INSUMOS_AUX!A:F,6,0),0)</f>
        <v>3.81</v>
      </c>
      <c r="G529" s="167" t="n">
        <f aca="false">IF(C529="M.O.",VLOOKUP(A529,INSUMOS_AUX!A:F,6,0),0)</f>
        <v>0</v>
      </c>
    </row>
    <row r="530" customFormat="false" ht="15" hidden="false" customHeight="false" outlineLevel="0" collapsed="false">
      <c r="A530" s="163" t="n">
        <v>37370</v>
      </c>
      <c r="B530" s="164" t="s">
        <v>294</v>
      </c>
      <c r="C530" s="165" t="s">
        <v>76</v>
      </c>
      <c r="D530" s="165" t="s">
        <v>289</v>
      </c>
      <c r="E530" s="163" t="n">
        <v>1.782</v>
      </c>
      <c r="F530" s="166" t="n">
        <f aca="false">IF(C530="MAT.",VLOOKUP(A530,INSUMOS_AUX!A:F,6,0),0)</f>
        <v>2.11</v>
      </c>
      <c r="G530" s="167" t="n">
        <f aca="false">IF(C530="M.O.",VLOOKUP(A530,INSUMOS_AUX!A:F,6,0),0)</f>
        <v>0</v>
      </c>
    </row>
    <row r="531" customFormat="false" ht="15" hidden="false" customHeight="false" outlineLevel="0" collapsed="false">
      <c r="A531" s="163" t="n">
        <v>37371</v>
      </c>
      <c r="B531" s="164" t="s">
        <v>295</v>
      </c>
      <c r="C531" s="165" t="s">
        <v>76</v>
      </c>
      <c r="D531" s="165" t="s">
        <v>289</v>
      </c>
      <c r="E531" s="163" t="n">
        <v>1.782</v>
      </c>
      <c r="F531" s="166" t="n">
        <f aca="false">IF(C531="MAT.",VLOOKUP(A531,INSUMOS_AUX!A:F,6,0),0)</f>
        <v>0.75</v>
      </c>
      <c r="G531" s="167" t="n">
        <f aca="false">IF(C531="M.O.",VLOOKUP(A531,INSUMOS_AUX!A:F,6,0),0)</f>
        <v>0</v>
      </c>
    </row>
    <row r="532" customFormat="false" ht="15" hidden="false" customHeight="false" outlineLevel="0" collapsed="false">
      <c r="A532" s="163" t="n">
        <v>37372</v>
      </c>
      <c r="B532" s="164" t="s">
        <v>296</v>
      </c>
      <c r="C532" s="165" t="s">
        <v>76</v>
      </c>
      <c r="D532" s="165" t="s">
        <v>289</v>
      </c>
      <c r="E532" s="163" t="n">
        <v>1.782</v>
      </c>
      <c r="F532" s="166" t="n">
        <f aca="false">IF(C532="MAT.",VLOOKUP(A532,INSUMOS_AUX!A:F,6,0),0)</f>
        <v>0.81</v>
      </c>
      <c r="G532" s="167" t="n">
        <f aca="false">IF(C532="M.O.",VLOOKUP(A532,INSUMOS_AUX!A:F,6,0),0)</f>
        <v>0</v>
      </c>
    </row>
    <row r="533" customFormat="false" ht="15" hidden="false" customHeight="false" outlineLevel="0" collapsed="false">
      <c r="A533" s="163" t="n">
        <v>37373</v>
      </c>
      <c r="B533" s="164" t="s">
        <v>297</v>
      </c>
      <c r="C533" s="165" t="s">
        <v>76</v>
      </c>
      <c r="D533" s="165" t="s">
        <v>289</v>
      </c>
      <c r="E533" s="163" t="n">
        <v>1.782</v>
      </c>
      <c r="F533" s="166" t="n">
        <f aca="false">IF(C533="MAT.",VLOOKUP(A533,INSUMOS_AUX!A:F,6,0),0)</f>
        <v>0.06</v>
      </c>
      <c r="G533" s="167" t="n">
        <f aca="false">IF(C533="M.O.",VLOOKUP(A533,INSUMOS_AUX!A:F,6,0),0)</f>
        <v>0</v>
      </c>
    </row>
    <row r="534" customFormat="false" ht="15" hidden="false" customHeight="false" outlineLevel="0" collapsed="false">
      <c r="A534" s="163" t="n">
        <v>37595</v>
      </c>
      <c r="B534" s="164" t="s">
        <v>324</v>
      </c>
      <c r="C534" s="165" t="s">
        <v>76</v>
      </c>
      <c r="D534" s="165" t="s">
        <v>106</v>
      </c>
      <c r="E534" s="163" t="n">
        <v>8.62</v>
      </c>
      <c r="F534" s="166" t="n">
        <f aca="false">IF(C534="MAT.",VLOOKUP(A534,INSUMOS_AUX!A:F,6,0),0)</f>
        <v>1.99</v>
      </c>
      <c r="G534" s="167" t="n">
        <f aca="false">IF(C534="M.O.",VLOOKUP(A534,INSUMOS_AUX!A:F,6,0),0)</f>
        <v>0</v>
      </c>
    </row>
    <row r="535" customFormat="false" ht="21" hidden="false" customHeight="false" outlineLevel="0" collapsed="false">
      <c r="A535" s="163" t="n">
        <v>43465</v>
      </c>
      <c r="B535" s="164" t="s">
        <v>316</v>
      </c>
      <c r="C535" s="165" t="s">
        <v>76</v>
      </c>
      <c r="D535" s="165" t="s">
        <v>289</v>
      </c>
      <c r="E535" s="163" t="n">
        <v>1.188</v>
      </c>
      <c r="F535" s="166" t="n">
        <f aca="false">IF(C535="MAT.",VLOOKUP(A535,INSUMOS_AUX!A:F,6,0),0)</f>
        <v>0.74</v>
      </c>
      <c r="G535" s="167" t="n">
        <f aca="false">IF(C535="M.O.",VLOOKUP(A535,INSUMOS_AUX!A:F,6,0),0)</f>
        <v>0</v>
      </c>
    </row>
    <row r="536" customFormat="false" ht="21" hidden="false" customHeight="false" outlineLevel="0" collapsed="false">
      <c r="A536" s="163" t="n">
        <v>43467</v>
      </c>
      <c r="B536" s="164" t="s">
        <v>301</v>
      </c>
      <c r="C536" s="165" t="s">
        <v>76</v>
      </c>
      <c r="D536" s="165" t="s">
        <v>289</v>
      </c>
      <c r="E536" s="163" t="n">
        <v>0.594</v>
      </c>
      <c r="F536" s="166" t="n">
        <f aca="false">IF(C536="MAT.",VLOOKUP(A536,INSUMOS_AUX!A:F,6,0),0)</f>
        <v>0.56</v>
      </c>
      <c r="G536" s="167" t="n">
        <f aca="false">IF(C536="M.O.",VLOOKUP(A536,INSUMOS_AUX!A:F,6,0),0)</f>
        <v>0</v>
      </c>
    </row>
    <row r="537" customFormat="false" ht="21" hidden="false" customHeight="false" outlineLevel="0" collapsed="false">
      <c r="A537" s="163" t="n">
        <v>43489</v>
      </c>
      <c r="B537" s="164" t="s">
        <v>317</v>
      </c>
      <c r="C537" s="165" t="s">
        <v>76</v>
      </c>
      <c r="D537" s="165" t="s">
        <v>289</v>
      </c>
      <c r="E537" s="163" t="n">
        <v>1.188</v>
      </c>
      <c r="F537" s="166" t="n">
        <f aca="false">IF(C537="MAT.",VLOOKUP(A537,INSUMOS_AUX!A:F,6,0),0)</f>
        <v>1.09</v>
      </c>
      <c r="G537" s="167" t="n">
        <f aca="false">IF(C537="M.O.",VLOOKUP(A537,INSUMOS_AUX!A:F,6,0),0)</f>
        <v>0</v>
      </c>
    </row>
    <row r="538" customFormat="false" ht="21" hidden="false" customHeight="false" outlineLevel="0" collapsed="false">
      <c r="A538" s="163" t="n">
        <v>43491</v>
      </c>
      <c r="B538" s="164" t="s">
        <v>304</v>
      </c>
      <c r="C538" s="165" t="s">
        <v>76</v>
      </c>
      <c r="D538" s="165" t="s">
        <v>289</v>
      </c>
      <c r="E538" s="163" t="n">
        <v>0.594</v>
      </c>
      <c r="F538" s="166" t="n">
        <f aca="false">IF(C538="MAT.",VLOOKUP(A538,INSUMOS_AUX!A:F,6,0),0)</f>
        <v>1.15</v>
      </c>
      <c r="G538" s="167" t="n">
        <f aca="false">IF(C538="M.O.",VLOOKUP(A538,INSUMOS_AUX!A:F,6,0),0)</f>
        <v>0</v>
      </c>
    </row>
    <row r="539" customFormat="false" ht="15" hidden="false" customHeight="false" outlineLevel="0" collapsed="false">
      <c r="A539" s="163" t="n">
        <v>4755</v>
      </c>
      <c r="B539" s="164" t="s">
        <v>325</v>
      </c>
      <c r="C539" s="165" t="s">
        <v>278</v>
      </c>
      <c r="D539" s="165" t="s">
        <v>289</v>
      </c>
      <c r="E539" s="163" t="n">
        <v>1.202256</v>
      </c>
      <c r="F539" s="166" t="n">
        <f aca="false">IF(C539="MAT.",VLOOKUP(A539,INSUMOS_AUX!A:F,6,0),0)</f>
        <v>0</v>
      </c>
      <c r="G539" s="167" t="n">
        <f aca="false">IF(C539="M.O.",VLOOKUP(A539,INSUMOS_AUX!A:F,6,0),0)</f>
        <v>17.73</v>
      </c>
    </row>
    <row r="540" customFormat="false" ht="15" hidden="false" customHeight="false" outlineLevel="0" collapsed="false">
      <c r="A540" s="163" t="n">
        <v>6111</v>
      </c>
      <c r="B540" s="164" t="s">
        <v>310</v>
      </c>
      <c r="C540" s="165" t="s">
        <v>278</v>
      </c>
      <c r="D540" s="165" t="s">
        <v>289</v>
      </c>
      <c r="E540" s="163" t="n">
        <v>0.6042168</v>
      </c>
      <c r="F540" s="166" t="n">
        <f aca="false">IF(C540="MAT.",VLOOKUP(A540,INSUMOS_AUX!A:F,6,0),0)</f>
        <v>0</v>
      </c>
      <c r="G540" s="167" t="n">
        <f aca="false">IF(C540="M.O.",VLOOKUP(A540,INSUMOS_AUX!A:F,6,0),0)</f>
        <v>10.44</v>
      </c>
    </row>
    <row r="541" customFormat="false" ht="15" hidden="false" customHeight="false" outlineLevel="0" collapsed="false">
      <c r="A541" s="152"/>
      <c r="B541" s="153"/>
      <c r="C541" s="154"/>
      <c r="D541" s="154"/>
      <c r="E541" s="154"/>
      <c r="F541" s="154"/>
      <c r="G541" s="154"/>
    </row>
    <row r="542" customFormat="false" ht="15" hidden="false" customHeight="false" outlineLevel="0" collapsed="false">
      <c r="A542" s="158" t="s">
        <v>115</v>
      </c>
      <c r="B542" s="159" t="s">
        <v>116</v>
      </c>
      <c r="C542" s="160" t="s">
        <v>61</v>
      </c>
      <c r="D542" s="160" t="s">
        <v>85</v>
      </c>
      <c r="E542" s="161" t="n">
        <v>237.6</v>
      </c>
      <c r="F542" s="161" t="n">
        <f aca="false">SUMPRODUCT($E543:$E555,F543:F555)</f>
        <v>65.947426</v>
      </c>
      <c r="G542" s="161" t="n">
        <f aca="false">SUMPRODUCT($E543:$E555,G543:G555)</f>
        <v>6.95782044</v>
      </c>
    </row>
    <row r="543" customFormat="false" ht="31.5" hidden="false" customHeight="false" outlineLevel="0" collapsed="false">
      <c r="A543" s="163" t="n">
        <v>20231</v>
      </c>
      <c r="B543" s="164" t="s">
        <v>322</v>
      </c>
      <c r="C543" s="165" t="s">
        <v>76</v>
      </c>
      <c r="D543" s="165" t="s">
        <v>85</v>
      </c>
      <c r="E543" s="163" t="n">
        <v>1.04</v>
      </c>
      <c r="F543" s="166" t="n">
        <f aca="false">IF(C543="MAT.",VLOOKUP(A543,INSUMOS_AUX!A:F,6,0),0)</f>
        <v>58.94</v>
      </c>
      <c r="G543" s="167" t="n">
        <f aca="false">IF(C543="M.O.",VLOOKUP(A543,INSUMOS_AUX!A:F,6,0),0)</f>
        <v>0</v>
      </c>
    </row>
    <row r="544" customFormat="false" ht="15" hidden="false" customHeight="false" outlineLevel="0" collapsed="false">
      <c r="A544" s="163" t="n">
        <v>34357</v>
      </c>
      <c r="B544" s="164" t="s">
        <v>323</v>
      </c>
      <c r="C544" s="165" t="s">
        <v>76</v>
      </c>
      <c r="D544" s="165" t="s">
        <v>106</v>
      </c>
      <c r="E544" s="163" t="n">
        <v>0.12</v>
      </c>
      <c r="F544" s="166" t="n">
        <f aca="false">IF(C544="MAT.",VLOOKUP(A544,INSUMOS_AUX!A:F,6,0),0)</f>
        <v>3.81</v>
      </c>
      <c r="G544" s="167" t="n">
        <f aca="false">IF(C544="M.O.",VLOOKUP(A544,INSUMOS_AUX!A:F,6,0),0)</f>
        <v>0</v>
      </c>
    </row>
    <row r="545" customFormat="false" ht="15" hidden="false" customHeight="false" outlineLevel="0" collapsed="false">
      <c r="A545" s="163" t="n">
        <v>37370</v>
      </c>
      <c r="B545" s="164" t="s">
        <v>294</v>
      </c>
      <c r="C545" s="165" t="s">
        <v>76</v>
      </c>
      <c r="D545" s="165" t="s">
        <v>289</v>
      </c>
      <c r="E545" s="163" t="n">
        <v>0.449</v>
      </c>
      <c r="F545" s="166" t="n">
        <f aca="false">IF(C545="MAT.",VLOOKUP(A545,INSUMOS_AUX!A:F,6,0),0)</f>
        <v>2.11</v>
      </c>
      <c r="G545" s="167" t="n">
        <f aca="false">IF(C545="M.O.",VLOOKUP(A545,INSUMOS_AUX!A:F,6,0),0)</f>
        <v>0</v>
      </c>
    </row>
    <row r="546" customFormat="false" ht="15" hidden="false" customHeight="false" outlineLevel="0" collapsed="false">
      <c r="A546" s="163" t="n">
        <v>37371</v>
      </c>
      <c r="B546" s="164" t="s">
        <v>295</v>
      </c>
      <c r="C546" s="165" t="s">
        <v>76</v>
      </c>
      <c r="D546" s="165" t="s">
        <v>289</v>
      </c>
      <c r="E546" s="163" t="n">
        <v>0.449</v>
      </c>
      <c r="F546" s="166" t="n">
        <f aca="false">IF(C546="MAT.",VLOOKUP(A546,INSUMOS_AUX!A:F,6,0),0)</f>
        <v>0.75</v>
      </c>
      <c r="G546" s="167" t="n">
        <f aca="false">IF(C546="M.O.",VLOOKUP(A546,INSUMOS_AUX!A:F,6,0),0)</f>
        <v>0</v>
      </c>
    </row>
    <row r="547" customFormat="false" ht="15" hidden="false" customHeight="false" outlineLevel="0" collapsed="false">
      <c r="A547" s="163" t="n">
        <v>37372</v>
      </c>
      <c r="B547" s="164" t="s">
        <v>296</v>
      </c>
      <c r="C547" s="165" t="s">
        <v>76</v>
      </c>
      <c r="D547" s="165" t="s">
        <v>289</v>
      </c>
      <c r="E547" s="163" t="n">
        <v>0.449</v>
      </c>
      <c r="F547" s="166" t="n">
        <f aca="false">IF(C547="MAT.",VLOOKUP(A547,INSUMOS_AUX!A:F,6,0),0)</f>
        <v>0.81</v>
      </c>
      <c r="G547" s="167" t="n">
        <f aca="false">IF(C547="M.O.",VLOOKUP(A547,INSUMOS_AUX!A:F,6,0),0)</f>
        <v>0</v>
      </c>
    </row>
    <row r="548" customFormat="false" ht="15" hidden="false" customHeight="false" outlineLevel="0" collapsed="false">
      <c r="A548" s="163" t="n">
        <v>37373</v>
      </c>
      <c r="B548" s="164" t="s">
        <v>297</v>
      </c>
      <c r="C548" s="165" t="s">
        <v>76</v>
      </c>
      <c r="D548" s="165" t="s">
        <v>289</v>
      </c>
      <c r="E548" s="163" t="n">
        <v>0.449</v>
      </c>
      <c r="F548" s="166" t="n">
        <f aca="false">IF(C548="MAT.",VLOOKUP(A548,INSUMOS_AUX!A:F,6,0),0)</f>
        <v>0.06</v>
      </c>
      <c r="G548" s="167" t="n">
        <f aca="false">IF(C548="M.O.",VLOOKUP(A548,INSUMOS_AUX!A:F,6,0),0)</f>
        <v>0</v>
      </c>
    </row>
    <row r="549" customFormat="false" ht="15" hidden="false" customHeight="false" outlineLevel="0" collapsed="false">
      <c r="A549" s="163" t="n">
        <v>37595</v>
      </c>
      <c r="B549" s="164" t="s">
        <v>324</v>
      </c>
      <c r="C549" s="165" t="s">
        <v>76</v>
      </c>
      <c r="D549" s="165" t="s">
        <v>106</v>
      </c>
      <c r="E549" s="163" t="n">
        <v>0.8614</v>
      </c>
      <c r="F549" s="166" t="n">
        <f aca="false">IF(C549="MAT.",VLOOKUP(A549,INSUMOS_AUX!A:F,6,0),0)</f>
        <v>1.99</v>
      </c>
      <c r="G549" s="167" t="n">
        <f aca="false">IF(C549="M.O.",VLOOKUP(A549,INSUMOS_AUX!A:F,6,0),0)</f>
        <v>0</v>
      </c>
    </row>
    <row r="550" customFormat="false" ht="21" hidden="false" customHeight="false" outlineLevel="0" collapsed="false">
      <c r="A550" s="163" t="n">
        <v>43465</v>
      </c>
      <c r="B550" s="164" t="s">
        <v>316</v>
      </c>
      <c r="C550" s="165" t="s">
        <v>76</v>
      </c>
      <c r="D550" s="165" t="s">
        <v>289</v>
      </c>
      <c r="E550" s="163" t="n">
        <v>0.299</v>
      </c>
      <c r="F550" s="166" t="n">
        <f aca="false">IF(C550="MAT.",VLOOKUP(A550,INSUMOS_AUX!A:F,6,0),0)</f>
        <v>0.74</v>
      </c>
      <c r="G550" s="167" t="n">
        <f aca="false">IF(C550="M.O.",VLOOKUP(A550,INSUMOS_AUX!A:F,6,0),0)</f>
        <v>0</v>
      </c>
    </row>
    <row r="551" customFormat="false" ht="21" hidden="false" customHeight="false" outlineLevel="0" collapsed="false">
      <c r="A551" s="163" t="n">
        <v>43467</v>
      </c>
      <c r="B551" s="164" t="s">
        <v>301</v>
      </c>
      <c r="C551" s="165" t="s">
        <v>76</v>
      </c>
      <c r="D551" s="165" t="s">
        <v>289</v>
      </c>
      <c r="E551" s="163" t="n">
        <v>0.15</v>
      </c>
      <c r="F551" s="166" t="n">
        <f aca="false">IF(C551="MAT.",VLOOKUP(A551,INSUMOS_AUX!A:F,6,0),0)</f>
        <v>0.56</v>
      </c>
      <c r="G551" s="167" t="n">
        <f aca="false">IF(C551="M.O.",VLOOKUP(A551,INSUMOS_AUX!A:F,6,0),0)</f>
        <v>0</v>
      </c>
    </row>
    <row r="552" customFormat="false" ht="21" hidden="false" customHeight="false" outlineLevel="0" collapsed="false">
      <c r="A552" s="163" t="n">
        <v>43489</v>
      </c>
      <c r="B552" s="164" t="s">
        <v>317</v>
      </c>
      <c r="C552" s="165" t="s">
        <v>76</v>
      </c>
      <c r="D552" s="165" t="s">
        <v>289</v>
      </c>
      <c r="E552" s="163" t="n">
        <v>0.299</v>
      </c>
      <c r="F552" s="166" t="n">
        <f aca="false">IF(C552="MAT.",VLOOKUP(A552,INSUMOS_AUX!A:F,6,0),0)</f>
        <v>1.09</v>
      </c>
      <c r="G552" s="167" t="n">
        <f aca="false">IF(C552="M.O.",VLOOKUP(A552,INSUMOS_AUX!A:F,6,0),0)</f>
        <v>0</v>
      </c>
    </row>
    <row r="553" customFormat="false" ht="21" hidden="false" customHeight="false" outlineLevel="0" collapsed="false">
      <c r="A553" s="163" t="n">
        <v>43491</v>
      </c>
      <c r="B553" s="164" t="s">
        <v>304</v>
      </c>
      <c r="C553" s="165" t="s">
        <v>76</v>
      </c>
      <c r="D553" s="165" t="s">
        <v>289</v>
      </c>
      <c r="E553" s="163" t="n">
        <v>0.15</v>
      </c>
      <c r="F553" s="166" t="n">
        <f aca="false">IF(C553="MAT.",VLOOKUP(A553,INSUMOS_AUX!A:F,6,0),0)</f>
        <v>1.15</v>
      </c>
      <c r="G553" s="167" t="n">
        <f aca="false">IF(C553="M.O.",VLOOKUP(A553,INSUMOS_AUX!A:F,6,0),0)</f>
        <v>0</v>
      </c>
    </row>
    <row r="554" customFormat="false" ht="15" hidden="false" customHeight="false" outlineLevel="0" collapsed="false">
      <c r="A554" s="163" t="n">
        <v>4755</v>
      </c>
      <c r="B554" s="164" t="s">
        <v>325</v>
      </c>
      <c r="C554" s="165" t="s">
        <v>278</v>
      </c>
      <c r="D554" s="165" t="s">
        <v>289</v>
      </c>
      <c r="E554" s="163" t="n">
        <v>0.302588</v>
      </c>
      <c r="F554" s="166" t="n">
        <f aca="false">IF(C554="MAT.",VLOOKUP(A554,INSUMOS_AUX!A:F,6,0),0)</f>
        <v>0</v>
      </c>
      <c r="G554" s="167" t="n">
        <f aca="false">IF(C554="M.O.",VLOOKUP(A554,INSUMOS_AUX!A:F,6,0),0)</f>
        <v>17.73</v>
      </c>
    </row>
    <row r="555" customFormat="false" ht="15" hidden="false" customHeight="false" outlineLevel="0" collapsed="false">
      <c r="A555" s="163" t="n">
        <v>6111</v>
      </c>
      <c r="B555" s="164" t="s">
        <v>310</v>
      </c>
      <c r="C555" s="165" t="s">
        <v>278</v>
      </c>
      <c r="D555" s="165" t="s">
        <v>289</v>
      </c>
      <c r="E555" s="163" t="n">
        <v>0.15258</v>
      </c>
      <c r="F555" s="166" t="n">
        <f aca="false">IF(C555="MAT.",VLOOKUP(A555,INSUMOS_AUX!A:F,6,0),0)</f>
        <v>0</v>
      </c>
      <c r="G555" s="167" t="n">
        <f aca="false">IF(C555="M.O.",VLOOKUP(A555,INSUMOS_AUX!A:F,6,0),0)</f>
        <v>10.44</v>
      </c>
    </row>
    <row r="556" customFormat="false" ht="15" hidden="false" customHeight="false" outlineLevel="0" collapsed="false">
      <c r="A556" s="152"/>
      <c r="B556" s="153"/>
      <c r="C556" s="154"/>
      <c r="D556" s="154"/>
      <c r="E556" s="154"/>
      <c r="F556" s="154"/>
      <c r="G556" s="154"/>
    </row>
    <row r="557" customFormat="false" ht="73.5" hidden="false" customHeight="false" outlineLevel="0" collapsed="false">
      <c r="A557" s="158" t="s">
        <v>220</v>
      </c>
      <c r="B557" s="159" t="s">
        <v>221</v>
      </c>
      <c r="C557" s="160" t="s">
        <v>61</v>
      </c>
      <c r="D557" s="160" t="s">
        <v>81</v>
      </c>
      <c r="E557" s="161" t="n">
        <v>383.4</v>
      </c>
      <c r="F557" s="161" t="n">
        <f aca="false">SUMPRODUCT($E558:$E558,F558:F558)</f>
        <v>471.351518481328</v>
      </c>
      <c r="G557" s="161" t="n">
        <f aca="false">SUMPRODUCT($E558:$E558,G558:G558)</f>
        <v>0</v>
      </c>
    </row>
    <row r="558" customFormat="false" ht="73.5" hidden="false" customHeight="false" outlineLevel="0" collapsed="false">
      <c r="A558" s="163" t="s">
        <v>327</v>
      </c>
      <c r="B558" s="164" t="s">
        <v>122</v>
      </c>
      <c r="C558" s="165" t="s">
        <v>76</v>
      </c>
      <c r="D558" s="165" t="s">
        <v>81</v>
      </c>
      <c r="E558" s="163" t="n">
        <v>1.022</v>
      </c>
      <c r="F558" s="166" t="n">
        <f aca="false">IF(C558="MAT.",VLOOKUP(A558,INSUMOS_AUX!A:F,6,0),0)</f>
        <v>461.205008298755</v>
      </c>
      <c r="G558" s="167" t="n">
        <f aca="false">IF(C558="M.O.",VLOOKUP(A558,INSUMOS_AUX!A:F,6,0),0)</f>
        <v>0</v>
      </c>
    </row>
    <row r="559" customFormat="false" ht="15" hidden="false" customHeight="false" outlineLevel="0" collapsed="false">
      <c r="A559" s="152"/>
      <c r="B559" s="153"/>
      <c r="C559" s="154"/>
      <c r="D559" s="154"/>
      <c r="E559" s="154"/>
      <c r="F559" s="154"/>
      <c r="G559" s="154"/>
    </row>
    <row r="560" customFormat="false" ht="52.5" hidden="false" customHeight="false" outlineLevel="0" collapsed="false">
      <c r="A560" s="158" t="s">
        <v>223</v>
      </c>
      <c r="B560" s="159" t="s">
        <v>224</v>
      </c>
      <c r="C560" s="160" t="s">
        <v>61</v>
      </c>
      <c r="D560" s="160" t="s">
        <v>31</v>
      </c>
      <c r="E560" s="161" t="n">
        <v>36</v>
      </c>
      <c r="F560" s="161" t="n">
        <f aca="false">SUMPRODUCT($E561:$E579,F561:F579)</f>
        <v>1081.2162</v>
      </c>
      <c r="G560" s="161" t="n">
        <f aca="false">SUMPRODUCT($E561:$E579,G561:G579)</f>
        <v>84.55657184</v>
      </c>
    </row>
    <row r="561" customFormat="false" ht="31.5" hidden="false" customHeight="false" outlineLevel="0" collapsed="false">
      <c r="A561" s="163" t="n">
        <v>10841</v>
      </c>
      <c r="B561" s="164" t="s">
        <v>387</v>
      </c>
      <c r="C561" s="165" t="s">
        <v>76</v>
      </c>
      <c r="D561" s="165" t="s">
        <v>81</v>
      </c>
      <c r="E561" s="163" t="n">
        <v>1.45</v>
      </c>
      <c r="F561" s="166" t="n">
        <f aca="false">IF(C561="MAT.",VLOOKUP(A561,INSUMOS_AUX!A:F,6,0),0)</f>
        <v>298.86</v>
      </c>
      <c r="G561" s="167" t="n">
        <f aca="false">IF(C561="M.O.",VLOOKUP(A561,INSUMOS_AUX!A:F,6,0),0)</f>
        <v>0</v>
      </c>
    </row>
    <row r="562" customFormat="false" ht="15" hidden="false" customHeight="false" outlineLevel="0" collapsed="false">
      <c r="A562" s="163" t="n">
        <v>13388</v>
      </c>
      <c r="B562" s="164" t="s">
        <v>388</v>
      </c>
      <c r="C562" s="165" t="s">
        <v>76</v>
      </c>
      <c r="D562" s="165" t="s">
        <v>106</v>
      </c>
      <c r="E562" s="163" t="n">
        <v>0.18</v>
      </c>
      <c r="F562" s="166" t="n">
        <f aca="false">IF(C562="MAT.",VLOOKUP(A562,INSUMOS_AUX!A:F,6,0),0)</f>
        <v>132.61</v>
      </c>
      <c r="G562" s="167" t="n">
        <f aca="false">IF(C562="M.O.",VLOOKUP(A562,INSUMOS_AUX!A:F,6,0),0)</f>
        <v>0</v>
      </c>
    </row>
    <row r="563" customFormat="false" ht="15" hidden="false" customHeight="false" outlineLevel="0" collapsed="false">
      <c r="A563" s="163" t="n">
        <v>34357</v>
      </c>
      <c r="B563" s="164" t="s">
        <v>323</v>
      </c>
      <c r="C563" s="165" t="s">
        <v>76</v>
      </c>
      <c r="D563" s="165" t="s">
        <v>106</v>
      </c>
      <c r="E563" s="163" t="n">
        <v>0.175</v>
      </c>
      <c r="F563" s="166" t="n">
        <f aca="false">IF(C563="MAT.",VLOOKUP(A563,INSUMOS_AUX!A:F,6,0),0)</f>
        <v>3.81</v>
      </c>
      <c r="G563" s="167" t="n">
        <f aca="false">IF(C563="M.O.",VLOOKUP(A563,INSUMOS_AUX!A:F,6,0),0)</f>
        <v>0</v>
      </c>
    </row>
    <row r="564" customFormat="false" ht="15" hidden="false" customHeight="false" outlineLevel="0" collapsed="false">
      <c r="A564" s="163" t="n">
        <v>37370</v>
      </c>
      <c r="B564" s="164" t="s">
        <v>294</v>
      </c>
      <c r="C564" s="165" t="s">
        <v>76</v>
      </c>
      <c r="D564" s="165" t="s">
        <v>289</v>
      </c>
      <c r="E564" s="163" t="n">
        <v>5.2275</v>
      </c>
      <c r="F564" s="166" t="n">
        <f aca="false">IF(C564="MAT.",VLOOKUP(A564,INSUMOS_AUX!A:F,6,0),0)</f>
        <v>2.11</v>
      </c>
      <c r="G564" s="167" t="n">
        <f aca="false">IF(C564="M.O.",VLOOKUP(A564,INSUMOS_AUX!A:F,6,0),0)</f>
        <v>0</v>
      </c>
    </row>
    <row r="565" customFormat="false" ht="15" hidden="false" customHeight="false" outlineLevel="0" collapsed="false">
      <c r="A565" s="163" t="n">
        <v>37371</v>
      </c>
      <c r="B565" s="164" t="s">
        <v>295</v>
      </c>
      <c r="C565" s="165" t="s">
        <v>76</v>
      </c>
      <c r="D565" s="165" t="s">
        <v>289</v>
      </c>
      <c r="E565" s="163" t="n">
        <v>5.2275</v>
      </c>
      <c r="F565" s="166" t="n">
        <f aca="false">IF(C565="MAT.",VLOOKUP(A565,INSUMOS_AUX!A:F,6,0),0)</f>
        <v>0.75</v>
      </c>
      <c r="G565" s="167" t="n">
        <f aca="false">IF(C565="M.O.",VLOOKUP(A565,INSUMOS_AUX!A:F,6,0),0)</f>
        <v>0</v>
      </c>
    </row>
    <row r="566" customFormat="false" ht="15" hidden="false" customHeight="false" outlineLevel="0" collapsed="false">
      <c r="A566" s="163" t="n">
        <v>37372</v>
      </c>
      <c r="B566" s="164" t="s">
        <v>296</v>
      </c>
      <c r="C566" s="165" t="s">
        <v>76</v>
      </c>
      <c r="D566" s="165" t="s">
        <v>289</v>
      </c>
      <c r="E566" s="163" t="n">
        <v>5.2275</v>
      </c>
      <c r="F566" s="166" t="n">
        <f aca="false">IF(C566="MAT.",VLOOKUP(A566,INSUMOS_AUX!A:F,6,0),0)</f>
        <v>0.81</v>
      </c>
      <c r="G566" s="167" t="n">
        <f aca="false">IF(C566="M.O.",VLOOKUP(A566,INSUMOS_AUX!A:F,6,0),0)</f>
        <v>0</v>
      </c>
    </row>
    <row r="567" customFormat="false" ht="15" hidden="false" customHeight="false" outlineLevel="0" collapsed="false">
      <c r="A567" s="163" t="n">
        <v>37373</v>
      </c>
      <c r="B567" s="164" t="s">
        <v>297</v>
      </c>
      <c r="C567" s="165" t="s">
        <v>76</v>
      </c>
      <c r="D567" s="165" t="s">
        <v>289</v>
      </c>
      <c r="E567" s="163" t="n">
        <v>5.2275</v>
      </c>
      <c r="F567" s="166" t="n">
        <f aca="false">IF(C567="MAT.",VLOOKUP(A567,INSUMOS_AUX!A:F,6,0),0)</f>
        <v>0.06</v>
      </c>
      <c r="G567" s="167" t="n">
        <f aca="false">IF(C567="M.O.",VLOOKUP(A567,INSUMOS_AUX!A:F,6,0),0)</f>
        <v>0</v>
      </c>
    </row>
    <row r="568" customFormat="false" ht="15" hidden="false" customHeight="false" outlineLevel="0" collapsed="false">
      <c r="A568" s="163" t="n">
        <v>37595</v>
      </c>
      <c r="B568" s="164" t="s">
        <v>324</v>
      </c>
      <c r="C568" s="165" t="s">
        <v>76</v>
      </c>
      <c r="D568" s="165" t="s">
        <v>106</v>
      </c>
      <c r="E568" s="163" t="n">
        <v>10.775</v>
      </c>
      <c r="F568" s="166" t="n">
        <f aca="false">IF(C568="MAT.",VLOOKUP(A568,INSUMOS_AUX!A:F,6,0),0)</f>
        <v>1.99</v>
      </c>
      <c r="G568" s="167" t="n">
        <f aca="false">IF(C568="M.O.",VLOOKUP(A568,INSUMOS_AUX!A:F,6,0),0)</f>
        <v>0</v>
      </c>
    </row>
    <row r="569" customFormat="false" ht="21" hidden="false" customHeight="false" outlineLevel="0" collapsed="false">
      <c r="A569" s="163" t="n">
        <v>40424</v>
      </c>
      <c r="B569" s="164" t="s">
        <v>389</v>
      </c>
      <c r="C569" s="165" t="s">
        <v>76</v>
      </c>
      <c r="D569" s="165" t="s">
        <v>106</v>
      </c>
      <c r="E569" s="163" t="n">
        <v>33.56</v>
      </c>
      <c r="F569" s="166" t="n">
        <f aca="false">IF(C569="MAT.",VLOOKUP(A569,INSUMOS_AUX!A:F,6,0),0)</f>
        <v>11.16</v>
      </c>
      <c r="G569" s="167" t="n">
        <f aca="false">IF(C569="M.O.",VLOOKUP(A569,INSUMOS_AUX!A:F,6,0),0)</f>
        <v>0</v>
      </c>
    </row>
    <row r="570" customFormat="false" ht="21" hidden="false" customHeight="false" outlineLevel="0" collapsed="false">
      <c r="A570" s="163" t="n">
        <v>43464</v>
      </c>
      <c r="B570" s="164" t="s">
        <v>300</v>
      </c>
      <c r="C570" s="165" t="s">
        <v>76</v>
      </c>
      <c r="D570" s="165" t="s">
        <v>289</v>
      </c>
      <c r="E570" s="163" t="n">
        <v>2</v>
      </c>
      <c r="F570" s="166" t="n">
        <f aca="false">IF(C570="MAT.",VLOOKUP(A570,INSUMOS_AUX!A:F,6,0),0)</f>
        <v>0.01</v>
      </c>
      <c r="G570" s="167" t="n">
        <f aca="false">IF(C570="M.O.",VLOOKUP(A570,INSUMOS_AUX!A:F,6,0),0)</f>
        <v>0</v>
      </c>
    </row>
    <row r="571" customFormat="false" ht="21" hidden="false" customHeight="false" outlineLevel="0" collapsed="false">
      <c r="A571" s="163" t="n">
        <v>43465</v>
      </c>
      <c r="B571" s="164" t="s">
        <v>316</v>
      </c>
      <c r="C571" s="165" t="s">
        <v>76</v>
      </c>
      <c r="D571" s="165" t="s">
        <v>289</v>
      </c>
      <c r="E571" s="163" t="n">
        <v>1.485</v>
      </c>
      <c r="F571" s="166" t="n">
        <f aca="false">IF(C571="MAT.",VLOOKUP(A571,INSUMOS_AUX!A:F,6,0),0)</f>
        <v>0.74</v>
      </c>
      <c r="G571" s="167" t="n">
        <f aca="false">IF(C571="M.O.",VLOOKUP(A571,INSUMOS_AUX!A:F,6,0),0)</f>
        <v>0</v>
      </c>
    </row>
    <row r="572" customFormat="false" ht="21" hidden="false" customHeight="false" outlineLevel="0" collapsed="false">
      <c r="A572" s="163" t="n">
        <v>43467</v>
      </c>
      <c r="B572" s="164" t="s">
        <v>301</v>
      </c>
      <c r="C572" s="165" t="s">
        <v>76</v>
      </c>
      <c r="D572" s="165" t="s">
        <v>289</v>
      </c>
      <c r="E572" s="163" t="n">
        <v>1.7425</v>
      </c>
      <c r="F572" s="166" t="n">
        <f aca="false">IF(C572="MAT.",VLOOKUP(A572,INSUMOS_AUX!A:F,6,0),0)</f>
        <v>0.56</v>
      </c>
      <c r="G572" s="167" t="n">
        <f aca="false">IF(C572="M.O.",VLOOKUP(A572,INSUMOS_AUX!A:F,6,0),0)</f>
        <v>0</v>
      </c>
    </row>
    <row r="573" customFormat="false" ht="21" hidden="false" customHeight="false" outlineLevel="0" collapsed="false">
      <c r="A573" s="163" t="n">
        <v>43488</v>
      </c>
      <c r="B573" s="164" t="s">
        <v>303</v>
      </c>
      <c r="C573" s="165" t="s">
        <v>76</v>
      </c>
      <c r="D573" s="165" t="s">
        <v>289</v>
      </c>
      <c r="E573" s="163" t="n">
        <v>2</v>
      </c>
      <c r="F573" s="166" t="n">
        <f aca="false">IF(C573="MAT.",VLOOKUP(A573,INSUMOS_AUX!A:F,6,0),0)</f>
        <v>0.76</v>
      </c>
      <c r="G573" s="167" t="n">
        <f aca="false">IF(C573="M.O.",VLOOKUP(A573,INSUMOS_AUX!A:F,6,0),0)</f>
        <v>0</v>
      </c>
    </row>
    <row r="574" customFormat="false" ht="21" hidden="false" customHeight="false" outlineLevel="0" collapsed="false">
      <c r="A574" s="163" t="n">
        <v>43489</v>
      </c>
      <c r="B574" s="164" t="s">
        <v>317</v>
      </c>
      <c r="C574" s="165" t="s">
        <v>76</v>
      </c>
      <c r="D574" s="165" t="s">
        <v>289</v>
      </c>
      <c r="E574" s="163" t="n">
        <v>1.485</v>
      </c>
      <c r="F574" s="166" t="n">
        <f aca="false">IF(C574="MAT.",VLOOKUP(A574,INSUMOS_AUX!A:F,6,0),0)</f>
        <v>1.09</v>
      </c>
      <c r="G574" s="167" t="n">
        <f aca="false">IF(C574="M.O.",VLOOKUP(A574,INSUMOS_AUX!A:F,6,0),0)</f>
        <v>0</v>
      </c>
    </row>
    <row r="575" customFormat="false" ht="21" hidden="false" customHeight="false" outlineLevel="0" collapsed="false">
      <c r="A575" s="163" t="n">
        <v>43491</v>
      </c>
      <c r="B575" s="164" t="s">
        <v>304</v>
      </c>
      <c r="C575" s="165" t="s">
        <v>76</v>
      </c>
      <c r="D575" s="165" t="s">
        <v>289</v>
      </c>
      <c r="E575" s="163" t="n">
        <v>1.7425</v>
      </c>
      <c r="F575" s="166" t="n">
        <f aca="false">IF(C575="MAT.",VLOOKUP(A575,INSUMOS_AUX!A:F,6,0),0)</f>
        <v>1.15</v>
      </c>
      <c r="G575" s="167" t="n">
        <f aca="false">IF(C575="M.O.",VLOOKUP(A575,INSUMOS_AUX!A:F,6,0),0)</f>
        <v>0</v>
      </c>
    </row>
    <row r="576" customFormat="false" ht="15" hidden="false" customHeight="false" outlineLevel="0" collapsed="false">
      <c r="A576" s="163" t="n">
        <v>44497</v>
      </c>
      <c r="B576" s="164" t="s">
        <v>311</v>
      </c>
      <c r="C576" s="165" t="s">
        <v>278</v>
      </c>
      <c r="D576" s="165" t="s">
        <v>289</v>
      </c>
      <c r="E576" s="163" t="n">
        <v>2.0188</v>
      </c>
      <c r="F576" s="166" t="n">
        <f aca="false">IF(C576="MAT.",VLOOKUP(A576,INSUMOS_AUX!A:F,6,0),0)</f>
        <v>0</v>
      </c>
      <c r="G576" s="167" t="n">
        <f aca="false">IF(C576="M.O.",VLOOKUP(A576,INSUMOS_AUX!A:F,6,0),0)</f>
        <v>19.52</v>
      </c>
    </row>
    <row r="577" customFormat="false" ht="15" hidden="false" customHeight="false" outlineLevel="0" collapsed="false">
      <c r="A577" s="163" t="n">
        <v>4755</v>
      </c>
      <c r="B577" s="164" t="s">
        <v>325</v>
      </c>
      <c r="C577" s="165" t="s">
        <v>278</v>
      </c>
      <c r="D577" s="165" t="s">
        <v>289</v>
      </c>
      <c r="E577" s="163" t="n">
        <v>1.50282</v>
      </c>
      <c r="F577" s="166" t="n">
        <f aca="false">IF(C577="MAT.",VLOOKUP(A577,INSUMOS_AUX!A:F,6,0),0)</f>
        <v>0</v>
      </c>
      <c r="G577" s="167" t="n">
        <f aca="false">IF(C577="M.O.",VLOOKUP(A577,INSUMOS_AUX!A:F,6,0),0)</f>
        <v>17.73</v>
      </c>
    </row>
    <row r="578" customFormat="false" ht="15" hidden="false" customHeight="false" outlineLevel="0" collapsed="false">
      <c r="A578" s="163" t="n">
        <v>6111</v>
      </c>
      <c r="B578" s="164" t="s">
        <v>310</v>
      </c>
      <c r="C578" s="165" t="s">
        <v>278</v>
      </c>
      <c r="D578" s="165" t="s">
        <v>289</v>
      </c>
      <c r="E578" s="163" t="n">
        <v>1.772471</v>
      </c>
      <c r="F578" s="166" t="n">
        <f aca="false">IF(C578="MAT.",VLOOKUP(A578,INSUMOS_AUX!A:F,6,0),0)</f>
        <v>0</v>
      </c>
      <c r="G578" s="167" t="n">
        <f aca="false">IF(C578="M.O.",VLOOKUP(A578,INSUMOS_AUX!A:F,6,0),0)</f>
        <v>10.44</v>
      </c>
    </row>
    <row r="579" customFormat="false" ht="15" hidden="false" customHeight="false" outlineLevel="0" collapsed="false">
      <c r="A579" s="163" t="s">
        <v>390</v>
      </c>
      <c r="B579" s="164" t="s">
        <v>391</v>
      </c>
      <c r="C579" s="165" t="s">
        <v>76</v>
      </c>
      <c r="D579" s="165" t="s">
        <v>31</v>
      </c>
      <c r="E579" s="163" t="n">
        <v>0.5</v>
      </c>
      <c r="F579" s="166" t="n">
        <f aca="false">IF(C579="MAT.",VLOOKUP(A579,INSUMOS_AUX!A:F,6,0),0)</f>
        <v>401.25</v>
      </c>
      <c r="G579" s="167" t="n">
        <f aca="false">IF(C579="M.O.",VLOOKUP(A579,INSUMOS_AUX!A:F,6,0),0)</f>
        <v>0</v>
      </c>
    </row>
    <row r="580" customFormat="false" ht="15" hidden="false" customHeight="false" outlineLevel="0" collapsed="false">
      <c r="A580" s="152"/>
      <c r="B580" s="153"/>
      <c r="C580" s="154"/>
      <c r="D580" s="154"/>
      <c r="E580" s="154"/>
      <c r="F580" s="154"/>
      <c r="G580" s="154"/>
    </row>
    <row r="581" customFormat="false" ht="15" hidden="false" customHeight="false" outlineLevel="0" collapsed="false">
      <c r="A581" s="155" t="n">
        <v>14</v>
      </c>
      <c r="B581" s="156" t="s">
        <v>225</v>
      </c>
      <c r="C581" s="157"/>
      <c r="D581" s="157"/>
      <c r="E581" s="157"/>
      <c r="F581" s="157"/>
      <c r="G581" s="157"/>
    </row>
    <row r="582" customFormat="false" ht="15" hidden="false" customHeight="false" outlineLevel="0" collapsed="false">
      <c r="A582" s="152"/>
      <c r="B582" s="153"/>
      <c r="C582" s="154"/>
      <c r="D582" s="154"/>
      <c r="E582" s="154"/>
      <c r="F582" s="154"/>
      <c r="G582" s="154"/>
    </row>
    <row r="583" customFormat="false" ht="21" hidden="false" customHeight="false" outlineLevel="0" collapsed="false">
      <c r="A583" s="158" t="s">
        <v>216</v>
      </c>
      <c r="B583" s="159" t="s">
        <v>217</v>
      </c>
      <c r="C583" s="160" t="s">
        <v>61</v>
      </c>
      <c r="D583" s="160" t="s">
        <v>81</v>
      </c>
      <c r="E583" s="161" t="n">
        <v>4.8</v>
      </c>
      <c r="F583" s="161" t="n">
        <f aca="false">SUMPRODUCT($E584:$E596,F584:F596)</f>
        <v>374.20144</v>
      </c>
      <c r="G583" s="161" t="n">
        <f aca="false">SUMPRODUCT($E584:$E596,G584:G596)</f>
        <v>27.624022272</v>
      </c>
    </row>
    <row r="584" customFormat="false" ht="31.5" hidden="false" customHeight="false" outlineLevel="0" collapsed="false">
      <c r="A584" s="163" t="n">
        <v>10841</v>
      </c>
      <c r="B584" s="164" t="s">
        <v>387</v>
      </c>
      <c r="C584" s="165" t="s">
        <v>76</v>
      </c>
      <c r="D584" s="165" t="s">
        <v>81</v>
      </c>
      <c r="E584" s="163" t="n">
        <v>1.16</v>
      </c>
      <c r="F584" s="166" t="n">
        <f aca="false">IF(C584="MAT.",VLOOKUP(A584,INSUMOS_AUX!A:F,6,0),0)</f>
        <v>298.86</v>
      </c>
      <c r="G584" s="167" t="n">
        <f aca="false">IF(C584="M.O.",VLOOKUP(A584,INSUMOS_AUX!A:F,6,0),0)</f>
        <v>0</v>
      </c>
    </row>
    <row r="585" customFormat="false" ht="15" hidden="false" customHeight="false" outlineLevel="0" collapsed="false">
      <c r="A585" s="163" t="n">
        <v>34357</v>
      </c>
      <c r="B585" s="164" t="s">
        <v>323</v>
      </c>
      <c r="C585" s="165" t="s">
        <v>76</v>
      </c>
      <c r="D585" s="165" t="s">
        <v>106</v>
      </c>
      <c r="E585" s="163" t="n">
        <v>0.14</v>
      </c>
      <c r="F585" s="166" t="n">
        <f aca="false">IF(C585="MAT.",VLOOKUP(A585,INSUMOS_AUX!A:F,6,0),0)</f>
        <v>3.81</v>
      </c>
      <c r="G585" s="167" t="n">
        <f aca="false">IF(C585="M.O.",VLOOKUP(A585,INSUMOS_AUX!A:F,6,0),0)</f>
        <v>0</v>
      </c>
    </row>
    <row r="586" customFormat="false" ht="15" hidden="false" customHeight="false" outlineLevel="0" collapsed="false">
      <c r="A586" s="163" t="n">
        <v>37370</v>
      </c>
      <c r="B586" s="164" t="s">
        <v>294</v>
      </c>
      <c r="C586" s="165" t="s">
        <v>76</v>
      </c>
      <c r="D586" s="165" t="s">
        <v>289</v>
      </c>
      <c r="E586" s="163" t="n">
        <v>1.782</v>
      </c>
      <c r="F586" s="166" t="n">
        <f aca="false">IF(C586="MAT.",VLOOKUP(A586,INSUMOS_AUX!A:F,6,0),0)</f>
        <v>2.11</v>
      </c>
      <c r="G586" s="167" t="n">
        <f aca="false">IF(C586="M.O.",VLOOKUP(A586,INSUMOS_AUX!A:F,6,0),0)</f>
        <v>0</v>
      </c>
    </row>
    <row r="587" customFormat="false" ht="15" hidden="false" customHeight="false" outlineLevel="0" collapsed="false">
      <c r="A587" s="163" t="n">
        <v>37371</v>
      </c>
      <c r="B587" s="164" t="s">
        <v>295</v>
      </c>
      <c r="C587" s="165" t="s">
        <v>76</v>
      </c>
      <c r="D587" s="165" t="s">
        <v>289</v>
      </c>
      <c r="E587" s="163" t="n">
        <v>1.782</v>
      </c>
      <c r="F587" s="166" t="n">
        <f aca="false">IF(C587="MAT.",VLOOKUP(A587,INSUMOS_AUX!A:F,6,0),0)</f>
        <v>0.75</v>
      </c>
      <c r="G587" s="167" t="n">
        <f aca="false">IF(C587="M.O.",VLOOKUP(A587,INSUMOS_AUX!A:F,6,0),0)</f>
        <v>0</v>
      </c>
    </row>
    <row r="588" customFormat="false" ht="15" hidden="false" customHeight="false" outlineLevel="0" collapsed="false">
      <c r="A588" s="163" t="n">
        <v>37372</v>
      </c>
      <c r="B588" s="164" t="s">
        <v>296</v>
      </c>
      <c r="C588" s="165" t="s">
        <v>76</v>
      </c>
      <c r="D588" s="165" t="s">
        <v>289</v>
      </c>
      <c r="E588" s="163" t="n">
        <v>1.782</v>
      </c>
      <c r="F588" s="166" t="n">
        <f aca="false">IF(C588="MAT.",VLOOKUP(A588,INSUMOS_AUX!A:F,6,0),0)</f>
        <v>0.81</v>
      </c>
      <c r="G588" s="167" t="n">
        <f aca="false">IF(C588="M.O.",VLOOKUP(A588,INSUMOS_AUX!A:F,6,0),0)</f>
        <v>0</v>
      </c>
    </row>
    <row r="589" customFormat="false" ht="15" hidden="false" customHeight="false" outlineLevel="0" collapsed="false">
      <c r="A589" s="163" t="n">
        <v>37373</v>
      </c>
      <c r="B589" s="164" t="s">
        <v>297</v>
      </c>
      <c r="C589" s="165" t="s">
        <v>76</v>
      </c>
      <c r="D589" s="165" t="s">
        <v>289</v>
      </c>
      <c r="E589" s="163" t="n">
        <v>1.782</v>
      </c>
      <c r="F589" s="166" t="n">
        <f aca="false">IF(C589="MAT.",VLOOKUP(A589,INSUMOS_AUX!A:F,6,0),0)</f>
        <v>0.06</v>
      </c>
      <c r="G589" s="167" t="n">
        <f aca="false">IF(C589="M.O.",VLOOKUP(A589,INSUMOS_AUX!A:F,6,0),0)</f>
        <v>0</v>
      </c>
    </row>
    <row r="590" customFormat="false" ht="15" hidden="false" customHeight="false" outlineLevel="0" collapsed="false">
      <c r="A590" s="163" t="n">
        <v>37595</v>
      </c>
      <c r="B590" s="164" t="s">
        <v>324</v>
      </c>
      <c r="C590" s="165" t="s">
        <v>76</v>
      </c>
      <c r="D590" s="165" t="s">
        <v>106</v>
      </c>
      <c r="E590" s="163" t="n">
        <v>8.62</v>
      </c>
      <c r="F590" s="166" t="n">
        <f aca="false">IF(C590="MAT.",VLOOKUP(A590,INSUMOS_AUX!A:F,6,0),0)</f>
        <v>1.99</v>
      </c>
      <c r="G590" s="167" t="n">
        <f aca="false">IF(C590="M.O.",VLOOKUP(A590,INSUMOS_AUX!A:F,6,0),0)</f>
        <v>0</v>
      </c>
    </row>
    <row r="591" customFormat="false" ht="21" hidden="false" customHeight="false" outlineLevel="0" collapsed="false">
      <c r="A591" s="163" t="n">
        <v>43465</v>
      </c>
      <c r="B591" s="164" t="s">
        <v>316</v>
      </c>
      <c r="C591" s="165" t="s">
        <v>76</v>
      </c>
      <c r="D591" s="165" t="s">
        <v>289</v>
      </c>
      <c r="E591" s="163" t="n">
        <v>1.188</v>
      </c>
      <c r="F591" s="166" t="n">
        <f aca="false">IF(C591="MAT.",VLOOKUP(A591,INSUMOS_AUX!A:F,6,0),0)</f>
        <v>0.74</v>
      </c>
      <c r="G591" s="167" t="n">
        <f aca="false">IF(C591="M.O.",VLOOKUP(A591,INSUMOS_AUX!A:F,6,0),0)</f>
        <v>0</v>
      </c>
    </row>
    <row r="592" customFormat="false" ht="21" hidden="false" customHeight="false" outlineLevel="0" collapsed="false">
      <c r="A592" s="163" t="n">
        <v>43467</v>
      </c>
      <c r="B592" s="164" t="s">
        <v>301</v>
      </c>
      <c r="C592" s="165" t="s">
        <v>76</v>
      </c>
      <c r="D592" s="165" t="s">
        <v>289</v>
      </c>
      <c r="E592" s="163" t="n">
        <v>0.594</v>
      </c>
      <c r="F592" s="166" t="n">
        <f aca="false">IF(C592="MAT.",VLOOKUP(A592,INSUMOS_AUX!A:F,6,0),0)</f>
        <v>0.56</v>
      </c>
      <c r="G592" s="167" t="n">
        <f aca="false">IF(C592="M.O.",VLOOKUP(A592,INSUMOS_AUX!A:F,6,0),0)</f>
        <v>0</v>
      </c>
    </row>
    <row r="593" customFormat="false" ht="21" hidden="false" customHeight="false" outlineLevel="0" collapsed="false">
      <c r="A593" s="163" t="n">
        <v>43489</v>
      </c>
      <c r="B593" s="164" t="s">
        <v>317</v>
      </c>
      <c r="C593" s="165" t="s">
        <v>76</v>
      </c>
      <c r="D593" s="165" t="s">
        <v>289</v>
      </c>
      <c r="E593" s="163" t="n">
        <v>1.188</v>
      </c>
      <c r="F593" s="166" t="n">
        <f aca="false">IF(C593="MAT.",VLOOKUP(A593,INSUMOS_AUX!A:F,6,0),0)</f>
        <v>1.09</v>
      </c>
      <c r="G593" s="167" t="n">
        <f aca="false">IF(C593="M.O.",VLOOKUP(A593,INSUMOS_AUX!A:F,6,0),0)</f>
        <v>0</v>
      </c>
    </row>
    <row r="594" customFormat="false" ht="21" hidden="false" customHeight="false" outlineLevel="0" collapsed="false">
      <c r="A594" s="163" t="n">
        <v>43491</v>
      </c>
      <c r="B594" s="164" t="s">
        <v>304</v>
      </c>
      <c r="C594" s="165" t="s">
        <v>76</v>
      </c>
      <c r="D594" s="165" t="s">
        <v>289</v>
      </c>
      <c r="E594" s="163" t="n">
        <v>0.594</v>
      </c>
      <c r="F594" s="166" t="n">
        <f aca="false">IF(C594="MAT.",VLOOKUP(A594,INSUMOS_AUX!A:F,6,0),0)</f>
        <v>1.15</v>
      </c>
      <c r="G594" s="167" t="n">
        <f aca="false">IF(C594="M.O.",VLOOKUP(A594,INSUMOS_AUX!A:F,6,0),0)</f>
        <v>0</v>
      </c>
    </row>
    <row r="595" customFormat="false" ht="15" hidden="false" customHeight="false" outlineLevel="0" collapsed="false">
      <c r="A595" s="163" t="n">
        <v>4755</v>
      </c>
      <c r="B595" s="164" t="s">
        <v>325</v>
      </c>
      <c r="C595" s="165" t="s">
        <v>278</v>
      </c>
      <c r="D595" s="165" t="s">
        <v>289</v>
      </c>
      <c r="E595" s="163" t="n">
        <v>1.202256</v>
      </c>
      <c r="F595" s="166" t="n">
        <f aca="false">IF(C595="MAT.",VLOOKUP(A595,INSUMOS_AUX!A:F,6,0),0)</f>
        <v>0</v>
      </c>
      <c r="G595" s="167" t="n">
        <f aca="false">IF(C595="M.O.",VLOOKUP(A595,INSUMOS_AUX!A:F,6,0),0)</f>
        <v>17.73</v>
      </c>
    </row>
    <row r="596" customFormat="false" ht="15" hidden="false" customHeight="false" outlineLevel="0" collapsed="false">
      <c r="A596" s="163" t="n">
        <v>6111</v>
      </c>
      <c r="B596" s="164" t="s">
        <v>310</v>
      </c>
      <c r="C596" s="165" t="s">
        <v>278</v>
      </c>
      <c r="D596" s="165" t="s">
        <v>289</v>
      </c>
      <c r="E596" s="163" t="n">
        <v>0.6042168</v>
      </c>
      <c r="F596" s="166" t="n">
        <f aca="false">IF(C596="MAT.",VLOOKUP(A596,INSUMOS_AUX!A:F,6,0),0)</f>
        <v>0</v>
      </c>
      <c r="G596" s="167" t="n">
        <f aca="false">IF(C596="M.O.",VLOOKUP(A596,INSUMOS_AUX!A:F,6,0),0)</f>
        <v>10.44</v>
      </c>
    </row>
    <row r="597" customFormat="false" ht="15" hidden="false" customHeight="false" outlineLevel="0" collapsed="false">
      <c r="A597" s="152"/>
      <c r="B597" s="153"/>
      <c r="C597" s="154"/>
      <c r="D597" s="154"/>
      <c r="E597" s="154"/>
      <c r="F597" s="154"/>
      <c r="G597" s="154"/>
    </row>
    <row r="598" customFormat="false" ht="15" hidden="false" customHeight="false" outlineLevel="0" collapsed="false">
      <c r="A598" s="155" t="n">
        <v>15</v>
      </c>
      <c r="B598" s="156" t="s">
        <v>227</v>
      </c>
      <c r="C598" s="157"/>
      <c r="D598" s="157"/>
      <c r="E598" s="157"/>
      <c r="F598" s="157"/>
      <c r="G598" s="157"/>
    </row>
    <row r="599" customFormat="false" ht="15" hidden="false" customHeight="false" outlineLevel="0" collapsed="false">
      <c r="A599" s="152"/>
      <c r="B599" s="153"/>
      <c r="C599" s="154"/>
      <c r="D599" s="154"/>
      <c r="E599" s="154"/>
      <c r="F599" s="154"/>
      <c r="G599" s="154"/>
    </row>
    <row r="600" customFormat="false" ht="15" hidden="false" customHeight="false" outlineLevel="0" collapsed="false">
      <c r="A600" s="158" t="s">
        <v>229</v>
      </c>
      <c r="B600" s="159" t="s">
        <v>230</v>
      </c>
      <c r="C600" s="160" t="s">
        <v>61</v>
      </c>
      <c r="D600" s="160" t="s">
        <v>81</v>
      </c>
      <c r="E600" s="161" t="n">
        <v>8.25</v>
      </c>
      <c r="F600" s="161" t="n">
        <f aca="false">SUMPRODUCT($E601:$E610,F601:F610)</f>
        <v>20.83168</v>
      </c>
      <c r="G600" s="161" t="n">
        <f aca="false">SUMPRODUCT($E601:$E610,G601:G610)</f>
        <v>49.516384656</v>
      </c>
    </row>
    <row r="601" customFormat="false" ht="15" hidden="false" customHeight="false" outlineLevel="0" collapsed="false">
      <c r="A601" s="163" t="n">
        <v>10489</v>
      </c>
      <c r="B601" s="164" t="s">
        <v>392</v>
      </c>
      <c r="C601" s="165" t="s">
        <v>278</v>
      </c>
      <c r="D601" s="165" t="s">
        <v>289</v>
      </c>
      <c r="E601" s="163" t="n">
        <v>1.94304</v>
      </c>
      <c r="F601" s="166" t="n">
        <f aca="false">IF(C601="MAT.",VLOOKUP(A601,INSUMOS_AUX!A:F,6,0),0)</f>
        <v>0</v>
      </c>
      <c r="G601" s="167" t="n">
        <f aca="false">IF(C601="M.O.",VLOOKUP(A601,INSUMOS_AUX!A:F,6,0),0)</f>
        <v>15.28</v>
      </c>
    </row>
    <row r="602" customFormat="false" ht="15" hidden="false" customHeight="false" outlineLevel="0" collapsed="false">
      <c r="A602" s="163" t="n">
        <v>37370</v>
      </c>
      <c r="B602" s="164" t="s">
        <v>294</v>
      </c>
      <c r="C602" s="165" t="s">
        <v>76</v>
      </c>
      <c r="D602" s="165" t="s">
        <v>289</v>
      </c>
      <c r="E602" s="163" t="n">
        <v>3.787</v>
      </c>
      <c r="F602" s="166" t="n">
        <f aca="false">IF(C602="MAT.",VLOOKUP(A602,INSUMOS_AUX!A:F,6,0),0)</f>
        <v>2.11</v>
      </c>
      <c r="G602" s="167" t="n">
        <f aca="false">IF(C602="M.O.",VLOOKUP(A602,INSUMOS_AUX!A:F,6,0),0)</f>
        <v>0</v>
      </c>
    </row>
    <row r="603" customFormat="false" ht="15" hidden="false" customHeight="false" outlineLevel="0" collapsed="false">
      <c r="A603" s="163" t="n">
        <v>37371</v>
      </c>
      <c r="B603" s="164" t="s">
        <v>295</v>
      </c>
      <c r="C603" s="165" t="s">
        <v>76</v>
      </c>
      <c r="D603" s="165" t="s">
        <v>289</v>
      </c>
      <c r="E603" s="163" t="n">
        <v>3.787</v>
      </c>
      <c r="F603" s="166" t="n">
        <f aca="false">IF(C603="MAT.",VLOOKUP(A603,INSUMOS_AUX!A:F,6,0),0)</f>
        <v>0.75</v>
      </c>
      <c r="G603" s="167" t="n">
        <f aca="false">IF(C603="M.O.",VLOOKUP(A603,INSUMOS_AUX!A:F,6,0),0)</f>
        <v>0</v>
      </c>
    </row>
    <row r="604" customFormat="false" ht="15" hidden="false" customHeight="false" outlineLevel="0" collapsed="false">
      <c r="A604" s="163" t="n">
        <v>37372</v>
      </c>
      <c r="B604" s="164" t="s">
        <v>296</v>
      </c>
      <c r="C604" s="165" t="s">
        <v>76</v>
      </c>
      <c r="D604" s="165" t="s">
        <v>289</v>
      </c>
      <c r="E604" s="163" t="n">
        <v>3.787</v>
      </c>
      <c r="F604" s="166" t="n">
        <f aca="false">IF(C604="MAT.",VLOOKUP(A604,INSUMOS_AUX!A:F,6,0),0)</f>
        <v>0.81</v>
      </c>
      <c r="G604" s="167" t="n">
        <f aca="false">IF(C604="M.O.",VLOOKUP(A604,INSUMOS_AUX!A:F,6,0),0)</f>
        <v>0</v>
      </c>
    </row>
    <row r="605" customFormat="false" ht="15" hidden="false" customHeight="false" outlineLevel="0" collapsed="false">
      <c r="A605" s="163" t="n">
        <v>37373</v>
      </c>
      <c r="B605" s="164" t="s">
        <v>297</v>
      </c>
      <c r="C605" s="165" t="s">
        <v>76</v>
      </c>
      <c r="D605" s="165" t="s">
        <v>289</v>
      </c>
      <c r="E605" s="163" t="n">
        <v>3.787</v>
      </c>
      <c r="F605" s="166" t="n">
        <f aca="false">IF(C605="MAT.",VLOOKUP(A605,INSUMOS_AUX!A:F,6,0),0)</f>
        <v>0.06</v>
      </c>
      <c r="G605" s="167" t="n">
        <f aca="false">IF(C605="M.O.",VLOOKUP(A605,INSUMOS_AUX!A:F,6,0),0)</f>
        <v>0</v>
      </c>
    </row>
    <row r="606" customFormat="false" ht="21" hidden="false" customHeight="false" outlineLevel="0" collapsed="false">
      <c r="A606" s="163" t="n">
        <v>43465</v>
      </c>
      <c r="B606" s="164" t="s">
        <v>316</v>
      </c>
      <c r="C606" s="165" t="s">
        <v>76</v>
      </c>
      <c r="D606" s="165" t="s">
        <v>289</v>
      </c>
      <c r="E606" s="163" t="n">
        <v>1.92</v>
      </c>
      <c r="F606" s="166" t="n">
        <f aca="false">IF(C606="MAT.",VLOOKUP(A606,INSUMOS_AUX!A:F,6,0),0)</f>
        <v>0.74</v>
      </c>
      <c r="G606" s="167" t="n">
        <f aca="false">IF(C606="M.O.",VLOOKUP(A606,INSUMOS_AUX!A:F,6,0),0)</f>
        <v>0</v>
      </c>
    </row>
    <row r="607" customFormat="false" ht="21" hidden="false" customHeight="false" outlineLevel="0" collapsed="false">
      <c r="A607" s="163" t="n">
        <v>43467</v>
      </c>
      <c r="B607" s="164" t="s">
        <v>301</v>
      </c>
      <c r="C607" s="165" t="s">
        <v>76</v>
      </c>
      <c r="D607" s="165" t="s">
        <v>289</v>
      </c>
      <c r="E607" s="163" t="n">
        <v>1.867</v>
      </c>
      <c r="F607" s="166" t="n">
        <f aca="false">IF(C607="MAT.",VLOOKUP(A607,INSUMOS_AUX!A:F,6,0),0)</f>
        <v>0.56</v>
      </c>
      <c r="G607" s="167" t="n">
        <f aca="false">IF(C607="M.O.",VLOOKUP(A607,INSUMOS_AUX!A:F,6,0),0)</f>
        <v>0</v>
      </c>
    </row>
    <row r="608" customFormat="false" ht="21" hidden="false" customHeight="false" outlineLevel="0" collapsed="false">
      <c r="A608" s="163" t="n">
        <v>43489</v>
      </c>
      <c r="B608" s="164" t="s">
        <v>317</v>
      </c>
      <c r="C608" s="165" t="s">
        <v>76</v>
      </c>
      <c r="D608" s="165" t="s">
        <v>289</v>
      </c>
      <c r="E608" s="163" t="n">
        <v>1.92</v>
      </c>
      <c r="F608" s="166" t="n">
        <f aca="false">IF(C608="MAT.",VLOOKUP(A608,INSUMOS_AUX!A:F,6,0),0)</f>
        <v>1.09</v>
      </c>
      <c r="G608" s="167" t="n">
        <f aca="false">IF(C608="M.O.",VLOOKUP(A608,INSUMOS_AUX!A:F,6,0),0)</f>
        <v>0</v>
      </c>
    </row>
    <row r="609" customFormat="false" ht="21" hidden="false" customHeight="false" outlineLevel="0" collapsed="false">
      <c r="A609" s="163" t="n">
        <v>43491</v>
      </c>
      <c r="B609" s="164" t="s">
        <v>304</v>
      </c>
      <c r="C609" s="165" t="s">
        <v>76</v>
      </c>
      <c r="D609" s="165" t="s">
        <v>289</v>
      </c>
      <c r="E609" s="163" t="n">
        <v>1.867</v>
      </c>
      <c r="F609" s="166" t="n">
        <f aca="false">IF(C609="MAT.",VLOOKUP(A609,INSUMOS_AUX!A:F,6,0),0)</f>
        <v>1.15</v>
      </c>
      <c r="G609" s="167" t="n">
        <f aca="false">IF(C609="M.O.",VLOOKUP(A609,INSUMOS_AUX!A:F,6,0),0)</f>
        <v>0</v>
      </c>
    </row>
    <row r="610" customFormat="false" ht="15" hidden="false" customHeight="false" outlineLevel="0" collapsed="false">
      <c r="A610" s="163" t="n">
        <v>6111</v>
      </c>
      <c r="B610" s="164" t="s">
        <v>310</v>
      </c>
      <c r="C610" s="165" t="s">
        <v>278</v>
      </c>
      <c r="D610" s="165" t="s">
        <v>289</v>
      </c>
      <c r="E610" s="163" t="n">
        <v>1.8991124</v>
      </c>
      <c r="F610" s="166" t="n">
        <f aca="false">IF(C610="MAT.",VLOOKUP(A610,INSUMOS_AUX!A:F,6,0),0)</f>
        <v>0</v>
      </c>
      <c r="G610" s="167" t="n">
        <f aca="false">IF(C610="M.O.",VLOOKUP(A610,INSUMOS_AUX!A:F,6,0),0)</f>
        <v>10.44</v>
      </c>
    </row>
    <row r="611" customFormat="false" ht="15" hidden="false" customHeight="false" outlineLevel="0" collapsed="false">
      <c r="A611" s="152"/>
      <c r="B611" s="153"/>
      <c r="C611" s="154"/>
      <c r="D611" s="154"/>
      <c r="E611" s="154"/>
      <c r="F611" s="154"/>
      <c r="G611" s="154"/>
    </row>
    <row r="612" customFormat="false" ht="15" hidden="false" customHeight="false" outlineLevel="0" collapsed="false">
      <c r="A612" s="158" t="s">
        <v>232</v>
      </c>
      <c r="B612" s="159" t="s">
        <v>233</v>
      </c>
      <c r="C612" s="160" t="s">
        <v>61</v>
      </c>
      <c r="D612" s="160" t="s">
        <v>81</v>
      </c>
      <c r="E612" s="161" t="n">
        <v>35.68</v>
      </c>
      <c r="F612" s="161" t="n">
        <f aca="false">SUMPRODUCT($E613:$E625,F613:F625)</f>
        <v>29.96378</v>
      </c>
      <c r="G612" s="161" t="n">
        <f aca="false">SUMPRODUCT($E613:$E625,G613:G625)</f>
        <v>36.560809184</v>
      </c>
    </row>
    <row r="613" customFormat="false" ht="15" hidden="false" customHeight="false" outlineLevel="0" collapsed="false">
      <c r="A613" s="163" t="n">
        <v>10489</v>
      </c>
      <c r="B613" s="164" t="s">
        <v>392</v>
      </c>
      <c r="C613" s="165" t="s">
        <v>278</v>
      </c>
      <c r="D613" s="165" t="s">
        <v>289</v>
      </c>
      <c r="E613" s="163" t="n">
        <v>1.435016</v>
      </c>
      <c r="F613" s="166" t="n">
        <f aca="false">IF(C613="MAT.",VLOOKUP(A613,INSUMOS_AUX!A:F,6,0),0)</f>
        <v>0</v>
      </c>
      <c r="G613" s="167" t="n">
        <f aca="false">IF(C613="M.O.",VLOOKUP(A613,INSUMOS_AUX!A:F,6,0),0)</f>
        <v>15.28</v>
      </c>
    </row>
    <row r="614" customFormat="false" ht="31.5" hidden="false" customHeight="false" outlineLevel="0" collapsed="false">
      <c r="A614" s="163" t="n">
        <v>11950</v>
      </c>
      <c r="B614" s="164" t="s">
        <v>393</v>
      </c>
      <c r="C614" s="165" t="s">
        <v>76</v>
      </c>
      <c r="D614" s="165" t="s">
        <v>31</v>
      </c>
      <c r="E614" s="163" t="n">
        <v>1.705</v>
      </c>
      <c r="F614" s="166" t="n">
        <f aca="false">IF(C614="MAT.",VLOOKUP(A614,INSUMOS_AUX!A:F,6,0),0)</f>
        <v>0.41</v>
      </c>
      <c r="G614" s="167" t="n">
        <f aca="false">IF(C614="M.O.",VLOOKUP(A614,INSUMOS_AUX!A:F,6,0),0)</f>
        <v>0</v>
      </c>
    </row>
    <row r="615" customFormat="false" ht="15" hidden="false" customHeight="false" outlineLevel="0" collapsed="false">
      <c r="A615" s="163" t="n">
        <v>37370</v>
      </c>
      <c r="B615" s="164" t="s">
        <v>294</v>
      </c>
      <c r="C615" s="165" t="s">
        <v>76</v>
      </c>
      <c r="D615" s="165" t="s">
        <v>289</v>
      </c>
      <c r="E615" s="163" t="n">
        <v>2.796</v>
      </c>
      <c r="F615" s="166" t="n">
        <f aca="false">IF(C615="MAT.",VLOOKUP(A615,INSUMOS_AUX!A:F,6,0),0)</f>
        <v>2.11</v>
      </c>
      <c r="G615" s="167" t="n">
        <f aca="false">IF(C615="M.O.",VLOOKUP(A615,INSUMOS_AUX!A:F,6,0),0)</f>
        <v>0</v>
      </c>
    </row>
    <row r="616" customFormat="false" ht="15" hidden="false" customHeight="false" outlineLevel="0" collapsed="false">
      <c r="A616" s="163" t="n">
        <v>37371</v>
      </c>
      <c r="B616" s="164" t="s">
        <v>295</v>
      </c>
      <c r="C616" s="165" t="s">
        <v>76</v>
      </c>
      <c r="D616" s="165" t="s">
        <v>289</v>
      </c>
      <c r="E616" s="163" t="n">
        <v>2.796</v>
      </c>
      <c r="F616" s="166" t="n">
        <f aca="false">IF(C616="MAT.",VLOOKUP(A616,INSUMOS_AUX!A:F,6,0),0)</f>
        <v>0.75</v>
      </c>
      <c r="G616" s="167" t="n">
        <f aca="false">IF(C616="M.O.",VLOOKUP(A616,INSUMOS_AUX!A:F,6,0),0)</f>
        <v>0</v>
      </c>
    </row>
    <row r="617" customFormat="false" ht="15" hidden="false" customHeight="false" outlineLevel="0" collapsed="false">
      <c r="A617" s="163" t="n">
        <v>37372</v>
      </c>
      <c r="B617" s="164" t="s">
        <v>296</v>
      </c>
      <c r="C617" s="165" t="s">
        <v>76</v>
      </c>
      <c r="D617" s="165" t="s">
        <v>289</v>
      </c>
      <c r="E617" s="163" t="n">
        <v>2.796</v>
      </c>
      <c r="F617" s="166" t="n">
        <f aca="false">IF(C617="MAT.",VLOOKUP(A617,INSUMOS_AUX!A:F,6,0),0)</f>
        <v>0.81</v>
      </c>
      <c r="G617" s="167" t="n">
        <f aca="false">IF(C617="M.O.",VLOOKUP(A617,INSUMOS_AUX!A:F,6,0),0)</f>
        <v>0</v>
      </c>
    </row>
    <row r="618" customFormat="false" ht="15" hidden="false" customHeight="false" outlineLevel="0" collapsed="false">
      <c r="A618" s="163" t="n">
        <v>37373</v>
      </c>
      <c r="B618" s="164" t="s">
        <v>297</v>
      </c>
      <c r="C618" s="165" t="s">
        <v>76</v>
      </c>
      <c r="D618" s="165" t="s">
        <v>289</v>
      </c>
      <c r="E618" s="163" t="n">
        <v>2.796</v>
      </c>
      <c r="F618" s="166" t="n">
        <f aca="false">IF(C618="MAT.",VLOOKUP(A618,INSUMOS_AUX!A:F,6,0),0)</f>
        <v>0.06</v>
      </c>
      <c r="G618" s="167" t="n">
        <f aca="false">IF(C618="M.O.",VLOOKUP(A618,INSUMOS_AUX!A:F,6,0),0)</f>
        <v>0</v>
      </c>
    </row>
    <row r="619" customFormat="false" ht="21" hidden="false" customHeight="false" outlineLevel="0" collapsed="false">
      <c r="A619" s="163" t="n">
        <v>39432</v>
      </c>
      <c r="B619" s="164" t="s">
        <v>394</v>
      </c>
      <c r="C619" s="165" t="s">
        <v>76</v>
      </c>
      <c r="D619" s="165" t="s">
        <v>85</v>
      </c>
      <c r="E619" s="163" t="n">
        <v>2.322</v>
      </c>
      <c r="F619" s="166" t="n">
        <f aca="false">IF(C619="MAT.",VLOOKUP(A619,INSUMOS_AUX!A:F,6,0),0)</f>
        <v>2.96</v>
      </c>
      <c r="G619" s="167" t="n">
        <f aca="false">IF(C619="M.O.",VLOOKUP(A619,INSUMOS_AUX!A:F,6,0),0)</f>
        <v>0</v>
      </c>
    </row>
    <row r="620" customFormat="false" ht="15" hidden="false" customHeight="false" outlineLevel="0" collapsed="false">
      <c r="A620" s="163" t="n">
        <v>39961</v>
      </c>
      <c r="B620" s="164" t="s">
        <v>395</v>
      </c>
      <c r="C620" s="165" t="s">
        <v>76</v>
      </c>
      <c r="D620" s="165" t="s">
        <v>31</v>
      </c>
      <c r="E620" s="163" t="n">
        <v>0.309</v>
      </c>
      <c r="F620" s="166" t="n">
        <f aca="false">IF(C620="MAT.",VLOOKUP(A620,INSUMOS_AUX!A:F,6,0),0)</f>
        <v>22.69</v>
      </c>
      <c r="G620" s="167" t="n">
        <f aca="false">IF(C620="M.O.",VLOOKUP(A620,INSUMOS_AUX!A:F,6,0),0)</f>
        <v>0</v>
      </c>
    </row>
    <row r="621" customFormat="false" ht="21" hidden="false" customHeight="false" outlineLevel="0" collapsed="false">
      <c r="A621" s="163" t="n">
        <v>43465</v>
      </c>
      <c r="B621" s="164" t="s">
        <v>316</v>
      </c>
      <c r="C621" s="165" t="s">
        <v>76</v>
      </c>
      <c r="D621" s="165" t="s">
        <v>289</v>
      </c>
      <c r="E621" s="163" t="n">
        <v>1.418</v>
      </c>
      <c r="F621" s="166" t="n">
        <f aca="false">IF(C621="MAT.",VLOOKUP(A621,INSUMOS_AUX!A:F,6,0),0)</f>
        <v>0.74</v>
      </c>
      <c r="G621" s="167" t="n">
        <f aca="false">IF(C621="M.O.",VLOOKUP(A621,INSUMOS_AUX!A:F,6,0),0)</f>
        <v>0</v>
      </c>
    </row>
    <row r="622" customFormat="false" ht="21" hidden="false" customHeight="false" outlineLevel="0" collapsed="false">
      <c r="A622" s="163" t="n">
        <v>43467</v>
      </c>
      <c r="B622" s="164" t="s">
        <v>301</v>
      </c>
      <c r="C622" s="165" t="s">
        <v>76</v>
      </c>
      <c r="D622" s="165" t="s">
        <v>289</v>
      </c>
      <c r="E622" s="163" t="n">
        <v>1.378</v>
      </c>
      <c r="F622" s="166" t="n">
        <f aca="false">IF(C622="MAT.",VLOOKUP(A622,INSUMOS_AUX!A:F,6,0),0)</f>
        <v>0.56</v>
      </c>
      <c r="G622" s="167" t="n">
        <f aca="false">IF(C622="M.O.",VLOOKUP(A622,INSUMOS_AUX!A:F,6,0),0)</f>
        <v>0</v>
      </c>
    </row>
    <row r="623" customFormat="false" ht="21" hidden="false" customHeight="false" outlineLevel="0" collapsed="false">
      <c r="A623" s="163" t="n">
        <v>43489</v>
      </c>
      <c r="B623" s="164" t="s">
        <v>317</v>
      </c>
      <c r="C623" s="165" t="s">
        <v>76</v>
      </c>
      <c r="D623" s="165" t="s">
        <v>289</v>
      </c>
      <c r="E623" s="163" t="n">
        <v>1.418</v>
      </c>
      <c r="F623" s="166" t="n">
        <f aca="false">IF(C623="MAT.",VLOOKUP(A623,INSUMOS_AUX!A:F,6,0),0)</f>
        <v>1.09</v>
      </c>
      <c r="G623" s="167" t="n">
        <f aca="false">IF(C623="M.O.",VLOOKUP(A623,INSUMOS_AUX!A:F,6,0),0)</f>
        <v>0</v>
      </c>
    </row>
    <row r="624" customFormat="false" ht="21" hidden="false" customHeight="false" outlineLevel="0" collapsed="false">
      <c r="A624" s="163" t="n">
        <v>43491</v>
      </c>
      <c r="B624" s="164" t="s">
        <v>304</v>
      </c>
      <c r="C624" s="165" t="s">
        <v>76</v>
      </c>
      <c r="D624" s="165" t="s">
        <v>289</v>
      </c>
      <c r="E624" s="163" t="n">
        <v>1.378</v>
      </c>
      <c r="F624" s="166" t="n">
        <f aca="false">IF(C624="MAT.",VLOOKUP(A624,INSUMOS_AUX!A:F,6,0),0)</f>
        <v>1.15</v>
      </c>
      <c r="G624" s="167" t="n">
        <f aca="false">IF(C624="M.O.",VLOOKUP(A624,INSUMOS_AUX!A:F,6,0),0)</f>
        <v>0</v>
      </c>
    </row>
    <row r="625" customFormat="false" ht="15" hidden="false" customHeight="false" outlineLevel="0" collapsed="false">
      <c r="A625" s="163" t="n">
        <v>6111</v>
      </c>
      <c r="B625" s="164" t="s">
        <v>310</v>
      </c>
      <c r="C625" s="165" t="s">
        <v>278</v>
      </c>
      <c r="D625" s="165" t="s">
        <v>289</v>
      </c>
      <c r="E625" s="163" t="n">
        <v>1.4017016</v>
      </c>
      <c r="F625" s="166" t="n">
        <f aca="false">IF(C625="MAT.",VLOOKUP(A625,INSUMOS_AUX!A:F,6,0),0)</f>
        <v>0</v>
      </c>
      <c r="G625" s="167" t="n">
        <f aca="false">IF(C625="M.O.",VLOOKUP(A625,INSUMOS_AUX!A:F,6,0),0)</f>
        <v>10.44</v>
      </c>
    </row>
    <row r="626" customFormat="false" ht="15" hidden="false" customHeight="false" outlineLevel="0" collapsed="false">
      <c r="A626" s="152"/>
      <c r="B626" s="153"/>
      <c r="C626" s="154"/>
      <c r="D626" s="154"/>
      <c r="E626" s="154"/>
      <c r="F626" s="154"/>
      <c r="G626" s="154"/>
    </row>
    <row r="627" customFormat="false" ht="15" hidden="false" customHeight="false" outlineLevel="0" collapsed="false">
      <c r="A627" s="158" t="s">
        <v>235</v>
      </c>
      <c r="B627" s="159" t="s">
        <v>236</v>
      </c>
      <c r="C627" s="160" t="s">
        <v>61</v>
      </c>
      <c r="D627" s="160" t="s">
        <v>81</v>
      </c>
      <c r="E627" s="161" t="n">
        <v>8.25</v>
      </c>
      <c r="F627" s="161" t="n">
        <f aca="false">SUMPRODUCT($E628:$E637,F628:F637)</f>
        <v>8.25</v>
      </c>
      <c r="G627" s="161" t="n">
        <f aca="false">SUMPRODUCT($E628:$E637,G628:G637)</f>
        <v>19.562196</v>
      </c>
    </row>
    <row r="628" customFormat="false" ht="15" hidden="false" customHeight="false" outlineLevel="0" collapsed="false">
      <c r="A628" s="163" t="n">
        <v>10489</v>
      </c>
      <c r="B628" s="164" t="s">
        <v>392</v>
      </c>
      <c r="C628" s="165" t="s">
        <v>278</v>
      </c>
      <c r="D628" s="165" t="s">
        <v>289</v>
      </c>
      <c r="E628" s="163" t="n">
        <v>0.759</v>
      </c>
      <c r="F628" s="166" t="n">
        <f aca="false">IF(C628="MAT.",VLOOKUP(A628,INSUMOS_AUX!A:F,6,0),0)</f>
        <v>0</v>
      </c>
      <c r="G628" s="167" t="n">
        <f aca="false">IF(C628="M.O.",VLOOKUP(A628,INSUMOS_AUX!A:F,6,0),0)</f>
        <v>15.28</v>
      </c>
    </row>
    <row r="629" customFormat="false" ht="15" hidden="false" customHeight="false" outlineLevel="0" collapsed="false">
      <c r="A629" s="163" t="n">
        <v>37370</v>
      </c>
      <c r="B629" s="164" t="s">
        <v>294</v>
      </c>
      <c r="C629" s="165" t="s">
        <v>76</v>
      </c>
      <c r="D629" s="165" t="s">
        <v>289</v>
      </c>
      <c r="E629" s="163" t="n">
        <v>1.5</v>
      </c>
      <c r="F629" s="166" t="n">
        <f aca="false">IF(C629="MAT.",VLOOKUP(A629,INSUMOS_AUX!A:F,6,0),0)</f>
        <v>2.11</v>
      </c>
      <c r="G629" s="167" t="n">
        <f aca="false">IF(C629="M.O.",VLOOKUP(A629,INSUMOS_AUX!A:F,6,0),0)</f>
        <v>0</v>
      </c>
    </row>
    <row r="630" customFormat="false" ht="15" hidden="false" customHeight="false" outlineLevel="0" collapsed="false">
      <c r="A630" s="163" t="n">
        <v>37371</v>
      </c>
      <c r="B630" s="164" t="s">
        <v>295</v>
      </c>
      <c r="C630" s="165" t="s">
        <v>76</v>
      </c>
      <c r="D630" s="165" t="s">
        <v>289</v>
      </c>
      <c r="E630" s="163" t="n">
        <v>1.5</v>
      </c>
      <c r="F630" s="166" t="n">
        <f aca="false">IF(C630="MAT.",VLOOKUP(A630,INSUMOS_AUX!A:F,6,0),0)</f>
        <v>0.75</v>
      </c>
      <c r="G630" s="167" t="n">
        <f aca="false">IF(C630="M.O.",VLOOKUP(A630,INSUMOS_AUX!A:F,6,0),0)</f>
        <v>0</v>
      </c>
    </row>
    <row r="631" customFormat="false" ht="15" hidden="false" customHeight="false" outlineLevel="0" collapsed="false">
      <c r="A631" s="163" t="n">
        <v>37372</v>
      </c>
      <c r="B631" s="164" t="s">
        <v>296</v>
      </c>
      <c r="C631" s="165" t="s">
        <v>76</v>
      </c>
      <c r="D631" s="165" t="s">
        <v>289</v>
      </c>
      <c r="E631" s="163" t="n">
        <v>1.5</v>
      </c>
      <c r="F631" s="166" t="n">
        <f aca="false">IF(C631="MAT.",VLOOKUP(A631,INSUMOS_AUX!A:F,6,0),0)</f>
        <v>0.81</v>
      </c>
      <c r="G631" s="167" t="n">
        <f aca="false">IF(C631="M.O.",VLOOKUP(A631,INSUMOS_AUX!A:F,6,0),0)</f>
        <v>0</v>
      </c>
    </row>
    <row r="632" customFormat="false" ht="15" hidden="false" customHeight="false" outlineLevel="0" collapsed="false">
      <c r="A632" s="163" t="n">
        <v>37373</v>
      </c>
      <c r="B632" s="164" t="s">
        <v>297</v>
      </c>
      <c r="C632" s="165" t="s">
        <v>76</v>
      </c>
      <c r="D632" s="165" t="s">
        <v>289</v>
      </c>
      <c r="E632" s="163" t="n">
        <v>1.5</v>
      </c>
      <c r="F632" s="166" t="n">
        <f aca="false">IF(C632="MAT.",VLOOKUP(A632,INSUMOS_AUX!A:F,6,0),0)</f>
        <v>0.06</v>
      </c>
      <c r="G632" s="167" t="n">
        <f aca="false">IF(C632="M.O.",VLOOKUP(A632,INSUMOS_AUX!A:F,6,0),0)</f>
        <v>0</v>
      </c>
    </row>
    <row r="633" customFormat="false" ht="21" hidden="false" customHeight="false" outlineLevel="0" collapsed="false">
      <c r="A633" s="163" t="n">
        <v>43465</v>
      </c>
      <c r="B633" s="164" t="s">
        <v>316</v>
      </c>
      <c r="C633" s="165" t="s">
        <v>76</v>
      </c>
      <c r="D633" s="165" t="s">
        <v>289</v>
      </c>
      <c r="E633" s="163" t="n">
        <v>0.75</v>
      </c>
      <c r="F633" s="166" t="n">
        <f aca="false">IF(C633="MAT.",VLOOKUP(A633,INSUMOS_AUX!A:F,6,0),0)</f>
        <v>0.74</v>
      </c>
      <c r="G633" s="167" t="n">
        <f aca="false">IF(C633="M.O.",VLOOKUP(A633,INSUMOS_AUX!A:F,6,0),0)</f>
        <v>0</v>
      </c>
    </row>
    <row r="634" customFormat="false" ht="21" hidden="false" customHeight="false" outlineLevel="0" collapsed="false">
      <c r="A634" s="163" t="n">
        <v>43467</v>
      </c>
      <c r="B634" s="164" t="s">
        <v>301</v>
      </c>
      <c r="C634" s="165" t="s">
        <v>76</v>
      </c>
      <c r="D634" s="165" t="s">
        <v>289</v>
      </c>
      <c r="E634" s="163" t="n">
        <v>0.75</v>
      </c>
      <c r="F634" s="166" t="n">
        <f aca="false">IF(C634="MAT.",VLOOKUP(A634,INSUMOS_AUX!A:F,6,0),0)</f>
        <v>0.56</v>
      </c>
      <c r="G634" s="167" t="n">
        <f aca="false">IF(C634="M.O.",VLOOKUP(A634,INSUMOS_AUX!A:F,6,0),0)</f>
        <v>0</v>
      </c>
    </row>
    <row r="635" customFormat="false" ht="21" hidden="false" customHeight="false" outlineLevel="0" collapsed="false">
      <c r="A635" s="163" t="n">
        <v>43489</v>
      </c>
      <c r="B635" s="164" t="s">
        <v>317</v>
      </c>
      <c r="C635" s="165" t="s">
        <v>76</v>
      </c>
      <c r="D635" s="165" t="s">
        <v>289</v>
      </c>
      <c r="E635" s="163" t="n">
        <v>0.75</v>
      </c>
      <c r="F635" s="166" t="n">
        <f aca="false">IF(C635="MAT.",VLOOKUP(A635,INSUMOS_AUX!A:F,6,0),0)</f>
        <v>1.09</v>
      </c>
      <c r="G635" s="167" t="n">
        <f aca="false">IF(C635="M.O.",VLOOKUP(A635,INSUMOS_AUX!A:F,6,0),0)</f>
        <v>0</v>
      </c>
    </row>
    <row r="636" customFormat="false" ht="21" hidden="false" customHeight="false" outlineLevel="0" collapsed="false">
      <c r="A636" s="163" t="n">
        <v>43491</v>
      </c>
      <c r="B636" s="164" t="s">
        <v>304</v>
      </c>
      <c r="C636" s="165" t="s">
        <v>76</v>
      </c>
      <c r="D636" s="165" t="s">
        <v>289</v>
      </c>
      <c r="E636" s="163" t="n">
        <v>0.75</v>
      </c>
      <c r="F636" s="166" t="n">
        <f aca="false">IF(C636="MAT.",VLOOKUP(A636,INSUMOS_AUX!A:F,6,0),0)</f>
        <v>1.15</v>
      </c>
      <c r="G636" s="167" t="n">
        <f aca="false">IF(C636="M.O.",VLOOKUP(A636,INSUMOS_AUX!A:F,6,0),0)</f>
        <v>0</v>
      </c>
    </row>
    <row r="637" customFormat="false" ht="15" hidden="false" customHeight="false" outlineLevel="0" collapsed="false">
      <c r="A637" s="163" t="n">
        <v>6111</v>
      </c>
      <c r="B637" s="164" t="s">
        <v>310</v>
      </c>
      <c r="C637" s="165" t="s">
        <v>278</v>
      </c>
      <c r="D637" s="165" t="s">
        <v>289</v>
      </c>
      <c r="E637" s="163" t="n">
        <v>0.7629</v>
      </c>
      <c r="F637" s="166" t="n">
        <f aca="false">IF(C637="MAT.",VLOOKUP(A637,INSUMOS_AUX!A:F,6,0),0)</f>
        <v>0</v>
      </c>
      <c r="G637" s="167" t="n">
        <f aca="false">IF(C637="M.O.",VLOOKUP(A637,INSUMOS_AUX!A:F,6,0),0)</f>
        <v>10.44</v>
      </c>
    </row>
    <row r="638" customFormat="false" ht="15" hidden="false" customHeight="false" outlineLevel="0" collapsed="false">
      <c r="A638" s="152"/>
      <c r="B638" s="153"/>
      <c r="C638" s="154"/>
      <c r="D638" s="154"/>
      <c r="E638" s="154"/>
      <c r="F638" s="154"/>
      <c r="G638" s="154"/>
    </row>
    <row r="639" customFormat="false" ht="15" hidden="false" customHeight="false" outlineLevel="0" collapsed="false">
      <c r="A639" s="158" t="s">
        <v>238</v>
      </c>
      <c r="B639" s="159" t="s">
        <v>239</v>
      </c>
      <c r="C639" s="160" t="s">
        <v>61</v>
      </c>
      <c r="D639" s="160" t="s">
        <v>81</v>
      </c>
      <c r="E639" s="161" t="n">
        <v>35.68</v>
      </c>
      <c r="F639" s="161" t="n">
        <f aca="false">SUMPRODUCT($E640:$E649,F640:F649)</f>
        <v>5.5</v>
      </c>
      <c r="G639" s="161" t="n">
        <f aca="false">SUMPRODUCT($E640:$E649,G640:G649)</f>
        <v>13.041464</v>
      </c>
    </row>
    <row r="640" customFormat="false" ht="15" hidden="false" customHeight="false" outlineLevel="0" collapsed="false">
      <c r="A640" s="163" t="n">
        <v>10489</v>
      </c>
      <c r="B640" s="164" t="s">
        <v>392</v>
      </c>
      <c r="C640" s="165" t="s">
        <v>278</v>
      </c>
      <c r="D640" s="165" t="s">
        <v>289</v>
      </c>
      <c r="E640" s="163" t="n">
        <v>0.506</v>
      </c>
      <c r="F640" s="166" t="n">
        <f aca="false">IF(C640="MAT.",VLOOKUP(A640,INSUMOS_AUX!A:F,6,0),0)</f>
        <v>0</v>
      </c>
      <c r="G640" s="167" t="n">
        <f aca="false">IF(C640="M.O.",VLOOKUP(A640,INSUMOS_AUX!A:F,6,0),0)</f>
        <v>15.28</v>
      </c>
    </row>
    <row r="641" customFormat="false" ht="15" hidden="false" customHeight="false" outlineLevel="0" collapsed="false">
      <c r="A641" s="163" t="n">
        <v>37370</v>
      </c>
      <c r="B641" s="164" t="s">
        <v>294</v>
      </c>
      <c r="C641" s="165" t="s">
        <v>76</v>
      </c>
      <c r="D641" s="165" t="s">
        <v>289</v>
      </c>
      <c r="E641" s="163" t="n">
        <v>1</v>
      </c>
      <c r="F641" s="166" t="n">
        <f aca="false">IF(C641="MAT.",VLOOKUP(A641,INSUMOS_AUX!A:F,6,0),0)</f>
        <v>2.11</v>
      </c>
      <c r="G641" s="167" t="n">
        <f aca="false">IF(C641="M.O.",VLOOKUP(A641,INSUMOS_AUX!A:F,6,0),0)</f>
        <v>0</v>
      </c>
    </row>
    <row r="642" customFormat="false" ht="15" hidden="false" customHeight="false" outlineLevel="0" collapsed="false">
      <c r="A642" s="163" t="n">
        <v>37371</v>
      </c>
      <c r="B642" s="164" t="s">
        <v>295</v>
      </c>
      <c r="C642" s="165" t="s">
        <v>76</v>
      </c>
      <c r="D642" s="165" t="s">
        <v>289</v>
      </c>
      <c r="E642" s="163" t="n">
        <v>1</v>
      </c>
      <c r="F642" s="166" t="n">
        <f aca="false">IF(C642="MAT.",VLOOKUP(A642,INSUMOS_AUX!A:F,6,0),0)</f>
        <v>0.75</v>
      </c>
      <c r="G642" s="167" t="n">
        <f aca="false">IF(C642="M.O.",VLOOKUP(A642,INSUMOS_AUX!A:F,6,0),0)</f>
        <v>0</v>
      </c>
    </row>
    <row r="643" customFormat="false" ht="15" hidden="false" customHeight="false" outlineLevel="0" collapsed="false">
      <c r="A643" s="163" t="n">
        <v>37372</v>
      </c>
      <c r="B643" s="164" t="s">
        <v>296</v>
      </c>
      <c r="C643" s="165" t="s">
        <v>76</v>
      </c>
      <c r="D643" s="165" t="s">
        <v>289</v>
      </c>
      <c r="E643" s="163" t="n">
        <v>1</v>
      </c>
      <c r="F643" s="166" t="n">
        <f aca="false">IF(C643="MAT.",VLOOKUP(A643,INSUMOS_AUX!A:F,6,0),0)</f>
        <v>0.81</v>
      </c>
      <c r="G643" s="167" t="n">
        <f aca="false">IF(C643="M.O.",VLOOKUP(A643,INSUMOS_AUX!A:F,6,0),0)</f>
        <v>0</v>
      </c>
    </row>
    <row r="644" customFormat="false" ht="15" hidden="false" customHeight="false" outlineLevel="0" collapsed="false">
      <c r="A644" s="163" t="n">
        <v>37373</v>
      </c>
      <c r="B644" s="164" t="s">
        <v>297</v>
      </c>
      <c r="C644" s="165" t="s">
        <v>76</v>
      </c>
      <c r="D644" s="165" t="s">
        <v>289</v>
      </c>
      <c r="E644" s="163" t="n">
        <v>1</v>
      </c>
      <c r="F644" s="166" t="n">
        <f aca="false">IF(C644="MAT.",VLOOKUP(A644,INSUMOS_AUX!A:F,6,0),0)</f>
        <v>0.06</v>
      </c>
      <c r="G644" s="167" t="n">
        <f aca="false">IF(C644="M.O.",VLOOKUP(A644,INSUMOS_AUX!A:F,6,0),0)</f>
        <v>0</v>
      </c>
    </row>
    <row r="645" customFormat="false" ht="21" hidden="false" customHeight="false" outlineLevel="0" collapsed="false">
      <c r="A645" s="163" t="n">
        <v>43465</v>
      </c>
      <c r="B645" s="164" t="s">
        <v>316</v>
      </c>
      <c r="C645" s="165" t="s">
        <v>76</v>
      </c>
      <c r="D645" s="165" t="s">
        <v>289</v>
      </c>
      <c r="E645" s="163" t="n">
        <v>0.5</v>
      </c>
      <c r="F645" s="166" t="n">
        <f aca="false">IF(C645="MAT.",VLOOKUP(A645,INSUMOS_AUX!A:F,6,0),0)</f>
        <v>0.74</v>
      </c>
      <c r="G645" s="167" t="n">
        <f aca="false">IF(C645="M.O.",VLOOKUP(A645,INSUMOS_AUX!A:F,6,0),0)</f>
        <v>0</v>
      </c>
    </row>
    <row r="646" customFormat="false" ht="21" hidden="false" customHeight="false" outlineLevel="0" collapsed="false">
      <c r="A646" s="163" t="n">
        <v>43467</v>
      </c>
      <c r="B646" s="164" t="s">
        <v>301</v>
      </c>
      <c r="C646" s="165" t="s">
        <v>76</v>
      </c>
      <c r="D646" s="165" t="s">
        <v>289</v>
      </c>
      <c r="E646" s="163" t="n">
        <v>0.5</v>
      </c>
      <c r="F646" s="166" t="n">
        <f aca="false">IF(C646="MAT.",VLOOKUP(A646,INSUMOS_AUX!A:F,6,0),0)</f>
        <v>0.56</v>
      </c>
      <c r="G646" s="167" t="n">
        <f aca="false">IF(C646="M.O.",VLOOKUP(A646,INSUMOS_AUX!A:F,6,0),0)</f>
        <v>0</v>
      </c>
    </row>
    <row r="647" customFormat="false" ht="21" hidden="false" customHeight="false" outlineLevel="0" collapsed="false">
      <c r="A647" s="163" t="n">
        <v>43489</v>
      </c>
      <c r="B647" s="164" t="s">
        <v>317</v>
      </c>
      <c r="C647" s="165" t="s">
        <v>76</v>
      </c>
      <c r="D647" s="165" t="s">
        <v>289</v>
      </c>
      <c r="E647" s="163" t="n">
        <v>0.5</v>
      </c>
      <c r="F647" s="166" t="n">
        <f aca="false">IF(C647="MAT.",VLOOKUP(A647,INSUMOS_AUX!A:F,6,0),0)</f>
        <v>1.09</v>
      </c>
      <c r="G647" s="167" t="n">
        <f aca="false">IF(C647="M.O.",VLOOKUP(A647,INSUMOS_AUX!A:F,6,0),0)</f>
        <v>0</v>
      </c>
    </row>
    <row r="648" customFormat="false" ht="21" hidden="false" customHeight="false" outlineLevel="0" collapsed="false">
      <c r="A648" s="163" t="n">
        <v>43491</v>
      </c>
      <c r="B648" s="164" t="s">
        <v>304</v>
      </c>
      <c r="C648" s="165" t="s">
        <v>76</v>
      </c>
      <c r="D648" s="165" t="s">
        <v>289</v>
      </c>
      <c r="E648" s="163" t="n">
        <v>0.5</v>
      </c>
      <c r="F648" s="166" t="n">
        <f aca="false">IF(C648="MAT.",VLOOKUP(A648,INSUMOS_AUX!A:F,6,0),0)</f>
        <v>1.15</v>
      </c>
      <c r="G648" s="167" t="n">
        <f aca="false">IF(C648="M.O.",VLOOKUP(A648,INSUMOS_AUX!A:F,6,0),0)</f>
        <v>0</v>
      </c>
    </row>
    <row r="649" customFormat="false" ht="15" hidden="false" customHeight="false" outlineLevel="0" collapsed="false">
      <c r="A649" s="163" t="n">
        <v>6111</v>
      </c>
      <c r="B649" s="164" t="s">
        <v>310</v>
      </c>
      <c r="C649" s="165" t="s">
        <v>278</v>
      </c>
      <c r="D649" s="165" t="s">
        <v>289</v>
      </c>
      <c r="E649" s="163" t="n">
        <v>0.5086</v>
      </c>
      <c r="F649" s="166" t="n">
        <f aca="false">IF(C649="MAT.",VLOOKUP(A649,INSUMOS_AUX!A:F,6,0),0)</f>
        <v>0</v>
      </c>
      <c r="G649" s="167" t="n">
        <f aca="false">IF(C649="M.O.",VLOOKUP(A649,INSUMOS_AUX!A:F,6,0),0)</f>
        <v>10.44</v>
      </c>
    </row>
    <row r="650" customFormat="false" ht="15" hidden="false" customHeight="false" outlineLevel="0" collapsed="false">
      <c r="A650" s="152"/>
      <c r="B650" s="153"/>
      <c r="C650" s="154"/>
      <c r="D650" s="154"/>
      <c r="E650" s="154"/>
      <c r="F650" s="154"/>
      <c r="G650" s="154"/>
    </row>
    <row r="651" customFormat="false" ht="15" hidden="false" customHeight="false" outlineLevel="0" collapsed="false">
      <c r="A651" s="155" t="n">
        <v>16</v>
      </c>
      <c r="B651" s="156" t="s">
        <v>240</v>
      </c>
      <c r="C651" s="157"/>
      <c r="D651" s="157"/>
      <c r="E651" s="157"/>
      <c r="F651" s="157"/>
      <c r="G651" s="157"/>
    </row>
    <row r="652" customFormat="false" ht="15" hidden="false" customHeight="false" outlineLevel="0" collapsed="false">
      <c r="A652" s="152"/>
      <c r="B652" s="153"/>
      <c r="C652" s="154"/>
      <c r="D652" s="154"/>
      <c r="E652" s="154"/>
      <c r="F652" s="154"/>
      <c r="G652" s="154"/>
    </row>
    <row r="653" customFormat="false" ht="21" hidden="false" customHeight="false" outlineLevel="0" collapsed="false">
      <c r="A653" s="158" t="s">
        <v>242</v>
      </c>
      <c r="B653" s="159" t="s">
        <v>243</v>
      </c>
      <c r="C653" s="160" t="s">
        <v>61</v>
      </c>
      <c r="D653" s="160" t="s">
        <v>85</v>
      </c>
      <c r="E653" s="161" t="n">
        <v>448.96</v>
      </c>
      <c r="F653" s="161" t="n">
        <f aca="false">SUMPRODUCT($E654:$E662,F654:F662)</f>
        <v>35.5305</v>
      </c>
      <c r="G653" s="161" t="n">
        <f aca="false">SUMPRODUCT($E654:$E662,G654:G662)</f>
        <v>1.0619568</v>
      </c>
    </row>
    <row r="654" customFormat="false" ht="15" hidden="false" customHeight="false" outlineLevel="0" collapsed="false">
      <c r="A654" s="163" t="n">
        <v>37370</v>
      </c>
      <c r="B654" s="164" t="s">
        <v>294</v>
      </c>
      <c r="C654" s="165" t="s">
        <v>76</v>
      </c>
      <c r="D654" s="165" t="s">
        <v>289</v>
      </c>
      <c r="E654" s="163" t="n">
        <v>0.1</v>
      </c>
      <c r="F654" s="166" t="n">
        <f aca="false">IF(C654="MAT.",VLOOKUP(A654,INSUMOS_AUX!A:F,6,0),0)</f>
        <v>2.11</v>
      </c>
      <c r="G654" s="167" t="n">
        <f aca="false">IF(C654="M.O.",VLOOKUP(A654,INSUMOS_AUX!A:F,6,0),0)</f>
        <v>0</v>
      </c>
    </row>
    <row r="655" customFormat="false" ht="15" hidden="false" customHeight="false" outlineLevel="0" collapsed="false">
      <c r="A655" s="163" t="n">
        <v>37371</v>
      </c>
      <c r="B655" s="164" t="s">
        <v>295</v>
      </c>
      <c r="C655" s="165" t="s">
        <v>76</v>
      </c>
      <c r="D655" s="165" t="s">
        <v>289</v>
      </c>
      <c r="E655" s="163" t="n">
        <v>0.1</v>
      </c>
      <c r="F655" s="166" t="n">
        <f aca="false">IF(C655="MAT.",VLOOKUP(A655,INSUMOS_AUX!A:F,6,0),0)</f>
        <v>0.75</v>
      </c>
      <c r="G655" s="167" t="n">
        <f aca="false">IF(C655="M.O.",VLOOKUP(A655,INSUMOS_AUX!A:F,6,0),0)</f>
        <v>0</v>
      </c>
    </row>
    <row r="656" customFormat="false" ht="15" hidden="false" customHeight="false" outlineLevel="0" collapsed="false">
      <c r="A656" s="163" t="n">
        <v>37372</v>
      </c>
      <c r="B656" s="164" t="s">
        <v>296</v>
      </c>
      <c r="C656" s="165" t="s">
        <v>76</v>
      </c>
      <c r="D656" s="165" t="s">
        <v>289</v>
      </c>
      <c r="E656" s="163" t="n">
        <v>0.1</v>
      </c>
      <c r="F656" s="166" t="n">
        <f aca="false">IF(C656="MAT.",VLOOKUP(A656,INSUMOS_AUX!A:F,6,0),0)</f>
        <v>0.81</v>
      </c>
      <c r="G656" s="167" t="n">
        <f aca="false">IF(C656="M.O.",VLOOKUP(A656,INSUMOS_AUX!A:F,6,0),0)</f>
        <v>0</v>
      </c>
    </row>
    <row r="657" customFormat="false" ht="15" hidden="false" customHeight="false" outlineLevel="0" collapsed="false">
      <c r="A657" s="163" t="n">
        <v>37373</v>
      </c>
      <c r="B657" s="164" t="s">
        <v>297</v>
      </c>
      <c r="C657" s="165" t="s">
        <v>76</v>
      </c>
      <c r="D657" s="165" t="s">
        <v>289</v>
      </c>
      <c r="E657" s="163" t="n">
        <v>0.1</v>
      </c>
      <c r="F657" s="166" t="n">
        <f aca="false">IF(C657="MAT.",VLOOKUP(A657,INSUMOS_AUX!A:F,6,0),0)</f>
        <v>0.06</v>
      </c>
      <c r="G657" s="167" t="n">
        <f aca="false">IF(C657="M.O.",VLOOKUP(A657,INSUMOS_AUX!A:F,6,0),0)</f>
        <v>0</v>
      </c>
    </row>
    <row r="658" customFormat="false" ht="21" hidden="false" customHeight="false" outlineLevel="0" collapsed="false">
      <c r="A658" s="163" t="n">
        <v>43467</v>
      </c>
      <c r="B658" s="164" t="s">
        <v>301</v>
      </c>
      <c r="C658" s="165" t="s">
        <v>76</v>
      </c>
      <c r="D658" s="165" t="s">
        <v>289</v>
      </c>
      <c r="E658" s="163" t="n">
        <v>0.1</v>
      </c>
      <c r="F658" s="166" t="n">
        <f aca="false">IF(C658="MAT.",VLOOKUP(A658,INSUMOS_AUX!A:F,6,0),0)</f>
        <v>0.56</v>
      </c>
      <c r="G658" s="167" t="n">
        <f aca="false">IF(C658="M.O.",VLOOKUP(A658,INSUMOS_AUX!A:F,6,0),0)</f>
        <v>0</v>
      </c>
    </row>
    <row r="659" customFormat="false" ht="21" hidden="false" customHeight="false" outlineLevel="0" collapsed="false">
      <c r="A659" s="163" t="n">
        <v>43491</v>
      </c>
      <c r="B659" s="164" t="s">
        <v>304</v>
      </c>
      <c r="C659" s="165" t="s">
        <v>76</v>
      </c>
      <c r="D659" s="165" t="s">
        <v>289</v>
      </c>
      <c r="E659" s="163" t="n">
        <v>0.1</v>
      </c>
      <c r="F659" s="166" t="n">
        <f aca="false">IF(C659="MAT.",VLOOKUP(A659,INSUMOS_AUX!A:F,6,0),0)</f>
        <v>1.15</v>
      </c>
      <c r="G659" s="167" t="n">
        <f aca="false">IF(C659="M.O.",VLOOKUP(A659,INSUMOS_AUX!A:F,6,0),0)</f>
        <v>0</v>
      </c>
    </row>
    <row r="660" customFormat="false" ht="15" hidden="false" customHeight="false" outlineLevel="0" collapsed="false">
      <c r="A660" s="163" t="n">
        <v>4791</v>
      </c>
      <c r="B660" s="164" t="s">
        <v>396</v>
      </c>
      <c r="C660" s="165" t="s">
        <v>76</v>
      </c>
      <c r="D660" s="165" t="s">
        <v>106</v>
      </c>
      <c r="E660" s="163" t="n">
        <v>0.05</v>
      </c>
      <c r="F660" s="166" t="n">
        <f aca="false">IF(C660="MAT.",VLOOKUP(A660,INSUMOS_AUX!A:F,6,0),0)</f>
        <v>44.33</v>
      </c>
      <c r="G660" s="167" t="n">
        <f aca="false">IF(C660="M.O.",VLOOKUP(A660,INSUMOS_AUX!A:F,6,0),0)</f>
        <v>0</v>
      </c>
    </row>
    <row r="661" customFormat="false" ht="15" hidden="false" customHeight="false" outlineLevel="0" collapsed="false">
      <c r="A661" s="163" t="n">
        <v>588</v>
      </c>
      <c r="B661" s="164" t="s">
        <v>397</v>
      </c>
      <c r="C661" s="165" t="s">
        <v>76</v>
      </c>
      <c r="D661" s="165" t="s">
        <v>85</v>
      </c>
      <c r="E661" s="163" t="n">
        <v>1</v>
      </c>
      <c r="F661" s="166" t="n">
        <f aca="false">IF(C661="MAT.",VLOOKUP(A661,INSUMOS_AUX!A:F,6,0),0)</f>
        <v>32.77</v>
      </c>
      <c r="G661" s="167" t="n">
        <f aca="false">IF(C661="M.O.",VLOOKUP(A661,INSUMOS_AUX!A:F,6,0),0)</f>
        <v>0</v>
      </c>
    </row>
    <row r="662" customFormat="false" ht="15" hidden="false" customHeight="false" outlineLevel="0" collapsed="false">
      <c r="A662" s="163" t="n">
        <v>6111</v>
      </c>
      <c r="B662" s="164" t="s">
        <v>310</v>
      </c>
      <c r="C662" s="165" t="s">
        <v>278</v>
      </c>
      <c r="D662" s="165" t="s">
        <v>289</v>
      </c>
      <c r="E662" s="163" t="n">
        <v>0.10172</v>
      </c>
      <c r="F662" s="166" t="n">
        <f aca="false">IF(C662="MAT.",VLOOKUP(A662,INSUMOS_AUX!A:F,6,0),0)</f>
        <v>0</v>
      </c>
      <c r="G662" s="167" t="n">
        <f aca="false">IF(C662="M.O.",VLOOKUP(A662,INSUMOS_AUX!A:F,6,0),0)</f>
        <v>10.44</v>
      </c>
    </row>
    <row r="663" customFormat="false" ht="15" hidden="false" customHeight="false" outlineLevel="0" collapsed="false">
      <c r="A663" s="152"/>
      <c r="B663" s="153"/>
      <c r="C663" s="154"/>
      <c r="D663" s="154"/>
      <c r="E663" s="154"/>
      <c r="F663" s="154"/>
      <c r="G663" s="154"/>
    </row>
    <row r="664" customFormat="false" ht="15" hidden="false" customHeight="false" outlineLevel="0" collapsed="false">
      <c r="A664" s="158" t="s">
        <v>245</v>
      </c>
      <c r="B664" s="159" t="s">
        <v>246</v>
      </c>
      <c r="C664" s="160" t="s">
        <v>61</v>
      </c>
      <c r="D664" s="160" t="s">
        <v>81</v>
      </c>
      <c r="E664" s="162" t="n">
        <v>10024.05</v>
      </c>
      <c r="F664" s="161" t="n">
        <f aca="false">SUMPRODUCT($E665:$E672,F665:F672)</f>
        <v>1.5816</v>
      </c>
      <c r="G664" s="161" t="n">
        <f aca="false">SUMPRODUCT($E665:$E672,G665:G672)</f>
        <v>1.48673952</v>
      </c>
    </row>
    <row r="665" customFormat="false" ht="15" hidden="false" customHeight="false" outlineLevel="0" collapsed="false">
      <c r="A665" s="163" t="n">
        <v>3</v>
      </c>
      <c r="B665" s="164" t="s">
        <v>398</v>
      </c>
      <c r="C665" s="165" t="s">
        <v>76</v>
      </c>
      <c r="D665" s="165" t="s">
        <v>338</v>
      </c>
      <c r="E665" s="163" t="n">
        <v>0.05</v>
      </c>
      <c r="F665" s="166" t="n">
        <f aca="false">IF(C665="MAT.",VLOOKUP(A665,INSUMOS_AUX!A:F,6,0),0)</f>
        <v>16.4</v>
      </c>
      <c r="G665" s="167" t="n">
        <f aca="false">IF(C665="M.O.",VLOOKUP(A665,INSUMOS_AUX!A:F,6,0),0)</f>
        <v>0</v>
      </c>
    </row>
    <row r="666" customFormat="false" ht="15" hidden="false" customHeight="false" outlineLevel="0" collapsed="false">
      <c r="A666" s="163" t="n">
        <v>37370</v>
      </c>
      <c r="B666" s="164" t="s">
        <v>294</v>
      </c>
      <c r="C666" s="165" t="s">
        <v>76</v>
      </c>
      <c r="D666" s="165" t="s">
        <v>289</v>
      </c>
      <c r="E666" s="163" t="n">
        <v>0.14</v>
      </c>
      <c r="F666" s="166" t="n">
        <f aca="false">IF(C666="MAT.",VLOOKUP(A666,INSUMOS_AUX!A:F,6,0),0)</f>
        <v>2.11</v>
      </c>
      <c r="G666" s="167" t="n">
        <f aca="false">IF(C666="M.O.",VLOOKUP(A666,INSUMOS_AUX!A:F,6,0),0)</f>
        <v>0</v>
      </c>
    </row>
    <row r="667" customFormat="false" ht="15" hidden="false" customHeight="false" outlineLevel="0" collapsed="false">
      <c r="A667" s="163" t="n">
        <v>37371</v>
      </c>
      <c r="B667" s="164" t="s">
        <v>295</v>
      </c>
      <c r="C667" s="165" t="s">
        <v>76</v>
      </c>
      <c r="D667" s="165" t="s">
        <v>289</v>
      </c>
      <c r="E667" s="163" t="n">
        <v>0.14</v>
      </c>
      <c r="F667" s="166" t="n">
        <f aca="false">IF(C667="MAT.",VLOOKUP(A667,INSUMOS_AUX!A:F,6,0),0)</f>
        <v>0.75</v>
      </c>
      <c r="G667" s="167" t="n">
        <f aca="false">IF(C667="M.O.",VLOOKUP(A667,INSUMOS_AUX!A:F,6,0),0)</f>
        <v>0</v>
      </c>
    </row>
    <row r="668" customFormat="false" ht="15" hidden="false" customHeight="false" outlineLevel="0" collapsed="false">
      <c r="A668" s="163" t="n">
        <v>37372</v>
      </c>
      <c r="B668" s="164" t="s">
        <v>296</v>
      </c>
      <c r="C668" s="165" t="s">
        <v>76</v>
      </c>
      <c r="D668" s="165" t="s">
        <v>289</v>
      </c>
      <c r="E668" s="163" t="n">
        <v>0.14</v>
      </c>
      <c r="F668" s="166" t="n">
        <f aca="false">IF(C668="MAT.",VLOOKUP(A668,INSUMOS_AUX!A:F,6,0),0)</f>
        <v>0.81</v>
      </c>
      <c r="G668" s="167" t="n">
        <f aca="false">IF(C668="M.O.",VLOOKUP(A668,INSUMOS_AUX!A:F,6,0),0)</f>
        <v>0</v>
      </c>
    </row>
    <row r="669" customFormat="false" ht="15" hidden="false" customHeight="false" outlineLevel="0" collapsed="false">
      <c r="A669" s="163" t="n">
        <v>37373</v>
      </c>
      <c r="B669" s="164" t="s">
        <v>297</v>
      </c>
      <c r="C669" s="165" t="s">
        <v>76</v>
      </c>
      <c r="D669" s="165" t="s">
        <v>289</v>
      </c>
      <c r="E669" s="163" t="n">
        <v>0.14</v>
      </c>
      <c r="F669" s="166" t="n">
        <f aca="false">IF(C669="MAT.",VLOOKUP(A669,INSUMOS_AUX!A:F,6,0),0)</f>
        <v>0.06</v>
      </c>
      <c r="G669" s="167" t="n">
        <f aca="false">IF(C669="M.O.",VLOOKUP(A669,INSUMOS_AUX!A:F,6,0),0)</f>
        <v>0</v>
      </c>
    </row>
    <row r="670" customFormat="false" ht="21" hidden="false" customHeight="false" outlineLevel="0" collapsed="false">
      <c r="A670" s="163" t="n">
        <v>43467</v>
      </c>
      <c r="B670" s="164" t="s">
        <v>301</v>
      </c>
      <c r="C670" s="165" t="s">
        <v>76</v>
      </c>
      <c r="D670" s="165" t="s">
        <v>289</v>
      </c>
      <c r="E670" s="163" t="n">
        <v>0.14</v>
      </c>
      <c r="F670" s="166" t="n">
        <f aca="false">IF(C670="MAT.",VLOOKUP(A670,INSUMOS_AUX!A:F,6,0),0)</f>
        <v>0.56</v>
      </c>
      <c r="G670" s="167" t="n">
        <f aca="false">IF(C670="M.O.",VLOOKUP(A670,INSUMOS_AUX!A:F,6,0),0)</f>
        <v>0</v>
      </c>
    </row>
    <row r="671" customFormat="false" ht="21" hidden="false" customHeight="false" outlineLevel="0" collapsed="false">
      <c r="A671" s="163" t="n">
        <v>43491</v>
      </c>
      <c r="B671" s="164" t="s">
        <v>304</v>
      </c>
      <c r="C671" s="165" t="s">
        <v>76</v>
      </c>
      <c r="D671" s="165" t="s">
        <v>289</v>
      </c>
      <c r="E671" s="163" t="n">
        <v>0.14</v>
      </c>
      <c r="F671" s="166" t="n">
        <f aca="false">IF(C671="MAT.",VLOOKUP(A671,INSUMOS_AUX!A:F,6,0),0)</f>
        <v>1.15</v>
      </c>
      <c r="G671" s="167" t="n">
        <f aca="false">IF(C671="M.O.",VLOOKUP(A671,INSUMOS_AUX!A:F,6,0),0)</f>
        <v>0</v>
      </c>
    </row>
    <row r="672" customFormat="false" ht="15" hidden="false" customHeight="false" outlineLevel="0" collapsed="false">
      <c r="A672" s="163" t="n">
        <v>6111</v>
      </c>
      <c r="B672" s="164" t="s">
        <v>310</v>
      </c>
      <c r="C672" s="165" t="s">
        <v>278</v>
      </c>
      <c r="D672" s="165" t="s">
        <v>289</v>
      </c>
      <c r="E672" s="163" t="n">
        <v>0.142408</v>
      </c>
      <c r="F672" s="166" t="n">
        <f aca="false">IF(C672="MAT.",VLOOKUP(A672,INSUMOS_AUX!A:F,6,0),0)</f>
        <v>0</v>
      </c>
      <c r="G672" s="167" t="n">
        <f aca="false">IF(C672="M.O.",VLOOKUP(A672,INSUMOS_AUX!A:F,6,0),0)</f>
        <v>10.44</v>
      </c>
    </row>
    <row r="673" customFormat="false" ht="15" hidden="false" customHeight="false" outlineLevel="0" collapsed="false">
      <c r="A673" s="152"/>
      <c r="B673" s="153"/>
      <c r="C673" s="154"/>
      <c r="D673" s="154"/>
      <c r="E673" s="154"/>
      <c r="F673" s="154"/>
      <c r="G673" s="154"/>
    </row>
    <row r="674" customFormat="false" ht="15" hidden="false" customHeight="false" outlineLevel="0" collapsed="false">
      <c r="A674" s="158" t="s">
        <v>248</v>
      </c>
      <c r="B674" s="159" t="s">
        <v>249</v>
      </c>
      <c r="C674" s="160" t="s">
        <v>61</v>
      </c>
      <c r="D674" s="160" t="s">
        <v>31</v>
      </c>
      <c r="E674" s="161" t="n">
        <v>1</v>
      </c>
      <c r="F674" s="161" t="n">
        <f aca="false">SUMPRODUCT($E675:$E683,F675:F683)</f>
        <v>907.53</v>
      </c>
      <c r="G674" s="161" t="n">
        <f aca="false">SUMPRODUCT($E675:$E683,G675:G683)</f>
        <v>4.508739</v>
      </c>
    </row>
    <row r="675" customFormat="false" ht="15" hidden="false" customHeight="false" outlineLevel="0" collapsed="false">
      <c r="A675" s="163" t="n">
        <v>10848</v>
      </c>
      <c r="B675" s="164" t="s">
        <v>399</v>
      </c>
      <c r="C675" s="165" t="s">
        <v>76</v>
      </c>
      <c r="D675" s="165" t="s">
        <v>31</v>
      </c>
      <c r="E675" s="163" t="n">
        <v>1</v>
      </c>
      <c r="F675" s="166" t="n">
        <f aca="false">IF(C675="MAT.",VLOOKUP(A675,INSUMOS_AUX!A:F,6,0),0)</f>
        <v>904.5</v>
      </c>
      <c r="G675" s="167" t="n">
        <f aca="false">IF(C675="M.O.",VLOOKUP(A675,INSUMOS_AUX!A:F,6,0),0)</f>
        <v>0</v>
      </c>
    </row>
    <row r="676" customFormat="false" ht="31.5" hidden="false" customHeight="false" outlineLevel="0" collapsed="false">
      <c r="A676" s="163" t="n">
        <v>11950</v>
      </c>
      <c r="B676" s="164" t="s">
        <v>393</v>
      </c>
      <c r="C676" s="165" t="s">
        <v>76</v>
      </c>
      <c r="D676" s="165" t="s">
        <v>31</v>
      </c>
      <c r="E676" s="163" t="n">
        <v>4</v>
      </c>
      <c r="F676" s="166" t="n">
        <f aca="false">IF(C676="MAT.",VLOOKUP(A676,INSUMOS_AUX!A:F,6,0),0)</f>
        <v>0.41</v>
      </c>
      <c r="G676" s="167" t="n">
        <f aca="false">IF(C676="M.O.",VLOOKUP(A676,INSUMOS_AUX!A:F,6,0),0)</f>
        <v>0</v>
      </c>
    </row>
    <row r="677" customFormat="false" ht="15" hidden="false" customHeight="false" outlineLevel="0" collapsed="false">
      <c r="A677" s="163" t="n">
        <v>37370</v>
      </c>
      <c r="B677" s="164" t="s">
        <v>294</v>
      </c>
      <c r="C677" s="165" t="s">
        <v>76</v>
      </c>
      <c r="D677" s="165" t="s">
        <v>289</v>
      </c>
      <c r="E677" s="163" t="n">
        <v>0.25</v>
      </c>
      <c r="F677" s="166" t="n">
        <f aca="false">IF(C677="MAT.",VLOOKUP(A677,INSUMOS_AUX!A:F,6,0),0)</f>
        <v>2.11</v>
      </c>
      <c r="G677" s="167" t="n">
        <f aca="false">IF(C677="M.O.",VLOOKUP(A677,INSUMOS_AUX!A:F,6,0),0)</f>
        <v>0</v>
      </c>
    </row>
    <row r="678" customFormat="false" ht="15" hidden="false" customHeight="false" outlineLevel="0" collapsed="false">
      <c r="A678" s="163" t="n">
        <v>37371</v>
      </c>
      <c r="B678" s="164" t="s">
        <v>295</v>
      </c>
      <c r="C678" s="165" t="s">
        <v>76</v>
      </c>
      <c r="D678" s="165" t="s">
        <v>289</v>
      </c>
      <c r="E678" s="163" t="n">
        <v>0.25</v>
      </c>
      <c r="F678" s="166" t="n">
        <f aca="false">IF(C678="MAT.",VLOOKUP(A678,INSUMOS_AUX!A:F,6,0),0)</f>
        <v>0.75</v>
      </c>
      <c r="G678" s="167" t="n">
        <f aca="false">IF(C678="M.O.",VLOOKUP(A678,INSUMOS_AUX!A:F,6,0),0)</f>
        <v>0</v>
      </c>
    </row>
    <row r="679" customFormat="false" ht="15" hidden="false" customHeight="false" outlineLevel="0" collapsed="false">
      <c r="A679" s="163" t="n">
        <v>37372</v>
      </c>
      <c r="B679" s="164" t="s">
        <v>296</v>
      </c>
      <c r="C679" s="165" t="s">
        <v>76</v>
      </c>
      <c r="D679" s="165" t="s">
        <v>289</v>
      </c>
      <c r="E679" s="163" t="n">
        <v>0.25</v>
      </c>
      <c r="F679" s="166" t="n">
        <f aca="false">IF(C679="MAT.",VLOOKUP(A679,INSUMOS_AUX!A:F,6,0),0)</f>
        <v>0.81</v>
      </c>
      <c r="G679" s="167" t="n">
        <f aca="false">IF(C679="M.O.",VLOOKUP(A679,INSUMOS_AUX!A:F,6,0),0)</f>
        <v>0</v>
      </c>
    </row>
    <row r="680" customFormat="false" ht="15" hidden="false" customHeight="false" outlineLevel="0" collapsed="false">
      <c r="A680" s="163" t="n">
        <v>37373</v>
      </c>
      <c r="B680" s="164" t="s">
        <v>297</v>
      </c>
      <c r="C680" s="165" t="s">
        <v>76</v>
      </c>
      <c r="D680" s="165" t="s">
        <v>289</v>
      </c>
      <c r="E680" s="163" t="n">
        <v>0.25</v>
      </c>
      <c r="F680" s="166" t="n">
        <f aca="false">IF(C680="MAT.",VLOOKUP(A680,INSUMOS_AUX!A:F,6,0),0)</f>
        <v>0.06</v>
      </c>
      <c r="G680" s="167" t="n">
        <f aca="false">IF(C680="M.O.",VLOOKUP(A680,INSUMOS_AUX!A:F,6,0),0)</f>
        <v>0</v>
      </c>
    </row>
    <row r="681" customFormat="false" ht="21" hidden="false" customHeight="false" outlineLevel="0" collapsed="false">
      <c r="A681" s="163" t="n">
        <v>43465</v>
      </c>
      <c r="B681" s="164" t="s">
        <v>316</v>
      </c>
      <c r="C681" s="165" t="s">
        <v>76</v>
      </c>
      <c r="D681" s="165" t="s">
        <v>289</v>
      </c>
      <c r="E681" s="163" t="n">
        <v>0.25</v>
      </c>
      <c r="F681" s="166" t="n">
        <f aca="false">IF(C681="MAT.",VLOOKUP(A681,INSUMOS_AUX!A:F,6,0),0)</f>
        <v>0.74</v>
      </c>
      <c r="G681" s="167" t="n">
        <f aca="false">IF(C681="M.O.",VLOOKUP(A681,INSUMOS_AUX!A:F,6,0),0)</f>
        <v>0</v>
      </c>
    </row>
    <row r="682" customFormat="false" ht="21" hidden="false" customHeight="false" outlineLevel="0" collapsed="false">
      <c r="A682" s="163" t="n">
        <v>43489</v>
      </c>
      <c r="B682" s="164" t="s">
        <v>317</v>
      </c>
      <c r="C682" s="165" t="s">
        <v>76</v>
      </c>
      <c r="D682" s="165" t="s">
        <v>289</v>
      </c>
      <c r="E682" s="163" t="n">
        <v>0.25</v>
      </c>
      <c r="F682" s="166" t="n">
        <f aca="false">IF(C682="MAT.",VLOOKUP(A682,INSUMOS_AUX!A:F,6,0),0)</f>
        <v>1.09</v>
      </c>
      <c r="G682" s="167" t="n">
        <f aca="false">IF(C682="M.O.",VLOOKUP(A682,INSUMOS_AUX!A:F,6,0),0)</f>
        <v>0</v>
      </c>
    </row>
    <row r="683" customFormat="false" ht="15" hidden="false" customHeight="false" outlineLevel="0" collapsed="false">
      <c r="A683" s="163" t="n">
        <v>4750</v>
      </c>
      <c r="B683" s="164" t="s">
        <v>318</v>
      </c>
      <c r="C683" s="165" t="s">
        <v>278</v>
      </c>
      <c r="D683" s="165" t="s">
        <v>289</v>
      </c>
      <c r="E683" s="163" t="n">
        <v>0.2543</v>
      </c>
      <c r="F683" s="166" t="n">
        <f aca="false">IF(C683="MAT.",VLOOKUP(A683,INSUMOS_AUX!A:F,6,0),0)</f>
        <v>0</v>
      </c>
      <c r="G683" s="167" t="n">
        <f aca="false">IF(C683="M.O.",VLOOKUP(A683,INSUMOS_AUX!A:F,6,0),0)</f>
        <v>17.73</v>
      </c>
    </row>
  </sheetData>
  <autoFilter ref="A5:G683"/>
  <mergeCells count="3">
    <mergeCell ref="A1:B3"/>
    <mergeCell ref="C1:G1"/>
    <mergeCell ref="C2:F3"/>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8" manualBreakCount="8">
    <brk id="68" man="true" max="16383" min="0"/>
    <brk id="201" man="true" max="16383" min="0"/>
    <brk id="268" man="true" max="16383" min="0"/>
    <brk id="331" man="true" max="16383" min="0"/>
    <brk id="402" man="true" max="16383" min="0"/>
    <brk id="471" man="true" max="16383" min="0"/>
    <brk id="597" man="true" max="16383" min="0"/>
    <brk id="663" man="true" max="16383" min="0"/>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58ED5"/>
    <pageSetUpPr fitToPage="true"/>
  </sheetPr>
  <dimension ref="A1:J213"/>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G8" activeCellId="0" sqref="G8"/>
    </sheetView>
  </sheetViews>
  <sheetFormatPr defaultColWidth="9.15625" defaultRowHeight="15" zeroHeight="false" outlineLevelRow="0" outlineLevelCol="0"/>
  <cols>
    <col collapsed="false" customWidth="true" hidden="false" outlineLevel="0" max="1" min="1" style="83" width="34.42"/>
    <col collapsed="false" customWidth="true" hidden="false" outlineLevel="0" max="2" min="2" style="83" width="16.86"/>
    <col collapsed="false" customWidth="true" hidden="false" outlineLevel="0" max="3" min="3" style="83" width="65.86"/>
    <col collapsed="false" customWidth="true" hidden="false" outlineLevel="0" max="4" min="4" style="83" width="15.15"/>
    <col collapsed="false" customWidth="true" hidden="false" outlineLevel="0" max="5" min="5" style="83" width="14.43"/>
    <col collapsed="false" customWidth="true" hidden="false" outlineLevel="0" max="6" min="6" style="83" width="16.57"/>
    <col collapsed="false" customWidth="true" hidden="false" outlineLevel="0" max="7" min="7" style="83" width="21.86"/>
    <col collapsed="false" customWidth="false" hidden="false" outlineLevel="0" max="9" min="8" style="168" width="9.14"/>
    <col collapsed="false" customWidth="true" hidden="false" outlineLevel="0" max="10" min="10" style="168" width="15"/>
    <col collapsed="false" customWidth="false" hidden="false" outlineLevel="0" max="1024" min="11" style="168" width="9.14"/>
  </cols>
  <sheetData>
    <row r="1" customFormat="false" ht="12.75" hidden="false" customHeight="true" outlineLevel="0" collapsed="false">
      <c r="A1" s="146" t="s">
        <v>25</v>
      </c>
      <c r="B1" s="146"/>
      <c r="C1" s="146"/>
      <c r="D1" s="146" t="s">
        <v>21</v>
      </c>
      <c r="E1" s="146"/>
      <c r="F1" s="146"/>
      <c r="G1" s="146"/>
    </row>
    <row r="2" customFormat="false" ht="15" hidden="false" customHeight="false" outlineLevel="0" collapsed="false">
      <c r="A2" s="146"/>
      <c r="B2" s="146"/>
      <c r="C2" s="146"/>
      <c r="D2" s="169" t="str">
        <f aca="false">01_SINTETICO!D2</f>
        <v>OBRA: MODERNIZAÇÃO E ADEQUAÇÃO DA INFRAESTRUTURA FÍSICA DO FÓRUM TRABALHISTA DE GOIÂNIA</v>
      </c>
      <c r="E2" s="169"/>
      <c r="F2" s="169"/>
      <c r="G2" s="170" t="n">
        <f aca="false">01_SINTETICO!J2</f>
        <v>44890</v>
      </c>
      <c r="J2" s="171"/>
    </row>
    <row r="3" customFormat="false" ht="27" hidden="false" customHeight="true" outlineLevel="0" collapsed="false">
      <c r="A3" s="146"/>
      <c r="B3" s="146"/>
      <c r="C3" s="146"/>
      <c r="D3" s="169"/>
      <c r="E3" s="169"/>
      <c r="F3" s="169"/>
      <c r="G3" s="172" t="str">
        <f aca="false">'CAPA-DADOS'!E16</f>
        <v>SINAPI-JULHO/2022</v>
      </c>
    </row>
    <row r="4" customFormat="false" ht="12.75" hidden="false" customHeight="true" outlineLevel="0" collapsed="false">
      <c r="A4" s="173" t="s">
        <v>400</v>
      </c>
      <c r="B4" s="173"/>
      <c r="C4" s="173"/>
      <c r="D4" s="173"/>
      <c r="E4" s="173"/>
      <c r="F4" s="173"/>
      <c r="G4" s="173"/>
    </row>
    <row r="5" customFormat="false" ht="15" hidden="false" customHeight="false" outlineLevel="0" collapsed="false">
      <c r="A5" s="173"/>
      <c r="B5" s="173"/>
      <c r="C5" s="173"/>
      <c r="D5" s="173"/>
      <c r="E5" s="173"/>
      <c r="F5" s="173"/>
      <c r="G5" s="173"/>
    </row>
    <row r="6" customFormat="false" ht="15" hidden="false" customHeight="false" outlineLevel="0" collapsed="false">
      <c r="A6" s="174"/>
      <c r="B6" s="174"/>
      <c r="C6" s="174"/>
      <c r="D6" s="175"/>
      <c r="E6" s="175"/>
      <c r="F6" s="175"/>
    </row>
    <row r="7" customFormat="false" ht="15" hidden="false" customHeight="false" outlineLevel="0" collapsed="false">
      <c r="A7" s="176" t="s">
        <v>28</v>
      </c>
      <c r="B7" s="176" t="s">
        <v>401</v>
      </c>
      <c r="C7" s="176" t="s">
        <v>402</v>
      </c>
      <c r="D7" s="176"/>
      <c r="E7" s="176"/>
      <c r="F7" s="176" t="s">
        <v>403</v>
      </c>
      <c r="G7" s="176" t="s">
        <v>404</v>
      </c>
      <c r="H7" s="177"/>
    </row>
    <row r="8" customFormat="false" ht="12.75" hidden="false" customHeight="true" outlineLevel="0" collapsed="false">
      <c r="A8" s="178" t="s">
        <v>285</v>
      </c>
      <c r="B8" s="179" t="s">
        <v>76</v>
      </c>
      <c r="C8" s="180" t="s">
        <v>286</v>
      </c>
      <c r="D8" s="180"/>
      <c r="E8" s="180"/>
      <c r="F8" s="181" t="s">
        <v>31</v>
      </c>
      <c r="G8" s="182" t="n">
        <f aca="false">F11</f>
        <v>36.6</v>
      </c>
      <c r="H8" s="177"/>
    </row>
    <row r="9" customFormat="false" ht="12.75" hidden="false" customHeight="true" outlineLevel="0" collapsed="false">
      <c r="A9" s="183" t="s">
        <v>405</v>
      </c>
      <c r="B9" s="183" t="s">
        <v>406</v>
      </c>
      <c r="C9" s="183" t="s">
        <v>407</v>
      </c>
      <c r="D9" s="183" t="s">
        <v>408</v>
      </c>
      <c r="E9" s="183" t="s">
        <v>409</v>
      </c>
      <c r="F9" s="183" t="s">
        <v>410</v>
      </c>
      <c r="G9" s="183"/>
      <c r="H9" s="177"/>
    </row>
    <row r="10" customFormat="false" ht="15" hidden="false" customHeight="false" outlineLevel="0" collapsed="false">
      <c r="A10" s="183"/>
      <c r="B10" s="183"/>
      <c r="C10" s="183"/>
      <c r="D10" s="183"/>
      <c r="E10" s="183"/>
      <c r="F10" s="184" t="s">
        <v>411</v>
      </c>
      <c r="G10" s="185" t="s">
        <v>412</v>
      </c>
      <c r="H10" s="177"/>
    </row>
    <row r="11" customFormat="false" ht="15" hidden="false" customHeight="false" outlineLevel="0" collapsed="false">
      <c r="A11" s="186" t="s">
        <v>413</v>
      </c>
      <c r="B11" s="187" t="s">
        <v>414</v>
      </c>
      <c r="C11" s="187"/>
      <c r="D11" s="188" t="n">
        <v>30</v>
      </c>
      <c r="E11" s="189" t="n">
        <f aca="false">AVERAGE(D11:D13)</f>
        <v>36.6</v>
      </c>
      <c r="F11" s="189" t="n">
        <f aca="false">E11</f>
        <v>36.6</v>
      </c>
      <c r="G11" s="187" t="s">
        <v>415</v>
      </c>
      <c r="H11" s="177"/>
    </row>
    <row r="12" customFormat="false" ht="15" hidden="false" customHeight="false" outlineLevel="0" collapsed="false">
      <c r="A12" s="186" t="s">
        <v>416</v>
      </c>
      <c r="B12" s="187" t="s">
        <v>417</v>
      </c>
      <c r="C12" s="187"/>
      <c r="D12" s="188" t="n">
        <v>39.9</v>
      </c>
      <c r="E12" s="189"/>
      <c r="F12" s="189"/>
      <c r="G12" s="187"/>
      <c r="H12" s="177"/>
    </row>
    <row r="13" customFormat="false" ht="15" hidden="false" customHeight="false" outlineLevel="0" collapsed="false">
      <c r="A13" s="186" t="s">
        <v>418</v>
      </c>
      <c r="B13" s="187" t="s">
        <v>419</v>
      </c>
      <c r="C13" s="187"/>
      <c r="D13" s="188" t="n">
        <v>39.9</v>
      </c>
      <c r="E13" s="189"/>
      <c r="F13" s="189"/>
      <c r="G13" s="187"/>
      <c r="H13" s="177"/>
    </row>
    <row r="14" s="168" customFormat="true" ht="15" hidden="false" customHeight="false" outlineLevel="0" collapsed="false">
      <c r="A14" s="190"/>
      <c r="B14" s="191"/>
      <c r="C14" s="191"/>
      <c r="D14" s="192"/>
      <c r="E14" s="192"/>
      <c r="F14" s="193"/>
    </row>
    <row r="16" customFormat="false" ht="15" hidden="false" customHeight="false" outlineLevel="0" collapsed="false">
      <c r="A16" s="176" t="s">
        <v>28</v>
      </c>
      <c r="B16" s="176" t="s">
        <v>401</v>
      </c>
      <c r="C16" s="176" t="s">
        <v>402</v>
      </c>
      <c r="D16" s="176"/>
      <c r="E16" s="176"/>
      <c r="F16" s="176" t="s">
        <v>403</v>
      </c>
      <c r="G16" s="176" t="s">
        <v>404</v>
      </c>
    </row>
    <row r="17" customFormat="false" ht="15" hidden="false" customHeight="false" outlineLevel="0" collapsed="false">
      <c r="A17" s="194" t="s">
        <v>284</v>
      </c>
      <c r="B17" s="195" t="s">
        <v>76</v>
      </c>
      <c r="C17" s="196" t="s">
        <v>68</v>
      </c>
      <c r="D17" s="196"/>
      <c r="E17" s="196"/>
      <c r="F17" s="195" t="s">
        <v>31</v>
      </c>
      <c r="G17" s="197" t="n">
        <f aca="false">F20</f>
        <v>233.94</v>
      </c>
    </row>
    <row r="18" customFormat="false" ht="15" hidden="false" customHeight="true" outlineLevel="0" collapsed="false">
      <c r="A18" s="198" t="s">
        <v>405</v>
      </c>
      <c r="B18" s="198" t="s">
        <v>406</v>
      </c>
      <c r="C18" s="198" t="s">
        <v>407</v>
      </c>
      <c r="D18" s="198" t="s">
        <v>408</v>
      </c>
      <c r="E18" s="183" t="s">
        <v>409</v>
      </c>
      <c r="F18" s="198" t="s">
        <v>410</v>
      </c>
      <c r="G18" s="198"/>
    </row>
    <row r="19" customFormat="false" ht="15" hidden="false" customHeight="false" outlineLevel="0" collapsed="false">
      <c r="A19" s="198"/>
      <c r="B19" s="198"/>
      <c r="C19" s="198"/>
      <c r="D19" s="198"/>
      <c r="E19" s="183"/>
      <c r="F19" s="184" t="s">
        <v>411</v>
      </c>
      <c r="G19" s="185" t="s">
        <v>412</v>
      </c>
    </row>
    <row r="20" customFormat="false" ht="15" hidden="false" customHeight="false" outlineLevel="0" collapsed="false">
      <c r="A20" s="199" t="s">
        <v>420</v>
      </c>
      <c r="B20" s="195" t="s">
        <v>421</v>
      </c>
      <c r="C20" s="195" t="s">
        <v>422</v>
      </c>
      <c r="D20" s="200" t="n">
        <v>233.94</v>
      </c>
      <c r="E20" s="197" t="n">
        <f aca="false">LARGE(D20:D22,1)</f>
        <v>233.94</v>
      </c>
      <c r="F20" s="197" t="n">
        <f aca="false">E20</f>
        <v>233.94</v>
      </c>
      <c r="G20" s="195" t="s">
        <v>415</v>
      </c>
    </row>
    <row r="21" customFormat="false" ht="15" hidden="false" customHeight="false" outlineLevel="0" collapsed="false">
      <c r="A21" s="199"/>
      <c r="B21" s="195"/>
      <c r="C21" s="195"/>
      <c r="D21" s="200"/>
      <c r="E21" s="197"/>
      <c r="F21" s="197"/>
      <c r="G21" s="195"/>
    </row>
    <row r="22" customFormat="false" ht="15" hidden="false" customHeight="false" outlineLevel="0" collapsed="false">
      <c r="A22" s="199"/>
      <c r="B22" s="195"/>
      <c r="C22" s="195"/>
      <c r="D22" s="200"/>
      <c r="E22" s="197"/>
      <c r="F22" s="197"/>
      <c r="G22" s="195"/>
    </row>
    <row r="25" customFormat="false" ht="15" hidden="false" customHeight="false" outlineLevel="0" collapsed="false">
      <c r="A25" s="176" t="s">
        <v>28</v>
      </c>
      <c r="B25" s="176" t="s">
        <v>401</v>
      </c>
      <c r="C25" s="176" t="s">
        <v>402</v>
      </c>
      <c r="D25" s="176"/>
      <c r="E25" s="176"/>
      <c r="F25" s="176" t="s">
        <v>403</v>
      </c>
      <c r="G25" s="176" t="s">
        <v>404</v>
      </c>
    </row>
    <row r="26" customFormat="false" ht="77.25" hidden="false" customHeight="true" outlineLevel="0" collapsed="false">
      <c r="A26" s="178" t="s">
        <v>327</v>
      </c>
      <c r="B26" s="179" t="s">
        <v>76</v>
      </c>
      <c r="C26" s="180" t="s">
        <v>122</v>
      </c>
      <c r="D26" s="180"/>
      <c r="E26" s="180"/>
      <c r="F26" s="181" t="s">
        <v>31</v>
      </c>
      <c r="G26" s="182" t="n">
        <f aca="false">F29</f>
        <v>461.205008298755</v>
      </c>
    </row>
    <row r="27" customFormat="false" ht="15" hidden="false" customHeight="true" outlineLevel="0" collapsed="false">
      <c r="A27" s="183" t="s">
        <v>405</v>
      </c>
      <c r="B27" s="183" t="s">
        <v>406</v>
      </c>
      <c r="C27" s="183" t="s">
        <v>407</v>
      </c>
      <c r="D27" s="183" t="s">
        <v>408</v>
      </c>
      <c r="E27" s="183" t="s">
        <v>409</v>
      </c>
      <c r="F27" s="183" t="s">
        <v>410</v>
      </c>
      <c r="G27" s="183"/>
    </row>
    <row r="28" customFormat="false" ht="15" hidden="false" customHeight="false" outlineLevel="0" collapsed="false">
      <c r="A28" s="183"/>
      <c r="B28" s="183"/>
      <c r="C28" s="183"/>
      <c r="D28" s="183"/>
      <c r="E28" s="183"/>
      <c r="F28" s="184" t="s">
        <v>411</v>
      </c>
      <c r="G28" s="185" t="s">
        <v>412</v>
      </c>
    </row>
    <row r="29" customFormat="false" ht="15" hidden="false" customHeight="false" outlineLevel="0" collapsed="false">
      <c r="A29" s="186" t="s">
        <v>423</v>
      </c>
      <c r="B29" s="187" t="s">
        <v>424</v>
      </c>
      <c r="C29" s="187" t="s">
        <v>425</v>
      </c>
      <c r="D29" s="188" t="n">
        <v>401.5</v>
      </c>
      <c r="E29" s="189" t="n">
        <f aca="false">AVERAGE(D29:D33)</f>
        <v>461.205008298755</v>
      </c>
      <c r="F29" s="189" t="n">
        <f aca="false">E29</f>
        <v>461.205008298755</v>
      </c>
      <c r="G29" s="187" t="s">
        <v>415</v>
      </c>
    </row>
    <row r="30" customFormat="false" ht="15" hidden="false" customHeight="false" outlineLevel="0" collapsed="false">
      <c r="A30" s="186" t="s">
        <v>426</v>
      </c>
      <c r="B30" s="187" t="s">
        <v>427</v>
      </c>
      <c r="C30" s="187" t="s">
        <v>428</v>
      </c>
      <c r="D30" s="188" t="n">
        <v>498.87</v>
      </c>
      <c r="E30" s="189"/>
      <c r="F30" s="189"/>
      <c r="G30" s="187"/>
    </row>
    <row r="31" customFormat="false" ht="15" hidden="false" customHeight="false" outlineLevel="0" collapsed="false">
      <c r="A31" s="186" t="s">
        <v>429</v>
      </c>
      <c r="B31" s="187" t="s">
        <v>430</v>
      </c>
      <c r="C31" s="187" t="s">
        <v>431</v>
      </c>
      <c r="D31" s="188" t="n">
        <v>519</v>
      </c>
      <c r="E31" s="189"/>
      <c r="F31" s="189"/>
      <c r="G31" s="187"/>
    </row>
    <row r="32" customFormat="false" ht="15" hidden="false" customHeight="false" outlineLevel="0" collapsed="false">
      <c r="A32" s="186" t="s">
        <v>432</v>
      </c>
      <c r="B32" s="187" t="s">
        <v>433</v>
      </c>
      <c r="C32" s="187" t="s">
        <v>434</v>
      </c>
      <c r="D32" s="188" t="n">
        <v>451.655041493776</v>
      </c>
      <c r="E32" s="189"/>
      <c r="F32" s="189"/>
      <c r="G32" s="187"/>
    </row>
    <row r="33" customFormat="false" ht="15" hidden="false" customHeight="false" outlineLevel="0" collapsed="false">
      <c r="A33" s="186" t="s">
        <v>435</v>
      </c>
      <c r="B33" s="187" t="s">
        <v>436</v>
      </c>
      <c r="C33" s="187" t="s">
        <v>437</v>
      </c>
      <c r="D33" s="188" t="n">
        <v>435</v>
      </c>
      <c r="E33" s="189"/>
      <c r="F33" s="189"/>
      <c r="G33" s="187"/>
    </row>
    <row r="36" customFormat="false" ht="15" hidden="false" customHeight="false" outlineLevel="0" collapsed="false">
      <c r="A36" s="176" t="s">
        <v>28</v>
      </c>
      <c r="B36" s="176" t="s">
        <v>401</v>
      </c>
      <c r="C36" s="176" t="s">
        <v>402</v>
      </c>
      <c r="D36" s="176"/>
      <c r="E36" s="176"/>
      <c r="F36" s="176" t="s">
        <v>403</v>
      </c>
      <c r="G36" s="176" t="s">
        <v>404</v>
      </c>
    </row>
    <row r="37" customFormat="false" ht="34.5" hidden="false" customHeight="true" outlineLevel="0" collapsed="false">
      <c r="A37" s="178" t="s">
        <v>329</v>
      </c>
      <c r="B37" s="179" t="s">
        <v>76</v>
      </c>
      <c r="C37" s="180" t="s">
        <v>129</v>
      </c>
      <c r="D37" s="180"/>
      <c r="E37" s="180"/>
      <c r="F37" s="181" t="s">
        <v>31</v>
      </c>
      <c r="G37" s="182" t="n">
        <f aca="false">F40</f>
        <v>200.833333333333</v>
      </c>
    </row>
    <row r="38" customFormat="false" ht="15" hidden="false" customHeight="true" outlineLevel="0" collapsed="false">
      <c r="A38" s="183" t="s">
        <v>405</v>
      </c>
      <c r="B38" s="183" t="s">
        <v>406</v>
      </c>
      <c r="C38" s="183" t="s">
        <v>407</v>
      </c>
      <c r="D38" s="183" t="s">
        <v>408</v>
      </c>
      <c r="E38" s="183" t="s">
        <v>409</v>
      </c>
      <c r="F38" s="183" t="s">
        <v>410</v>
      </c>
      <c r="G38" s="183"/>
    </row>
    <row r="39" customFormat="false" ht="15" hidden="false" customHeight="false" outlineLevel="0" collapsed="false">
      <c r="A39" s="183"/>
      <c r="B39" s="183"/>
      <c r="C39" s="183"/>
      <c r="D39" s="183"/>
      <c r="E39" s="183"/>
      <c r="F39" s="184" t="s">
        <v>411</v>
      </c>
      <c r="G39" s="185" t="s">
        <v>412</v>
      </c>
    </row>
    <row r="40" customFormat="false" ht="15" hidden="false" customHeight="false" outlineLevel="0" collapsed="false">
      <c r="A40" s="186" t="s">
        <v>438</v>
      </c>
      <c r="B40" s="187" t="s">
        <v>439</v>
      </c>
      <c r="C40" s="187" t="s">
        <v>440</v>
      </c>
      <c r="D40" s="188" t="n">
        <v>177.5</v>
      </c>
      <c r="E40" s="189" t="n">
        <f aca="false">AVERAGE(D40:D42)</f>
        <v>200.833333333333</v>
      </c>
      <c r="F40" s="189" t="n">
        <f aca="false">E40</f>
        <v>200.833333333333</v>
      </c>
      <c r="G40" s="187" t="s">
        <v>415</v>
      </c>
    </row>
    <row r="41" customFormat="false" ht="15" hidden="false" customHeight="false" outlineLevel="0" collapsed="false">
      <c r="A41" s="186" t="s">
        <v>441</v>
      </c>
      <c r="B41" s="187" t="s">
        <v>442</v>
      </c>
      <c r="C41" s="187" t="s">
        <v>443</v>
      </c>
      <c r="D41" s="188" t="n">
        <v>235</v>
      </c>
      <c r="E41" s="189"/>
      <c r="F41" s="189"/>
      <c r="G41" s="187"/>
    </row>
    <row r="42" customFormat="false" ht="15" hidden="false" customHeight="false" outlineLevel="0" collapsed="false">
      <c r="A42" s="186" t="s">
        <v>444</v>
      </c>
      <c r="B42" s="187" t="s">
        <v>445</v>
      </c>
      <c r="C42" s="187" t="s">
        <v>446</v>
      </c>
      <c r="D42" s="188" t="n">
        <v>190</v>
      </c>
      <c r="E42" s="189"/>
      <c r="F42" s="189"/>
      <c r="G42" s="187"/>
    </row>
    <row r="45" customFormat="false" ht="15" hidden="false" customHeight="false" outlineLevel="0" collapsed="false">
      <c r="A45" s="176" t="s">
        <v>28</v>
      </c>
      <c r="B45" s="176" t="s">
        <v>401</v>
      </c>
      <c r="C45" s="176" t="s">
        <v>402</v>
      </c>
      <c r="D45" s="176"/>
      <c r="E45" s="176"/>
      <c r="F45" s="176" t="s">
        <v>403</v>
      </c>
      <c r="G45" s="176" t="s">
        <v>404</v>
      </c>
    </row>
    <row r="46" customFormat="false" ht="33" hidden="false" customHeight="true" outlineLevel="0" collapsed="false">
      <c r="A46" s="178" t="s">
        <v>328</v>
      </c>
      <c r="B46" s="179" t="s">
        <v>76</v>
      </c>
      <c r="C46" s="180" t="s">
        <v>126</v>
      </c>
      <c r="D46" s="180"/>
      <c r="E46" s="180"/>
      <c r="F46" s="181" t="s">
        <v>31</v>
      </c>
      <c r="G46" s="182" t="n">
        <f aca="false">F49</f>
        <v>783.8925</v>
      </c>
    </row>
    <row r="47" customFormat="false" ht="15" hidden="false" customHeight="true" outlineLevel="0" collapsed="false">
      <c r="A47" s="183" t="s">
        <v>405</v>
      </c>
      <c r="B47" s="183" t="s">
        <v>406</v>
      </c>
      <c r="C47" s="183" t="s">
        <v>407</v>
      </c>
      <c r="D47" s="183" t="s">
        <v>408</v>
      </c>
      <c r="E47" s="183" t="s">
        <v>409</v>
      </c>
      <c r="F47" s="183" t="s">
        <v>410</v>
      </c>
      <c r="G47" s="183"/>
    </row>
    <row r="48" customFormat="false" ht="15" hidden="false" customHeight="false" outlineLevel="0" collapsed="false">
      <c r="A48" s="183"/>
      <c r="B48" s="183"/>
      <c r="C48" s="183"/>
      <c r="D48" s="183"/>
      <c r="E48" s="183"/>
      <c r="F48" s="184" t="s">
        <v>411</v>
      </c>
      <c r="G48" s="185" t="s">
        <v>412</v>
      </c>
    </row>
    <row r="49" customFormat="false" ht="15" hidden="false" customHeight="false" outlineLevel="0" collapsed="false">
      <c r="A49" s="186" t="s">
        <v>438</v>
      </c>
      <c r="B49" s="187" t="s">
        <v>439</v>
      </c>
      <c r="C49" s="187" t="s">
        <v>440</v>
      </c>
      <c r="D49" s="188" t="n">
        <v>975.57</v>
      </c>
      <c r="E49" s="189" t="n">
        <f aca="false">AVERAGE(D49:D52)</f>
        <v>783.8925</v>
      </c>
      <c r="F49" s="189" t="n">
        <f aca="false">E49</f>
        <v>783.8925</v>
      </c>
      <c r="G49" s="187" t="s">
        <v>415</v>
      </c>
    </row>
    <row r="50" customFormat="false" ht="15" hidden="false" customHeight="false" outlineLevel="0" collapsed="false">
      <c r="A50" s="186" t="s">
        <v>441</v>
      </c>
      <c r="B50" s="187" t="s">
        <v>442</v>
      </c>
      <c r="C50" s="187" t="s">
        <v>443</v>
      </c>
      <c r="D50" s="188" t="n">
        <v>690</v>
      </c>
      <c r="E50" s="189"/>
      <c r="F50" s="189"/>
      <c r="G50" s="187"/>
    </row>
    <row r="51" customFormat="false" ht="15" hidden="false" customHeight="false" outlineLevel="0" collapsed="false">
      <c r="A51" s="186" t="s">
        <v>447</v>
      </c>
      <c r="B51" s="187" t="s">
        <v>448</v>
      </c>
      <c r="C51" s="187" t="s">
        <v>449</v>
      </c>
      <c r="D51" s="188" t="n">
        <v>620</v>
      </c>
      <c r="E51" s="189"/>
      <c r="F51" s="189"/>
      <c r="G51" s="187"/>
    </row>
    <row r="52" customFormat="false" ht="15" hidden="false" customHeight="false" outlineLevel="0" collapsed="false">
      <c r="A52" s="186" t="s">
        <v>450</v>
      </c>
      <c r="B52" s="187" t="s">
        <v>451</v>
      </c>
      <c r="C52" s="187" t="s">
        <v>452</v>
      </c>
      <c r="D52" s="188" t="n">
        <v>850</v>
      </c>
      <c r="E52" s="189"/>
      <c r="F52" s="189"/>
      <c r="G52" s="187"/>
    </row>
    <row r="55" customFormat="false" ht="15" hidden="false" customHeight="false" outlineLevel="0" collapsed="false">
      <c r="A55" s="176" t="s">
        <v>28</v>
      </c>
      <c r="B55" s="176" t="s">
        <v>401</v>
      </c>
      <c r="C55" s="176" t="s">
        <v>402</v>
      </c>
      <c r="D55" s="176"/>
      <c r="E55" s="176"/>
      <c r="F55" s="176" t="s">
        <v>403</v>
      </c>
      <c r="G55" s="176" t="s">
        <v>404</v>
      </c>
    </row>
    <row r="56" customFormat="false" ht="39" hidden="false" customHeight="true" outlineLevel="0" collapsed="false">
      <c r="A56" s="178" t="s">
        <v>331</v>
      </c>
      <c r="B56" s="179" t="s">
        <v>76</v>
      </c>
      <c r="C56" s="180" t="s">
        <v>135</v>
      </c>
      <c r="D56" s="180"/>
      <c r="E56" s="180"/>
      <c r="F56" s="181" t="s">
        <v>31</v>
      </c>
      <c r="G56" s="182" t="n">
        <f aca="false">F59</f>
        <v>526</v>
      </c>
    </row>
    <row r="57" customFormat="false" ht="15" hidden="false" customHeight="true" outlineLevel="0" collapsed="false">
      <c r="A57" s="183" t="s">
        <v>405</v>
      </c>
      <c r="B57" s="183" t="s">
        <v>406</v>
      </c>
      <c r="C57" s="183" t="s">
        <v>407</v>
      </c>
      <c r="D57" s="183" t="s">
        <v>408</v>
      </c>
      <c r="E57" s="183" t="s">
        <v>409</v>
      </c>
      <c r="F57" s="183" t="s">
        <v>410</v>
      </c>
      <c r="G57" s="183"/>
    </row>
    <row r="58" customFormat="false" ht="15" hidden="false" customHeight="false" outlineLevel="0" collapsed="false">
      <c r="A58" s="183"/>
      <c r="B58" s="183"/>
      <c r="C58" s="183"/>
      <c r="D58" s="183"/>
      <c r="E58" s="183"/>
      <c r="F58" s="184" t="s">
        <v>411</v>
      </c>
      <c r="G58" s="185" t="s">
        <v>412</v>
      </c>
    </row>
    <row r="59" customFormat="false" ht="15" hidden="false" customHeight="false" outlineLevel="0" collapsed="false">
      <c r="A59" s="186" t="s">
        <v>438</v>
      </c>
      <c r="B59" s="187" t="s">
        <v>439</v>
      </c>
      <c r="C59" s="187" t="s">
        <v>440</v>
      </c>
      <c r="D59" s="188" t="n">
        <v>468</v>
      </c>
      <c r="E59" s="189" t="n">
        <f aca="false">AVERAGE(D59:D61)</f>
        <v>526</v>
      </c>
      <c r="F59" s="189" t="n">
        <f aca="false">E59</f>
        <v>526</v>
      </c>
      <c r="G59" s="187" t="s">
        <v>415</v>
      </c>
    </row>
    <row r="60" customFormat="false" ht="15" hidden="false" customHeight="false" outlineLevel="0" collapsed="false">
      <c r="A60" s="186" t="s">
        <v>441</v>
      </c>
      <c r="B60" s="187" t="s">
        <v>442</v>
      </c>
      <c r="C60" s="187" t="s">
        <v>443</v>
      </c>
      <c r="D60" s="188" t="n">
        <v>530</v>
      </c>
      <c r="E60" s="189"/>
      <c r="F60" s="189"/>
      <c r="G60" s="187"/>
    </row>
    <row r="61" customFormat="false" ht="15" hidden="false" customHeight="false" outlineLevel="0" collapsed="false">
      <c r="A61" s="186" t="s">
        <v>444</v>
      </c>
      <c r="B61" s="187" t="s">
        <v>445</v>
      </c>
      <c r="C61" s="187" t="s">
        <v>446</v>
      </c>
      <c r="D61" s="188" t="n">
        <v>580</v>
      </c>
      <c r="E61" s="189"/>
      <c r="F61" s="189"/>
      <c r="G61" s="187"/>
    </row>
    <row r="64" customFormat="false" ht="15" hidden="false" customHeight="false" outlineLevel="0" collapsed="false">
      <c r="A64" s="176" t="s">
        <v>28</v>
      </c>
      <c r="B64" s="176" t="s">
        <v>401</v>
      </c>
      <c r="C64" s="176" t="s">
        <v>402</v>
      </c>
      <c r="D64" s="176"/>
      <c r="E64" s="176"/>
      <c r="F64" s="176" t="s">
        <v>403</v>
      </c>
      <c r="G64" s="176" t="s">
        <v>404</v>
      </c>
    </row>
    <row r="65" customFormat="false" ht="36" hidden="false" customHeight="true" outlineLevel="0" collapsed="false">
      <c r="A65" s="178" t="s">
        <v>330</v>
      </c>
      <c r="B65" s="179" t="s">
        <v>76</v>
      </c>
      <c r="C65" s="180" t="s">
        <v>132</v>
      </c>
      <c r="D65" s="180"/>
      <c r="E65" s="180"/>
      <c r="F65" s="181" t="s">
        <v>31</v>
      </c>
      <c r="G65" s="182" t="n">
        <f aca="false">F68</f>
        <v>2058.33333333333</v>
      </c>
    </row>
    <row r="66" customFormat="false" ht="15" hidden="false" customHeight="true" outlineLevel="0" collapsed="false">
      <c r="A66" s="183" t="s">
        <v>405</v>
      </c>
      <c r="B66" s="183" t="s">
        <v>406</v>
      </c>
      <c r="C66" s="183" t="s">
        <v>407</v>
      </c>
      <c r="D66" s="183" t="s">
        <v>408</v>
      </c>
      <c r="E66" s="183" t="s">
        <v>409</v>
      </c>
      <c r="F66" s="183" t="s">
        <v>410</v>
      </c>
      <c r="G66" s="183"/>
    </row>
    <row r="67" customFormat="false" ht="15" hidden="false" customHeight="false" outlineLevel="0" collapsed="false">
      <c r="A67" s="183"/>
      <c r="B67" s="183"/>
      <c r="C67" s="183"/>
      <c r="D67" s="183"/>
      <c r="E67" s="183"/>
      <c r="F67" s="184" t="s">
        <v>411</v>
      </c>
      <c r="G67" s="185" t="s">
        <v>412</v>
      </c>
    </row>
    <row r="68" customFormat="false" ht="15" hidden="false" customHeight="false" outlineLevel="0" collapsed="false">
      <c r="A68" s="186" t="s">
        <v>438</v>
      </c>
      <c r="B68" s="187" t="s">
        <v>439</v>
      </c>
      <c r="C68" s="187" t="s">
        <v>440</v>
      </c>
      <c r="D68" s="188" t="n">
        <v>1125</v>
      </c>
      <c r="E68" s="189" t="n">
        <f aca="false">AVERAGE(D68:D70)</f>
        <v>2058.33333333333</v>
      </c>
      <c r="F68" s="189" t="n">
        <f aca="false">E68</f>
        <v>2058.33333333333</v>
      </c>
      <c r="G68" s="187" t="s">
        <v>415</v>
      </c>
    </row>
    <row r="69" customFormat="false" ht="15" hidden="false" customHeight="false" outlineLevel="0" collapsed="false">
      <c r="A69" s="186" t="s">
        <v>441</v>
      </c>
      <c r="B69" s="187" t="s">
        <v>442</v>
      </c>
      <c r="C69" s="187" t="s">
        <v>443</v>
      </c>
      <c r="D69" s="188" t="n">
        <v>2850</v>
      </c>
      <c r="E69" s="189"/>
      <c r="F69" s="189"/>
      <c r="G69" s="187"/>
    </row>
    <row r="70" customFormat="false" ht="15" hidden="false" customHeight="false" outlineLevel="0" collapsed="false">
      <c r="A70" s="186" t="s">
        <v>444</v>
      </c>
      <c r="B70" s="187" t="s">
        <v>445</v>
      </c>
      <c r="C70" s="187" t="s">
        <v>446</v>
      </c>
      <c r="D70" s="188" t="n">
        <v>2200</v>
      </c>
      <c r="E70" s="189"/>
      <c r="F70" s="189"/>
      <c r="G70" s="187"/>
    </row>
    <row r="73" customFormat="false" ht="15" hidden="false" customHeight="false" outlineLevel="0" collapsed="false">
      <c r="A73" s="176" t="s">
        <v>28</v>
      </c>
      <c r="B73" s="176" t="s">
        <v>401</v>
      </c>
      <c r="C73" s="176" t="s">
        <v>402</v>
      </c>
      <c r="D73" s="176"/>
      <c r="E73" s="176"/>
      <c r="F73" s="176" t="s">
        <v>403</v>
      </c>
      <c r="G73" s="176" t="s">
        <v>404</v>
      </c>
    </row>
    <row r="74" customFormat="false" ht="57.75" hidden="false" customHeight="true" outlineLevel="0" collapsed="false">
      <c r="A74" s="178" t="s">
        <v>371</v>
      </c>
      <c r="B74" s="179" t="s">
        <v>76</v>
      </c>
      <c r="C74" s="180" t="s">
        <v>203</v>
      </c>
      <c r="D74" s="180"/>
      <c r="E74" s="180"/>
      <c r="F74" s="181" t="s">
        <v>31</v>
      </c>
      <c r="G74" s="182" t="n">
        <f aca="false">F77</f>
        <v>254.732610184634</v>
      </c>
    </row>
    <row r="75" customFormat="false" ht="15" hidden="false" customHeight="true" outlineLevel="0" collapsed="false">
      <c r="A75" s="183" t="s">
        <v>405</v>
      </c>
      <c r="B75" s="183" t="s">
        <v>406</v>
      </c>
      <c r="C75" s="183" t="s">
        <v>407</v>
      </c>
      <c r="D75" s="183" t="s">
        <v>408</v>
      </c>
      <c r="E75" s="183" t="s">
        <v>409</v>
      </c>
      <c r="F75" s="183" t="s">
        <v>410</v>
      </c>
      <c r="G75" s="183"/>
    </row>
    <row r="76" customFormat="false" ht="15" hidden="false" customHeight="false" outlineLevel="0" collapsed="false">
      <c r="A76" s="183"/>
      <c r="B76" s="183"/>
      <c r="C76" s="183"/>
      <c r="D76" s="183"/>
      <c r="E76" s="183"/>
      <c r="F76" s="184" t="s">
        <v>411</v>
      </c>
      <c r="G76" s="185" t="s">
        <v>412</v>
      </c>
    </row>
    <row r="77" customFormat="false" ht="15" hidden="false" customHeight="false" outlineLevel="0" collapsed="false">
      <c r="A77" s="186" t="s">
        <v>453</v>
      </c>
      <c r="B77" s="187" t="s">
        <v>454</v>
      </c>
      <c r="C77" s="187" t="s">
        <v>455</v>
      </c>
      <c r="D77" s="188" t="n">
        <v>246.99</v>
      </c>
      <c r="E77" s="189" t="n">
        <f aca="false">AVERAGE(D77:D80)</f>
        <v>254.732610184634</v>
      </c>
      <c r="F77" s="189" t="n">
        <f aca="false">E77</f>
        <v>254.732610184634</v>
      </c>
      <c r="G77" s="187" t="s">
        <v>415</v>
      </c>
    </row>
    <row r="78" customFormat="false" ht="15" hidden="false" customHeight="false" outlineLevel="0" collapsed="false">
      <c r="A78" s="186" t="s">
        <v>456</v>
      </c>
      <c r="B78" s="187" t="s">
        <v>457</v>
      </c>
      <c r="C78" s="187"/>
      <c r="D78" s="188" t="n">
        <v>263</v>
      </c>
      <c r="E78" s="189"/>
      <c r="F78" s="189"/>
      <c r="G78" s="187"/>
    </row>
    <row r="79" customFormat="false" ht="15" hidden="false" customHeight="false" outlineLevel="0" collapsed="false">
      <c r="A79" s="186" t="s">
        <v>458</v>
      </c>
      <c r="B79" s="187" t="s">
        <v>459</v>
      </c>
      <c r="C79" s="187" t="s">
        <v>460</v>
      </c>
      <c r="D79" s="188" t="n">
        <f aca="false">307512.8/1343.2</f>
        <v>228.940440738535</v>
      </c>
      <c r="E79" s="189"/>
      <c r="F79" s="189"/>
      <c r="G79" s="187"/>
    </row>
    <row r="80" customFormat="false" ht="15" hidden="false" customHeight="false" outlineLevel="0" collapsed="false">
      <c r="A80" s="186" t="s">
        <v>461</v>
      </c>
      <c r="B80" s="187" t="s">
        <v>462</v>
      </c>
      <c r="C80" s="187" t="s">
        <v>463</v>
      </c>
      <c r="D80" s="188" t="n">
        <v>280</v>
      </c>
      <c r="E80" s="189"/>
      <c r="F80" s="189"/>
      <c r="G80" s="187"/>
    </row>
    <row r="83" customFormat="false" ht="15" hidden="false" customHeight="false" outlineLevel="0" collapsed="false">
      <c r="A83" s="176" t="s">
        <v>28</v>
      </c>
      <c r="B83" s="176" t="s">
        <v>401</v>
      </c>
      <c r="C83" s="176" t="s">
        <v>402</v>
      </c>
      <c r="D83" s="176"/>
      <c r="E83" s="176"/>
      <c r="F83" s="176" t="s">
        <v>403</v>
      </c>
      <c r="G83" s="176" t="s">
        <v>404</v>
      </c>
    </row>
    <row r="84" customFormat="false" ht="28.5" hidden="false" customHeight="true" outlineLevel="0" collapsed="false">
      <c r="A84" s="178" t="s">
        <v>381</v>
      </c>
      <c r="B84" s="179" t="s">
        <v>76</v>
      </c>
      <c r="C84" s="180" t="s">
        <v>464</v>
      </c>
      <c r="D84" s="180"/>
      <c r="E84" s="180"/>
      <c r="F84" s="181" t="s">
        <v>31</v>
      </c>
      <c r="G84" s="182" t="n">
        <f aca="false">F87</f>
        <v>46.4761111111111</v>
      </c>
    </row>
    <row r="85" customFormat="false" ht="15" hidden="false" customHeight="true" outlineLevel="0" collapsed="false">
      <c r="A85" s="183" t="s">
        <v>405</v>
      </c>
      <c r="B85" s="183" t="s">
        <v>406</v>
      </c>
      <c r="C85" s="183" t="s">
        <v>407</v>
      </c>
      <c r="D85" s="183" t="s">
        <v>408</v>
      </c>
      <c r="E85" s="183" t="s">
        <v>409</v>
      </c>
      <c r="F85" s="183" t="s">
        <v>410</v>
      </c>
      <c r="G85" s="183"/>
    </row>
    <row r="86" customFormat="false" ht="15" hidden="false" customHeight="false" outlineLevel="0" collapsed="false">
      <c r="A86" s="183"/>
      <c r="B86" s="183"/>
      <c r="C86" s="183"/>
      <c r="D86" s="183"/>
      <c r="E86" s="183"/>
      <c r="F86" s="184" t="s">
        <v>411</v>
      </c>
      <c r="G86" s="185" t="s">
        <v>412</v>
      </c>
    </row>
    <row r="87" customFormat="false" ht="15" hidden="false" customHeight="false" outlineLevel="0" collapsed="false">
      <c r="A87" s="186" t="s">
        <v>453</v>
      </c>
      <c r="B87" s="187" t="s">
        <v>454</v>
      </c>
      <c r="C87" s="187" t="s">
        <v>455</v>
      </c>
      <c r="D87" s="188" t="n">
        <v>43.47</v>
      </c>
      <c r="E87" s="189" t="n">
        <f aca="false">AVERAGE(D87:D89)</f>
        <v>46.4761111111111</v>
      </c>
      <c r="F87" s="189" t="n">
        <f aca="false">E87</f>
        <v>46.4761111111111</v>
      </c>
      <c r="G87" s="187" t="s">
        <v>415</v>
      </c>
    </row>
    <row r="88" customFormat="false" ht="15" hidden="false" customHeight="false" outlineLevel="0" collapsed="false">
      <c r="A88" s="186" t="s">
        <v>456</v>
      </c>
      <c r="B88" s="187" t="s">
        <v>457</v>
      </c>
      <c r="C88" s="187"/>
      <c r="D88" s="188" t="n">
        <v>46</v>
      </c>
      <c r="E88" s="189"/>
      <c r="F88" s="189"/>
      <c r="G88" s="187"/>
    </row>
    <row r="89" customFormat="false" ht="30" hidden="false" customHeight="false" outlineLevel="0" collapsed="false">
      <c r="A89" s="186" t="s">
        <v>465</v>
      </c>
      <c r="B89" s="187"/>
      <c r="C89" s="144" t="s">
        <v>466</v>
      </c>
      <c r="D89" s="188" t="n">
        <f aca="false">119.9/2.4</f>
        <v>49.9583333333333</v>
      </c>
      <c r="E89" s="189"/>
      <c r="F89" s="189"/>
      <c r="G89" s="187"/>
    </row>
    <row r="92" customFormat="false" ht="15" hidden="false" customHeight="false" outlineLevel="0" collapsed="false">
      <c r="A92" s="176" t="s">
        <v>28</v>
      </c>
      <c r="B92" s="176" t="s">
        <v>401</v>
      </c>
      <c r="C92" s="176" t="s">
        <v>402</v>
      </c>
      <c r="D92" s="176"/>
      <c r="E92" s="176"/>
      <c r="F92" s="176" t="s">
        <v>403</v>
      </c>
      <c r="G92" s="176" t="s">
        <v>404</v>
      </c>
    </row>
    <row r="93" customFormat="false" ht="15" hidden="false" customHeight="true" outlineLevel="0" collapsed="false">
      <c r="A93" s="178" t="s">
        <v>373</v>
      </c>
      <c r="B93" s="179" t="s">
        <v>76</v>
      </c>
      <c r="C93" s="180" t="s">
        <v>374</v>
      </c>
      <c r="D93" s="180"/>
      <c r="E93" s="180"/>
      <c r="F93" s="181" t="s">
        <v>31</v>
      </c>
      <c r="G93" s="182" t="n">
        <f aca="false">F96</f>
        <v>524.01</v>
      </c>
    </row>
    <row r="94" customFormat="false" ht="15" hidden="false" customHeight="true" outlineLevel="0" collapsed="false">
      <c r="A94" s="183" t="s">
        <v>405</v>
      </c>
      <c r="B94" s="183" t="s">
        <v>406</v>
      </c>
      <c r="C94" s="183" t="s">
        <v>407</v>
      </c>
      <c r="D94" s="183" t="s">
        <v>408</v>
      </c>
      <c r="E94" s="183" t="s">
        <v>409</v>
      </c>
      <c r="F94" s="183" t="s">
        <v>410</v>
      </c>
      <c r="G94" s="183"/>
    </row>
    <row r="95" customFormat="false" ht="15" hidden="false" customHeight="false" outlineLevel="0" collapsed="false">
      <c r="A95" s="183"/>
      <c r="B95" s="183"/>
      <c r="C95" s="183"/>
      <c r="D95" s="183"/>
      <c r="E95" s="183"/>
      <c r="F95" s="184" t="s">
        <v>411</v>
      </c>
      <c r="G95" s="185" t="s">
        <v>412</v>
      </c>
    </row>
    <row r="96" customFormat="false" ht="15" hidden="false" customHeight="false" outlineLevel="0" collapsed="false">
      <c r="A96" s="186" t="s">
        <v>453</v>
      </c>
      <c r="B96" s="187" t="s">
        <v>454</v>
      </c>
      <c r="C96" s="187" t="s">
        <v>455</v>
      </c>
      <c r="D96" s="188" t="n">
        <v>491.26</v>
      </c>
      <c r="E96" s="189" t="n">
        <f aca="false">AVERAGE(D96:D100)</f>
        <v>524.01</v>
      </c>
      <c r="F96" s="189" t="n">
        <f aca="false">E96</f>
        <v>524.01</v>
      </c>
      <c r="G96" s="187" t="s">
        <v>415</v>
      </c>
    </row>
    <row r="97" customFormat="false" ht="15" hidden="false" customHeight="false" outlineLevel="0" collapsed="false">
      <c r="A97" s="186" t="s">
        <v>467</v>
      </c>
      <c r="B97" s="187"/>
      <c r="C97" s="187" t="s">
        <v>468</v>
      </c>
      <c r="D97" s="188" t="n">
        <v>505.84</v>
      </c>
      <c r="E97" s="189"/>
      <c r="F97" s="189"/>
      <c r="G97" s="187"/>
    </row>
    <row r="98" customFormat="false" ht="15" hidden="false" customHeight="false" outlineLevel="0" collapsed="false">
      <c r="A98" s="186" t="s">
        <v>469</v>
      </c>
      <c r="B98" s="187"/>
      <c r="C98" s="187" t="s">
        <v>468</v>
      </c>
      <c r="D98" s="188" t="n">
        <v>518.42</v>
      </c>
      <c r="E98" s="189"/>
      <c r="F98" s="189"/>
      <c r="G98" s="187"/>
    </row>
    <row r="99" customFormat="false" ht="15" hidden="false" customHeight="false" outlineLevel="0" collapsed="false">
      <c r="A99" s="186" t="s">
        <v>470</v>
      </c>
      <c r="B99" s="187"/>
      <c r="C99" s="187" t="s">
        <v>468</v>
      </c>
      <c r="D99" s="188" t="n">
        <v>543.92</v>
      </c>
      <c r="E99" s="189"/>
      <c r="F99" s="189"/>
      <c r="G99" s="187"/>
    </row>
    <row r="100" customFormat="false" ht="15" hidden="false" customHeight="false" outlineLevel="0" collapsed="false">
      <c r="A100" s="186" t="s">
        <v>471</v>
      </c>
      <c r="B100" s="187"/>
      <c r="C100" s="187" t="s">
        <v>468</v>
      </c>
      <c r="D100" s="188" t="n">
        <v>560.61</v>
      </c>
      <c r="E100" s="189"/>
      <c r="F100" s="189"/>
      <c r="G100" s="187"/>
    </row>
    <row r="103" customFormat="false" ht="15" hidden="false" customHeight="false" outlineLevel="0" collapsed="false">
      <c r="A103" s="176" t="s">
        <v>28</v>
      </c>
      <c r="B103" s="176" t="s">
        <v>401</v>
      </c>
      <c r="C103" s="176" t="s">
        <v>402</v>
      </c>
      <c r="D103" s="176"/>
      <c r="E103" s="176"/>
      <c r="F103" s="176" t="s">
        <v>403</v>
      </c>
      <c r="G103" s="176" t="s">
        <v>404</v>
      </c>
    </row>
    <row r="104" customFormat="false" ht="15" hidden="false" customHeight="true" outlineLevel="0" collapsed="false">
      <c r="A104" s="178" t="s">
        <v>376</v>
      </c>
      <c r="B104" s="179" t="s">
        <v>76</v>
      </c>
      <c r="C104" s="180" t="s">
        <v>377</v>
      </c>
      <c r="D104" s="180"/>
      <c r="E104" s="180"/>
      <c r="F104" s="181" t="s">
        <v>31</v>
      </c>
      <c r="G104" s="182" t="n">
        <f aca="false">F107</f>
        <v>84.59</v>
      </c>
    </row>
    <row r="105" customFormat="false" ht="15" hidden="false" customHeight="true" outlineLevel="0" collapsed="false">
      <c r="A105" s="183" t="s">
        <v>405</v>
      </c>
      <c r="B105" s="183" t="s">
        <v>406</v>
      </c>
      <c r="C105" s="183" t="s">
        <v>407</v>
      </c>
      <c r="D105" s="183" t="s">
        <v>408</v>
      </c>
      <c r="E105" s="183" t="s">
        <v>409</v>
      </c>
      <c r="F105" s="183" t="s">
        <v>410</v>
      </c>
      <c r="G105" s="183"/>
    </row>
    <row r="106" customFormat="false" ht="15" hidden="false" customHeight="false" outlineLevel="0" collapsed="false">
      <c r="A106" s="183"/>
      <c r="B106" s="183"/>
      <c r="C106" s="183"/>
      <c r="D106" s="183"/>
      <c r="E106" s="183"/>
      <c r="F106" s="184" t="s">
        <v>411</v>
      </c>
      <c r="G106" s="185" t="s">
        <v>412</v>
      </c>
    </row>
    <row r="107" customFormat="false" ht="15" hidden="false" customHeight="false" outlineLevel="0" collapsed="false">
      <c r="A107" s="186" t="s">
        <v>453</v>
      </c>
      <c r="B107" s="186" t="s">
        <v>454</v>
      </c>
      <c r="C107" s="187" t="s">
        <v>455</v>
      </c>
      <c r="D107" s="188" t="n">
        <v>72.3</v>
      </c>
      <c r="E107" s="189" t="n">
        <f aca="false">AVERAGE(D107:D110)</f>
        <v>84.59</v>
      </c>
      <c r="F107" s="189" t="n">
        <f aca="false">E107</f>
        <v>84.59</v>
      </c>
      <c r="G107" s="187" t="s">
        <v>415</v>
      </c>
    </row>
    <row r="108" customFormat="false" ht="15" hidden="false" customHeight="false" outlineLevel="0" collapsed="false">
      <c r="A108" s="186" t="s">
        <v>472</v>
      </c>
      <c r="B108" s="186"/>
      <c r="C108" s="187" t="s">
        <v>468</v>
      </c>
      <c r="D108" s="188" t="n">
        <v>82.9</v>
      </c>
      <c r="E108" s="189"/>
      <c r="F108" s="189"/>
      <c r="G108" s="187"/>
    </row>
    <row r="109" customFormat="false" ht="15" hidden="false" customHeight="false" outlineLevel="0" collapsed="false">
      <c r="A109" s="186" t="s">
        <v>473</v>
      </c>
      <c r="B109" s="186"/>
      <c r="C109" s="187" t="s">
        <v>468</v>
      </c>
      <c r="D109" s="188" t="n">
        <v>88.27</v>
      </c>
      <c r="E109" s="189"/>
      <c r="F109" s="189"/>
      <c r="G109" s="187"/>
    </row>
    <row r="110" customFormat="false" ht="15" hidden="false" customHeight="false" outlineLevel="0" collapsed="false">
      <c r="A110" s="186" t="s">
        <v>474</v>
      </c>
      <c r="B110" s="186"/>
      <c r="C110" s="187" t="s">
        <v>468</v>
      </c>
      <c r="D110" s="188" t="n">
        <v>94.89</v>
      </c>
      <c r="E110" s="189"/>
      <c r="F110" s="189"/>
      <c r="G110" s="187"/>
    </row>
    <row r="113" customFormat="false" ht="15" hidden="false" customHeight="false" outlineLevel="0" collapsed="false">
      <c r="A113" s="176" t="s">
        <v>28</v>
      </c>
      <c r="B113" s="176" t="s">
        <v>401</v>
      </c>
      <c r="C113" s="176" t="s">
        <v>402</v>
      </c>
      <c r="D113" s="176"/>
      <c r="E113" s="176"/>
      <c r="F113" s="176" t="s">
        <v>403</v>
      </c>
      <c r="G113" s="176" t="s">
        <v>404</v>
      </c>
    </row>
    <row r="114" customFormat="false" ht="15" hidden="false" customHeight="true" outlineLevel="0" collapsed="false">
      <c r="A114" s="178" t="s">
        <v>354</v>
      </c>
      <c r="B114" s="179" t="s">
        <v>76</v>
      </c>
      <c r="C114" s="180" t="s">
        <v>355</v>
      </c>
      <c r="D114" s="180"/>
      <c r="E114" s="180"/>
      <c r="F114" s="181" t="s">
        <v>85</v>
      </c>
      <c r="G114" s="182" t="n">
        <f aca="false">F117</f>
        <v>12.3987666666667</v>
      </c>
    </row>
    <row r="115" customFormat="false" ht="15" hidden="false" customHeight="true" outlineLevel="0" collapsed="false">
      <c r="A115" s="183" t="s">
        <v>405</v>
      </c>
      <c r="B115" s="183" t="s">
        <v>406</v>
      </c>
      <c r="C115" s="183" t="s">
        <v>407</v>
      </c>
      <c r="D115" s="183" t="s">
        <v>408</v>
      </c>
      <c r="E115" s="183" t="s">
        <v>409</v>
      </c>
      <c r="F115" s="183" t="s">
        <v>410</v>
      </c>
      <c r="G115" s="183"/>
    </row>
    <row r="116" customFormat="false" ht="15" hidden="false" customHeight="false" outlineLevel="0" collapsed="false">
      <c r="A116" s="183"/>
      <c r="B116" s="183"/>
      <c r="C116" s="183"/>
      <c r="D116" s="183"/>
      <c r="E116" s="183"/>
      <c r="F116" s="184" t="s">
        <v>411</v>
      </c>
      <c r="G116" s="185" t="s">
        <v>412</v>
      </c>
    </row>
    <row r="117" customFormat="false" ht="15" hidden="false" customHeight="false" outlineLevel="0" collapsed="false">
      <c r="A117" s="186" t="s">
        <v>467</v>
      </c>
      <c r="B117" s="187"/>
      <c r="C117" s="187"/>
      <c r="D117" s="188" t="n">
        <f aca="false">727.09/100</f>
        <v>7.2709</v>
      </c>
      <c r="E117" s="189" t="n">
        <f aca="false">AVERAGE(D117:D119)</f>
        <v>12.3987666666667</v>
      </c>
      <c r="F117" s="189" t="n">
        <f aca="false">E117</f>
        <v>12.3987666666667</v>
      </c>
      <c r="G117" s="187" t="s">
        <v>415</v>
      </c>
    </row>
    <row r="118" customFormat="false" ht="15" hidden="false" customHeight="false" outlineLevel="0" collapsed="false">
      <c r="A118" s="186" t="s">
        <v>475</v>
      </c>
      <c r="B118" s="187"/>
      <c r="C118" s="187"/>
      <c r="D118" s="188" t="n">
        <v>17.9</v>
      </c>
      <c r="E118" s="189"/>
      <c r="F118" s="189"/>
      <c r="G118" s="187"/>
    </row>
    <row r="119" customFormat="false" ht="15" hidden="false" customHeight="false" outlineLevel="0" collapsed="false">
      <c r="A119" s="186" t="s">
        <v>476</v>
      </c>
      <c r="B119" s="187"/>
      <c r="C119" s="187"/>
      <c r="D119" s="188" t="n">
        <f aca="false">1202.54/100</f>
        <v>12.0254</v>
      </c>
      <c r="E119" s="189"/>
      <c r="F119" s="189"/>
      <c r="G119" s="187"/>
    </row>
    <row r="122" customFormat="false" ht="15" hidden="false" customHeight="false" outlineLevel="0" collapsed="false">
      <c r="A122" s="176" t="s">
        <v>28</v>
      </c>
      <c r="B122" s="176" t="s">
        <v>401</v>
      </c>
      <c r="C122" s="176" t="s">
        <v>402</v>
      </c>
      <c r="D122" s="176"/>
      <c r="E122" s="176"/>
      <c r="F122" s="176" t="s">
        <v>403</v>
      </c>
      <c r="G122" s="176" t="s">
        <v>404</v>
      </c>
    </row>
    <row r="123" customFormat="false" ht="15" hidden="false" customHeight="true" outlineLevel="0" collapsed="false">
      <c r="A123" s="178" t="s">
        <v>367</v>
      </c>
      <c r="B123" s="179" t="s">
        <v>76</v>
      </c>
      <c r="C123" s="180" t="s">
        <v>368</v>
      </c>
      <c r="D123" s="180"/>
      <c r="E123" s="180"/>
      <c r="F123" s="181" t="s">
        <v>31</v>
      </c>
      <c r="G123" s="182" t="n">
        <f aca="false">F126</f>
        <v>5.85666666666667</v>
      </c>
    </row>
    <row r="124" customFormat="false" ht="15" hidden="false" customHeight="true" outlineLevel="0" collapsed="false">
      <c r="A124" s="183" t="s">
        <v>405</v>
      </c>
      <c r="B124" s="183" t="s">
        <v>406</v>
      </c>
      <c r="C124" s="183" t="s">
        <v>407</v>
      </c>
      <c r="D124" s="183" t="s">
        <v>408</v>
      </c>
      <c r="E124" s="183" t="s">
        <v>409</v>
      </c>
      <c r="F124" s="183" t="s">
        <v>410</v>
      </c>
      <c r="G124" s="183"/>
    </row>
    <row r="125" customFormat="false" ht="15" hidden="false" customHeight="false" outlineLevel="0" collapsed="false">
      <c r="A125" s="183"/>
      <c r="B125" s="183"/>
      <c r="C125" s="183"/>
      <c r="D125" s="183"/>
      <c r="E125" s="183"/>
      <c r="F125" s="184" t="s">
        <v>411</v>
      </c>
      <c r="G125" s="185" t="s">
        <v>412</v>
      </c>
    </row>
    <row r="126" customFormat="false" ht="15" hidden="false" customHeight="false" outlineLevel="0" collapsed="false">
      <c r="A126" s="199" t="s">
        <v>477</v>
      </c>
      <c r="B126" s="187"/>
      <c r="C126" s="187"/>
      <c r="D126" s="201" t="n">
        <v>6.55</v>
      </c>
      <c r="E126" s="189" t="n">
        <f aca="false">AVERAGE(D126:D128)</f>
        <v>5.85666666666667</v>
      </c>
      <c r="F126" s="189" t="n">
        <f aca="false">E126</f>
        <v>5.85666666666667</v>
      </c>
      <c r="G126" s="187" t="s">
        <v>415</v>
      </c>
    </row>
    <row r="127" customFormat="false" ht="15" hidden="false" customHeight="false" outlineLevel="0" collapsed="false">
      <c r="A127" s="199" t="s">
        <v>478</v>
      </c>
      <c r="B127" s="187"/>
      <c r="C127" s="187"/>
      <c r="D127" s="201" t="n">
        <v>5.25</v>
      </c>
      <c r="E127" s="189"/>
      <c r="F127" s="189"/>
      <c r="G127" s="187"/>
    </row>
    <row r="128" customFormat="false" ht="15" hidden="false" customHeight="false" outlineLevel="0" collapsed="false">
      <c r="A128" s="202" t="s">
        <v>479</v>
      </c>
      <c r="B128" s="187"/>
      <c r="C128" s="187"/>
      <c r="D128" s="201" t="n">
        <v>5.77</v>
      </c>
      <c r="E128" s="189"/>
      <c r="F128" s="189"/>
      <c r="G128" s="187"/>
    </row>
    <row r="131" customFormat="false" ht="15" hidden="false" customHeight="false" outlineLevel="0" collapsed="false">
      <c r="A131" s="176" t="s">
        <v>28</v>
      </c>
      <c r="B131" s="176" t="s">
        <v>401</v>
      </c>
      <c r="C131" s="176" t="s">
        <v>402</v>
      </c>
      <c r="D131" s="176"/>
      <c r="E131" s="176"/>
      <c r="F131" s="176" t="s">
        <v>403</v>
      </c>
      <c r="G131" s="176" t="s">
        <v>404</v>
      </c>
    </row>
    <row r="132" customFormat="false" ht="15" hidden="false" customHeight="true" outlineLevel="0" collapsed="false">
      <c r="A132" s="178" t="s">
        <v>319</v>
      </c>
      <c r="B132" s="179" t="s">
        <v>76</v>
      </c>
      <c r="C132" s="180" t="s">
        <v>99</v>
      </c>
      <c r="D132" s="180"/>
      <c r="E132" s="180"/>
      <c r="F132" s="181" t="s">
        <v>31</v>
      </c>
      <c r="G132" s="182" t="n">
        <f aca="false">F135</f>
        <v>336.666666666667</v>
      </c>
    </row>
    <row r="133" customFormat="false" ht="15" hidden="false" customHeight="true" outlineLevel="0" collapsed="false">
      <c r="A133" s="183" t="s">
        <v>405</v>
      </c>
      <c r="B133" s="183" t="s">
        <v>406</v>
      </c>
      <c r="C133" s="183" t="s">
        <v>407</v>
      </c>
      <c r="D133" s="183" t="s">
        <v>408</v>
      </c>
      <c r="E133" s="183" t="s">
        <v>409</v>
      </c>
      <c r="F133" s="183" t="s">
        <v>410</v>
      </c>
      <c r="G133" s="183"/>
    </row>
    <row r="134" customFormat="false" ht="15" hidden="false" customHeight="false" outlineLevel="0" collapsed="false">
      <c r="A134" s="183"/>
      <c r="B134" s="183"/>
      <c r="C134" s="183"/>
      <c r="D134" s="183"/>
      <c r="E134" s="183"/>
      <c r="F134" s="184" t="s">
        <v>411</v>
      </c>
      <c r="G134" s="185" t="s">
        <v>412</v>
      </c>
    </row>
    <row r="135" customFormat="false" ht="15" hidden="false" customHeight="false" outlineLevel="0" collapsed="false">
      <c r="A135" s="199" t="s">
        <v>480</v>
      </c>
      <c r="B135" s="195" t="s">
        <v>481</v>
      </c>
      <c r="C135" s="195" t="s">
        <v>482</v>
      </c>
      <c r="D135" s="200" t="n">
        <v>320</v>
      </c>
      <c r="E135" s="189" t="n">
        <f aca="false">AVERAGE(D135:D137)</f>
        <v>336.666666666667</v>
      </c>
      <c r="F135" s="189" t="n">
        <f aca="false">E135</f>
        <v>336.666666666667</v>
      </c>
      <c r="G135" s="187" t="s">
        <v>415</v>
      </c>
    </row>
    <row r="136" customFormat="false" ht="15" hidden="false" customHeight="false" outlineLevel="0" collapsed="false">
      <c r="A136" s="199" t="s">
        <v>483</v>
      </c>
      <c r="B136" s="195" t="s">
        <v>484</v>
      </c>
      <c r="C136" s="195" t="s">
        <v>485</v>
      </c>
      <c r="D136" s="200" t="n">
        <v>350</v>
      </c>
      <c r="E136" s="189"/>
      <c r="F136" s="189"/>
      <c r="G136" s="187"/>
    </row>
    <row r="137" customFormat="false" ht="15" hidden="false" customHeight="false" outlineLevel="0" collapsed="false">
      <c r="A137" s="199" t="s">
        <v>486</v>
      </c>
      <c r="B137" s="195" t="s">
        <v>487</v>
      </c>
      <c r="C137" s="195" t="s">
        <v>488</v>
      </c>
      <c r="D137" s="200" t="n">
        <v>340</v>
      </c>
      <c r="E137" s="189"/>
      <c r="F137" s="189"/>
      <c r="G137" s="187"/>
    </row>
    <row r="140" customFormat="false" ht="15" hidden="false" customHeight="false" outlineLevel="0" collapsed="false">
      <c r="A140" s="176" t="s">
        <v>28</v>
      </c>
      <c r="B140" s="176" t="s">
        <v>401</v>
      </c>
      <c r="C140" s="176" t="s">
        <v>402</v>
      </c>
      <c r="D140" s="176"/>
      <c r="E140" s="176"/>
      <c r="F140" s="176" t="s">
        <v>403</v>
      </c>
      <c r="G140" s="176" t="s">
        <v>404</v>
      </c>
    </row>
    <row r="141" customFormat="false" ht="28.5" hidden="false" customHeight="true" outlineLevel="0" collapsed="false">
      <c r="A141" s="178" t="s">
        <v>356</v>
      </c>
      <c r="B141" s="179" t="s">
        <v>76</v>
      </c>
      <c r="C141" s="180" t="s">
        <v>357</v>
      </c>
      <c r="D141" s="180"/>
      <c r="E141" s="180"/>
      <c r="F141" s="181" t="s">
        <v>31</v>
      </c>
      <c r="G141" s="182" t="n">
        <f aca="false">AVERAGE(D144:D145)+AVERAGE(D146:D148)</f>
        <v>45.71</v>
      </c>
    </row>
    <row r="142" customFormat="false" ht="15" hidden="false" customHeight="true" outlineLevel="0" collapsed="false">
      <c r="A142" s="183" t="s">
        <v>405</v>
      </c>
      <c r="B142" s="183" t="s">
        <v>406</v>
      </c>
      <c r="C142" s="183" t="s">
        <v>407</v>
      </c>
      <c r="D142" s="183" t="s">
        <v>408</v>
      </c>
      <c r="E142" s="183" t="s">
        <v>409</v>
      </c>
      <c r="F142" s="183" t="s">
        <v>410</v>
      </c>
      <c r="G142" s="183"/>
    </row>
    <row r="143" customFormat="false" ht="15" hidden="false" customHeight="false" outlineLevel="0" collapsed="false">
      <c r="A143" s="183"/>
      <c r="B143" s="183"/>
      <c r="C143" s="183"/>
      <c r="D143" s="183"/>
      <c r="E143" s="183"/>
      <c r="F143" s="184" t="s">
        <v>411</v>
      </c>
      <c r="G143" s="185" t="s">
        <v>412</v>
      </c>
    </row>
    <row r="144" customFormat="false" ht="15" hidden="false" customHeight="false" outlineLevel="0" collapsed="false">
      <c r="A144" s="186" t="s">
        <v>489</v>
      </c>
      <c r="B144" s="187"/>
      <c r="C144" s="187" t="s">
        <v>490</v>
      </c>
      <c r="D144" s="188" t="n">
        <v>11.9</v>
      </c>
      <c r="E144" s="189"/>
      <c r="F144" s="189"/>
      <c r="G144" s="187" t="s">
        <v>415</v>
      </c>
    </row>
    <row r="145" customFormat="false" ht="15" hidden="false" customHeight="false" outlineLevel="0" collapsed="false">
      <c r="A145" s="186" t="s">
        <v>491</v>
      </c>
      <c r="B145" s="187"/>
      <c r="C145" s="187" t="s">
        <v>490</v>
      </c>
      <c r="D145" s="188" t="n">
        <v>11.46</v>
      </c>
      <c r="E145" s="189"/>
      <c r="F145" s="189"/>
      <c r="G145" s="187"/>
    </row>
    <row r="146" customFormat="false" ht="15" hidden="false" customHeight="false" outlineLevel="0" collapsed="false">
      <c r="A146" s="186" t="s">
        <v>492</v>
      </c>
      <c r="B146" s="187"/>
      <c r="C146" s="187" t="s">
        <v>493</v>
      </c>
      <c r="D146" s="188" t="n">
        <v>24.48</v>
      </c>
      <c r="E146" s="189"/>
      <c r="F146" s="189"/>
      <c r="G146" s="187"/>
    </row>
    <row r="147" customFormat="false" ht="15" hidden="false" customHeight="false" outlineLevel="0" collapsed="false">
      <c r="A147" s="186" t="s">
        <v>465</v>
      </c>
      <c r="B147" s="187"/>
      <c r="C147" s="187" t="s">
        <v>493</v>
      </c>
      <c r="D147" s="188" t="n">
        <v>35.9</v>
      </c>
      <c r="E147" s="189"/>
      <c r="F147" s="189"/>
      <c r="G147" s="187"/>
    </row>
    <row r="148" customFormat="false" ht="15" hidden="false" customHeight="false" outlineLevel="0" collapsed="false">
      <c r="A148" s="186" t="s">
        <v>494</v>
      </c>
      <c r="B148" s="187"/>
      <c r="C148" s="187" t="s">
        <v>493</v>
      </c>
      <c r="D148" s="188" t="n">
        <v>41.71</v>
      </c>
      <c r="E148" s="189"/>
      <c r="F148" s="189"/>
      <c r="G148" s="187"/>
    </row>
    <row r="151" customFormat="false" ht="15" hidden="false" customHeight="false" outlineLevel="0" collapsed="false">
      <c r="A151" s="176" t="s">
        <v>28</v>
      </c>
      <c r="B151" s="176" t="s">
        <v>401</v>
      </c>
      <c r="C151" s="176" t="s">
        <v>402</v>
      </c>
      <c r="D151" s="176"/>
      <c r="E151" s="176"/>
      <c r="F151" s="176" t="s">
        <v>403</v>
      </c>
      <c r="G151" s="176" t="s">
        <v>404</v>
      </c>
    </row>
    <row r="152" customFormat="false" ht="28.5" hidden="false" customHeight="true" outlineLevel="0" collapsed="false">
      <c r="A152" s="178" t="s">
        <v>358</v>
      </c>
      <c r="B152" s="179" t="s">
        <v>76</v>
      </c>
      <c r="C152" s="180" t="s">
        <v>359</v>
      </c>
      <c r="D152" s="180"/>
      <c r="E152" s="180"/>
      <c r="F152" s="181" t="s">
        <v>31</v>
      </c>
      <c r="G152" s="182" t="n">
        <f aca="false">F155</f>
        <v>12.085</v>
      </c>
    </row>
    <row r="153" customFormat="false" ht="15" hidden="false" customHeight="true" outlineLevel="0" collapsed="false">
      <c r="A153" s="183" t="s">
        <v>405</v>
      </c>
      <c r="B153" s="183" t="s">
        <v>406</v>
      </c>
      <c r="C153" s="183" t="s">
        <v>407</v>
      </c>
      <c r="D153" s="183" t="s">
        <v>408</v>
      </c>
      <c r="E153" s="183" t="s">
        <v>409</v>
      </c>
      <c r="F153" s="183" t="s">
        <v>410</v>
      </c>
      <c r="G153" s="183"/>
    </row>
    <row r="154" customFormat="false" ht="15" hidden="false" customHeight="false" outlineLevel="0" collapsed="false">
      <c r="A154" s="183"/>
      <c r="B154" s="183"/>
      <c r="C154" s="183"/>
      <c r="D154" s="183"/>
      <c r="E154" s="183"/>
      <c r="F154" s="184" t="s">
        <v>411</v>
      </c>
      <c r="G154" s="185" t="s">
        <v>412</v>
      </c>
    </row>
    <row r="155" customFormat="false" ht="15" hidden="false" customHeight="false" outlineLevel="0" collapsed="false">
      <c r="A155" s="186" t="s">
        <v>494</v>
      </c>
      <c r="B155" s="187"/>
      <c r="C155" s="187"/>
      <c r="D155" s="188" t="n">
        <v>11.9</v>
      </c>
      <c r="E155" s="189" t="n">
        <f aca="false">AVERAGE(D155:D157)</f>
        <v>12.085</v>
      </c>
      <c r="F155" s="189" t="n">
        <f aca="false">E155</f>
        <v>12.085</v>
      </c>
      <c r="G155" s="187" t="s">
        <v>415</v>
      </c>
    </row>
    <row r="156" customFormat="false" ht="15" hidden="false" customHeight="false" outlineLevel="0" collapsed="false">
      <c r="A156" s="186" t="s">
        <v>467</v>
      </c>
      <c r="B156" s="187"/>
      <c r="C156" s="187"/>
      <c r="D156" s="188" t="n">
        <v>12.27</v>
      </c>
      <c r="E156" s="189"/>
      <c r="F156" s="189"/>
      <c r="G156" s="187"/>
    </row>
    <row r="157" customFormat="false" ht="15" hidden="false" customHeight="false" outlineLevel="0" collapsed="false">
      <c r="A157" s="186"/>
      <c r="B157" s="187"/>
      <c r="C157" s="187"/>
      <c r="D157" s="188"/>
      <c r="E157" s="189"/>
      <c r="F157" s="189"/>
      <c r="G157" s="187"/>
    </row>
    <row r="160" customFormat="false" ht="15" hidden="false" customHeight="false" outlineLevel="0" collapsed="false">
      <c r="A160" s="176" t="s">
        <v>28</v>
      </c>
      <c r="B160" s="176" t="s">
        <v>401</v>
      </c>
      <c r="C160" s="176" t="s">
        <v>402</v>
      </c>
      <c r="D160" s="176"/>
      <c r="E160" s="176"/>
      <c r="F160" s="176" t="s">
        <v>403</v>
      </c>
      <c r="G160" s="176" t="s">
        <v>404</v>
      </c>
    </row>
    <row r="161" customFormat="false" ht="15" hidden="false" customHeight="true" outlineLevel="0" collapsed="false">
      <c r="A161" s="178" t="s">
        <v>364</v>
      </c>
      <c r="B161" s="179" t="s">
        <v>76</v>
      </c>
      <c r="C161" s="180" t="s">
        <v>365</v>
      </c>
      <c r="D161" s="180"/>
      <c r="E161" s="180"/>
      <c r="F161" s="181" t="s">
        <v>31</v>
      </c>
      <c r="G161" s="182" t="n">
        <f aca="false">F164</f>
        <v>8.17</v>
      </c>
    </row>
    <row r="162" customFormat="false" ht="15" hidden="false" customHeight="true" outlineLevel="0" collapsed="false">
      <c r="A162" s="183" t="s">
        <v>405</v>
      </c>
      <c r="B162" s="183" t="s">
        <v>406</v>
      </c>
      <c r="C162" s="183" t="s">
        <v>407</v>
      </c>
      <c r="D162" s="183" t="s">
        <v>408</v>
      </c>
      <c r="E162" s="183" t="s">
        <v>409</v>
      </c>
      <c r="F162" s="183" t="s">
        <v>410</v>
      </c>
      <c r="G162" s="183"/>
    </row>
    <row r="163" customFormat="false" ht="15" hidden="false" customHeight="false" outlineLevel="0" collapsed="false">
      <c r="A163" s="183"/>
      <c r="B163" s="183"/>
      <c r="C163" s="183"/>
      <c r="D163" s="183"/>
      <c r="E163" s="183"/>
      <c r="F163" s="184" t="s">
        <v>411</v>
      </c>
      <c r="G163" s="185" t="s">
        <v>412</v>
      </c>
    </row>
    <row r="164" customFormat="false" ht="15" hidden="false" customHeight="false" outlineLevel="0" collapsed="false">
      <c r="A164" s="186" t="s">
        <v>495</v>
      </c>
      <c r="B164" s="187"/>
      <c r="C164" s="187"/>
      <c r="D164" s="188" t="n">
        <v>4.82</v>
      </c>
      <c r="E164" s="189" t="n">
        <f aca="false">AVERAGE(D164:D166)</f>
        <v>8.17</v>
      </c>
      <c r="F164" s="189" t="n">
        <f aca="false">E164</f>
        <v>8.17</v>
      </c>
      <c r="G164" s="187" t="s">
        <v>415</v>
      </c>
    </row>
    <row r="165" customFormat="false" ht="15" hidden="false" customHeight="false" outlineLevel="0" collapsed="false">
      <c r="A165" s="186" t="s">
        <v>465</v>
      </c>
      <c r="B165" s="187"/>
      <c r="C165" s="187"/>
      <c r="D165" s="188" t="n">
        <v>7.19</v>
      </c>
      <c r="E165" s="189"/>
      <c r="F165" s="189"/>
      <c r="G165" s="187"/>
    </row>
    <row r="166" customFormat="false" ht="15" hidden="false" customHeight="false" outlineLevel="0" collapsed="false">
      <c r="A166" s="186" t="s">
        <v>476</v>
      </c>
      <c r="B166" s="187"/>
      <c r="C166" s="187"/>
      <c r="D166" s="188" t="n">
        <v>12.5</v>
      </c>
      <c r="E166" s="189"/>
      <c r="F166" s="189"/>
      <c r="G166" s="187"/>
    </row>
    <row r="169" customFormat="false" ht="15" hidden="false" customHeight="false" outlineLevel="0" collapsed="false">
      <c r="A169" s="176" t="s">
        <v>28</v>
      </c>
      <c r="B169" s="176" t="s">
        <v>401</v>
      </c>
      <c r="C169" s="176" t="s">
        <v>402</v>
      </c>
      <c r="D169" s="176"/>
      <c r="E169" s="176"/>
      <c r="F169" s="176" t="s">
        <v>403</v>
      </c>
      <c r="G169" s="176" t="s">
        <v>404</v>
      </c>
    </row>
    <row r="170" customFormat="false" ht="30" hidden="false" customHeight="true" outlineLevel="0" collapsed="false">
      <c r="A170" s="178" t="s">
        <v>326</v>
      </c>
      <c r="B170" s="179" t="s">
        <v>76</v>
      </c>
      <c r="C170" s="180" t="s">
        <v>119</v>
      </c>
      <c r="D170" s="180"/>
      <c r="E170" s="180"/>
      <c r="F170" s="181" t="s">
        <v>31</v>
      </c>
      <c r="G170" s="182" t="n">
        <f aca="false">F173</f>
        <v>30</v>
      </c>
    </row>
    <row r="171" customFormat="false" ht="15" hidden="false" customHeight="true" outlineLevel="0" collapsed="false">
      <c r="A171" s="183" t="s">
        <v>405</v>
      </c>
      <c r="B171" s="183" t="s">
        <v>406</v>
      </c>
      <c r="C171" s="183" t="s">
        <v>407</v>
      </c>
      <c r="D171" s="183" t="s">
        <v>408</v>
      </c>
      <c r="E171" s="183" t="s">
        <v>409</v>
      </c>
      <c r="F171" s="183" t="s">
        <v>410</v>
      </c>
      <c r="G171" s="183"/>
    </row>
    <row r="172" customFormat="false" ht="15" hidden="false" customHeight="false" outlineLevel="0" collapsed="false">
      <c r="A172" s="183"/>
      <c r="B172" s="183"/>
      <c r="C172" s="183"/>
      <c r="D172" s="183"/>
      <c r="E172" s="183"/>
      <c r="F172" s="184" t="s">
        <v>411</v>
      </c>
      <c r="G172" s="185" t="s">
        <v>412</v>
      </c>
    </row>
    <row r="173" customFormat="false" ht="15" hidden="false" customHeight="false" outlineLevel="0" collapsed="false">
      <c r="A173" s="186" t="s">
        <v>423</v>
      </c>
      <c r="B173" s="187" t="s">
        <v>424</v>
      </c>
      <c r="C173" s="187" t="s">
        <v>425</v>
      </c>
      <c r="D173" s="200" t="n">
        <v>45</v>
      </c>
      <c r="E173" s="189" t="n">
        <f aca="false">AVERAGE(D173:D175)</f>
        <v>30</v>
      </c>
      <c r="F173" s="189" t="n">
        <f aca="false">E173</f>
        <v>30</v>
      </c>
      <c r="G173" s="187" t="s">
        <v>415</v>
      </c>
    </row>
    <row r="174" customFormat="false" ht="15" hidden="false" customHeight="false" outlineLevel="0" collapsed="false">
      <c r="A174" s="186" t="s">
        <v>426</v>
      </c>
      <c r="B174" s="187" t="s">
        <v>427</v>
      </c>
      <c r="C174" s="187" t="s">
        <v>428</v>
      </c>
      <c r="D174" s="200" t="n">
        <v>20</v>
      </c>
      <c r="E174" s="189"/>
      <c r="F174" s="189"/>
      <c r="G174" s="187"/>
    </row>
    <row r="175" customFormat="false" ht="15" hidden="false" customHeight="false" outlineLevel="0" collapsed="false">
      <c r="A175" s="186" t="s">
        <v>429</v>
      </c>
      <c r="B175" s="187" t="s">
        <v>430</v>
      </c>
      <c r="C175" s="187" t="s">
        <v>431</v>
      </c>
      <c r="D175" s="200" t="n">
        <v>25</v>
      </c>
      <c r="E175" s="189"/>
      <c r="F175" s="189"/>
      <c r="G175" s="187"/>
    </row>
    <row r="178" customFormat="false" ht="15" hidden="false" customHeight="false" outlineLevel="0" collapsed="false">
      <c r="A178" s="176" t="s">
        <v>28</v>
      </c>
      <c r="B178" s="176" t="s">
        <v>401</v>
      </c>
      <c r="C178" s="176" t="s">
        <v>402</v>
      </c>
      <c r="D178" s="176"/>
      <c r="E178" s="176"/>
      <c r="F178" s="176" t="s">
        <v>403</v>
      </c>
      <c r="G178" s="176" t="s">
        <v>404</v>
      </c>
    </row>
    <row r="179" customFormat="false" ht="15" hidden="false" customHeight="true" outlineLevel="0" collapsed="false">
      <c r="A179" s="178" t="s">
        <v>390</v>
      </c>
      <c r="B179" s="179" t="s">
        <v>76</v>
      </c>
      <c r="C179" s="180" t="s">
        <v>496</v>
      </c>
      <c r="D179" s="180"/>
      <c r="E179" s="180"/>
      <c r="F179" s="181" t="s">
        <v>31</v>
      </c>
      <c r="G179" s="182" t="n">
        <f aca="false">F182</f>
        <v>401.25</v>
      </c>
    </row>
    <row r="180" customFormat="false" ht="15" hidden="false" customHeight="true" outlineLevel="0" collapsed="false">
      <c r="A180" s="183" t="s">
        <v>405</v>
      </c>
      <c r="B180" s="183" t="s">
        <v>406</v>
      </c>
      <c r="C180" s="183" t="s">
        <v>407</v>
      </c>
      <c r="D180" s="183" t="s">
        <v>408</v>
      </c>
      <c r="E180" s="183" t="s">
        <v>409</v>
      </c>
      <c r="F180" s="183" t="s">
        <v>410</v>
      </c>
      <c r="G180" s="183"/>
    </row>
    <row r="181" customFormat="false" ht="15" hidden="false" customHeight="false" outlineLevel="0" collapsed="false">
      <c r="A181" s="183"/>
      <c r="B181" s="183"/>
      <c r="C181" s="183"/>
      <c r="D181" s="183"/>
      <c r="E181" s="183"/>
      <c r="F181" s="184" t="s">
        <v>411</v>
      </c>
      <c r="G181" s="185" t="s">
        <v>412</v>
      </c>
    </row>
    <row r="182" customFormat="false" ht="15" hidden="false" customHeight="false" outlineLevel="0" collapsed="false">
      <c r="A182" s="186" t="s">
        <v>497</v>
      </c>
      <c r="B182" s="187" t="s">
        <v>498</v>
      </c>
      <c r="C182" s="187"/>
      <c r="D182" s="188" t="n">
        <v>472</v>
      </c>
      <c r="E182" s="189" t="n">
        <f aca="false">AVERAGE(D182:D185)</f>
        <v>401.25</v>
      </c>
      <c r="F182" s="189" t="n">
        <f aca="false">E182</f>
        <v>401.25</v>
      </c>
      <c r="G182" s="187" t="s">
        <v>415</v>
      </c>
    </row>
    <row r="183" customFormat="false" ht="15" hidden="false" customHeight="false" outlineLevel="0" collapsed="false">
      <c r="A183" s="186" t="s">
        <v>499</v>
      </c>
      <c r="B183" s="187" t="s">
        <v>500</v>
      </c>
      <c r="C183" s="187"/>
      <c r="D183" s="188" t="n">
        <v>350</v>
      </c>
      <c r="E183" s="189"/>
      <c r="F183" s="189"/>
      <c r="G183" s="187"/>
    </row>
    <row r="184" customFormat="false" ht="15" hidden="false" customHeight="false" outlineLevel="0" collapsed="false">
      <c r="A184" s="186" t="s">
        <v>501</v>
      </c>
      <c r="B184" s="187" t="s">
        <v>502</v>
      </c>
      <c r="C184" s="187"/>
      <c r="D184" s="188" t="n">
        <v>388</v>
      </c>
      <c r="E184" s="189"/>
      <c r="F184" s="189"/>
      <c r="G184" s="187"/>
    </row>
    <row r="185" customFormat="false" ht="15" hidden="false" customHeight="false" outlineLevel="0" collapsed="false">
      <c r="A185" s="186" t="s">
        <v>503</v>
      </c>
      <c r="B185" s="187"/>
      <c r="C185" s="187" t="s">
        <v>468</v>
      </c>
      <c r="D185" s="188" t="n">
        <v>395</v>
      </c>
      <c r="E185" s="189"/>
      <c r="F185" s="189"/>
      <c r="G185" s="187"/>
    </row>
    <row r="188" customFormat="false" ht="15" hidden="false" customHeight="false" outlineLevel="0" collapsed="false">
      <c r="A188" s="176" t="s">
        <v>28</v>
      </c>
      <c r="B188" s="176" t="s">
        <v>401</v>
      </c>
      <c r="C188" s="176" t="s">
        <v>402</v>
      </c>
      <c r="D188" s="176"/>
      <c r="E188" s="176"/>
      <c r="F188" s="176" t="s">
        <v>403</v>
      </c>
      <c r="G188" s="176" t="s">
        <v>404</v>
      </c>
    </row>
    <row r="189" customFormat="false" ht="27" hidden="false" customHeight="true" outlineLevel="0" collapsed="false">
      <c r="A189" s="178" t="s">
        <v>385</v>
      </c>
      <c r="B189" s="179" t="s">
        <v>76</v>
      </c>
      <c r="C189" s="180" t="s">
        <v>210</v>
      </c>
      <c r="D189" s="180"/>
      <c r="E189" s="180"/>
      <c r="F189" s="181" t="s">
        <v>31</v>
      </c>
      <c r="G189" s="182" t="n">
        <f aca="false">F192</f>
        <v>164.485497835498</v>
      </c>
    </row>
    <row r="190" customFormat="false" ht="15" hidden="false" customHeight="true" outlineLevel="0" collapsed="false">
      <c r="A190" s="183" t="s">
        <v>405</v>
      </c>
      <c r="B190" s="183" t="s">
        <v>406</v>
      </c>
      <c r="C190" s="183" t="s">
        <v>407</v>
      </c>
      <c r="D190" s="183" t="s">
        <v>408</v>
      </c>
      <c r="E190" s="183" t="s">
        <v>409</v>
      </c>
      <c r="F190" s="183" t="s">
        <v>410</v>
      </c>
      <c r="G190" s="183"/>
    </row>
    <row r="191" customFormat="false" ht="15" hidden="false" customHeight="false" outlineLevel="0" collapsed="false">
      <c r="A191" s="183"/>
      <c r="B191" s="183"/>
      <c r="C191" s="183"/>
      <c r="D191" s="183"/>
      <c r="E191" s="183"/>
      <c r="F191" s="184" t="s">
        <v>411</v>
      </c>
      <c r="G191" s="185" t="s">
        <v>412</v>
      </c>
    </row>
    <row r="192" customFormat="false" ht="15" hidden="false" customHeight="false" outlineLevel="0" collapsed="false">
      <c r="A192" s="203" t="s">
        <v>504</v>
      </c>
      <c r="B192" s="195" t="s">
        <v>505</v>
      </c>
      <c r="C192" s="195" t="s">
        <v>506</v>
      </c>
      <c r="D192" s="200" t="n">
        <f aca="false">2332/56+112.55</f>
        <v>154.192857142857</v>
      </c>
      <c r="E192" s="189" t="n">
        <f aca="false">AVERAGE(D192:D194)</f>
        <v>164.485497835498</v>
      </c>
      <c r="F192" s="189" t="n">
        <f aca="false">E192</f>
        <v>164.485497835498</v>
      </c>
      <c r="G192" s="187" t="s">
        <v>415</v>
      </c>
    </row>
    <row r="193" customFormat="false" ht="15" hidden="false" customHeight="false" outlineLevel="0" collapsed="false">
      <c r="A193" s="199" t="s">
        <v>507</v>
      </c>
      <c r="B193" s="195" t="s">
        <v>508</v>
      </c>
      <c r="C193" s="195" t="s">
        <v>509</v>
      </c>
      <c r="D193" s="200" t="n">
        <f aca="false">140</f>
        <v>140</v>
      </c>
      <c r="E193" s="189"/>
      <c r="F193" s="189"/>
      <c r="G193" s="187"/>
    </row>
    <row r="194" customFormat="false" ht="15" hidden="false" customHeight="false" outlineLevel="0" collapsed="false">
      <c r="A194" s="199" t="s">
        <v>510</v>
      </c>
      <c r="B194" s="195" t="s">
        <v>511</v>
      </c>
      <c r="C194" s="195" t="s">
        <v>512</v>
      </c>
      <c r="D194" s="200" t="n">
        <f aca="false">184.9+474/33</f>
        <v>199.263636363636</v>
      </c>
      <c r="E194" s="189"/>
      <c r="F194" s="189"/>
      <c r="G194" s="187"/>
    </row>
    <row r="197" customFormat="false" ht="15" hidden="false" customHeight="false" outlineLevel="0" collapsed="false">
      <c r="A197" s="176" t="s">
        <v>28</v>
      </c>
      <c r="B197" s="176" t="s">
        <v>401</v>
      </c>
      <c r="C197" s="176" t="s">
        <v>402</v>
      </c>
      <c r="D197" s="176"/>
      <c r="E197" s="176"/>
      <c r="F197" s="176" t="s">
        <v>403</v>
      </c>
      <c r="G197" s="176" t="s">
        <v>404</v>
      </c>
    </row>
    <row r="198" customFormat="false" ht="15" hidden="false" customHeight="true" outlineLevel="0" collapsed="false">
      <c r="A198" s="178" t="s">
        <v>383</v>
      </c>
      <c r="B198" s="179" t="s">
        <v>76</v>
      </c>
      <c r="C198" s="180" t="s">
        <v>384</v>
      </c>
      <c r="D198" s="180"/>
      <c r="E198" s="180"/>
      <c r="F198" s="181" t="s">
        <v>31</v>
      </c>
      <c r="G198" s="182" t="n">
        <f aca="false">F201</f>
        <v>23.86</v>
      </c>
    </row>
    <row r="199" customFormat="false" ht="15" hidden="false" customHeight="true" outlineLevel="0" collapsed="false">
      <c r="A199" s="183" t="s">
        <v>405</v>
      </c>
      <c r="B199" s="183" t="s">
        <v>406</v>
      </c>
      <c r="C199" s="183" t="s">
        <v>407</v>
      </c>
      <c r="D199" s="183" t="s">
        <v>408</v>
      </c>
      <c r="E199" s="183" t="s">
        <v>409</v>
      </c>
      <c r="F199" s="183" t="s">
        <v>410</v>
      </c>
      <c r="G199" s="183"/>
    </row>
    <row r="200" customFormat="false" ht="15" hidden="false" customHeight="false" outlineLevel="0" collapsed="false">
      <c r="A200" s="183"/>
      <c r="B200" s="183"/>
      <c r="C200" s="183"/>
      <c r="D200" s="183"/>
      <c r="E200" s="183"/>
      <c r="F200" s="184" t="s">
        <v>411</v>
      </c>
      <c r="G200" s="185" t="s">
        <v>412</v>
      </c>
    </row>
    <row r="201" customFormat="false" ht="15" hidden="false" customHeight="false" outlineLevel="0" collapsed="false">
      <c r="A201" s="186" t="s">
        <v>453</v>
      </c>
      <c r="B201" s="186" t="s">
        <v>454</v>
      </c>
      <c r="C201" s="187" t="s">
        <v>455</v>
      </c>
      <c r="D201" s="200" t="n">
        <v>18.05</v>
      </c>
      <c r="E201" s="189" t="n">
        <f aca="false">AVERAGE(D201:D204)</f>
        <v>23.86</v>
      </c>
      <c r="F201" s="189" t="n">
        <f aca="false">E201</f>
        <v>23.86</v>
      </c>
      <c r="G201" s="187" t="s">
        <v>415</v>
      </c>
    </row>
    <row r="202" customFormat="false" ht="15" hidden="false" customHeight="false" outlineLevel="0" collapsed="false">
      <c r="A202" s="199" t="s">
        <v>476</v>
      </c>
      <c r="B202" s="187"/>
      <c r="C202" s="187" t="s">
        <v>468</v>
      </c>
      <c r="D202" s="200" t="n">
        <v>29.9</v>
      </c>
      <c r="E202" s="189"/>
      <c r="F202" s="189"/>
      <c r="G202" s="187"/>
    </row>
    <row r="203" customFormat="false" ht="15" hidden="false" customHeight="false" outlineLevel="0" collapsed="false">
      <c r="A203" s="199" t="s">
        <v>513</v>
      </c>
      <c r="B203" s="187"/>
      <c r="C203" s="187" t="s">
        <v>468</v>
      </c>
      <c r="D203" s="200" t="n">
        <v>23.9</v>
      </c>
      <c r="E203" s="189"/>
      <c r="F203" s="189"/>
      <c r="G203" s="187"/>
    </row>
    <row r="204" customFormat="false" ht="15" hidden="false" customHeight="false" outlineLevel="0" collapsed="false">
      <c r="A204" s="199" t="s">
        <v>514</v>
      </c>
      <c r="B204" s="204"/>
      <c r="C204" s="187" t="s">
        <v>468</v>
      </c>
      <c r="D204" s="200" t="n">
        <v>23.59</v>
      </c>
      <c r="E204" s="189"/>
      <c r="F204" s="189"/>
      <c r="G204" s="187"/>
    </row>
    <row r="205" customFormat="false" ht="15" hidden="false" customHeight="false" outlineLevel="0" collapsed="false">
      <c r="A205" s="0"/>
    </row>
    <row r="207" customFormat="false" ht="15" hidden="false" customHeight="false" outlineLevel="0" collapsed="false">
      <c r="A207" s="176" t="s">
        <v>28</v>
      </c>
      <c r="B207" s="176" t="s">
        <v>401</v>
      </c>
      <c r="C207" s="176" t="s">
        <v>402</v>
      </c>
      <c r="D207" s="176"/>
      <c r="E207" s="176"/>
      <c r="F207" s="176" t="s">
        <v>403</v>
      </c>
      <c r="G207" s="176" t="s">
        <v>404</v>
      </c>
    </row>
    <row r="208" customFormat="false" ht="15" hidden="false" customHeight="true" outlineLevel="0" collapsed="false">
      <c r="A208" s="178" t="s">
        <v>345</v>
      </c>
      <c r="B208" s="179" t="s">
        <v>76</v>
      </c>
      <c r="C208" s="180" t="s">
        <v>346</v>
      </c>
      <c r="D208" s="180"/>
      <c r="E208" s="180"/>
      <c r="F208" s="181" t="s">
        <v>515</v>
      </c>
      <c r="G208" s="182" t="n">
        <f aca="false">F211</f>
        <v>31.387037037037</v>
      </c>
    </row>
    <row r="209" customFormat="false" ht="15" hidden="false" customHeight="true" outlineLevel="0" collapsed="false">
      <c r="A209" s="183" t="s">
        <v>405</v>
      </c>
      <c r="B209" s="183" t="s">
        <v>406</v>
      </c>
      <c r="C209" s="183" t="s">
        <v>407</v>
      </c>
      <c r="D209" s="183" t="s">
        <v>408</v>
      </c>
      <c r="E209" s="183" t="s">
        <v>409</v>
      </c>
      <c r="F209" s="183" t="s">
        <v>410</v>
      </c>
      <c r="G209" s="183"/>
    </row>
    <row r="210" customFormat="false" ht="15" hidden="false" customHeight="false" outlineLevel="0" collapsed="false">
      <c r="A210" s="183"/>
      <c r="B210" s="183"/>
      <c r="C210" s="183"/>
      <c r="D210" s="183"/>
      <c r="E210" s="183"/>
      <c r="F210" s="184" t="s">
        <v>411</v>
      </c>
      <c r="G210" s="185" t="s">
        <v>412</v>
      </c>
    </row>
    <row r="211" customFormat="false" ht="15" hidden="false" customHeight="false" outlineLevel="0" collapsed="false">
      <c r="A211" s="199" t="s">
        <v>516</v>
      </c>
      <c r="B211" s="195" t="s">
        <v>517</v>
      </c>
      <c r="C211" s="205" t="s">
        <v>518</v>
      </c>
      <c r="D211" s="201" t="n">
        <f aca="false">575/18</f>
        <v>31.9444444444444</v>
      </c>
      <c r="E211" s="189" t="n">
        <f aca="false">AVERAGE(D211:D213)</f>
        <v>31.387037037037</v>
      </c>
      <c r="F211" s="189" t="n">
        <f aca="false">E211</f>
        <v>31.387037037037</v>
      </c>
      <c r="G211" s="187" t="s">
        <v>415</v>
      </c>
    </row>
    <row r="212" customFormat="false" ht="15" hidden="false" customHeight="false" outlineLevel="0" collapsed="false">
      <c r="A212" s="199" t="s">
        <v>519</v>
      </c>
      <c r="B212" s="195" t="s">
        <v>520</v>
      </c>
      <c r="C212" s="205" t="s">
        <v>521</v>
      </c>
      <c r="D212" s="201" t="n">
        <f aca="false">537.9/18</f>
        <v>29.8833333333333</v>
      </c>
      <c r="E212" s="189"/>
      <c r="F212" s="189"/>
      <c r="G212" s="187"/>
    </row>
    <row r="213" customFormat="false" ht="15" hidden="false" customHeight="false" outlineLevel="0" collapsed="false">
      <c r="A213" s="202" t="s">
        <v>522</v>
      </c>
      <c r="B213" s="195" t="s">
        <v>523</v>
      </c>
      <c r="C213" s="205" t="s">
        <v>524</v>
      </c>
      <c r="D213" s="201" t="n">
        <f aca="false">582/18</f>
        <v>32.3333333333333</v>
      </c>
      <c r="E213" s="189"/>
      <c r="F213" s="189"/>
      <c r="G213" s="187"/>
    </row>
  </sheetData>
  <autoFilter ref="A7:G14"/>
  <mergeCells count="246">
    <mergeCell ref="A1:C3"/>
    <mergeCell ref="D1:G1"/>
    <mergeCell ref="D2:F3"/>
    <mergeCell ref="A4:G5"/>
    <mergeCell ref="C7:E7"/>
    <mergeCell ref="C8:E8"/>
    <mergeCell ref="A9:A10"/>
    <mergeCell ref="B9:B10"/>
    <mergeCell ref="C9:C10"/>
    <mergeCell ref="D9:D10"/>
    <mergeCell ref="E9:E10"/>
    <mergeCell ref="F9:G9"/>
    <mergeCell ref="E11:E13"/>
    <mergeCell ref="F11:F13"/>
    <mergeCell ref="G11:G13"/>
    <mergeCell ref="C16:E16"/>
    <mergeCell ref="C17:E17"/>
    <mergeCell ref="A18:A19"/>
    <mergeCell ref="B18:B19"/>
    <mergeCell ref="C18:C19"/>
    <mergeCell ref="D18:D19"/>
    <mergeCell ref="E18:E19"/>
    <mergeCell ref="F18:G18"/>
    <mergeCell ref="E20:E22"/>
    <mergeCell ref="F20:F22"/>
    <mergeCell ref="G20:G22"/>
    <mergeCell ref="C25:E25"/>
    <mergeCell ref="C26:E26"/>
    <mergeCell ref="A27:A28"/>
    <mergeCell ref="B27:B28"/>
    <mergeCell ref="C27:C28"/>
    <mergeCell ref="D27:D28"/>
    <mergeCell ref="E27:E28"/>
    <mergeCell ref="F27:G27"/>
    <mergeCell ref="E29:E33"/>
    <mergeCell ref="F29:F33"/>
    <mergeCell ref="G29:G33"/>
    <mergeCell ref="C36:E36"/>
    <mergeCell ref="C37:E37"/>
    <mergeCell ref="A38:A39"/>
    <mergeCell ref="B38:B39"/>
    <mergeCell ref="C38:C39"/>
    <mergeCell ref="D38:D39"/>
    <mergeCell ref="E38:E39"/>
    <mergeCell ref="F38:G38"/>
    <mergeCell ref="E40:E42"/>
    <mergeCell ref="F40:F42"/>
    <mergeCell ref="G40:G42"/>
    <mergeCell ref="C45:E45"/>
    <mergeCell ref="C46:E46"/>
    <mergeCell ref="A47:A48"/>
    <mergeCell ref="B47:B48"/>
    <mergeCell ref="C47:C48"/>
    <mergeCell ref="D47:D48"/>
    <mergeCell ref="E47:E48"/>
    <mergeCell ref="F47:G47"/>
    <mergeCell ref="E49:E52"/>
    <mergeCell ref="F49:F52"/>
    <mergeCell ref="G49:G52"/>
    <mergeCell ref="C55:E55"/>
    <mergeCell ref="C56:E56"/>
    <mergeCell ref="A57:A58"/>
    <mergeCell ref="B57:B58"/>
    <mergeCell ref="C57:C58"/>
    <mergeCell ref="D57:D58"/>
    <mergeCell ref="E57:E58"/>
    <mergeCell ref="F57:G57"/>
    <mergeCell ref="E59:E61"/>
    <mergeCell ref="F59:F61"/>
    <mergeCell ref="G59:G61"/>
    <mergeCell ref="C64:E64"/>
    <mergeCell ref="C65:E65"/>
    <mergeCell ref="A66:A67"/>
    <mergeCell ref="B66:B67"/>
    <mergeCell ref="C66:C67"/>
    <mergeCell ref="D66:D67"/>
    <mergeCell ref="E66:E67"/>
    <mergeCell ref="F66:G66"/>
    <mergeCell ref="E68:E70"/>
    <mergeCell ref="F68:F70"/>
    <mergeCell ref="G68:G70"/>
    <mergeCell ref="C73:E73"/>
    <mergeCell ref="C74:E74"/>
    <mergeCell ref="A75:A76"/>
    <mergeCell ref="B75:B76"/>
    <mergeCell ref="C75:C76"/>
    <mergeCell ref="D75:D76"/>
    <mergeCell ref="E75:E76"/>
    <mergeCell ref="F75:G75"/>
    <mergeCell ref="E77:E80"/>
    <mergeCell ref="F77:F80"/>
    <mergeCell ref="G77:G80"/>
    <mergeCell ref="C83:E83"/>
    <mergeCell ref="C84:E84"/>
    <mergeCell ref="A85:A86"/>
    <mergeCell ref="B85:B86"/>
    <mergeCell ref="C85:C86"/>
    <mergeCell ref="D85:D86"/>
    <mergeCell ref="E85:E86"/>
    <mergeCell ref="F85:G85"/>
    <mergeCell ref="E87:E89"/>
    <mergeCell ref="F87:F89"/>
    <mergeCell ref="G87:G89"/>
    <mergeCell ref="C92:E92"/>
    <mergeCell ref="C93:E93"/>
    <mergeCell ref="A94:A95"/>
    <mergeCell ref="B94:B95"/>
    <mergeCell ref="C94:C95"/>
    <mergeCell ref="D94:D95"/>
    <mergeCell ref="E94:E95"/>
    <mergeCell ref="F94:G94"/>
    <mergeCell ref="E96:E100"/>
    <mergeCell ref="F96:F100"/>
    <mergeCell ref="G96:G100"/>
    <mergeCell ref="C103:E103"/>
    <mergeCell ref="C104:E104"/>
    <mergeCell ref="A105:A106"/>
    <mergeCell ref="B105:B106"/>
    <mergeCell ref="C105:C106"/>
    <mergeCell ref="D105:D106"/>
    <mergeCell ref="E105:E106"/>
    <mergeCell ref="F105:G105"/>
    <mergeCell ref="E107:E110"/>
    <mergeCell ref="F107:F110"/>
    <mergeCell ref="G107:G110"/>
    <mergeCell ref="C113:E113"/>
    <mergeCell ref="C114:E114"/>
    <mergeCell ref="A115:A116"/>
    <mergeCell ref="B115:B116"/>
    <mergeCell ref="C115:C116"/>
    <mergeCell ref="D115:D116"/>
    <mergeCell ref="E115:E116"/>
    <mergeCell ref="F115:G115"/>
    <mergeCell ref="E117:E119"/>
    <mergeCell ref="F117:F119"/>
    <mergeCell ref="G117:G119"/>
    <mergeCell ref="C122:E122"/>
    <mergeCell ref="C123:E123"/>
    <mergeCell ref="A124:A125"/>
    <mergeCell ref="B124:B125"/>
    <mergeCell ref="C124:C125"/>
    <mergeCell ref="D124:D125"/>
    <mergeCell ref="E124:E125"/>
    <mergeCell ref="F124:G124"/>
    <mergeCell ref="E126:E128"/>
    <mergeCell ref="F126:F128"/>
    <mergeCell ref="G126:G128"/>
    <mergeCell ref="C131:E131"/>
    <mergeCell ref="C132:E132"/>
    <mergeCell ref="A133:A134"/>
    <mergeCell ref="B133:B134"/>
    <mergeCell ref="C133:C134"/>
    <mergeCell ref="D133:D134"/>
    <mergeCell ref="E133:E134"/>
    <mergeCell ref="F133:G133"/>
    <mergeCell ref="E135:E137"/>
    <mergeCell ref="F135:F137"/>
    <mergeCell ref="G135:G137"/>
    <mergeCell ref="C140:E140"/>
    <mergeCell ref="C141:E141"/>
    <mergeCell ref="A142:A143"/>
    <mergeCell ref="B142:B143"/>
    <mergeCell ref="C142:C143"/>
    <mergeCell ref="D142:D143"/>
    <mergeCell ref="E142:E143"/>
    <mergeCell ref="F142:G142"/>
    <mergeCell ref="E144:E148"/>
    <mergeCell ref="F144:F148"/>
    <mergeCell ref="G144:G148"/>
    <mergeCell ref="C151:E151"/>
    <mergeCell ref="C152:E152"/>
    <mergeCell ref="A153:A154"/>
    <mergeCell ref="B153:B154"/>
    <mergeCell ref="C153:C154"/>
    <mergeCell ref="D153:D154"/>
    <mergeCell ref="E153:E154"/>
    <mergeCell ref="F153:G153"/>
    <mergeCell ref="E155:E157"/>
    <mergeCell ref="F155:F157"/>
    <mergeCell ref="G155:G157"/>
    <mergeCell ref="C160:E160"/>
    <mergeCell ref="C161:E161"/>
    <mergeCell ref="A162:A163"/>
    <mergeCell ref="B162:B163"/>
    <mergeCell ref="C162:C163"/>
    <mergeCell ref="D162:D163"/>
    <mergeCell ref="E162:E163"/>
    <mergeCell ref="F162:G162"/>
    <mergeCell ref="E164:E166"/>
    <mergeCell ref="F164:F166"/>
    <mergeCell ref="G164:G166"/>
    <mergeCell ref="C169:E169"/>
    <mergeCell ref="C170:E170"/>
    <mergeCell ref="A171:A172"/>
    <mergeCell ref="B171:B172"/>
    <mergeCell ref="C171:C172"/>
    <mergeCell ref="D171:D172"/>
    <mergeCell ref="E171:E172"/>
    <mergeCell ref="F171:G171"/>
    <mergeCell ref="E173:E175"/>
    <mergeCell ref="F173:F175"/>
    <mergeCell ref="G173:G175"/>
    <mergeCell ref="C178:E178"/>
    <mergeCell ref="C179:E179"/>
    <mergeCell ref="A180:A181"/>
    <mergeCell ref="B180:B181"/>
    <mergeCell ref="C180:C181"/>
    <mergeCell ref="D180:D181"/>
    <mergeCell ref="E180:E181"/>
    <mergeCell ref="F180:G180"/>
    <mergeCell ref="E182:E185"/>
    <mergeCell ref="F182:F185"/>
    <mergeCell ref="G182:G185"/>
    <mergeCell ref="C188:E188"/>
    <mergeCell ref="C189:E189"/>
    <mergeCell ref="A190:A191"/>
    <mergeCell ref="B190:B191"/>
    <mergeCell ref="C190:C191"/>
    <mergeCell ref="D190:D191"/>
    <mergeCell ref="E190:E191"/>
    <mergeCell ref="F190:G190"/>
    <mergeCell ref="E192:E194"/>
    <mergeCell ref="F192:F194"/>
    <mergeCell ref="G192:G194"/>
    <mergeCell ref="C197:E197"/>
    <mergeCell ref="C198:E198"/>
    <mergeCell ref="A199:A200"/>
    <mergeCell ref="B199:B200"/>
    <mergeCell ref="C199:C200"/>
    <mergeCell ref="D199:D200"/>
    <mergeCell ref="E199:E200"/>
    <mergeCell ref="F199:G199"/>
    <mergeCell ref="E201:E204"/>
    <mergeCell ref="F201:F204"/>
    <mergeCell ref="G201:G204"/>
    <mergeCell ref="C207:E207"/>
    <mergeCell ref="C208:E208"/>
    <mergeCell ref="A209:A210"/>
    <mergeCell ref="B209:B210"/>
    <mergeCell ref="C209:C210"/>
    <mergeCell ref="D209:D210"/>
    <mergeCell ref="E209:E210"/>
    <mergeCell ref="F209:G209"/>
    <mergeCell ref="E211:E213"/>
    <mergeCell ref="F211:F213"/>
    <mergeCell ref="G211:G213"/>
  </mergeCells>
  <hyperlinks>
    <hyperlink ref="C20" r:id="rId1" display="www.crea-go.org.br"/>
    <hyperlink ref="B135" r:id="rId2" display="(62) 3010-2727"/>
    <hyperlink ref="B136" r:id="rId3" display="(62) 3261-6161"/>
    <hyperlink ref="B137" r:id="rId4" display="(62) 3549-7270"/>
    <hyperlink ref="B183" r:id="rId5" display="(62) 3287-3883"/>
    <hyperlink ref="C192" r:id="rId6" display="www.watplast.com.br"/>
    <hyperlink ref="B193" r:id="rId7" display="(62) 3091-2512"/>
    <hyperlink ref="B194" r:id="rId8" display="(62) 3911-2007"/>
  </hyperlinks>
  <printOptions headings="false" gridLines="false" gridLinesSet="true" horizontalCentered="false" verticalCentered="false"/>
  <pageMargins left="0.39375" right="0.39375" top="0.315277777777778" bottom="0.393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5" manualBreakCount="5">
    <brk id="43" man="true" max="16383" min="0"/>
    <brk id="81" man="true" max="16383" min="0"/>
    <brk id="120" man="true" max="16383" min="0"/>
    <brk id="158" man="true" max="16383" min="0"/>
    <brk id="195" man="true" max="16383" min="0"/>
  </rowBreaks>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58ED5"/>
    <pageSetUpPr fitToPage="true"/>
  </sheetPr>
  <dimension ref="B1:M44"/>
  <sheetViews>
    <sheetView showFormulas="false" showGridLines="true" showRowColHeaders="true" showZeros="true" rightToLeft="false" tabSelected="false" showOutlineSymbols="true" defaultGridColor="true" view="pageBreakPreview" topLeftCell="A1" colorId="64" zoomScale="70" zoomScaleNormal="90" zoomScalePageLayoutView="70" workbookViewId="0">
      <selection pane="topLeft" activeCell="X22" activeCellId="0" sqref="X22"/>
    </sheetView>
  </sheetViews>
  <sheetFormatPr defaultColWidth="9.15625" defaultRowHeight="15" zeroHeight="false" outlineLevelRow="0" outlineLevelCol="0"/>
  <cols>
    <col collapsed="false" customWidth="true" hidden="false" outlineLevel="0" max="1" min="1" style="91" width="3.57"/>
    <col collapsed="false" customWidth="true" hidden="false" outlineLevel="0" max="2" min="2" style="91" width="52.58"/>
    <col collapsed="false" customWidth="true" hidden="false" outlineLevel="0" max="4" min="3" style="91" width="28.57"/>
    <col collapsed="false" customWidth="true" hidden="false" outlineLevel="0" max="5" min="5" style="91" width="3.57"/>
    <col collapsed="false" customWidth="true" hidden="false" outlineLevel="0" max="6" min="6" style="206" width="12.29"/>
    <col collapsed="false" customWidth="true" hidden="false" outlineLevel="0" max="10" min="7" style="91" width="12.57"/>
    <col collapsed="false" customWidth="false" hidden="false" outlineLevel="0" max="1024" min="11" style="91" width="9.14"/>
  </cols>
  <sheetData>
    <row r="1" customFormat="false" ht="18" hidden="false" customHeight="false" outlineLevel="0" collapsed="false">
      <c r="B1" s="207" t="s">
        <v>525</v>
      </c>
      <c r="C1" s="207"/>
      <c r="D1" s="207"/>
    </row>
    <row r="2" customFormat="false" ht="18" hidden="false" customHeight="false" outlineLevel="0" collapsed="false">
      <c r="B2" s="207" t="s">
        <v>0</v>
      </c>
      <c r="C2" s="207"/>
      <c r="D2" s="207"/>
    </row>
    <row r="3" customFormat="false" ht="18" hidden="false" customHeight="false" outlineLevel="0" collapsed="false">
      <c r="B3" s="207" t="s">
        <v>1</v>
      </c>
      <c r="C3" s="207"/>
      <c r="D3" s="207"/>
    </row>
    <row r="4" customFormat="false" ht="18" hidden="false" customHeight="false" outlineLevel="0" collapsed="false">
      <c r="B4" s="207" t="s">
        <v>2</v>
      </c>
      <c r="C4" s="207"/>
      <c r="D4" s="207"/>
    </row>
    <row r="5" customFormat="false" ht="18" hidden="false" customHeight="false" outlineLevel="0" collapsed="false">
      <c r="B5" s="207"/>
      <c r="C5" s="207"/>
      <c r="D5" s="207"/>
    </row>
    <row r="6" customFormat="false" ht="18" hidden="false" customHeight="false" outlineLevel="0" collapsed="false">
      <c r="B6" s="207"/>
      <c r="C6" s="207" t="s">
        <v>526</v>
      </c>
      <c r="D6" s="207"/>
    </row>
    <row r="7" customFormat="false" ht="18" hidden="false" customHeight="false" outlineLevel="0" collapsed="false">
      <c r="B7" s="207"/>
      <c r="C7" s="207"/>
      <c r="D7" s="207"/>
    </row>
    <row r="8" customFormat="false" ht="34.5" hidden="false" customHeight="true" outlineLevel="0" collapsed="false">
      <c r="B8" s="208" t="s">
        <v>527</v>
      </c>
      <c r="C8" s="208"/>
      <c r="D8" s="208"/>
    </row>
    <row r="9" customFormat="false" ht="15" hidden="false" customHeight="false" outlineLevel="0" collapsed="false">
      <c r="B9" s="101"/>
      <c r="G9" s="209"/>
      <c r="H9" s="209"/>
      <c r="I9" s="210"/>
      <c r="J9" s="210"/>
    </row>
    <row r="10" customFormat="false" ht="15" hidden="false" customHeight="false" outlineLevel="0" collapsed="false">
      <c r="B10" s="211" t="n">
        <v>0.05</v>
      </c>
      <c r="C10" s="119" t="s">
        <v>528</v>
      </c>
      <c r="G10" s="209"/>
      <c r="H10" s="209" t="s">
        <v>529</v>
      </c>
      <c r="I10" s="209"/>
      <c r="J10" s="209"/>
    </row>
    <row r="11" customFormat="false" ht="15" hidden="false" customHeight="false" outlineLevel="0" collapsed="false">
      <c r="B11" s="101"/>
      <c r="G11" s="209"/>
      <c r="H11" s="209"/>
      <c r="I11" s="210"/>
      <c r="J11" s="210"/>
    </row>
    <row r="12" customFormat="false" ht="15" hidden="false" customHeight="false" outlineLevel="0" collapsed="false">
      <c r="B12" s="212" t="s">
        <v>29</v>
      </c>
      <c r="C12" s="213" t="s">
        <v>530</v>
      </c>
      <c r="D12" s="213" t="s">
        <v>531</v>
      </c>
      <c r="G12" s="209"/>
      <c r="H12" s="209" t="s">
        <v>532</v>
      </c>
      <c r="I12" s="209" t="s">
        <v>533</v>
      </c>
      <c r="J12" s="209" t="s">
        <v>534</v>
      </c>
      <c r="K12" s="101"/>
    </row>
    <row r="13" customFormat="false" ht="15" hidden="false" customHeight="false" outlineLevel="0" collapsed="false">
      <c r="B13" s="214" t="s">
        <v>535</v>
      </c>
      <c r="C13" s="215" t="n">
        <v>0.03</v>
      </c>
      <c r="D13" s="215" t="n">
        <f aca="false">C13</f>
        <v>0.03</v>
      </c>
      <c r="G13" s="209" t="s">
        <v>536</v>
      </c>
      <c r="H13" s="215" t="n">
        <v>0.03</v>
      </c>
      <c r="I13" s="215" t="n">
        <v>0.04</v>
      </c>
      <c r="J13" s="215" t="n">
        <v>0.055</v>
      </c>
      <c r="L13" s="91" t="s">
        <v>537</v>
      </c>
      <c r="M13" s="216" t="n">
        <f aca="false">0.97/100</f>
        <v>0.0097</v>
      </c>
    </row>
    <row r="14" customFormat="false" ht="15" hidden="false" customHeight="false" outlineLevel="0" collapsed="false">
      <c r="B14" s="214" t="s">
        <v>538</v>
      </c>
      <c r="C14" s="215" t="n">
        <v>0.004</v>
      </c>
      <c r="D14" s="215" t="n">
        <f aca="false">C14</f>
        <v>0.004</v>
      </c>
      <c r="G14" s="209"/>
      <c r="H14" s="215"/>
      <c r="I14" s="215"/>
      <c r="J14" s="215"/>
    </row>
    <row r="15" customFormat="false" ht="15" hidden="false" customHeight="false" outlineLevel="0" collapsed="false">
      <c r="B15" s="214" t="s">
        <v>539</v>
      </c>
      <c r="C15" s="215" t="n">
        <v>0.004</v>
      </c>
      <c r="D15" s="215" t="n">
        <f aca="false">C15</f>
        <v>0.004</v>
      </c>
      <c r="G15" s="209" t="s">
        <v>540</v>
      </c>
      <c r="H15" s="215" t="n">
        <v>0.008</v>
      </c>
      <c r="I15" s="215" t="n">
        <v>0.008</v>
      </c>
      <c r="J15" s="215" t="n">
        <v>0.01</v>
      </c>
    </row>
    <row r="16" customFormat="false" ht="15" hidden="false" customHeight="false" outlineLevel="0" collapsed="false">
      <c r="B16" s="214" t="s">
        <v>541</v>
      </c>
      <c r="C16" s="215" t="n">
        <v>0.0097</v>
      </c>
      <c r="D16" s="215" t="n">
        <f aca="false">C16</f>
        <v>0.0097</v>
      </c>
      <c r="G16" s="209" t="s">
        <v>542</v>
      </c>
      <c r="H16" s="215" t="n">
        <v>0.0097</v>
      </c>
      <c r="I16" s="215" t="n">
        <v>0.0127</v>
      </c>
      <c r="J16" s="215" t="n">
        <v>0.0127</v>
      </c>
    </row>
    <row r="17" customFormat="false" ht="15" hidden="false" customHeight="false" outlineLevel="0" collapsed="false">
      <c r="B17" s="217" t="s">
        <v>543</v>
      </c>
      <c r="C17" s="218" t="n">
        <f aca="false">SUM(C13:C16)</f>
        <v>0.0477</v>
      </c>
      <c r="D17" s="218" t="n">
        <f aca="false">SUM(D13:D16)</f>
        <v>0.0477</v>
      </c>
      <c r="G17" s="209"/>
      <c r="H17" s="215"/>
      <c r="I17" s="215"/>
      <c r="J17" s="215"/>
    </row>
    <row r="18" customFormat="false" ht="15" hidden="false" customHeight="false" outlineLevel="0" collapsed="false">
      <c r="B18" s="214" t="s">
        <v>544</v>
      </c>
      <c r="C18" s="215" t="n">
        <v>0.0059</v>
      </c>
      <c r="D18" s="215" t="n">
        <f aca="false">C18</f>
        <v>0.0059</v>
      </c>
      <c r="G18" s="209"/>
      <c r="H18" s="215"/>
      <c r="I18" s="215"/>
      <c r="J18" s="215"/>
    </row>
    <row r="19" customFormat="false" ht="15" hidden="false" customHeight="false" outlineLevel="0" collapsed="false">
      <c r="B19" s="217" t="s">
        <v>545</v>
      </c>
      <c r="C19" s="219" t="n">
        <f aca="false">C18</f>
        <v>0.0059</v>
      </c>
      <c r="D19" s="219" t="n">
        <f aca="false">D18</f>
        <v>0.0059</v>
      </c>
      <c r="G19" s="209" t="s">
        <v>546</v>
      </c>
      <c r="H19" s="215" t="n">
        <v>0.0059</v>
      </c>
      <c r="I19" s="215" t="n">
        <v>0.0123</v>
      </c>
      <c r="J19" s="215" t="n">
        <v>0.0139</v>
      </c>
    </row>
    <row r="20" customFormat="false" ht="15" hidden="false" customHeight="false" outlineLevel="0" collapsed="false">
      <c r="B20" s="214" t="s">
        <v>547</v>
      </c>
      <c r="C20" s="215" t="n">
        <v>0.0616</v>
      </c>
      <c r="D20" s="215" t="n">
        <v>0.0616</v>
      </c>
      <c r="G20" s="209"/>
      <c r="H20" s="215"/>
      <c r="I20" s="215"/>
      <c r="J20" s="215"/>
    </row>
    <row r="21" customFormat="false" ht="15" hidden="false" customHeight="false" outlineLevel="0" collapsed="false">
      <c r="B21" s="217" t="s">
        <v>548</v>
      </c>
      <c r="C21" s="220" t="n">
        <f aca="false">C20</f>
        <v>0.0616</v>
      </c>
      <c r="D21" s="220" t="n">
        <f aca="false">D20</f>
        <v>0.0616</v>
      </c>
      <c r="G21" s="209" t="s">
        <v>338</v>
      </c>
      <c r="H21" s="215" t="n">
        <v>0.0616</v>
      </c>
      <c r="I21" s="215" t="n">
        <v>0.074</v>
      </c>
      <c r="J21" s="215" t="n">
        <v>0.0896</v>
      </c>
      <c r="K21" s="221"/>
    </row>
    <row r="22" customFormat="false" ht="15" hidden="false" customHeight="false" outlineLevel="0" collapsed="false">
      <c r="B22" s="222" t="s">
        <v>549</v>
      </c>
      <c r="C22" s="223" t="n">
        <f aca="false">(1+C17)*(1+C19)*(1+C21)</f>
        <v>1.118800526088</v>
      </c>
      <c r="D22" s="223" t="n">
        <f aca="false">(1+D17)*(1+D19)*(1+D21)</f>
        <v>1.118800526088</v>
      </c>
      <c r="G22" s="209"/>
      <c r="H22" s="215"/>
      <c r="I22" s="215"/>
      <c r="J22" s="215"/>
    </row>
    <row r="23" customFormat="false" ht="15" hidden="false" customHeight="false" outlineLevel="0" collapsed="false">
      <c r="B23" s="214" t="s">
        <v>550</v>
      </c>
      <c r="C23" s="215" t="n">
        <v>0.0065</v>
      </c>
      <c r="D23" s="215" t="n">
        <f aca="false">C23</f>
        <v>0.0065</v>
      </c>
      <c r="G23" s="209"/>
      <c r="H23" s="215"/>
      <c r="I23" s="215"/>
      <c r="J23" s="215"/>
    </row>
    <row r="24" customFormat="false" ht="15" hidden="false" customHeight="false" outlineLevel="0" collapsed="false">
      <c r="B24" s="214" t="s">
        <v>551</v>
      </c>
      <c r="C24" s="215" t="n">
        <v>0.03</v>
      </c>
      <c r="D24" s="215" t="n">
        <f aca="false">C24</f>
        <v>0.03</v>
      </c>
      <c r="G24" s="209"/>
      <c r="H24" s="215"/>
      <c r="I24" s="215"/>
      <c r="J24" s="215"/>
    </row>
    <row r="25" customFormat="false" ht="15" hidden="false" customHeight="false" outlineLevel="0" collapsed="false">
      <c r="B25" s="214" t="s">
        <v>552</v>
      </c>
      <c r="C25" s="215"/>
      <c r="D25" s="215" t="n">
        <v>0.05</v>
      </c>
      <c r="G25" s="209"/>
      <c r="H25" s="215" t="n">
        <v>0.02</v>
      </c>
      <c r="I25" s="215"/>
      <c r="J25" s="215" t="n">
        <v>0.05</v>
      </c>
      <c r="K25" s="91" t="s">
        <v>553</v>
      </c>
    </row>
    <row r="26" customFormat="false" ht="15" hidden="false" customHeight="false" outlineLevel="0" collapsed="false">
      <c r="B26" s="214" t="s">
        <v>554</v>
      </c>
      <c r="C26" s="215" t="n">
        <v>0.045</v>
      </c>
      <c r="D26" s="215" t="n">
        <v>0.045</v>
      </c>
      <c r="G26" s="209"/>
      <c r="H26" s="215"/>
      <c r="I26" s="215"/>
      <c r="J26" s="215"/>
    </row>
    <row r="27" customFormat="false" ht="15" hidden="false" customHeight="false" outlineLevel="0" collapsed="false">
      <c r="B27" s="222" t="s">
        <v>555</v>
      </c>
      <c r="C27" s="224" t="n">
        <f aca="false">1-SUM(C23:C26)</f>
        <v>0.9185</v>
      </c>
      <c r="D27" s="224" t="n">
        <f aca="false">1-SUM(D23:D26)</f>
        <v>0.8685</v>
      </c>
      <c r="G27" s="209"/>
      <c r="H27" s="215"/>
      <c r="I27" s="215"/>
      <c r="J27" s="215"/>
    </row>
    <row r="28" customFormat="false" ht="18" hidden="false" customHeight="false" outlineLevel="0" collapsed="false">
      <c r="C28" s="225" t="n">
        <f aca="false">ROUND(C22/C27-1,4)</f>
        <v>0.2181</v>
      </c>
      <c r="D28" s="225" t="n">
        <f aca="false">ROUND(D22/D27-1,4)</f>
        <v>0.2882</v>
      </c>
      <c r="G28" s="209" t="s">
        <v>253</v>
      </c>
      <c r="H28" s="226" t="n">
        <v>0.2034</v>
      </c>
      <c r="I28" s="226" t="n">
        <v>0.2212</v>
      </c>
      <c r="J28" s="226" t="n">
        <v>0.25</v>
      </c>
    </row>
    <row r="29" customFormat="false" ht="18" hidden="false" customHeight="false" outlineLevel="0" collapsed="false">
      <c r="C29" s="225"/>
      <c r="D29" s="225"/>
      <c r="G29" s="101"/>
      <c r="H29" s="221"/>
      <c r="I29" s="221"/>
      <c r="J29" s="221"/>
    </row>
    <row r="30" customFormat="false" ht="15" hidden="false" customHeight="false" outlineLevel="0" collapsed="false">
      <c r="B30" s="91" t="s">
        <v>556</v>
      </c>
      <c r="H30" s="221" t="s">
        <v>557</v>
      </c>
      <c r="I30" s="221"/>
      <c r="J30" s="221"/>
    </row>
    <row r="31" customFormat="false" ht="15" hidden="false" customHeight="false" outlineLevel="0" collapsed="false">
      <c r="H31" s="221"/>
      <c r="I31" s="221"/>
      <c r="J31" s="221"/>
    </row>
    <row r="44" customFormat="false" ht="41.25" hidden="false" customHeight="true" outlineLevel="0" collapsed="false">
      <c r="B44" s="227" t="s">
        <v>558</v>
      </c>
      <c r="C44" s="227"/>
      <c r="D44" s="227"/>
    </row>
  </sheetData>
  <mergeCells count="7">
    <mergeCell ref="B1:D1"/>
    <mergeCell ref="B2:D2"/>
    <mergeCell ref="B3:D3"/>
    <mergeCell ref="B4:D4"/>
    <mergeCell ref="B8:D8"/>
    <mergeCell ref="H10:J10"/>
    <mergeCell ref="B44:D44"/>
  </mergeCells>
  <printOptions headings="false" gridLines="false" gridLinesSet="true" horizontalCentered="true" verticalCentered="false"/>
  <pageMargins left="0.984027777777778" right="0.7875" top="0.984027777777778"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58ED5"/>
    <pageSetUpPr fitToPage="true"/>
  </sheetPr>
  <dimension ref="A1:G60"/>
  <sheetViews>
    <sheetView showFormulas="false" showGridLines="true" showRowColHeaders="true" showZeros="true" rightToLeft="false" tabSelected="false" showOutlineSymbols="true" defaultGridColor="true" view="pageBreakPreview" topLeftCell="A1" colorId="64" zoomScale="80" zoomScaleNormal="85" zoomScalePageLayoutView="80" workbookViewId="0">
      <selection pane="topLeft" activeCell="X22" activeCellId="0" sqref="X22"/>
    </sheetView>
  </sheetViews>
  <sheetFormatPr defaultColWidth="8.72265625" defaultRowHeight="15" zeroHeight="false" outlineLevelRow="0" outlineLevelCol="0"/>
  <cols>
    <col collapsed="false" customWidth="true" hidden="false" outlineLevel="0" max="3" min="1" style="0" width="18.14"/>
    <col collapsed="false" customWidth="true" hidden="false" outlineLevel="0" max="6" min="4" style="0" width="14.86"/>
    <col collapsed="false" customWidth="true" hidden="false" outlineLevel="0" max="7" min="7" style="0" width="24.15"/>
  </cols>
  <sheetData>
    <row r="1" customFormat="false" ht="15" hidden="false" customHeight="true" outlineLevel="0" collapsed="false">
      <c r="A1" s="228" t="s">
        <v>25</v>
      </c>
      <c r="B1" s="228"/>
      <c r="C1" s="228"/>
      <c r="D1" s="228" t="s">
        <v>23</v>
      </c>
      <c r="E1" s="228"/>
      <c r="F1" s="228"/>
      <c r="G1" s="228"/>
    </row>
    <row r="2" customFormat="false" ht="15" hidden="false" customHeight="false" outlineLevel="0" collapsed="false">
      <c r="A2" s="228"/>
      <c r="B2" s="228"/>
      <c r="C2" s="228"/>
      <c r="D2" s="229" t="str">
        <f aca="false">01_SINTETICO!D2</f>
        <v>OBRA: MODERNIZAÇÃO E ADEQUAÇÃO DA INFRAESTRUTURA FÍSICA DO FÓRUM TRABALHISTA DE GOIÂNIA</v>
      </c>
      <c r="E2" s="229"/>
      <c r="F2" s="229"/>
      <c r="G2" s="230" t="n">
        <f aca="false">01_SINTETICO!J2</f>
        <v>44890</v>
      </c>
    </row>
    <row r="3" customFormat="false" ht="30.75" hidden="false" customHeight="true" outlineLevel="0" collapsed="false">
      <c r="A3" s="228"/>
      <c r="B3" s="228"/>
      <c r="C3" s="228"/>
      <c r="D3" s="229"/>
      <c r="E3" s="229"/>
      <c r="F3" s="229"/>
      <c r="G3" s="231" t="str">
        <f aca="false">'CAPA-DADOS'!E16</f>
        <v>SINAPI-JULHO/2022</v>
      </c>
    </row>
    <row r="4" customFormat="false" ht="15" hidden="false" customHeight="false" outlineLevel="0" collapsed="false">
      <c r="A4" s="232"/>
      <c r="B4" s="233"/>
      <c r="C4" s="233"/>
      <c r="D4" s="233"/>
      <c r="E4" s="233"/>
      <c r="F4" s="233"/>
      <c r="G4" s="234"/>
    </row>
    <row r="5" customFormat="false" ht="15" hidden="false" customHeight="false" outlineLevel="0" collapsed="false">
      <c r="A5" s="235"/>
      <c r="B5" s="6"/>
      <c r="C5" s="6"/>
      <c r="D5" s="6"/>
      <c r="E5" s="6"/>
      <c r="F5" s="6"/>
      <c r="G5" s="236"/>
    </row>
    <row r="6" customFormat="false" ht="15" hidden="false" customHeight="false" outlineLevel="0" collapsed="false">
      <c r="A6" s="235"/>
      <c r="B6" s="6"/>
      <c r="C6" s="6"/>
      <c r="D6" s="6"/>
      <c r="E6" s="6"/>
      <c r="F6" s="6"/>
      <c r="G6" s="236"/>
    </row>
    <row r="7" customFormat="false" ht="15" hidden="false" customHeight="false" outlineLevel="0" collapsed="false">
      <c r="A7" s="235"/>
      <c r="B7" s="6"/>
      <c r="C7" s="6"/>
      <c r="D7" s="6"/>
      <c r="E7" s="6"/>
      <c r="F7" s="6"/>
      <c r="G7" s="236"/>
    </row>
    <row r="8" customFormat="false" ht="15" hidden="false" customHeight="false" outlineLevel="0" collapsed="false">
      <c r="A8" s="235"/>
      <c r="B8" s="6"/>
      <c r="C8" s="6"/>
      <c r="D8" s="6"/>
      <c r="E8" s="6"/>
      <c r="F8" s="6"/>
      <c r="G8" s="236"/>
    </row>
    <row r="9" customFormat="false" ht="15" hidden="false" customHeight="false" outlineLevel="0" collapsed="false">
      <c r="A9" s="235"/>
      <c r="B9" s="6"/>
      <c r="C9" s="6"/>
      <c r="D9" s="6"/>
      <c r="E9" s="6"/>
      <c r="F9" s="6"/>
      <c r="G9" s="236"/>
    </row>
    <row r="10" customFormat="false" ht="15" hidden="false" customHeight="false" outlineLevel="0" collapsed="false">
      <c r="A10" s="235"/>
      <c r="B10" s="6"/>
      <c r="C10" s="6"/>
      <c r="D10" s="6"/>
      <c r="E10" s="6"/>
      <c r="F10" s="6"/>
      <c r="G10" s="236"/>
    </row>
    <row r="11" customFormat="false" ht="15" hidden="false" customHeight="false" outlineLevel="0" collapsed="false">
      <c r="A11" s="235"/>
      <c r="B11" s="6"/>
      <c r="C11" s="6"/>
      <c r="D11" s="6"/>
      <c r="E11" s="6"/>
      <c r="F11" s="6"/>
      <c r="G11" s="236"/>
    </row>
    <row r="12" customFormat="false" ht="15" hidden="false" customHeight="false" outlineLevel="0" collapsed="false">
      <c r="A12" s="235"/>
      <c r="B12" s="6"/>
      <c r="C12" s="6"/>
      <c r="D12" s="6"/>
      <c r="E12" s="6"/>
      <c r="F12" s="6"/>
      <c r="G12" s="236"/>
    </row>
    <row r="13" customFormat="false" ht="15" hidden="false" customHeight="false" outlineLevel="0" collapsed="false">
      <c r="A13" s="235"/>
      <c r="B13" s="6"/>
      <c r="C13" s="6"/>
      <c r="D13" s="6"/>
      <c r="E13" s="6"/>
      <c r="F13" s="6"/>
      <c r="G13" s="236"/>
    </row>
    <row r="14" customFormat="false" ht="15" hidden="false" customHeight="false" outlineLevel="0" collapsed="false">
      <c r="A14" s="235"/>
      <c r="B14" s="6"/>
      <c r="C14" s="6"/>
      <c r="D14" s="6"/>
      <c r="E14" s="6"/>
      <c r="F14" s="6"/>
      <c r="G14" s="236"/>
    </row>
    <row r="15" customFormat="false" ht="15" hidden="false" customHeight="false" outlineLevel="0" collapsed="false">
      <c r="A15" s="235"/>
      <c r="B15" s="6"/>
      <c r="C15" s="6"/>
      <c r="D15" s="6"/>
      <c r="E15" s="6"/>
      <c r="F15" s="6"/>
      <c r="G15" s="236"/>
    </row>
    <row r="16" customFormat="false" ht="15" hidden="false" customHeight="false" outlineLevel="0" collapsed="false">
      <c r="A16" s="235"/>
      <c r="B16" s="6"/>
      <c r="C16" s="6"/>
      <c r="D16" s="6"/>
      <c r="E16" s="6"/>
      <c r="F16" s="6"/>
      <c r="G16" s="236"/>
    </row>
    <row r="17" customFormat="false" ht="15" hidden="false" customHeight="false" outlineLevel="0" collapsed="false">
      <c r="A17" s="235"/>
      <c r="B17" s="6"/>
      <c r="C17" s="6"/>
      <c r="D17" s="6"/>
      <c r="E17" s="6"/>
      <c r="F17" s="6"/>
      <c r="G17" s="236"/>
    </row>
    <row r="18" customFormat="false" ht="15" hidden="false" customHeight="false" outlineLevel="0" collapsed="false">
      <c r="A18" s="235"/>
      <c r="B18" s="6"/>
      <c r="C18" s="6"/>
      <c r="D18" s="6"/>
      <c r="E18" s="6"/>
      <c r="F18" s="6"/>
      <c r="G18" s="236"/>
    </row>
    <row r="19" customFormat="false" ht="15" hidden="false" customHeight="false" outlineLevel="0" collapsed="false">
      <c r="A19" s="235"/>
      <c r="B19" s="6"/>
      <c r="C19" s="6"/>
      <c r="D19" s="6"/>
      <c r="E19" s="6"/>
      <c r="F19" s="6"/>
      <c r="G19" s="236"/>
    </row>
    <row r="20" customFormat="false" ht="15" hidden="false" customHeight="false" outlineLevel="0" collapsed="false">
      <c r="A20" s="235"/>
      <c r="B20" s="6"/>
      <c r="C20" s="6"/>
      <c r="D20" s="6"/>
      <c r="E20" s="6"/>
      <c r="F20" s="6"/>
      <c r="G20" s="236"/>
    </row>
    <row r="21" customFormat="false" ht="15" hidden="false" customHeight="false" outlineLevel="0" collapsed="false">
      <c r="A21" s="235"/>
      <c r="B21" s="6"/>
      <c r="C21" s="6"/>
      <c r="D21" s="6"/>
      <c r="E21" s="6"/>
      <c r="F21" s="6"/>
      <c r="G21" s="236"/>
    </row>
    <row r="22" customFormat="false" ht="15" hidden="false" customHeight="false" outlineLevel="0" collapsed="false">
      <c r="A22" s="235"/>
      <c r="B22" s="6"/>
      <c r="C22" s="6"/>
      <c r="D22" s="6"/>
      <c r="E22" s="6"/>
      <c r="F22" s="6"/>
      <c r="G22" s="236"/>
    </row>
    <row r="23" customFormat="false" ht="15" hidden="false" customHeight="false" outlineLevel="0" collapsed="false">
      <c r="A23" s="235"/>
      <c r="B23" s="6"/>
      <c r="C23" s="6"/>
      <c r="D23" s="6"/>
      <c r="E23" s="6"/>
      <c r="F23" s="6"/>
      <c r="G23" s="236"/>
    </row>
    <row r="24" customFormat="false" ht="15" hidden="false" customHeight="false" outlineLevel="0" collapsed="false">
      <c r="A24" s="235"/>
      <c r="B24" s="6"/>
      <c r="C24" s="6"/>
      <c r="D24" s="6"/>
      <c r="E24" s="6"/>
      <c r="F24" s="6"/>
      <c r="G24" s="236"/>
    </row>
    <row r="25" customFormat="false" ht="15" hidden="false" customHeight="false" outlineLevel="0" collapsed="false">
      <c r="A25" s="235"/>
      <c r="B25" s="6"/>
      <c r="C25" s="6"/>
      <c r="D25" s="6"/>
      <c r="E25" s="6"/>
      <c r="F25" s="6"/>
      <c r="G25" s="236"/>
    </row>
    <row r="26" customFormat="false" ht="15" hidden="false" customHeight="false" outlineLevel="0" collapsed="false">
      <c r="A26" s="235"/>
      <c r="B26" s="6"/>
      <c r="C26" s="6"/>
      <c r="D26" s="6"/>
      <c r="E26" s="6"/>
      <c r="F26" s="6"/>
      <c r="G26" s="236"/>
    </row>
    <row r="27" customFormat="false" ht="15" hidden="false" customHeight="false" outlineLevel="0" collapsed="false">
      <c r="A27" s="235"/>
      <c r="B27" s="6"/>
      <c r="C27" s="6"/>
      <c r="D27" s="6"/>
      <c r="E27" s="6"/>
      <c r="F27" s="6"/>
      <c r="G27" s="236"/>
    </row>
    <row r="28" customFormat="false" ht="15" hidden="false" customHeight="false" outlineLevel="0" collapsed="false">
      <c r="A28" s="235"/>
      <c r="B28" s="6"/>
      <c r="C28" s="6"/>
      <c r="D28" s="6"/>
      <c r="E28" s="6"/>
      <c r="F28" s="6"/>
      <c r="G28" s="236"/>
    </row>
    <row r="29" customFormat="false" ht="15" hidden="false" customHeight="false" outlineLevel="0" collapsed="false">
      <c r="A29" s="235"/>
      <c r="B29" s="6"/>
      <c r="C29" s="6"/>
      <c r="D29" s="6"/>
      <c r="E29" s="6"/>
      <c r="F29" s="6"/>
      <c r="G29" s="236"/>
    </row>
    <row r="30" customFormat="false" ht="15" hidden="false" customHeight="false" outlineLevel="0" collapsed="false">
      <c r="A30" s="235"/>
      <c r="B30" s="6"/>
      <c r="C30" s="6"/>
      <c r="D30" s="6"/>
      <c r="E30" s="6"/>
      <c r="F30" s="6"/>
      <c r="G30" s="236"/>
    </row>
    <row r="31" customFormat="false" ht="15" hidden="false" customHeight="false" outlineLevel="0" collapsed="false">
      <c r="A31" s="235"/>
      <c r="B31" s="6"/>
      <c r="C31" s="6"/>
      <c r="D31" s="6"/>
      <c r="E31" s="6"/>
      <c r="F31" s="6"/>
      <c r="G31" s="236"/>
    </row>
    <row r="32" customFormat="false" ht="15" hidden="false" customHeight="false" outlineLevel="0" collapsed="false">
      <c r="A32" s="235"/>
      <c r="B32" s="6"/>
      <c r="C32" s="6"/>
      <c r="D32" s="6"/>
      <c r="E32" s="6"/>
      <c r="F32" s="6"/>
      <c r="G32" s="236"/>
    </row>
    <row r="33" customFormat="false" ht="15" hidden="false" customHeight="false" outlineLevel="0" collapsed="false">
      <c r="A33" s="235"/>
      <c r="B33" s="6"/>
      <c r="C33" s="6"/>
      <c r="D33" s="6"/>
      <c r="E33" s="6"/>
      <c r="F33" s="6"/>
      <c r="G33" s="236"/>
    </row>
    <row r="34" customFormat="false" ht="15" hidden="false" customHeight="false" outlineLevel="0" collapsed="false">
      <c r="A34" s="235"/>
      <c r="B34" s="6"/>
      <c r="C34" s="6"/>
      <c r="D34" s="6"/>
      <c r="E34" s="6"/>
      <c r="F34" s="6"/>
      <c r="G34" s="236"/>
    </row>
    <row r="35" customFormat="false" ht="15" hidden="false" customHeight="false" outlineLevel="0" collapsed="false">
      <c r="A35" s="235"/>
      <c r="B35" s="6"/>
      <c r="C35" s="6"/>
      <c r="D35" s="6"/>
      <c r="E35" s="6"/>
      <c r="F35" s="6"/>
      <c r="G35" s="236"/>
    </row>
    <row r="36" customFormat="false" ht="15" hidden="false" customHeight="false" outlineLevel="0" collapsed="false">
      <c r="A36" s="235"/>
      <c r="B36" s="6"/>
      <c r="C36" s="6"/>
      <c r="D36" s="6"/>
      <c r="E36" s="6"/>
      <c r="F36" s="6"/>
      <c r="G36" s="236"/>
    </row>
    <row r="37" customFormat="false" ht="15" hidden="false" customHeight="false" outlineLevel="0" collapsed="false">
      <c r="A37" s="235"/>
      <c r="B37" s="6"/>
      <c r="C37" s="6"/>
      <c r="D37" s="6"/>
      <c r="E37" s="6"/>
      <c r="F37" s="6"/>
      <c r="G37" s="236"/>
    </row>
    <row r="38" customFormat="false" ht="15" hidden="false" customHeight="false" outlineLevel="0" collapsed="false">
      <c r="A38" s="235"/>
      <c r="B38" s="6"/>
      <c r="C38" s="6"/>
      <c r="D38" s="6"/>
      <c r="E38" s="6"/>
      <c r="F38" s="6"/>
      <c r="G38" s="236"/>
    </row>
    <row r="39" customFormat="false" ht="15" hidden="false" customHeight="false" outlineLevel="0" collapsed="false">
      <c r="A39" s="235"/>
      <c r="B39" s="6"/>
      <c r="C39" s="6"/>
      <c r="D39" s="6"/>
      <c r="E39" s="6"/>
      <c r="F39" s="6"/>
      <c r="G39" s="236"/>
    </row>
    <row r="40" customFormat="false" ht="15" hidden="false" customHeight="false" outlineLevel="0" collapsed="false">
      <c r="A40" s="235"/>
      <c r="B40" s="6"/>
      <c r="C40" s="6"/>
      <c r="D40" s="6"/>
      <c r="E40" s="6"/>
      <c r="F40" s="6"/>
      <c r="G40" s="236"/>
    </row>
    <row r="41" customFormat="false" ht="15" hidden="false" customHeight="false" outlineLevel="0" collapsed="false">
      <c r="A41" s="235"/>
      <c r="B41" s="6"/>
      <c r="C41" s="6"/>
      <c r="D41" s="6"/>
      <c r="E41" s="6"/>
      <c r="F41" s="6"/>
      <c r="G41" s="236"/>
    </row>
    <row r="42" customFormat="false" ht="15" hidden="false" customHeight="false" outlineLevel="0" collapsed="false">
      <c r="A42" s="235"/>
      <c r="B42" s="6"/>
      <c r="C42" s="6"/>
      <c r="D42" s="6"/>
      <c r="E42" s="6"/>
      <c r="F42" s="6"/>
      <c r="G42" s="236"/>
    </row>
    <row r="43" customFormat="false" ht="15" hidden="false" customHeight="false" outlineLevel="0" collapsed="false">
      <c r="A43" s="235"/>
      <c r="B43" s="6"/>
      <c r="C43" s="6"/>
      <c r="D43" s="6"/>
      <c r="E43" s="6"/>
      <c r="F43" s="6"/>
      <c r="G43" s="236"/>
    </row>
    <row r="44" customFormat="false" ht="15" hidden="false" customHeight="false" outlineLevel="0" collapsed="false">
      <c r="A44" s="235"/>
      <c r="B44" s="6"/>
      <c r="C44" s="6"/>
      <c r="D44" s="6"/>
      <c r="E44" s="6"/>
      <c r="F44" s="6"/>
      <c r="G44" s="236"/>
    </row>
    <row r="45" customFormat="false" ht="15" hidden="false" customHeight="false" outlineLevel="0" collapsed="false">
      <c r="A45" s="235"/>
      <c r="B45" s="6"/>
      <c r="C45" s="6"/>
      <c r="D45" s="6"/>
      <c r="E45" s="6"/>
      <c r="F45" s="6"/>
      <c r="G45" s="236"/>
    </row>
    <row r="46" customFormat="false" ht="15" hidden="false" customHeight="false" outlineLevel="0" collapsed="false">
      <c r="A46" s="235"/>
      <c r="B46" s="6"/>
      <c r="C46" s="6"/>
      <c r="D46" s="6"/>
      <c r="E46" s="6"/>
      <c r="F46" s="6"/>
      <c r="G46" s="236"/>
    </row>
    <row r="47" customFormat="false" ht="15" hidden="false" customHeight="false" outlineLevel="0" collapsed="false">
      <c r="A47" s="235"/>
      <c r="B47" s="6"/>
      <c r="C47" s="6"/>
      <c r="D47" s="6"/>
      <c r="E47" s="6"/>
      <c r="F47" s="6"/>
      <c r="G47" s="236"/>
    </row>
    <row r="48" customFormat="false" ht="15" hidden="false" customHeight="false" outlineLevel="0" collapsed="false">
      <c r="A48" s="235"/>
      <c r="B48" s="6"/>
      <c r="C48" s="6"/>
      <c r="D48" s="6"/>
      <c r="E48" s="6"/>
      <c r="F48" s="6"/>
      <c r="G48" s="236"/>
    </row>
    <row r="49" customFormat="false" ht="15" hidden="false" customHeight="false" outlineLevel="0" collapsed="false">
      <c r="A49" s="235"/>
      <c r="B49" s="6"/>
      <c r="C49" s="6"/>
      <c r="D49" s="6"/>
      <c r="E49" s="6"/>
      <c r="F49" s="6"/>
      <c r="G49" s="236"/>
    </row>
    <row r="50" customFormat="false" ht="15" hidden="false" customHeight="false" outlineLevel="0" collapsed="false">
      <c r="A50" s="235"/>
      <c r="B50" s="6"/>
      <c r="C50" s="6"/>
      <c r="D50" s="6"/>
      <c r="E50" s="6"/>
      <c r="F50" s="6"/>
      <c r="G50" s="236"/>
    </row>
    <row r="51" customFormat="false" ht="15" hidden="false" customHeight="false" outlineLevel="0" collapsed="false">
      <c r="A51" s="235"/>
      <c r="B51" s="6"/>
      <c r="C51" s="6"/>
      <c r="D51" s="6"/>
      <c r="E51" s="6"/>
      <c r="F51" s="6"/>
      <c r="G51" s="236"/>
    </row>
    <row r="52" customFormat="false" ht="15" hidden="false" customHeight="false" outlineLevel="0" collapsed="false">
      <c r="A52" s="235"/>
      <c r="B52" s="6"/>
      <c r="C52" s="6"/>
      <c r="D52" s="6"/>
      <c r="E52" s="6"/>
      <c r="F52" s="6"/>
      <c r="G52" s="236"/>
    </row>
    <row r="53" customFormat="false" ht="15" hidden="false" customHeight="false" outlineLevel="0" collapsed="false">
      <c r="A53" s="235"/>
      <c r="B53" s="6"/>
      <c r="C53" s="6"/>
      <c r="D53" s="6"/>
      <c r="E53" s="6"/>
      <c r="F53" s="6"/>
      <c r="G53" s="236"/>
    </row>
    <row r="54" customFormat="false" ht="15" hidden="false" customHeight="false" outlineLevel="0" collapsed="false">
      <c r="A54" s="235"/>
      <c r="B54" s="6"/>
      <c r="C54" s="6"/>
      <c r="D54" s="6"/>
      <c r="E54" s="6"/>
      <c r="F54" s="6"/>
      <c r="G54" s="236"/>
    </row>
    <row r="55" customFormat="false" ht="15" hidden="false" customHeight="false" outlineLevel="0" collapsed="false">
      <c r="A55" s="235"/>
      <c r="B55" s="6"/>
      <c r="C55" s="6"/>
      <c r="D55" s="6"/>
      <c r="E55" s="6"/>
      <c r="F55" s="6"/>
      <c r="G55" s="236"/>
    </row>
    <row r="56" customFormat="false" ht="15" hidden="false" customHeight="false" outlineLevel="0" collapsed="false">
      <c r="A56" s="235"/>
      <c r="B56" s="6"/>
      <c r="C56" s="6"/>
      <c r="D56" s="6"/>
      <c r="E56" s="6"/>
      <c r="F56" s="6"/>
      <c r="G56" s="236"/>
    </row>
    <row r="57" customFormat="false" ht="15" hidden="false" customHeight="false" outlineLevel="0" collapsed="false">
      <c r="A57" s="235"/>
      <c r="B57" s="6"/>
      <c r="C57" s="6"/>
      <c r="D57" s="6"/>
      <c r="E57" s="6"/>
      <c r="F57" s="6"/>
      <c r="G57" s="236"/>
    </row>
    <row r="58" customFormat="false" ht="15" hidden="false" customHeight="false" outlineLevel="0" collapsed="false">
      <c r="A58" s="235" t="s">
        <v>559</v>
      </c>
      <c r="B58" s="6"/>
      <c r="C58" s="6"/>
      <c r="D58" s="6"/>
      <c r="E58" s="6"/>
      <c r="F58" s="6"/>
      <c r="G58" s="236"/>
    </row>
    <row r="59" customFormat="false" ht="15" hidden="false" customHeight="false" outlineLevel="0" collapsed="false">
      <c r="A59" s="235"/>
      <c r="B59" s="6"/>
      <c r="C59" s="6"/>
      <c r="D59" s="6"/>
      <c r="E59" s="6"/>
      <c r="F59" s="6"/>
      <c r="G59" s="236"/>
    </row>
    <row r="60" customFormat="false" ht="15" hidden="false" customHeight="false" outlineLevel="0" collapsed="false">
      <c r="A60" s="237"/>
      <c r="B60" s="238"/>
      <c r="C60" s="238"/>
      <c r="D60" s="238"/>
      <c r="E60" s="238"/>
      <c r="F60" s="238"/>
      <c r="G60" s="239"/>
    </row>
  </sheetData>
  <mergeCells count="3">
    <mergeCell ref="A1:C3"/>
    <mergeCell ref="D1:G1"/>
    <mergeCell ref="D2:F3"/>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58ED5"/>
    <pageSetUpPr fitToPage="true"/>
  </sheetPr>
  <dimension ref="A1:P64"/>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L7" activeCellId="0" sqref="L7"/>
    </sheetView>
  </sheetViews>
  <sheetFormatPr defaultColWidth="9.15625" defaultRowHeight="15" zeroHeight="false" outlineLevelRow="0" outlineLevelCol="0"/>
  <cols>
    <col collapsed="false" customWidth="true" hidden="false" outlineLevel="0" max="1" min="1" style="18" width="10.71"/>
    <col collapsed="false" customWidth="true" hidden="false" outlineLevel="0" max="2" min="2" style="19" width="17.86"/>
    <col collapsed="false" customWidth="true" hidden="false" outlineLevel="0" max="3" min="3" style="18" width="74.15"/>
    <col collapsed="false" customWidth="true" hidden="false" outlineLevel="0" max="4" min="4" style="52" width="8.14"/>
    <col collapsed="false" customWidth="true" hidden="false" outlineLevel="0" max="5" min="5" style="52" width="7.71"/>
    <col collapsed="false" customWidth="true" hidden="false" outlineLevel="0" max="6" min="6" style="52" width="9.58"/>
    <col collapsed="false" customWidth="true" hidden="false" outlineLevel="0" max="7" min="7" style="240" width="15.86"/>
    <col collapsed="false" customWidth="true" hidden="false" outlineLevel="0" max="8" min="8" style="0" width="14.28"/>
    <col collapsed="false" customWidth="true" hidden="false" outlineLevel="0" max="9" min="9" style="0" width="15.86"/>
    <col collapsed="false" customWidth="true" hidden="false" outlineLevel="0" max="11" min="10" style="241" width="13.43"/>
    <col collapsed="false" customWidth="true" hidden="false" outlineLevel="0" max="12" min="12" style="0" width="12.57"/>
    <col collapsed="false" customWidth="true" hidden="false" outlineLevel="0" max="14" min="14" style="0" width="24"/>
    <col collapsed="false" customWidth="true" hidden="false" outlineLevel="0" max="15" min="15" style="0" width="25.57"/>
    <col collapsed="false" customWidth="true" hidden="false" outlineLevel="0" max="16" min="16" style="0" width="19.99"/>
  </cols>
  <sheetData>
    <row r="1" s="27" customFormat="true" ht="22.5" hidden="false" customHeight="true" outlineLevel="0" collapsed="false">
      <c r="A1" s="242" t="s">
        <v>560</v>
      </c>
      <c r="B1" s="242"/>
      <c r="C1" s="242"/>
      <c r="D1" s="24" t="s">
        <v>24</v>
      </c>
      <c r="E1" s="24"/>
      <c r="F1" s="24"/>
      <c r="G1" s="24"/>
      <c r="H1" s="24"/>
      <c r="I1" s="24"/>
      <c r="J1" s="24"/>
      <c r="K1" s="24"/>
    </row>
    <row r="2" s="27" customFormat="true" ht="22.5" hidden="false" customHeight="true" outlineLevel="0" collapsed="false">
      <c r="A2" s="242"/>
      <c r="B2" s="242"/>
      <c r="C2" s="242"/>
      <c r="D2" s="243" t="str">
        <f aca="false">01_SINTETICO!D2</f>
        <v>OBRA: MODERNIZAÇÃO E ADEQUAÇÃO DA INFRAESTRUTURA FÍSICA DO FÓRUM TRABALHISTA DE GOIÂNIA</v>
      </c>
      <c r="E2" s="243"/>
      <c r="F2" s="243"/>
      <c r="G2" s="243"/>
      <c r="H2" s="243"/>
      <c r="I2" s="243"/>
      <c r="J2" s="29" t="n">
        <f aca="false">'CAPA-DADOS'!E13</f>
        <v>44890</v>
      </c>
      <c r="K2" s="29"/>
    </row>
    <row r="3" s="27" customFormat="true" ht="22.5" hidden="false" customHeight="true" outlineLevel="0" collapsed="false">
      <c r="A3" s="242"/>
      <c r="B3" s="242"/>
      <c r="C3" s="242"/>
      <c r="D3" s="243"/>
      <c r="E3" s="243"/>
      <c r="F3" s="243"/>
      <c r="G3" s="243"/>
      <c r="H3" s="243"/>
      <c r="I3" s="243"/>
      <c r="J3" s="29" t="str">
        <f aca="false">'CAPA-DADOS'!E16</f>
        <v>SINAPI-JULHO/2022</v>
      </c>
      <c r="K3" s="29"/>
      <c r="N3" s="244" t="n">
        <f aca="false">SUM(I7:I1048576)</f>
        <v>9894519.63177394</v>
      </c>
      <c r="O3" s="245" t="n">
        <f aca="false">01_SINTETICO!I100</f>
        <v>9894519.63177395</v>
      </c>
      <c r="P3" s="27" t="n">
        <f aca="false">O3=N3</f>
        <v>1</v>
      </c>
    </row>
    <row r="4" s="37" customFormat="true" ht="15" hidden="false" customHeight="true" outlineLevel="0" collapsed="false">
      <c r="A4" s="32" t="s">
        <v>27</v>
      </c>
      <c r="B4" s="33" t="s">
        <v>28</v>
      </c>
      <c r="C4" s="33" t="s">
        <v>29</v>
      </c>
      <c r="D4" s="32" t="s">
        <v>30</v>
      </c>
      <c r="E4" s="32" t="s">
        <v>31</v>
      </c>
      <c r="F4" s="34" t="s">
        <v>32</v>
      </c>
      <c r="G4" s="246" t="s">
        <v>254</v>
      </c>
      <c r="H4" s="246"/>
      <c r="I4" s="246"/>
      <c r="J4" s="247" t="s">
        <v>561</v>
      </c>
      <c r="K4" s="247"/>
    </row>
    <row r="5" s="37" customFormat="true" ht="15" hidden="false" customHeight="false" outlineLevel="0" collapsed="false">
      <c r="A5" s="32"/>
      <c r="B5" s="33"/>
      <c r="C5" s="33"/>
      <c r="D5" s="32"/>
      <c r="E5" s="32"/>
      <c r="F5" s="34"/>
      <c r="G5" s="248" t="s">
        <v>37</v>
      </c>
      <c r="H5" s="32" t="s">
        <v>38</v>
      </c>
      <c r="I5" s="32" t="s">
        <v>562</v>
      </c>
      <c r="J5" s="249" t="s">
        <v>263</v>
      </c>
      <c r="K5" s="249" t="s">
        <v>563</v>
      </c>
    </row>
    <row r="6" s="37" customFormat="true" ht="15" hidden="false" customHeight="false" outlineLevel="0" collapsed="false">
      <c r="A6" s="32" t="s">
        <v>564</v>
      </c>
      <c r="B6" s="250" t="s">
        <v>565</v>
      </c>
      <c r="C6" s="32" t="s">
        <v>566</v>
      </c>
      <c r="D6" s="250" t="s">
        <v>567</v>
      </c>
      <c r="E6" s="32" t="s">
        <v>568</v>
      </c>
      <c r="F6" s="250" t="s">
        <v>569</v>
      </c>
      <c r="G6" s="32" t="s">
        <v>570</v>
      </c>
      <c r="H6" s="250" t="s">
        <v>571</v>
      </c>
      <c r="I6" s="32" t="s">
        <v>572</v>
      </c>
      <c r="J6" s="250" t="s">
        <v>573</v>
      </c>
      <c r="K6" s="32" t="s">
        <v>574</v>
      </c>
    </row>
    <row r="7" s="257" customFormat="true" ht="76.5" hidden="false" customHeight="false" outlineLevel="0" collapsed="false">
      <c r="A7" s="251" t="s">
        <v>120</v>
      </c>
      <c r="B7" s="252" t="str">
        <f aca="false">VLOOKUP($A7,01_SINTETICO!$A:$M,2,0)</f>
        <v>T.PISO.ELEVADO</v>
      </c>
      <c r="C7" s="252" t="str">
        <f aca="false">VLOOKUP($A7,01_SINTETICO!$A:$M,3,0)</f>
        <v>PISO ELEVADO COMPOSTO POR PLACAS DE GRANITO CINZA ANDORINHA, DIMENSOES 600 x 600 x 20 MM, POLIDO, CORTE RETO, ESTRUTURADO COM TELA DE FIBRA DE VIDRO COLADA NA FACE INFERIOR, APOIADO SOBRE SISTEMA DE PEDESTAIS EM POLIPROPILENO INJETADO. ALTURA DOS PEDESTAIS DEVERA SER DE 18 CM (VARIACAO 3 CM PARA MAIS OU PARA MENOS). SERVIÇO DE INSTALACAO INCLUSO</v>
      </c>
      <c r="D7" s="252" t="str">
        <f aca="false">VLOOKUP($A7,01_SINTETICO!$A:$M,4,0)</f>
        <v>SER.CG</v>
      </c>
      <c r="E7" s="253" t="str">
        <f aca="false">VLOOKUP($A7,01_SINTETICO!$A:$M,5,0)</f>
        <v>M2</v>
      </c>
      <c r="F7" s="253" t="n">
        <f aca="false">VLOOKUP($A7,01_SINTETICO!$A:$M,6,0)</f>
        <v>9640.65</v>
      </c>
      <c r="G7" s="254" t="n">
        <f aca="false">VLOOKUP($A7,01_SINTETICO!$A:$M,11,0)</f>
        <v>5416057.59665139</v>
      </c>
      <c r="H7" s="254" t="n">
        <f aca="false">VLOOKUP($A7,01_SINTETICO!$A:$M,12,0)</f>
        <v>0</v>
      </c>
      <c r="I7" s="254" t="n">
        <f aca="false">VLOOKUP($A7,01_SINTETICO!$A:$M,13,0)</f>
        <v>5416057.59665139</v>
      </c>
      <c r="J7" s="255" t="n">
        <f aca="false">I7/SUM($I$7:$I$1048576)</f>
        <v>0.547379539200568</v>
      </c>
      <c r="K7" s="256" t="n">
        <f aca="false">J7</f>
        <v>0.547379539200569</v>
      </c>
    </row>
    <row r="8" s="257" customFormat="true" ht="25.5" hidden="false" customHeight="false" outlineLevel="0" collapsed="false">
      <c r="A8" s="258" t="s">
        <v>124</v>
      </c>
      <c r="B8" s="259" t="str">
        <f aca="false">VLOOKUP($A8,01_SINTETICO!$A:$M,2,0)</f>
        <v>T.DIV.ACUS</v>
      </c>
      <c r="C8" s="259" t="str">
        <f aca="false">VLOOKUP($A8,01_SINTETICO!$A:$M,3,0)</f>
        <v>PAINEL MODULAR ACUSTICO (DIVISORIA ESPECIAL), INCLUSO SERVICO DE INSTALACAO (VER ESPECIFICACAO COMPLETA NO MEMORIAL)</v>
      </c>
      <c r="D8" s="259" t="str">
        <f aca="false">VLOOKUP($A8,01_SINTETICO!$A:$M,4,0)</f>
        <v>SER.CG</v>
      </c>
      <c r="E8" s="260" t="str">
        <f aca="false">VLOOKUP($A8,01_SINTETICO!$A:$M,5,0)</f>
        <v>M2</v>
      </c>
      <c r="F8" s="260" t="n">
        <f aca="false">VLOOKUP($A8,01_SINTETICO!$A:$M,6,0)</f>
        <v>778.64</v>
      </c>
      <c r="G8" s="261" t="n">
        <f aca="false">VLOOKUP($A8,01_SINTETICO!$A:$M,11,0)</f>
        <v>743491.76545722</v>
      </c>
      <c r="H8" s="261" t="n">
        <f aca="false">VLOOKUP($A8,01_SINTETICO!$A:$M,12,0)</f>
        <v>0</v>
      </c>
      <c r="I8" s="261" t="n">
        <f aca="false">VLOOKUP($A8,01_SINTETICO!$A:$M,13,0)</f>
        <v>743491.76545722</v>
      </c>
      <c r="J8" s="262" t="n">
        <f aca="false">I8/SUM($I$7:$I$1048576)</f>
        <v>0.0751417747527297</v>
      </c>
      <c r="K8" s="256" t="n">
        <f aca="false">J8+K7</f>
        <v>0.622521313953298</v>
      </c>
    </row>
    <row r="9" s="257" customFormat="true" ht="63.75" hidden="false" customHeight="false" outlineLevel="0" collapsed="false">
      <c r="A9" s="251" t="s">
        <v>201</v>
      </c>
      <c r="B9" s="252" t="str">
        <f aca="false">VLOOKUP($A9,01_SINTETICO!$A:$M,2,0)</f>
        <v>T.CARPETE</v>
      </c>
      <c r="C9" s="252" t="str">
        <f aca="false">VLOOKUP($A9,01_SINTETICO!$A:$M,3,0)</f>
        <v>CARPETE EM ROLO, ESPESSURA 9MM (VARIACAO DE ATE 10%) REF. BELGOTEX, LINHA BALTIMORE, COR A DEFINIR, ESPECIFICACOES TECNICAS CONFORME FABRICANTE, INCLUSO ADESIVO ACRILICO PARA PISO E ARGAMASSA ESPECIFICA PARA ASSENTAMENTO DE CARPETE (ESPESSURA DA ARGAMASSA 1CM)</v>
      </c>
      <c r="D9" s="252" t="str">
        <f aca="false">VLOOKUP($A9,01_SINTETICO!$A:$M,4,0)</f>
        <v>SER.CG</v>
      </c>
      <c r="E9" s="253" t="str">
        <f aca="false">VLOOKUP($A9,01_SINTETICO!$A:$M,5,0)</f>
        <v>M2</v>
      </c>
      <c r="F9" s="253" t="n">
        <f aca="false">VLOOKUP($A9,01_SINTETICO!$A:$M,6,0)</f>
        <v>1339.01</v>
      </c>
      <c r="G9" s="254" t="n">
        <f aca="false">VLOOKUP($A9,01_SINTETICO!$A:$M,11,0)</f>
        <v>453469.174513664</v>
      </c>
      <c r="H9" s="254" t="n">
        <f aca="false">VLOOKUP($A9,01_SINTETICO!$A:$M,12,0)</f>
        <v>36790.4091012103</v>
      </c>
      <c r="I9" s="254" t="n">
        <f aca="false">VLOOKUP($A9,01_SINTETICO!$A:$M,13,0)</f>
        <v>490259.583614874</v>
      </c>
      <c r="J9" s="255" t="n">
        <f aca="false">I9/SUM($I$7:$I$1048576)</f>
        <v>0.0495485988062038</v>
      </c>
      <c r="K9" s="256" t="n">
        <f aca="false">J9+K8</f>
        <v>0.672069912759502</v>
      </c>
    </row>
    <row r="10" s="257" customFormat="true" ht="25.5" hidden="false" customHeight="false" outlineLevel="0" collapsed="false">
      <c r="A10" s="258" t="s">
        <v>136</v>
      </c>
      <c r="B10" s="259" t="str">
        <f aca="false">VLOOKUP($A10,01_SINTETICO!$A:$M,2,0)</f>
        <v>T.REINST.ACUS</v>
      </c>
      <c r="C10" s="259" t="str">
        <f aca="false">VLOOKUP($A10,01_SINTETICO!$A:$M,3,0)</f>
        <v>REINSTALACAO DE PAINEL MODULAR ACUSTICO (DIVISORIA ACUSTICA) CONFORME ESPECIFICACAO EXISTENTE NO MEMORIAL</v>
      </c>
      <c r="D10" s="259" t="str">
        <f aca="false">VLOOKUP($A10,01_SINTETICO!$A:$M,4,0)</f>
        <v>SER.CG</v>
      </c>
      <c r="E10" s="260" t="str">
        <f aca="false">VLOOKUP($A10,01_SINTETICO!$A:$M,5,0)</f>
        <v>M2</v>
      </c>
      <c r="F10" s="260" t="n">
        <f aca="false">VLOOKUP($A10,01_SINTETICO!$A:$M,6,0)</f>
        <v>4346.78</v>
      </c>
      <c r="G10" s="261" t="n">
        <f aca="false">VLOOKUP($A10,01_SINTETICO!$A:$M,11,0)</f>
        <v>132713.421814126</v>
      </c>
      <c r="H10" s="261" t="n">
        <f aca="false">VLOOKUP($A10,01_SINTETICO!$A:$M,12,0)</f>
        <v>353017.931581532</v>
      </c>
      <c r="I10" s="261" t="n">
        <f aca="false">VLOOKUP($A10,01_SINTETICO!$A:$M,13,0)</f>
        <v>485731.353395658</v>
      </c>
      <c r="J10" s="262" t="n">
        <f aca="false">I10/SUM($I$7:$I$1048576)</f>
        <v>0.049090948471702</v>
      </c>
      <c r="K10" s="256" t="n">
        <f aca="false">J10+K9</f>
        <v>0.721160861231204</v>
      </c>
    </row>
    <row r="11" s="257" customFormat="true" ht="54.75" hidden="false" customHeight="true" outlineLevel="0" collapsed="false">
      <c r="A11" s="258" t="s">
        <v>142</v>
      </c>
      <c r="B11" s="259" t="str">
        <f aca="false">VLOOKUP($A11,01_SINTETICO!$A:$M,2,0)</f>
        <v>T.REM.ACUS</v>
      </c>
      <c r="C11" s="259" t="str">
        <f aca="false">VLOOKUP($A11,01_SINTETICO!$A:$M,3,0)</f>
        <v>REMOCAO DE PAINEL MODULAR ACUSTICO (DIVISORIA ACUSTICA), CONFORME ESPECIFICACAO EXISTENTE NO MEMORIAL</v>
      </c>
      <c r="D11" s="259" t="str">
        <f aca="false">VLOOKUP($A11,01_SINTETICO!$A:$M,4,0)</f>
        <v>SER.CG</v>
      </c>
      <c r="E11" s="260" t="str">
        <f aca="false">VLOOKUP($A11,01_SINTETICO!$A:$M,5,0)</f>
        <v>M2</v>
      </c>
      <c r="F11" s="260" t="n">
        <f aca="false">VLOOKUP($A11,01_SINTETICO!$A:$M,6,0)</f>
        <v>4346.78</v>
      </c>
      <c r="G11" s="261" t="n">
        <f aca="false">VLOOKUP($A11,01_SINTETICO!$A:$M,11,0)</f>
        <v>83634.7437684408</v>
      </c>
      <c r="H11" s="261" t="n">
        <f aca="false">VLOOKUP($A11,01_SINTETICO!$A:$M,12,0)</f>
        <v>222422.006401455</v>
      </c>
      <c r="I11" s="261" t="n">
        <f aca="false">VLOOKUP($A11,01_SINTETICO!$A:$M,13,0)</f>
        <v>306056.750169896</v>
      </c>
      <c r="J11" s="262" t="n">
        <f aca="false">I11/SUM($I$7:$I$1048576)</f>
        <v>0.0309319463258293</v>
      </c>
      <c r="K11" s="256" t="n">
        <f aca="false">J11+K10</f>
        <v>0.752092807557033</v>
      </c>
    </row>
    <row r="12" s="257" customFormat="true" ht="15" hidden="false" customHeight="false" outlineLevel="0" collapsed="false">
      <c r="A12" s="251" t="s">
        <v>193</v>
      </c>
      <c r="B12" s="252" t="str">
        <f aca="false">VLOOKUP($A12,01_SINTETICO!$A:$M,2,0)</f>
        <v>T.LOG.UTP</v>
      </c>
      <c r="C12" s="252" t="str">
        <f aca="false">VLOOKUP($A12,01_SINTETICO!$A:$M,3,0)</f>
        <v>CABO DE REDE UTP CAT. 6</v>
      </c>
      <c r="D12" s="252" t="str">
        <f aca="false">VLOOKUP($A12,01_SINTETICO!$A:$M,4,0)</f>
        <v>SER.CG</v>
      </c>
      <c r="E12" s="253" t="str">
        <f aca="false">VLOOKUP($A12,01_SINTETICO!$A:$M,5,0)</f>
        <v>M</v>
      </c>
      <c r="F12" s="253" t="n">
        <f aca="false">VLOOKUP($A12,01_SINTETICO!$A:$M,6,0)</f>
        <v>29280</v>
      </c>
      <c r="G12" s="254" t="n">
        <f aca="false">VLOOKUP($A12,01_SINTETICO!$A:$M,11,0)</f>
        <v>220824.6520064</v>
      </c>
      <c r="H12" s="254" t="n">
        <f aca="false">VLOOKUP($A12,01_SINTETICO!$A:$M,12,0)</f>
        <v>34097.539243248</v>
      </c>
      <c r="I12" s="254" t="n">
        <f aca="false">VLOOKUP($A12,01_SINTETICO!$A:$M,13,0)</f>
        <v>254922.191249648</v>
      </c>
      <c r="J12" s="255" t="n">
        <f aca="false">I12/SUM($I$7:$I$1048576)</f>
        <v>0.0257639785190809</v>
      </c>
      <c r="K12" s="256" t="n">
        <f aca="false">J12+K11</f>
        <v>0.777856786076114</v>
      </c>
    </row>
    <row r="13" s="257" customFormat="true" ht="38.25" hidden="false" customHeight="false" outlineLevel="0" collapsed="false">
      <c r="A13" s="251" t="s">
        <v>161</v>
      </c>
      <c r="B13" s="252" t="str">
        <f aca="false">VLOOKUP($A13,01_SINTETICO!$A:$M,2,0)</f>
        <v>T.PINTURA.ACETINADA</v>
      </c>
      <c r="C13" s="252" t="str">
        <f aca="false">VLOOKUP($A13,01_SINTETICO!$A:$M,3,0)</f>
        <v>APLICAÇÃO MANUAL DE PINTURA COM TINTA ACRÍLICA LAVÁVEL ACETINADO EM PAREDES, DUAS DEMÃOS. (REF.: TOQUE DE SEDA PREMIUM BRANCO GELO SUVINIL)</v>
      </c>
      <c r="D13" s="252" t="str">
        <f aca="false">VLOOKUP($A13,01_SINTETICO!$A:$M,4,0)</f>
        <v>SER.CG</v>
      </c>
      <c r="E13" s="253" t="str">
        <f aca="false">VLOOKUP($A13,01_SINTETICO!$A:$M,5,0)</f>
        <v>M2</v>
      </c>
      <c r="F13" s="253" t="n">
        <f aca="false">VLOOKUP($A13,01_SINTETICO!$A:$M,6,0)</f>
        <v>12160.45</v>
      </c>
      <c r="G13" s="254" t="n">
        <f aca="false">VLOOKUP($A13,01_SINTETICO!$A:$M,11,0)</f>
        <v>177571.789030625</v>
      </c>
      <c r="H13" s="254" t="n">
        <f aca="false">VLOOKUP($A13,01_SINTETICO!$A:$M,12,0)</f>
        <v>64039.6203104464</v>
      </c>
      <c r="I13" s="254" t="n">
        <f aca="false">VLOOKUP($A13,01_SINTETICO!$A:$M,13,0)</f>
        <v>241611.409341072</v>
      </c>
      <c r="J13" s="255" t="n">
        <f aca="false">I13/SUM($I$7:$I$1048576)</f>
        <v>0.0244187103904663</v>
      </c>
      <c r="K13" s="256" t="n">
        <f aca="false">J13+K12</f>
        <v>0.80227549646658</v>
      </c>
    </row>
    <row r="14" s="257" customFormat="true" ht="76.5" hidden="false" customHeight="false" outlineLevel="0" collapsed="false">
      <c r="A14" s="45" t="s">
        <v>219</v>
      </c>
      <c r="B14" s="263" t="str">
        <f aca="false">VLOOKUP($A14,01_SINTETICO!$A:$M,2,0)</f>
        <v>T.PISO.ELEV.30</v>
      </c>
      <c r="C14" s="263" t="str">
        <f aca="false">VLOOKUP($A14,01_SINTETICO!$A:$M,3,0)</f>
        <v>PISO ELEVADO COMPOSTO POR PLACAS DE GRANITO CINZA ANDORINHA, DIMENSOES 600 x 600 x 20 MM, POLIDO, CORTE RETO, ESTRUTURADO COM TELA DE FIBRA DE VIDRO COLADA NA FACE INFERIOR, APOIADO SOBRE SISTEMA DE PEDESTAIS EM POLIPROPILENO INJETADO. ALTURA DOS PEDESTAIS DEVERA SER DE 30 CM (VARIACAO 3 CM PARA MAIS OU PARA MENOS). SERVIÇO DE INSTALACAO INCLUSO</v>
      </c>
      <c r="D14" s="263" t="str">
        <f aca="false">VLOOKUP($A14,01_SINTETICO!$A:$M,4,0)</f>
        <v>SER.CG</v>
      </c>
      <c r="E14" s="264" t="str">
        <f aca="false">VLOOKUP($A14,01_SINTETICO!$A:$M,5,0)</f>
        <v>M2</v>
      </c>
      <c r="F14" s="264" t="n">
        <f aca="false">VLOOKUP($A14,01_SINTETICO!$A:$M,6,0)</f>
        <v>383.4</v>
      </c>
      <c r="G14" s="265" t="n">
        <f aca="false">VLOOKUP($A14,01_SINTETICO!$A:$M,11,0)</f>
        <v>220130.369339451</v>
      </c>
      <c r="H14" s="265" t="n">
        <f aca="false">VLOOKUP($A14,01_SINTETICO!$A:$M,12,0)</f>
        <v>0</v>
      </c>
      <c r="I14" s="265" t="n">
        <f aca="false">VLOOKUP($A14,01_SINTETICO!$A:$M,13,0)</f>
        <v>220130.369339451</v>
      </c>
      <c r="J14" s="266" t="n">
        <f aca="false">I14/SUM($I$7:$I$1048576)</f>
        <v>0.0222477065619794</v>
      </c>
      <c r="K14" s="267" t="n">
        <f aca="false">J14+K13</f>
        <v>0.82452320302856</v>
      </c>
    </row>
    <row r="15" s="257" customFormat="true" ht="15" hidden="false" customHeight="false" outlineLevel="0" collapsed="false">
      <c r="A15" s="45" t="s">
        <v>114</v>
      </c>
      <c r="B15" s="263" t="str">
        <f aca="false">VLOOKUP($A15,01_SINTETICO!$A:$M,2,0)</f>
        <v>98685U</v>
      </c>
      <c r="C15" s="263" t="str">
        <f aca="false">VLOOKUP($A15,01_SINTETICO!$A:$M,3,0)</f>
        <v>RODAPÉ EM GRANITO, ALTURA 10 CM. AF_09/2020</v>
      </c>
      <c r="D15" s="263" t="str">
        <f aca="false">VLOOKUP($A15,01_SINTETICO!$A:$M,4,0)</f>
        <v>SER.CG</v>
      </c>
      <c r="E15" s="264" t="str">
        <f aca="false">VLOOKUP($A15,01_SINTETICO!$A:$M,5,0)</f>
        <v>M</v>
      </c>
      <c r="F15" s="264" t="n">
        <f aca="false">VLOOKUP($A15,01_SINTETICO!$A:$M,6,0)</f>
        <v>2394.94</v>
      </c>
      <c r="G15" s="265" t="n">
        <f aca="false">VLOOKUP($A15,01_SINTETICO!$A:$M,11,0)</f>
        <v>192386.87043381</v>
      </c>
      <c r="H15" s="265" t="n">
        <f aca="false">VLOOKUP($A15,01_SINTETICO!$A:$M,12,0)</f>
        <v>21466.0011926277</v>
      </c>
      <c r="I15" s="265" t="n">
        <f aca="false">VLOOKUP($A15,01_SINTETICO!$A:$M,13,0)</f>
        <v>213852.871626438</v>
      </c>
      <c r="J15" s="266" t="n">
        <f aca="false">I15/SUM($I$7:$I$1048576)</f>
        <v>0.0216132646742849</v>
      </c>
      <c r="K15" s="267" t="n">
        <f aca="false">J15+K14</f>
        <v>0.846136467702845</v>
      </c>
    </row>
    <row r="16" s="257" customFormat="true" ht="15" hidden="false" customHeight="false" outlineLevel="0" collapsed="false">
      <c r="A16" s="45" t="s">
        <v>63</v>
      </c>
      <c r="B16" s="263" t="str">
        <f aca="false">VLOOKUP($A16,01_SINTETICO!$A:$M,2,0)</f>
        <v>93572U</v>
      </c>
      <c r="C16" s="263" t="str">
        <f aca="false">VLOOKUP($A16,01_SINTETICO!$A:$M,3,0)</f>
        <v>ENCARREGADO GERAL DE OBRAS COM ENCARGOS COMPLEMENTARES</v>
      </c>
      <c r="D16" s="263" t="str">
        <f aca="false">VLOOKUP($A16,01_SINTETICO!$A:$M,4,0)</f>
        <v>SER.CG</v>
      </c>
      <c r="E16" s="264" t="str">
        <f aca="false">VLOOKUP($A16,01_SINTETICO!$A:$M,5,0)</f>
        <v>MÊS</v>
      </c>
      <c r="F16" s="264" t="n">
        <f aca="false">VLOOKUP($A16,01_SINTETICO!$A:$M,6,0)</f>
        <v>20</v>
      </c>
      <c r="G16" s="265" t="n">
        <f aca="false">VLOOKUP($A16,01_SINTETICO!$A:$M,11,0)</f>
        <v>9395.69254</v>
      </c>
      <c r="H16" s="265" t="n">
        <f aca="false">VLOOKUP($A16,01_SINTETICO!$A:$M,12,0)</f>
        <v>160341.305086116</v>
      </c>
      <c r="I16" s="265" t="n">
        <f aca="false">VLOOKUP($A16,01_SINTETICO!$A:$M,13,0)</f>
        <v>169736.997626116</v>
      </c>
      <c r="J16" s="266" t="n">
        <f aca="false">I16/SUM($I$7:$I$1048576)</f>
        <v>0.0171546476173583</v>
      </c>
      <c r="K16" s="267" t="n">
        <f aca="false">J16+K15</f>
        <v>0.863291115320203</v>
      </c>
    </row>
    <row r="17" s="257" customFormat="true" ht="25.5" hidden="false" customHeight="false" outlineLevel="0" collapsed="false">
      <c r="A17" s="268" t="s">
        <v>139</v>
      </c>
      <c r="B17" s="269" t="str">
        <f aca="false">VLOOKUP($A17,01_SINTETICO!$A:$M,2,0)</f>
        <v>T.REINST.NAVAL</v>
      </c>
      <c r="C17" s="269" t="str">
        <f aca="false">VLOOKUP($A17,01_SINTETICO!$A:$M,3,0)</f>
        <v>REINSTALACAO DE PAINEL MODULAR NAO ACUSTICO (DIVISORIA NAVAL), CONFORME ESPECIFICACAO EXISTENTE NO MEMORIAL</v>
      </c>
      <c r="D17" s="269" t="str">
        <f aca="false">VLOOKUP($A17,01_SINTETICO!$A:$M,4,0)</f>
        <v>SER.CG</v>
      </c>
      <c r="E17" s="270" t="str">
        <f aca="false">VLOOKUP($A17,01_SINTETICO!$A:$M,5,0)</f>
        <v>M2</v>
      </c>
      <c r="F17" s="270" t="n">
        <f aca="false">VLOOKUP($A17,01_SINTETICO!$A:$M,6,0)</f>
        <v>2300.59</v>
      </c>
      <c r="G17" s="271" t="n">
        <f aca="false">VLOOKUP($A17,01_SINTETICO!$A:$M,11,0)</f>
        <v>39806.8025154592</v>
      </c>
      <c r="H17" s="271" t="n">
        <f aca="false">VLOOKUP($A17,01_SINTETICO!$A:$M,12,0)</f>
        <v>105822.340006159</v>
      </c>
      <c r="I17" s="271" t="n">
        <f aca="false">VLOOKUP($A17,01_SINTETICO!$A:$M,13,0)</f>
        <v>145629.142521619</v>
      </c>
      <c r="J17" s="272" t="n">
        <f aca="false">I17/SUM($I$7:$I$1048576)</f>
        <v>0.0147181619665461</v>
      </c>
      <c r="K17" s="267" t="n">
        <f aca="false">J17+K16</f>
        <v>0.878009277286749</v>
      </c>
    </row>
    <row r="18" s="257" customFormat="true" ht="38.25" hidden="false" customHeight="false" outlineLevel="0" collapsed="false">
      <c r="A18" s="45" t="s">
        <v>130</v>
      </c>
      <c r="B18" s="263" t="str">
        <f aca="false">VLOOKUP($A18,01_SINTETICO!$A:$M,2,0)</f>
        <v>T.PORTA.ACUS</v>
      </c>
      <c r="C18" s="263" t="str">
        <f aca="false">VLOOKUP($A18,01_SINTETICO!$A:$M,3,0)</f>
        <v>PORTA MODULAR ACUSTICA (PORTA ACUSTICA), 90X240 CM, INCLUSO FERRAGENS E SERVICO DE INSTALACAO (VER ESPECIFICACAO COMPLETA NO MEMORIAL)</v>
      </c>
      <c r="D18" s="263" t="str">
        <f aca="false">VLOOKUP($A18,01_SINTETICO!$A:$M,4,0)</f>
        <v>SER.CG</v>
      </c>
      <c r="E18" s="264" t="str">
        <f aca="false">VLOOKUP($A18,01_SINTETICO!$A:$M,5,0)</f>
        <v>UN</v>
      </c>
      <c r="F18" s="264" t="n">
        <f aca="false">VLOOKUP($A18,01_SINTETICO!$A:$M,6,0)</f>
        <v>48</v>
      </c>
      <c r="G18" s="265" t="n">
        <f aca="false">VLOOKUP($A18,01_SINTETICO!$A:$M,11,0)</f>
        <v>120348.28</v>
      </c>
      <c r="H18" s="265" t="n">
        <f aca="false">VLOOKUP($A18,01_SINTETICO!$A:$M,12,0)</f>
        <v>0</v>
      </c>
      <c r="I18" s="265" t="n">
        <f aca="false">VLOOKUP($A18,01_SINTETICO!$A:$M,13,0)</f>
        <v>120348.28</v>
      </c>
      <c r="J18" s="266" t="n">
        <f aca="false">I18/SUM($I$7:$I$1048576)</f>
        <v>0.0121631250913414</v>
      </c>
      <c r="K18" s="267" t="n">
        <f aca="false">J18+K17</f>
        <v>0.89017240237809</v>
      </c>
    </row>
    <row r="19" s="257" customFormat="true" ht="25.5" hidden="false" customHeight="false" outlineLevel="0" collapsed="false">
      <c r="A19" s="45" t="s">
        <v>127</v>
      </c>
      <c r="B19" s="263" t="str">
        <f aca="false">VLOOKUP($A19,01_SINTETICO!$A:$M,2,0)</f>
        <v>T.DIV.NAVAL</v>
      </c>
      <c r="C19" s="263" t="str">
        <f aca="false">VLOOKUP($A19,01_SINTETICO!$A:$M,3,0)</f>
        <v>PAINEL MODULAR NAO ACUSTICO (DIVISORIA NAVAL), INCLUSO SERVICO DE INSTALACAO (VER ESPECIFICACAO COMPLETA NO MEMORIAL)</v>
      </c>
      <c r="D19" s="263" t="str">
        <f aca="false">VLOOKUP($A19,01_SINTETICO!$A:$M,4,0)</f>
        <v>SER.CG</v>
      </c>
      <c r="E19" s="264" t="str">
        <f aca="false">VLOOKUP($A19,01_SINTETICO!$A:$M,5,0)</f>
        <v>M2</v>
      </c>
      <c r="F19" s="264" t="n">
        <f aca="false">VLOOKUP($A19,01_SINTETICO!$A:$M,6,0)</f>
        <v>427.99</v>
      </c>
      <c r="G19" s="265" t="n">
        <f aca="false">VLOOKUP($A19,01_SINTETICO!$A:$M,11,0)</f>
        <v>104701.369315833</v>
      </c>
      <c r="H19" s="265" t="n">
        <f aca="false">VLOOKUP($A19,01_SINTETICO!$A:$M,12,0)</f>
        <v>0</v>
      </c>
      <c r="I19" s="265" t="n">
        <f aca="false">VLOOKUP($A19,01_SINTETICO!$A:$M,13,0)</f>
        <v>104701.369315833</v>
      </c>
      <c r="J19" s="266" t="n">
        <f aca="false">I19/SUM($I$7:$I$1048576)</f>
        <v>0.0105817536588244</v>
      </c>
      <c r="K19" s="267" t="n">
        <f aca="false">J19+K18</f>
        <v>0.900754156036915</v>
      </c>
    </row>
    <row r="20" s="257" customFormat="true" ht="15" hidden="false" customHeight="false" outlineLevel="0" collapsed="false">
      <c r="A20" s="45" t="s">
        <v>58</v>
      </c>
      <c r="B20" s="263" t="str">
        <f aca="false">VLOOKUP($A20,01_SINTETICO!$A:$M,2,0)</f>
        <v>100320U</v>
      </c>
      <c r="C20" s="263" t="str">
        <f aca="false">VLOOKUP($A20,01_SINTETICO!$A:$M,3,0)</f>
        <v>ENGENHEIRO CIVIL PLENO COM ENCARGOS COMPLEMENTARES</v>
      </c>
      <c r="D20" s="263" t="str">
        <f aca="false">VLOOKUP($A20,01_SINTETICO!$A:$M,4,0)</f>
        <v>SER.CG</v>
      </c>
      <c r="E20" s="264" t="str">
        <f aca="false">VLOOKUP($A20,01_SINTETICO!$A:$M,5,0)</f>
        <v>MÊS</v>
      </c>
      <c r="F20" s="264" t="n">
        <f aca="false">VLOOKUP($A20,01_SINTETICO!$A:$M,6,0)</f>
        <v>4</v>
      </c>
      <c r="G20" s="265" t="n">
        <f aca="false">VLOOKUP($A20,01_SINTETICO!$A:$M,11,0)</f>
        <v>1410.998316</v>
      </c>
      <c r="H20" s="265" t="n">
        <f aca="false">VLOOKUP($A20,01_SINTETICO!$A:$M,12,0)</f>
        <v>96591.5256930552</v>
      </c>
      <c r="I20" s="265" t="n">
        <f aca="false">VLOOKUP($A20,01_SINTETICO!$A:$M,13,0)</f>
        <v>98002.5240090552</v>
      </c>
      <c r="J20" s="266" t="n">
        <f aca="false">I20/SUM($I$7:$I$1048576)</f>
        <v>0.00990472783482514</v>
      </c>
      <c r="K20" s="267" t="n">
        <f aca="false">J20+K19</f>
        <v>0.91065888387174</v>
      </c>
    </row>
    <row r="21" s="257" customFormat="true" ht="15" hidden="false" customHeight="false" outlineLevel="0" collapsed="false">
      <c r="A21" s="45" t="s">
        <v>169</v>
      </c>
      <c r="B21" s="263" t="str">
        <f aca="false">VLOOKUP($A21,01_SINTETICO!$A:$M,2,0)</f>
        <v>T.ELE.CABOPP</v>
      </c>
      <c r="C21" s="263" t="str">
        <f aca="false">VLOOKUP($A21,01_SINTETICO!$A:$M,3,0)</f>
        <v>CABO PP 3x2.5 MM² - BRANCO</v>
      </c>
      <c r="D21" s="263" t="str">
        <f aca="false">VLOOKUP($A21,01_SINTETICO!$A:$M,4,0)</f>
        <v>SER.CG</v>
      </c>
      <c r="E21" s="264" t="str">
        <f aca="false">VLOOKUP($A21,01_SINTETICO!$A:$M,5,0)</f>
        <v>M</v>
      </c>
      <c r="F21" s="264" t="n">
        <f aca="false">VLOOKUP($A21,01_SINTETICO!$A:$M,6,0)</f>
        <v>4950</v>
      </c>
      <c r="G21" s="265" t="n">
        <f aca="false">VLOOKUP($A21,01_SINTETICO!$A:$M,11,0)</f>
        <v>76778.2499055</v>
      </c>
      <c r="H21" s="265" t="n">
        <f aca="false">VLOOKUP($A21,01_SINTETICO!$A:$M,12,0)</f>
        <v>5764.440548295</v>
      </c>
      <c r="I21" s="265" t="n">
        <f aca="false">VLOOKUP($A21,01_SINTETICO!$A:$M,13,0)</f>
        <v>82542.690453795</v>
      </c>
      <c r="J21" s="266" t="n">
        <f aca="false">I21/SUM($I$7:$I$1048576)</f>
        <v>0.00834226354847267</v>
      </c>
      <c r="K21" s="267" t="n">
        <f aca="false">J21+K20</f>
        <v>0.919001147420213</v>
      </c>
    </row>
    <row r="22" s="257" customFormat="true" ht="25.5" hidden="false" customHeight="false" outlineLevel="0" collapsed="false">
      <c r="A22" s="268" t="s">
        <v>145</v>
      </c>
      <c r="B22" s="269" t="str">
        <f aca="false">VLOOKUP($A22,01_SINTETICO!$A:$M,2,0)</f>
        <v>T.REM.NAVAL</v>
      </c>
      <c r="C22" s="269" t="str">
        <f aca="false">VLOOKUP($A22,01_SINTETICO!$A:$M,3,0)</f>
        <v>REMOCAO DE PAINEL MODULAR NAO ACUSTICO (DIVISORIA NAVAL), CONFORME ESPECIFICACAO EXISTENTE NO MEMORIAL</v>
      </c>
      <c r="D22" s="269" t="str">
        <f aca="false">VLOOKUP($A22,01_SINTETICO!$A:$M,4,0)</f>
        <v>SER.CG</v>
      </c>
      <c r="E22" s="270" t="str">
        <f aca="false">VLOOKUP($A22,01_SINTETICO!$A:$M,5,0)</f>
        <v>M2</v>
      </c>
      <c r="F22" s="270" t="n">
        <f aca="false">VLOOKUP($A22,01_SINTETICO!$A:$M,6,0)</f>
        <v>2300.59</v>
      </c>
      <c r="G22" s="271" t="n">
        <f aca="false">VLOOKUP($A22,01_SINTETICO!$A:$M,11,0)</f>
        <v>21517.5540968336</v>
      </c>
      <c r="H22" s="271" t="n">
        <f aca="false">VLOOKUP($A22,01_SINTETICO!$A:$M,12,0)</f>
        <v>57222.1890445071</v>
      </c>
      <c r="I22" s="271" t="n">
        <f aca="false">VLOOKUP($A22,01_SINTETICO!$A:$M,13,0)</f>
        <v>78739.7431413407</v>
      </c>
      <c r="J22" s="272" t="n">
        <f aca="false">I22/SUM($I$7:$I$1048576)</f>
        <v>0.00795791469132936</v>
      </c>
      <c r="K22" s="267" t="n">
        <f aca="false">J22+K21</f>
        <v>0.926959062111542</v>
      </c>
    </row>
    <row r="23" s="257" customFormat="true" ht="25.5" hidden="false" customHeight="false" outlineLevel="0" collapsed="false">
      <c r="A23" s="45" t="s">
        <v>208</v>
      </c>
      <c r="B23" s="263" t="str">
        <f aca="false">VLOOKUP($A23,01_SINTETICO!$A:$M,2,0)</f>
        <v>T.TATIL</v>
      </c>
      <c r="C23" s="263" t="str">
        <f aca="false">VLOOKUP($A23,01_SINTETICO!$A:$M,3,0)</f>
        <v>PISO TÁTIL ALERTA - ELEMENTOS DISCRETOS, ALMA EM TPU REVESTIDOS COM AÇO INOX - PINO COLA (INCL. COLA E SERVIÇO DE ASSENTAMENTO)</v>
      </c>
      <c r="D23" s="263" t="str">
        <f aca="false">VLOOKUP($A23,01_SINTETICO!$A:$M,4,0)</f>
        <v>SER.CG</v>
      </c>
      <c r="E23" s="264" t="str">
        <f aca="false">VLOOKUP($A23,01_SINTETICO!$A:$M,5,0)</f>
        <v>M</v>
      </c>
      <c r="F23" s="264" t="n">
        <f aca="false">VLOOKUP($A23,01_SINTETICO!$A:$M,6,0)</f>
        <v>250.2</v>
      </c>
      <c r="G23" s="265" t="n">
        <f aca="false">VLOOKUP($A23,01_SINTETICO!$A:$M,11,0)</f>
        <v>56399.7182359777</v>
      </c>
      <c r="H23" s="265" t="n">
        <f aca="false">VLOOKUP($A23,01_SINTETICO!$A:$M,12,0)</f>
        <v>21507.3751916962</v>
      </c>
      <c r="I23" s="265" t="n">
        <f aca="false">VLOOKUP($A23,01_SINTETICO!$A:$M,13,0)</f>
        <v>77907.0934276739</v>
      </c>
      <c r="J23" s="266" t="n">
        <f aca="false">I23/SUM($I$7:$I$1048576)</f>
        <v>0.00787376207506764</v>
      </c>
      <c r="K23" s="267" t="n">
        <f aca="false">J23+K22</f>
        <v>0.934832824186609</v>
      </c>
    </row>
    <row r="24" s="257" customFormat="true" ht="38.25" hidden="false" customHeight="false" outlineLevel="0" collapsed="false">
      <c r="A24" s="45" t="s">
        <v>197</v>
      </c>
      <c r="B24" s="263" t="str">
        <f aca="false">VLOOKUP($A24,01_SINTETICO!$A:$M,2,0)</f>
        <v>T.REVEST.GRANITO</v>
      </c>
      <c r="C24" s="263" t="str">
        <f aca="false">VLOOKUP($A24,01_SINTETICO!$A:$M,3,0)</f>
        <v>REVESTIMENTO EM GRANITO, POLIDO, TIPO ANDORINHA/ QUARTZ/ CASTELO/ CORUMBA OU OUTROS EQUIVALENTES DA REGIAO, FORMATO MAIOR OU IGUAL A 3025 CM2, E = *2*CM</v>
      </c>
      <c r="D24" s="263" t="str">
        <f aca="false">VLOOKUP($A24,01_SINTETICO!$A:$M,4,0)</f>
        <v>SER.CG</v>
      </c>
      <c r="E24" s="264" t="str">
        <f aca="false">VLOOKUP($A24,01_SINTETICO!$A:$M,5,0)</f>
        <v>M2</v>
      </c>
      <c r="F24" s="264" t="n">
        <f aca="false">VLOOKUP($A24,01_SINTETICO!$A:$M,6,0)</f>
        <v>134.31</v>
      </c>
      <c r="G24" s="265" t="n">
        <f aca="false">VLOOKUP($A24,01_SINTETICO!$A:$M,11,0)</f>
        <v>64372.7196792794</v>
      </c>
      <c r="H24" s="265" t="n">
        <f aca="false">VLOOKUP($A24,01_SINTETICO!$A:$M,12,0)</f>
        <v>4779.45700806806</v>
      </c>
      <c r="I24" s="265" t="n">
        <f aca="false">VLOOKUP($A24,01_SINTETICO!$A:$M,13,0)</f>
        <v>69152.1766873475</v>
      </c>
      <c r="J24" s="266" t="n">
        <f aca="false">I24/SUM($I$7:$I$1048576)</f>
        <v>0.0069889372360515</v>
      </c>
      <c r="K24" s="267" t="n">
        <f aca="false">J24+K23</f>
        <v>0.941821761422661</v>
      </c>
    </row>
    <row r="25" s="257" customFormat="true" ht="25.5" hidden="false" customHeight="false" outlineLevel="0" collapsed="false">
      <c r="A25" s="45" t="s">
        <v>152</v>
      </c>
      <c r="B25" s="263" t="str">
        <f aca="false">VLOOKUP($A25,01_SINTETICO!$A:$M,2,0)</f>
        <v>88488U</v>
      </c>
      <c r="C25" s="263" t="str">
        <f aca="false">VLOOKUP($A25,01_SINTETICO!$A:$M,3,0)</f>
        <v>APLICAÇÃO MANUAL DE PINTURA COM TINTA LÁTEX ACRÍLICA EM TETO, DUAS DEMÃOS. AF_06/2014</v>
      </c>
      <c r="D25" s="263" t="str">
        <f aca="false">VLOOKUP($A25,01_SINTETICO!$A:$M,4,0)</f>
        <v>SER.CG</v>
      </c>
      <c r="E25" s="264" t="str">
        <f aca="false">VLOOKUP($A25,01_SINTETICO!$A:$M,5,0)</f>
        <v>M2</v>
      </c>
      <c r="F25" s="264" t="n">
        <f aca="false">VLOOKUP($A25,01_SINTETICO!$A:$M,6,0)</f>
        <v>3250.09</v>
      </c>
      <c r="G25" s="265" t="n">
        <f aca="false">VLOOKUP($A25,01_SINTETICO!$A:$M,11,0)</f>
        <v>41242.5973910704</v>
      </c>
      <c r="H25" s="265" t="n">
        <f aca="false">VLOOKUP($A25,01_SINTETICO!$A:$M,12,0)</f>
        <v>22286.887738519</v>
      </c>
      <c r="I25" s="265" t="n">
        <f aca="false">VLOOKUP($A25,01_SINTETICO!$A:$M,13,0)</f>
        <v>63529.4851295894</v>
      </c>
      <c r="J25" s="266" t="n">
        <f aca="false">I25/SUM($I$7:$I$1048576)</f>
        <v>0.00642067401893663</v>
      </c>
      <c r="K25" s="267" t="n">
        <f aca="false">J25+K24</f>
        <v>0.948242435441598</v>
      </c>
    </row>
    <row r="26" s="257" customFormat="true" ht="51" hidden="false" customHeight="false" outlineLevel="0" collapsed="false">
      <c r="A26" s="45" t="s">
        <v>222</v>
      </c>
      <c r="B26" s="263" t="str">
        <f aca="false">VLOOKUP($A26,01_SINTETICO!$A:$M,2,0)</f>
        <v>T.RAMPA</v>
      </c>
      <c r="C26" s="263" t="str">
        <f aca="false">VLOOKUP($A26,01_SINTETICO!$A:$M,3,0)</f>
        <v>RAMPA DE PISO ELEVADO, CONSTITUIDO COM CHAPA DE ACO CARBONO, APOIADO EM TRES BARRAS DE METALON 100X50MM, REVESTIMENTO EM GRANITO, INCLUSIVE NAS LATERAIS. INCLUSO SERVIÇO DE INSTALACAO INCLINACAO MAXIMA 10%, REVESTIDO COM GRANITO</v>
      </c>
      <c r="D26" s="263" t="str">
        <f aca="false">VLOOKUP($A26,01_SINTETICO!$A:$M,4,0)</f>
        <v>SER.CG</v>
      </c>
      <c r="E26" s="264" t="str">
        <f aca="false">VLOOKUP($A26,01_SINTETICO!$A:$M,5,0)</f>
        <v>UN</v>
      </c>
      <c r="F26" s="264" t="n">
        <f aca="false">VLOOKUP($A26,01_SINTETICO!$A:$M,6,0)</f>
        <v>36</v>
      </c>
      <c r="G26" s="265" t="n">
        <f aca="false">VLOOKUP($A26,01_SINTETICO!$A:$M,11,0)</f>
        <v>47413.06031592</v>
      </c>
      <c r="H26" s="265" t="n">
        <f aca="false">VLOOKUP($A26,01_SINTETICO!$A:$M,12,0)</f>
        <v>3921.32793039437</v>
      </c>
      <c r="I26" s="265" t="n">
        <f aca="false">VLOOKUP($A26,01_SINTETICO!$A:$M,13,0)</f>
        <v>51334.3882463144</v>
      </c>
      <c r="J26" s="266" t="n">
        <f aca="false">I26/SUM($I$7:$I$1048576)</f>
        <v>0.00518816376708839</v>
      </c>
      <c r="K26" s="267" t="n">
        <f aca="false">J26+K25</f>
        <v>0.953430599208686</v>
      </c>
    </row>
    <row r="27" s="257" customFormat="true" ht="38.25" hidden="false" customHeight="false" outlineLevel="0" collapsed="false">
      <c r="A27" s="45" t="s">
        <v>110</v>
      </c>
      <c r="B27" s="263" t="str">
        <f aca="false">VLOOKUP($A27,01_SINTETICO!$A:$M,2,0)</f>
        <v>T.REMOCAO.PISO</v>
      </c>
      <c r="C27" s="263" t="str">
        <f aca="false">VLOOKUP($A27,01_SINTETICO!$A:$M,3,0)</f>
        <v>REMOCAO, CARGA, TRANSPORTE VERTICAL E EMPILHAMENTO DE PLACA DE PISO ELEVADO 60X60 CM COMPOSTO POR CONCRETO CELULAR, CHAPA DE AÇO E BASE/HASTE/CRUZETAS EM AÇO</v>
      </c>
      <c r="D27" s="263" t="str">
        <f aca="false">VLOOKUP($A27,01_SINTETICO!$A:$M,4,0)</f>
        <v>SER.CG</v>
      </c>
      <c r="E27" s="264" t="str">
        <f aca="false">VLOOKUP($A27,01_SINTETICO!$A:$M,5,0)</f>
        <v>M2</v>
      </c>
      <c r="F27" s="264" t="n">
        <f aca="false">VLOOKUP($A27,01_SINTETICO!$A:$M,6,0)</f>
        <v>10024.05</v>
      </c>
      <c r="G27" s="265" t="n">
        <f aca="false">VLOOKUP($A27,01_SINTETICO!$A:$M,11,0)</f>
        <v>13284.80129184</v>
      </c>
      <c r="H27" s="265" t="n">
        <f aca="false">VLOOKUP($A27,01_SINTETICO!$A:$M,12,0)</f>
        <v>27426.0564084635</v>
      </c>
      <c r="I27" s="265" t="n">
        <f aca="false">VLOOKUP($A27,01_SINTETICO!$A:$M,13,0)</f>
        <v>40710.8577003035</v>
      </c>
      <c r="J27" s="266" t="n">
        <f aca="false">I27/SUM($I$7:$I$1048576)</f>
        <v>0.00411448551474596</v>
      </c>
      <c r="K27" s="267" t="n">
        <f aca="false">J27+K26</f>
        <v>0.957545084723432</v>
      </c>
    </row>
    <row r="28" s="257" customFormat="true" ht="25.5" hidden="false" customHeight="false" outlineLevel="0" collapsed="false">
      <c r="A28" s="45" t="s">
        <v>190</v>
      </c>
      <c r="B28" s="263" t="str">
        <f aca="false">VLOOKUP($A28,01_SINTETICO!$A:$M,2,0)</f>
        <v>T.LOG.RJ45.MACHO</v>
      </c>
      <c r="C28" s="263" t="str">
        <f aca="false">VLOOKUP($A28,01_SINTETICO!$A:$M,3,0)</f>
        <v>CONECTOR RJ 45 MACHO</v>
      </c>
      <c r="D28" s="263" t="str">
        <f aca="false">VLOOKUP($A28,01_SINTETICO!$A:$M,4,0)</f>
        <v>SER.CG</v>
      </c>
      <c r="E28" s="264" t="str">
        <f aca="false">VLOOKUP($A28,01_SINTETICO!$A:$M,5,0)</f>
        <v>UN</v>
      </c>
      <c r="F28" s="264" t="n">
        <f aca="false">VLOOKUP($A28,01_SINTETICO!$A:$M,6,0)</f>
        <v>2928</v>
      </c>
      <c r="G28" s="265" t="n">
        <f aca="false">VLOOKUP($A28,01_SINTETICO!$A:$M,11,0)</f>
        <v>19820.29173696</v>
      </c>
      <c r="H28" s="265" t="n">
        <f aca="false">VLOOKUP($A28,01_SINTETICO!$A:$M,12,0)</f>
        <v>19321.9389045072</v>
      </c>
      <c r="I28" s="265" t="n">
        <f aca="false">VLOOKUP($A28,01_SINTETICO!$A:$M,13,0)</f>
        <v>39142.2306414672</v>
      </c>
      <c r="J28" s="266" t="n">
        <f aca="false">I28/SUM($I$7:$I$1048576)</f>
        <v>0.00395595057649601</v>
      </c>
      <c r="K28" s="267" t="n">
        <f aca="false">J28+K27</f>
        <v>0.961501035299928</v>
      </c>
    </row>
    <row r="29" s="257" customFormat="true" ht="15" hidden="false" customHeight="false" outlineLevel="0" collapsed="false">
      <c r="A29" s="45" t="s">
        <v>244</v>
      </c>
      <c r="B29" s="263" t="str">
        <f aca="false">VLOOKUP($A29,01_SINTETICO!$A:$M,2,0)</f>
        <v>T.LIMPEZA</v>
      </c>
      <c r="C29" s="263" t="str">
        <f aca="false">VLOOKUP($A29,01_SINTETICO!$A:$M,3,0)</f>
        <v>LIMPEZA PERMANENTE E FINAL DE OBRA</v>
      </c>
      <c r="D29" s="263" t="str">
        <f aca="false">VLOOKUP($A29,01_SINTETICO!$A:$M,4,0)</f>
        <v>SER.CG</v>
      </c>
      <c r="E29" s="264" t="str">
        <f aca="false">VLOOKUP($A29,01_SINTETICO!$A:$M,5,0)</f>
        <v>M2</v>
      </c>
      <c r="F29" s="264" t="n">
        <f aca="false">VLOOKUP($A29,01_SINTETICO!$A:$M,6,0)</f>
        <v>10024.05</v>
      </c>
      <c r="G29" s="265" t="n">
        <f aca="false">VLOOKUP($A29,01_SINTETICO!$A:$M,11,0)</f>
        <v>19311.803054388</v>
      </c>
      <c r="H29" s="265" t="n">
        <f aca="false">VLOOKUP($A29,01_SINTETICO!$A:$M,12,0)</f>
        <v>19198.2394859244</v>
      </c>
      <c r="I29" s="265" t="n">
        <f aca="false">VLOOKUP($A29,01_SINTETICO!$A:$M,13,0)</f>
        <v>38510.0425403124</v>
      </c>
      <c r="J29" s="266" t="n">
        <f aca="false">I29/SUM($I$7:$I$1048576)</f>
        <v>0.00389205782326677</v>
      </c>
      <c r="K29" s="267" t="n">
        <f aca="false">J29+K28</f>
        <v>0.965393093123195</v>
      </c>
    </row>
    <row r="30" s="257" customFormat="true" ht="25.5" hidden="false" customHeight="false" outlineLevel="0" collapsed="false">
      <c r="A30" s="45" t="s">
        <v>172</v>
      </c>
      <c r="B30" s="263" t="str">
        <f aca="false">VLOOKUP($A30,01_SINTETICO!$A:$M,2,0)</f>
        <v>T.ELE.CAIXACOMDISJUNTOR</v>
      </c>
      <c r="C30" s="263" t="str">
        <f aca="false">VLOOKUP($A30,01_SINTETICO!$A:$M,3,0)</f>
        <v>CAIXA DE SOBREPOR COM DISJUNTOR MONOPOLAR 6A</v>
      </c>
      <c r="D30" s="263" t="str">
        <f aca="false">VLOOKUP($A30,01_SINTETICO!$A:$M,4,0)</f>
        <v>SER.CG</v>
      </c>
      <c r="E30" s="264" t="str">
        <f aca="false">VLOOKUP($A30,01_SINTETICO!$A:$M,5,0)</f>
        <v>UN</v>
      </c>
      <c r="F30" s="264" t="n">
        <f aca="false">VLOOKUP($A30,01_SINTETICO!$A:$M,6,0)</f>
        <v>550</v>
      </c>
      <c r="G30" s="265" t="n">
        <f aca="false">VLOOKUP($A30,01_SINTETICO!$A:$M,11,0)</f>
        <v>32380.667033</v>
      </c>
      <c r="H30" s="265" t="n">
        <f aca="false">VLOOKUP($A30,01_SINTETICO!$A:$M,12,0)</f>
        <v>5017.1982549975</v>
      </c>
      <c r="I30" s="265" t="n">
        <f aca="false">VLOOKUP($A30,01_SINTETICO!$A:$M,13,0)</f>
        <v>37397.8652879975</v>
      </c>
      <c r="J30" s="266" t="n">
        <f aca="false">I30/SUM($I$7:$I$1048576)</f>
        <v>0.00377965446325489</v>
      </c>
      <c r="K30" s="267" t="n">
        <f aca="false">J30+K29</f>
        <v>0.96917274758645</v>
      </c>
    </row>
    <row r="31" s="257" customFormat="true" ht="25.5" hidden="false" customHeight="false" outlineLevel="0" collapsed="false">
      <c r="A31" s="45" t="s">
        <v>204</v>
      </c>
      <c r="B31" s="263" t="str">
        <f aca="false">VLOOKUP($A31,01_SINTETICO!$A:$M,2,0)</f>
        <v>T.RODAPE.CARPETE</v>
      </c>
      <c r="C31" s="263" t="str">
        <f aca="false">VLOOKUP($A31,01_SINTETICO!$A:$M,3,0)</f>
        <v>RODAPE EM POLIESTIRENO, COR A DEFINIR, ALTURA 10CM, ESPESSURA 16MM PARA PISO CARPETE (INCL. REGULARIZACAO DE SUPERFICIE)</v>
      </c>
      <c r="D31" s="263" t="str">
        <f aca="false">VLOOKUP($A31,01_SINTETICO!$A:$M,4,0)</f>
        <v>SER.CG</v>
      </c>
      <c r="E31" s="264" t="str">
        <f aca="false">VLOOKUP($A31,01_SINTETICO!$A:$M,5,0)</f>
        <v>M</v>
      </c>
      <c r="F31" s="264" t="n">
        <f aca="false">VLOOKUP($A31,01_SINTETICO!$A:$M,6,0)</f>
        <v>408.22</v>
      </c>
      <c r="G31" s="265" t="n">
        <f aca="false">VLOOKUP($A31,01_SINTETICO!$A:$M,11,0)</f>
        <v>26970.9281826818</v>
      </c>
      <c r="H31" s="265" t="n">
        <f aca="false">VLOOKUP($A31,01_SINTETICO!$A:$M,12,0)</f>
        <v>3319.86017503849</v>
      </c>
      <c r="I31" s="265" t="n">
        <f aca="false">VLOOKUP($A31,01_SINTETICO!$A:$M,13,0)</f>
        <v>30290.7883577203</v>
      </c>
      <c r="J31" s="266" t="n">
        <f aca="false">I31/SUM($I$7:$I$1048576)</f>
        <v>0.00306137028223669</v>
      </c>
      <c r="K31" s="267" t="n">
        <f aca="false">J31+K30</f>
        <v>0.972234117868686</v>
      </c>
    </row>
    <row r="32" s="257" customFormat="true" ht="25.5" hidden="false" customHeight="false" outlineLevel="0" collapsed="false">
      <c r="A32" s="45" t="s">
        <v>149</v>
      </c>
      <c r="B32" s="263" t="str">
        <f aca="false">VLOOKUP($A32,01_SINTETICO!$A:$M,2,0)</f>
        <v>102494U</v>
      </c>
      <c r="C32" s="263" t="str">
        <f aca="false">VLOOKUP($A32,01_SINTETICO!$A:$M,3,0)</f>
        <v>PINTURA DE PISO COM TINTA EPÓXI, APLICAÇÃO MANUAL, 2 DEMÃOS, INCLUSO PRIMER EPÓXI. AF_05/2021</v>
      </c>
      <c r="D32" s="263" t="str">
        <f aca="false">VLOOKUP($A32,01_SINTETICO!$A:$M,4,0)</f>
        <v>SER.CG</v>
      </c>
      <c r="E32" s="264" t="str">
        <f aca="false">VLOOKUP($A32,01_SINTETICO!$A:$M,5,0)</f>
        <v>M2</v>
      </c>
      <c r="F32" s="264" t="n">
        <f aca="false">VLOOKUP($A32,01_SINTETICO!$A:$M,6,0)</f>
        <v>327.8</v>
      </c>
      <c r="G32" s="265" t="n">
        <f aca="false">VLOOKUP($A32,01_SINTETICO!$A:$M,11,0)</f>
        <v>19586.9332418245</v>
      </c>
      <c r="H32" s="265" t="n">
        <f aca="false">VLOOKUP($A32,01_SINTETICO!$A:$M,12,0)</f>
        <v>2599.29898535467</v>
      </c>
      <c r="I32" s="265" t="n">
        <f aca="false">VLOOKUP($A32,01_SINTETICO!$A:$M,13,0)</f>
        <v>22186.2322271792</v>
      </c>
      <c r="J32" s="266" t="n">
        <f aca="false">I32/SUM($I$7:$I$1048576)</f>
        <v>0.00224227482008659</v>
      </c>
      <c r="K32" s="267" t="n">
        <f aca="false">J32+K31</f>
        <v>0.974476392688773</v>
      </c>
    </row>
    <row r="33" s="257" customFormat="true" ht="25.5" hidden="false" customHeight="false" outlineLevel="0" collapsed="false">
      <c r="A33" s="268" t="s">
        <v>117</v>
      </c>
      <c r="B33" s="269" t="str">
        <f aca="false">VLOOKUP($A33,01_SINTETICO!$A:$M,2,0)</f>
        <v>T.FURO.PISO</v>
      </c>
      <c r="C33" s="269" t="str">
        <f aca="false">VLOOKUP($A33,01_SINTETICO!$A:$M,3,0)</f>
        <v>FURACAO CIRCULAR 25MM EM PISO ELEVADO DE GRANITO PARA PASSAGEM DE CABOS ELETRICOS/LOGICOS</v>
      </c>
      <c r="D33" s="269" t="str">
        <f aca="false">VLOOKUP($A33,01_SINTETICO!$A:$M,4,0)</f>
        <v>SER.CG</v>
      </c>
      <c r="E33" s="270" t="str">
        <f aca="false">VLOOKUP($A33,01_SINTETICO!$A:$M,5,0)</f>
        <v>UN</v>
      </c>
      <c r="F33" s="270" t="n">
        <f aca="false">VLOOKUP($A33,01_SINTETICO!$A:$M,6,0)</f>
        <v>600</v>
      </c>
      <c r="G33" s="271" t="n">
        <f aca="false">VLOOKUP($A33,01_SINTETICO!$A:$M,11,0)</f>
        <v>21925.8</v>
      </c>
      <c r="H33" s="271" t="n">
        <f aca="false">VLOOKUP($A33,01_SINTETICO!$A:$M,12,0)</f>
        <v>0</v>
      </c>
      <c r="I33" s="271" t="n">
        <f aca="false">VLOOKUP($A33,01_SINTETICO!$A:$M,13,0)</f>
        <v>21925.8</v>
      </c>
      <c r="J33" s="272" t="n">
        <f aca="false">I33/SUM($I$7:$I$1048576)</f>
        <v>0.00221595396400957</v>
      </c>
      <c r="K33" s="267" t="n">
        <f aca="false">J33+K32</f>
        <v>0.976692346652782</v>
      </c>
    </row>
    <row r="34" s="257" customFormat="true" ht="25.5" hidden="false" customHeight="false" outlineLevel="0" collapsed="false">
      <c r="A34" s="45" t="s">
        <v>187</v>
      </c>
      <c r="B34" s="263" t="str">
        <f aca="false">VLOOKUP($A34,01_SINTETICO!$A:$M,2,0)</f>
        <v>T.ELE.TOMADA</v>
      </c>
      <c r="C34" s="263" t="str">
        <f aca="false">VLOOKUP($A34,01_SINTETICO!$A:$M,3,0)</f>
        <v>AQUISICAO E INSTALACAO DE PONTOS DE TOMADA EM ESTACAO DE TRABALHO</v>
      </c>
      <c r="D34" s="263" t="str">
        <f aca="false">VLOOKUP($A34,01_SINTETICO!$A:$M,4,0)</f>
        <v>SER.CG</v>
      </c>
      <c r="E34" s="264" t="str">
        <f aca="false">VLOOKUP($A34,01_SINTETICO!$A:$M,5,0)</f>
        <v>UN</v>
      </c>
      <c r="F34" s="264" t="n">
        <f aca="false">VLOOKUP($A34,01_SINTETICO!$A:$M,6,0)</f>
        <v>881</v>
      </c>
      <c r="G34" s="265" t="n">
        <f aca="false">VLOOKUP($A34,01_SINTETICO!$A:$M,11,0)</f>
        <v>13470.55910564</v>
      </c>
      <c r="H34" s="265" t="n">
        <f aca="false">VLOOKUP($A34,01_SINTETICO!$A:$M,12,0)</f>
        <v>8036.63938664145</v>
      </c>
      <c r="I34" s="265" t="n">
        <f aca="false">VLOOKUP($A34,01_SINTETICO!$A:$M,13,0)</f>
        <v>21507.1984922814</v>
      </c>
      <c r="J34" s="266" t="n">
        <f aca="false">I34/SUM($I$7:$I$1048576)</f>
        <v>0.00217364756377016</v>
      </c>
      <c r="K34" s="267" t="n">
        <f aca="false">J34+K33</f>
        <v>0.978865994216553</v>
      </c>
    </row>
    <row r="35" s="257" customFormat="true" ht="15" hidden="false" customHeight="false" outlineLevel="0" collapsed="false">
      <c r="A35" s="45" t="s">
        <v>218</v>
      </c>
      <c r="B35" s="263" t="str">
        <f aca="false">VLOOKUP($A35,01_SINTETICO!$A:$M,2,0)</f>
        <v>98685U</v>
      </c>
      <c r="C35" s="263" t="str">
        <f aca="false">VLOOKUP($A35,01_SINTETICO!$A:$M,3,0)</f>
        <v>RODAPÉ EM GRANITO, ALTURA 10 CM. AF_09/2020</v>
      </c>
      <c r="D35" s="263" t="str">
        <f aca="false">VLOOKUP($A35,01_SINTETICO!$A:$M,4,0)</f>
        <v>SER.CG</v>
      </c>
      <c r="E35" s="264" t="str">
        <f aca="false">VLOOKUP($A35,01_SINTETICO!$A:$M,5,0)</f>
        <v>M</v>
      </c>
      <c r="F35" s="264" t="n">
        <f aca="false">VLOOKUP($A35,01_SINTETICO!$A:$M,6,0)</f>
        <v>237.6</v>
      </c>
      <c r="G35" s="265" t="n">
        <f aca="false">VLOOKUP($A35,01_SINTETICO!$A:$M,11,0)</f>
        <v>19086.5409634786</v>
      </c>
      <c r="H35" s="265" t="n">
        <f aca="false">VLOOKUP($A35,01_SINTETICO!$A:$M,12,0)</f>
        <v>2129.62407549598</v>
      </c>
      <c r="I35" s="265" t="n">
        <f aca="false">VLOOKUP($A35,01_SINTETICO!$A:$M,13,0)</f>
        <v>21216.1650389745</v>
      </c>
      <c r="J35" s="266" t="n">
        <f aca="false">I35/SUM($I$7:$I$1048576)</f>
        <v>0.00214423396269221</v>
      </c>
      <c r="K35" s="267" t="n">
        <f aca="false">J35+K34</f>
        <v>0.981010228179245</v>
      </c>
    </row>
    <row r="36" s="257" customFormat="true" ht="25.5" hidden="false" customHeight="false" outlineLevel="0" collapsed="false">
      <c r="A36" s="45" t="s">
        <v>241</v>
      </c>
      <c r="B36" s="263" t="str">
        <f aca="false">VLOOKUP($A36,01_SINTETICO!$A:$M,2,0)</f>
        <v>T.CANTONEIRA.ALUM</v>
      </c>
      <c r="C36" s="263" t="str">
        <f aca="false">VLOOKUP($A36,01_SINTETICO!$A:$M,3,0)</f>
        <v>FRISO DE ALUMÍNIO DE 1.1/4'' (ABAS IGUAIS) COLADA EM LOCAIS ONDE HA MUDANCA DE MATERIAL DO PISO</v>
      </c>
      <c r="D36" s="263" t="str">
        <f aca="false">VLOOKUP($A36,01_SINTETICO!$A:$M,4,0)</f>
        <v>SER.CG</v>
      </c>
      <c r="E36" s="264" t="str">
        <f aca="false">VLOOKUP($A36,01_SINTETICO!$A:$M,5,0)</f>
        <v>M</v>
      </c>
      <c r="F36" s="264" t="n">
        <f aca="false">VLOOKUP($A36,01_SINTETICO!$A:$M,6,0)</f>
        <v>448.96</v>
      </c>
      <c r="G36" s="265" t="n">
        <f aca="false">VLOOKUP($A36,01_SINTETICO!$A:$M,11,0)</f>
        <v>19430.855032368</v>
      </c>
      <c r="H36" s="265" t="n">
        <f aca="false">VLOOKUP($A36,01_SINTETICO!$A:$M,12,0)</f>
        <v>614.18300413225</v>
      </c>
      <c r="I36" s="265" t="n">
        <f aca="false">VLOOKUP($A36,01_SINTETICO!$A:$M,13,0)</f>
        <v>20045.0380365002</v>
      </c>
      <c r="J36" s="266" t="n">
        <f aca="false">I36/SUM($I$7:$I$1048576)</f>
        <v>0.00202587278437755</v>
      </c>
      <c r="K36" s="267" t="n">
        <f aca="false">J36+K35</f>
        <v>0.983036100963622</v>
      </c>
    </row>
    <row r="37" s="257" customFormat="true" ht="25.5" hidden="false" customHeight="false" outlineLevel="0" collapsed="false">
      <c r="A37" s="45" t="s">
        <v>103</v>
      </c>
      <c r="B37" s="263" t="str">
        <f aca="false">VLOOKUP($A37,01_SINTETICO!$A:$M,2,0)</f>
        <v>T.ENSACAMENTO</v>
      </c>
      <c r="C37" s="263" t="str">
        <f aca="false">VLOOKUP($A37,01_SINTETICO!$A:$M,3,0)</f>
        <v>ENSACAMENTO DE ENTULHO, INCLUSO TRANSPORTE VERTICAL E DESPEJO EM CAÇAMBA ESTACIONÁRIA</v>
      </c>
      <c r="D37" s="263" t="str">
        <f aca="false">VLOOKUP($A37,01_SINTETICO!$A:$M,4,0)</f>
        <v>SER.CG</v>
      </c>
      <c r="E37" s="264" t="str">
        <f aca="false">VLOOKUP($A37,01_SINTETICO!$A:$M,5,0)</f>
        <v>KG</v>
      </c>
      <c r="F37" s="264" t="n">
        <f aca="false">VLOOKUP($A37,01_SINTETICO!$A:$M,6,0)</f>
        <v>195360.17</v>
      </c>
      <c r="G37" s="265" t="n">
        <f aca="false">VLOOKUP($A37,01_SINTETICO!$A:$M,11,0)</f>
        <v>12012.635900927</v>
      </c>
      <c r="H37" s="265" t="n">
        <f aca="false">VLOOKUP($A37,01_SINTETICO!$A:$M,12,0)</f>
        <v>8017.65610065843</v>
      </c>
      <c r="I37" s="265" t="n">
        <f aca="false">VLOOKUP($A37,01_SINTETICO!$A:$M,13,0)</f>
        <v>20030.2920015854</v>
      </c>
      <c r="J37" s="266" t="n">
        <f aca="false">I37/SUM($I$7:$I$1048576)</f>
        <v>0.00202438246089914</v>
      </c>
      <c r="K37" s="267" t="n">
        <f aca="false">J37+K36</f>
        <v>0.985060483424522</v>
      </c>
    </row>
    <row r="38" customFormat="false" ht="15" hidden="false" customHeight="false" outlineLevel="0" collapsed="false">
      <c r="A38" s="45" t="s">
        <v>215</v>
      </c>
      <c r="B38" s="263" t="str">
        <f aca="false">VLOOKUP($A38,01_SINTETICO!$A:$M,2,0)</f>
        <v>98671U</v>
      </c>
      <c r="C38" s="263" t="str">
        <f aca="false">VLOOKUP($A38,01_SINTETICO!$A:$M,3,0)</f>
        <v>PISO EM GRANITO APLICADO EM AMBIENTES INTERNOS. AF_09/2020</v>
      </c>
      <c r="D38" s="263" t="str">
        <f aca="false">VLOOKUP($A38,01_SINTETICO!$A:$M,4,0)</f>
        <v>SER.CG</v>
      </c>
      <c r="E38" s="264" t="str">
        <f aca="false">VLOOKUP($A38,01_SINTETICO!$A:$M,5,0)</f>
        <v>M2</v>
      </c>
      <c r="F38" s="264" t="n">
        <f aca="false">VLOOKUP($A38,01_SINTETICO!$A:$M,6,0)</f>
        <v>34.2</v>
      </c>
      <c r="G38" s="265" t="n">
        <f aca="false">VLOOKUP($A38,01_SINTETICO!$A:$M,11,0)</f>
        <v>15588.8652729888</v>
      </c>
      <c r="H38" s="265" t="n">
        <f aca="false">VLOOKUP($A38,01_SINTETICO!$A:$M,12,0)</f>
        <v>1217.01607978503</v>
      </c>
      <c r="I38" s="265" t="n">
        <f aca="false">VLOOKUP($A38,01_SINTETICO!$A:$M,13,0)</f>
        <v>16805.8813527738</v>
      </c>
      <c r="J38" s="266" t="n">
        <f aca="false">I38/SUM($I$7:$I$1048576)</f>
        <v>0.00169850401820475</v>
      </c>
      <c r="K38" s="267" t="n">
        <f aca="false">J38+K37</f>
        <v>0.986758987442726</v>
      </c>
      <c r="L38" s="257"/>
    </row>
    <row r="39" customFormat="false" ht="25.5" hidden="false" customHeight="false" outlineLevel="0" collapsed="false">
      <c r="A39" s="45" t="s">
        <v>93</v>
      </c>
      <c r="B39" s="263" t="str">
        <f aca="false">VLOOKUP($A39,01_SINTETICO!$A:$M,2,0)</f>
        <v>97629U</v>
      </c>
      <c r="C39" s="263" t="str">
        <f aca="false">VLOOKUP($A39,01_SINTETICO!$A:$M,3,0)</f>
        <v>DEMOLIÇÃO DE LAJES, DE FORMA MECANIZADA COM MARTELETE, SEM REAPROVEITAMENTO. AF_12/2017</v>
      </c>
      <c r="D39" s="263" t="str">
        <f aca="false">VLOOKUP($A39,01_SINTETICO!$A:$M,4,0)</f>
        <v>SER.CG</v>
      </c>
      <c r="E39" s="264" t="str">
        <f aca="false">VLOOKUP($A39,01_SINTETICO!$A:$M,5,0)</f>
        <v>M3</v>
      </c>
      <c r="F39" s="264" t="n">
        <f aca="false">VLOOKUP($A39,01_SINTETICO!$A:$M,6,0)</f>
        <v>130.24</v>
      </c>
      <c r="G39" s="265" t="n">
        <f aca="false">VLOOKUP($A39,01_SINTETICO!$A:$M,11,0)</f>
        <v>5219.189783672</v>
      </c>
      <c r="H39" s="265" t="n">
        <f aca="false">VLOOKUP($A39,01_SINTETICO!$A:$M,12,0)</f>
        <v>11061.2659248246</v>
      </c>
      <c r="I39" s="265" t="n">
        <f aca="false">VLOOKUP($A39,01_SINTETICO!$A:$M,13,0)</f>
        <v>16280.4557084966</v>
      </c>
      <c r="J39" s="266" t="n">
        <f aca="false">I39/SUM($I$7:$I$1048576)</f>
        <v>0.00164540132460961</v>
      </c>
      <c r="K39" s="267" t="n">
        <f aca="false">J39+K38</f>
        <v>0.988404388767336</v>
      </c>
      <c r="L39" s="257"/>
    </row>
    <row r="40" customFormat="false" ht="38.25" hidden="false" customHeight="false" outlineLevel="0" collapsed="false">
      <c r="A40" s="45" t="s">
        <v>165</v>
      </c>
      <c r="B40" s="263" t="str">
        <f aca="false">VLOOKUP($A40,01_SINTETICO!$A:$M,2,0)</f>
        <v>T.ENCHIMENTO</v>
      </c>
      <c r="C40" s="263" t="str">
        <f aca="false">VLOOKUP($A40,01_SINTETICO!$A:$M,3,0)</f>
        <v>ENCHIMENTO EM ARGAMASSA DE MURETA PERIFERICA DOS CORREDORES (LADO RUA T-51), DEVENDO SER REQUADRADAS COM ALTURA ACABADA DE 12CM E LARGURA DE 37CM</v>
      </c>
      <c r="D40" s="263" t="str">
        <f aca="false">VLOOKUP($A40,01_SINTETICO!$A:$M,4,0)</f>
        <v>SER.CG</v>
      </c>
      <c r="E40" s="264" t="str">
        <f aca="false">VLOOKUP($A40,01_SINTETICO!$A:$M,5,0)</f>
        <v>M3</v>
      </c>
      <c r="F40" s="264" t="n">
        <f aca="false">VLOOKUP($A40,01_SINTETICO!$A:$M,6,0)</f>
        <v>12.92</v>
      </c>
      <c r="G40" s="265" t="n">
        <f aca="false">VLOOKUP($A40,01_SINTETICO!$A:$M,11,0)</f>
        <v>11804.8912362035</v>
      </c>
      <c r="H40" s="265" t="n">
        <f aca="false">VLOOKUP($A40,01_SINTETICO!$A:$M,12,0)</f>
        <v>4396.21881165345</v>
      </c>
      <c r="I40" s="265" t="n">
        <f aca="false">VLOOKUP($A40,01_SINTETICO!$A:$M,13,0)</f>
        <v>16201.1100478569</v>
      </c>
      <c r="J40" s="266" t="n">
        <f aca="false">I40/SUM($I$7:$I$1048576)</f>
        <v>0.00163738217223106</v>
      </c>
      <c r="K40" s="267" t="n">
        <f aca="false">J40+K39</f>
        <v>0.990041770939567</v>
      </c>
      <c r="L40" s="257"/>
    </row>
    <row r="41" customFormat="false" ht="25.5" hidden="false" customHeight="false" outlineLevel="0" collapsed="false">
      <c r="A41" s="45" t="s">
        <v>175</v>
      </c>
      <c r="B41" s="263" t="str">
        <f aca="false">VLOOKUP($A41,01_SINTETICO!$A:$M,2,0)</f>
        <v>T.ELE.CONECTORCERÂMICA</v>
      </c>
      <c r="C41" s="263" t="str">
        <f aca="false">VLOOKUP($A41,01_SINTETICO!$A:$M,3,0)</f>
        <v>CONECTOR CERÂMICA TRIPOLAR PARA CABOS ATÉ 10 MM²</v>
      </c>
      <c r="D41" s="263" t="str">
        <f aca="false">VLOOKUP($A41,01_SINTETICO!$A:$M,4,0)</f>
        <v>SER.CG</v>
      </c>
      <c r="E41" s="264" t="str">
        <f aca="false">VLOOKUP($A41,01_SINTETICO!$A:$M,5,0)</f>
        <v>UN</v>
      </c>
      <c r="F41" s="264" t="n">
        <f aca="false">VLOOKUP($A41,01_SINTETICO!$A:$M,6,0)</f>
        <v>550</v>
      </c>
      <c r="G41" s="265" t="n">
        <f aca="false">VLOOKUP($A41,01_SINTETICO!$A:$M,11,0)</f>
        <v>9217.910845</v>
      </c>
      <c r="H41" s="265" t="n">
        <f aca="false">VLOOKUP($A41,01_SINTETICO!$A:$M,12,0)</f>
        <v>3202.466971275</v>
      </c>
      <c r="I41" s="265" t="n">
        <f aca="false">VLOOKUP($A41,01_SINTETICO!$A:$M,13,0)</f>
        <v>12420.377816275</v>
      </c>
      <c r="J41" s="266" t="n">
        <f aca="false">I41/SUM($I$7:$I$1048576)</f>
        <v>0.00125527850552642</v>
      </c>
      <c r="K41" s="267" t="n">
        <f aca="false">J41+K40</f>
        <v>0.991297049445093</v>
      </c>
      <c r="L41" s="257"/>
    </row>
    <row r="42" customFormat="false" ht="15" hidden="false" customHeight="false" outlineLevel="0" collapsed="false">
      <c r="A42" s="268" t="s">
        <v>97</v>
      </c>
      <c r="B42" s="269" t="str">
        <f aca="false">VLOOKUP($A42,01_SINTETICO!$A:$M,2,0)</f>
        <v>T.CACAMBA</v>
      </c>
      <c r="C42" s="269" t="str">
        <f aca="false">VLOOKUP($A42,01_SINTETICO!$A:$M,3,0)</f>
        <v>CAÇAMBA ESTACIONÁRIA PARA ENTULHOS. CAP. 6M³</v>
      </c>
      <c r="D42" s="269" t="str">
        <f aca="false">VLOOKUP($A42,01_SINTETICO!$A:$M,4,0)</f>
        <v>SER.CG</v>
      </c>
      <c r="E42" s="270" t="str">
        <f aca="false">VLOOKUP($A42,01_SINTETICO!$A:$M,5,0)</f>
        <v>UN</v>
      </c>
      <c r="F42" s="270" t="n">
        <f aca="false">VLOOKUP($A42,01_SINTETICO!$A:$M,6,0)</f>
        <v>29</v>
      </c>
      <c r="G42" s="271" t="n">
        <f aca="false">VLOOKUP($A42,01_SINTETICO!$A:$M,11,0)</f>
        <v>11892.7163333333</v>
      </c>
      <c r="H42" s="271" t="n">
        <f aca="false">VLOOKUP($A42,01_SINTETICO!$A:$M,12,0)</f>
        <v>0</v>
      </c>
      <c r="I42" s="271" t="n">
        <f aca="false">VLOOKUP($A42,01_SINTETICO!$A:$M,13,0)</f>
        <v>11892.7163333333</v>
      </c>
      <c r="J42" s="272" t="n">
        <f aca="false">I42/SUM($I$7:$I$1048576)</f>
        <v>0.0012019498445526</v>
      </c>
      <c r="K42" s="267" t="n">
        <f aca="false">J42+K41</f>
        <v>0.992498999289646</v>
      </c>
      <c r="L42" s="257"/>
    </row>
    <row r="43" customFormat="false" ht="38.25" hidden="false" customHeight="false" outlineLevel="0" collapsed="false">
      <c r="A43" s="268" t="s">
        <v>133</v>
      </c>
      <c r="B43" s="269" t="str">
        <f aca="false">VLOOKUP($A43,01_SINTETICO!$A:$M,2,0)</f>
        <v>T.PORTA.NAVAL</v>
      </c>
      <c r="C43" s="269" t="str">
        <f aca="false">VLOOKUP($A43,01_SINTETICO!$A:$M,3,0)</f>
        <v>PORTA MODULAR NAO ACUSTICA (PORTA NAVAL), 90X210 CM, INCLUSO FERRAGENS E SERVICO DE INSTALACAO (VER ESPECIFICACAO COMPLETA NO MEMORIAL)</v>
      </c>
      <c r="D43" s="269" t="str">
        <f aca="false">VLOOKUP($A43,01_SINTETICO!$A:$M,4,0)</f>
        <v>SER.CG</v>
      </c>
      <c r="E43" s="270" t="str">
        <f aca="false">VLOOKUP($A43,01_SINTETICO!$A:$M,5,0)</f>
        <v>UN</v>
      </c>
      <c r="F43" s="270" t="n">
        <f aca="false">VLOOKUP($A43,01_SINTETICO!$A:$M,6,0)</f>
        <v>17</v>
      </c>
      <c r="G43" s="271" t="n">
        <f aca="false">VLOOKUP($A43,01_SINTETICO!$A:$M,11,0)</f>
        <v>10892.2502</v>
      </c>
      <c r="H43" s="271" t="n">
        <f aca="false">VLOOKUP($A43,01_SINTETICO!$A:$M,12,0)</f>
        <v>0</v>
      </c>
      <c r="I43" s="271" t="n">
        <f aca="false">VLOOKUP($A43,01_SINTETICO!$A:$M,13,0)</f>
        <v>10892.2502</v>
      </c>
      <c r="J43" s="272" t="n">
        <f aca="false">I43/SUM($I$7:$I$1048576)</f>
        <v>0.00110083668589853</v>
      </c>
      <c r="K43" s="267" t="n">
        <f aca="false">J43+K42</f>
        <v>0.993599835975544</v>
      </c>
      <c r="L43" s="257"/>
    </row>
    <row r="44" customFormat="false" ht="15" hidden="false" customHeight="false" outlineLevel="0" collapsed="false">
      <c r="A44" s="45" t="s">
        <v>181</v>
      </c>
      <c r="B44" s="263" t="str">
        <f aca="false">VLOOKUP($A44,01_SINTETICO!$A:$M,2,0)</f>
        <v>T.ELE.PONTOS</v>
      </c>
      <c r="C44" s="263" t="str">
        <f aca="false">VLOOKUP($A44,01_SINTETICO!$A:$M,3,0)</f>
        <v>REMANEJAMENTO DE PONTOS ELETRICOS NO PISO</v>
      </c>
      <c r="D44" s="263" t="str">
        <f aca="false">VLOOKUP($A44,01_SINTETICO!$A:$M,4,0)</f>
        <v>SER.CG</v>
      </c>
      <c r="E44" s="264" t="str">
        <f aca="false">VLOOKUP($A44,01_SINTETICO!$A:$M,5,0)</f>
        <v>UN</v>
      </c>
      <c r="F44" s="264" t="n">
        <f aca="false">VLOOKUP($A44,01_SINTETICO!$A:$M,6,0)</f>
        <v>550</v>
      </c>
      <c r="G44" s="265" t="n">
        <f aca="false">VLOOKUP($A44,01_SINTETICO!$A:$M,11,0)</f>
        <v>6433.443874</v>
      </c>
      <c r="H44" s="265" t="n">
        <f aca="false">VLOOKUP($A44,01_SINTETICO!$A:$M,12,0)</f>
        <v>3842.96036553</v>
      </c>
      <c r="I44" s="265" t="n">
        <f aca="false">VLOOKUP($A44,01_SINTETICO!$A:$M,13,0)</f>
        <v>10276.40423953</v>
      </c>
      <c r="J44" s="266" t="n">
        <f aca="false">I44/SUM($I$7:$I$1048576)</f>
        <v>0.0010385955682507</v>
      </c>
      <c r="K44" s="267" t="n">
        <f aca="false">J44+K43</f>
        <v>0.994638431543795</v>
      </c>
      <c r="L44" s="257"/>
    </row>
    <row r="45" customFormat="false" ht="25.5" hidden="false" customHeight="false" outlineLevel="0" collapsed="false">
      <c r="A45" s="268" t="s">
        <v>158</v>
      </c>
      <c r="B45" s="269" t="str">
        <f aca="false">VLOOKUP($A45,01_SINTETICO!$A:$M,2,0)</f>
        <v>88495U</v>
      </c>
      <c r="C45" s="269" t="str">
        <f aca="false">VLOOKUP($A45,01_SINTETICO!$A:$M,3,0)</f>
        <v>APLICAÇÃO E LIXAMENTO DE MASSA LÁTEX EM PAREDES, UMA DEMÃO. AF_06/2014</v>
      </c>
      <c r="D45" s="269" t="str">
        <f aca="false">VLOOKUP($A45,01_SINTETICO!$A:$M,4,0)</f>
        <v>SER.CG</v>
      </c>
      <c r="E45" s="270" t="str">
        <f aca="false">VLOOKUP($A45,01_SINTETICO!$A:$M,5,0)</f>
        <v>M2</v>
      </c>
      <c r="F45" s="270" t="n">
        <f aca="false">VLOOKUP($A45,01_SINTETICO!$A:$M,6,0)</f>
        <v>709.41</v>
      </c>
      <c r="G45" s="271" t="n">
        <f aca="false">VLOOKUP($A45,01_SINTETICO!$A:$M,11,0)</f>
        <v>4388.64669687528</v>
      </c>
      <c r="H45" s="271" t="n">
        <f aca="false">VLOOKUP($A45,01_SINTETICO!$A:$M,12,0)</f>
        <v>4671.56062594129</v>
      </c>
      <c r="I45" s="271" t="n">
        <f aca="false">VLOOKUP($A45,01_SINTETICO!$A:$M,13,0)</f>
        <v>9060.20732281657</v>
      </c>
      <c r="J45" s="272" t="n">
        <f aca="false">I45/SUM($I$7:$I$1048576)</f>
        <v>0.000915679351802166</v>
      </c>
      <c r="K45" s="267" t="n">
        <f aca="false">J45+K44</f>
        <v>0.995554110895597</v>
      </c>
      <c r="L45" s="257"/>
    </row>
    <row r="46" customFormat="false" ht="25.5" hidden="false" customHeight="false" outlineLevel="0" collapsed="false">
      <c r="A46" s="268" t="s">
        <v>89</v>
      </c>
      <c r="B46" s="269" t="str">
        <f aca="false">VLOOKUP($A46,01_SINTETICO!$A:$M,2,0)</f>
        <v>T.PROT.INST</v>
      </c>
      <c r="C46" s="269" t="str">
        <f aca="false">VLOOKUP($A46,01_SINTETICO!$A:$M,3,0)</f>
        <v>PROTEÇÃO DE INSTALAÇÕES, VIDROS E EQUIPAMENTOS, MOBILIARIO, ESTACOES DE TRABALHO, ETC.</v>
      </c>
      <c r="D46" s="269" t="str">
        <f aca="false">VLOOKUP($A46,01_SINTETICO!$A:$M,4,0)</f>
        <v>SER.CG</v>
      </c>
      <c r="E46" s="270" t="str">
        <f aca="false">VLOOKUP($A46,01_SINTETICO!$A:$M,5,0)</f>
        <v>M2</v>
      </c>
      <c r="F46" s="270" t="n">
        <f aca="false">VLOOKUP($A46,01_SINTETICO!$A:$M,6,0)</f>
        <v>2506.01</v>
      </c>
      <c r="G46" s="271" t="n">
        <f aca="false">VLOOKUP($A46,01_SINTETICO!$A:$M,11,0)</f>
        <v>4646.012728682</v>
      </c>
      <c r="H46" s="271" t="n">
        <f aca="false">VLOOKUP($A46,01_SINTETICO!$A:$M,12,0)</f>
        <v>1714.12681551303</v>
      </c>
      <c r="I46" s="271" t="n">
        <f aca="false">VLOOKUP($A46,01_SINTETICO!$A:$M,13,0)</f>
        <v>6360.13954419503</v>
      </c>
      <c r="J46" s="272" t="n">
        <f aca="false">I46/SUM($I$7:$I$1048576)</f>
        <v>0.000642794171004616</v>
      </c>
      <c r="K46" s="267" t="n">
        <f aca="false">J46+K45</f>
        <v>0.996196905066602</v>
      </c>
      <c r="L46" s="257"/>
    </row>
    <row r="47" customFormat="false" ht="38.25" hidden="false" customHeight="false" outlineLevel="0" collapsed="false">
      <c r="A47" s="45" t="s">
        <v>212</v>
      </c>
      <c r="B47" s="263" t="str">
        <f aca="false">VLOOKUP($A47,01_SINTETICO!$A:$M,2,0)</f>
        <v>101159U</v>
      </c>
      <c r="C47" s="263" t="str">
        <f aca="false">VLOOKUP($A47,01_SINTETICO!$A:$M,3,0)</f>
        <v>ALVENARIA DE VEDAÇÃO DE BLOCOS CERÂMICOS MACIÇOS DE 5X10X20CM (ESPESSURA 10CM) E ARGAMASSA DE ASSENTAMENTO COM PREPARO EM BETONEIRA. AF_05/2020</v>
      </c>
      <c r="D47" s="263" t="str">
        <f aca="false">VLOOKUP($A47,01_SINTETICO!$A:$M,4,0)</f>
        <v>SER.CG</v>
      </c>
      <c r="E47" s="264" t="str">
        <f aca="false">VLOOKUP($A47,01_SINTETICO!$A:$M,5,0)</f>
        <v>M2</v>
      </c>
      <c r="F47" s="264" t="n">
        <f aca="false">VLOOKUP($A47,01_SINTETICO!$A:$M,6,0)</f>
        <v>34.2</v>
      </c>
      <c r="G47" s="265" t="n">
        <f aca="false">VLOOKUP($A47,01_SINTETICO!$A:$M,11,0)</f>
        <v>3610.89962689786</v>
      </c>
      <c r="H47" s="265" t="n">
        <f aca="false">VLOOKUP($A47,01_SINTETICO!$A:$M,12,0)</f>
        <v>2093.04623062722</v>
      </c>
      <c r="I47" s="265" t="n">
        <f aca="false">VLOOKUP($A47,01_SINTETICO!$A:$M,13,0)</f>
        <v>5703.94585752508</v>
      </c>
      <c r="J47" s="266" t="n">
        <f aca="false">I47/SUM($I$7:$I$1048576)</f>
        <v>0.000576475268107831</v>
      </c>
      <c r="K47" s="267" t="n">
        <f aca="false">J47+K46</f>
        <v>0.99677338033471</v>
      </c>
      <c r="L47" s="257"/>
    </row>
    <row r="48" customFormat="false" ht="38.25" hidden="false" customHeight="false" outlineLevel="0" collapsed="false">
      <c r="A48" s="268" t="s">
        <v>74</v>
      </c>
      <c r="B48" s="269" t="n">
        <f aca="false">VLOOKUP($A48,01_SINTETICO!$A:$M,2,0)</f>
        <v>10527</v>
      </c>
      <c r="C48" s="269" t="str">
        <f aca="false">VLOOKUP($A48,01_SINTETICO!$A:$M,3,0)</f>
        <v>LOCACAO DE ANDAIME METALICO TUBULAR DE ENCAIXE, TIPO DE TORRE, COM LARGURA DE 1 ATE 1,5 M E ALTURA DE *1,00* M (INCLUSO SAPATAS FIXAS OU RODIZIOS)</v>
      </c>
      <c r="D48" s="269" t="str">
        <f aca="false">VLOOKUP($A48,01_SINTETICO!$A:$M,4,0)</f>
        <v>MAT.</v>
      </c>
      <c r="E48" s="270" t="str">
        <f aca="false">VLOOKUP($A48,01_SINTETICO!$A:$M,5,0)</f>
        <v>MXMES</v>
      </c>
      <c r="F48" s="270" t="n">
        <f aca="false">VLOOKUP($A48,01_SINTETICO!$A:$M,6,0)</f>
        <v>192</v>
      </c>
      <c r="G48" s="271" t="n">
        <f aca="false">VLOOKUP($A48,01_SINTETICO!$A:$M,11,0)</f>
        <v>4677.504</v>
      </c>
      <c r="H48" s="271" t="n">
        <f aca="false">VLOOKUP($A48,01_SINTETICO!$A:$M,12,0)</f>
        <v>0</v>
      </c>
      <c r="I48" s="271" t="n">
        <f aca="false">VLOOKUP($A48,01_SINTETICO!$A:$M,13,0)</f>
        <v>4677.504</v>
      </c>
      <c r="J48" s="272" t="n">
        <f aca="false">I48/SUM($I$7:$I$1048576)</f>
        <v>0.000472736845655375</v>
      </c>
      <c r="K48" s="267" t="n">
        <f aca="false">J48+K47</f>
        <v>0.997246117180365</v>
      </c>
      <c r="L48" s="257"/>
    </row>
    <row r="49" customFormat="false" ht="25.5" hidden="false" customHeight="false" outlineLevel="0" collapsed="false">
      <c r="A49" s="45" t="s">
        <v>82</v>
      </c>
      <c r="B49" s="263" t="str">
        <f aca="false">VLOOKUP($A49,01_SINTETICO!$A:$M,2,0)</f>
        <v>97064U</v>
      </c>
      <c r="C49" s="263" t="str">
        <f aca="false">VLOOKUP($A49,01_SINTETICO!$A:$M,3,0)</f>
        <v>MONTAGEM E DESMONTAGEM DE ANDAIME TUBULAR TIPO ?TORRE? (EXCLUSIVE ANDAIME E LIMPEZA). AF_11/2017</v>
      </c>
      <c r="D49" s="263" t="str">
        <f aca="false">VLOOKUP($A49,01_SINTETICO!$A:$M,4,0)</f>
        <v>SER.CG</v>
      </c>
      <c r="E49" s="264" t="str">
        <f aca="false">VLOOKUP($A49,01_SINTETICO!$A:$M,5,0)</f>
        <v>M</v>
      </c>
      <c r="F49" s="264" t="n">
        <f aca="false">VLOOKUP($A49,01_SINTETICO!$A:$M,6,0)</f>
        <v>192</v>
      </c>
      <c r="G49" s="265" t="n">
        <f aca="false">VLOOKUP($A49,01_SINTETICO!$A:$M,11,0)</f>
        <v>966.356699794637</v>
      </c>
      <c r="H49" s="265" t="n">
        <f aca="false">VLOOKUP($A49,01_SINTETICO!$A:$M,12,0)</f>
        <v>3345.32528195609</v>
      </c>
      <c r="I49" s="265" t="n">
        <f aca="false">VLOOKUP($A49,01_SINTETICO!$A:$M,13,0)</f>
        <v>4311.68198175073</v>
      </c>
      <c r="J49" s="266" t="n">
        <f aca="false">I49/SUM($I$7:$I$1048576)</f>
        <v>0.000435764659853194</v>
      </c>
      <c r="K49" s="267" t="n">
        <f aca="false">J49+K48</f>
        <v>0.997681881840218</v>
      </c>
      <c r="L49" s="257"/>
    </row>
    <row r="50" customFormat="false" ht="25.5" hidden="false" customHeight="false" outlineLevel="0" collapsed="false">
      <c r="A50" s="45" t="s">
        <v>178</v>
      </c>
      <c r="B50" s="263" t="str">
        <f aca="false">VLOOKUP($A50,01_SINTETICO!$A:$M,2,0)</f>
        <v>T.ELE.INTERRUPTOR</v>
      </c>
      <c r="C50" s="263" t="str">
        <f aca="false">VLOOKUP($A50,01_SINTETICO!$A:$M,3,0)</f>
        <v>REMANEJAMENTO DE INTERRUPTOR EM DIVISORIAS</v>
      </c>
      <c r="D50" s="263" t="str">
        <f aca="false">VLOOKUP($A50,01_SINTETICO!$A:$M,4,0)</f>
        <v>SER.CG</v>
      </c>
      <c r="E50" s="264" t="str">
        <f aca="false">VLOOKUP($A50,01_SINTETICO!$A:$M,5,0)</f>
        <v>UN</v>
      </c>
      <c r="F50" s="264" t="n">
        <f aca="false">VLOOKUP($A50,01_SINTETICO!$A:$M,6,0)</f>
        <v>336</v>
      </c>
      <c r="G50" s="265" t="n">
        <f aca="false">VLOOKUP($A50,01_SINTETICO!$A:$M,11,0)</f>
        <v>1934.75597952</v>
      </c>
      <c r="H50" s="265" t="n">
        <f aca="false">VLOOKUP($A50,01_SINTETICO!$A:$M,12,0)</f>
        <v>2086.8439318272</v>
      </c>
      <c r="I50" s="265" t="n">
        <f aca="false">VLOOKUP($A50,01_SINTETICO!$A:$M,13,0)</f>
        <v>4021.5999113472</v>
      </c>
      <c r="J50" s="266" t="n">
        <f aca="false">I50/SUM($I$7:$I$1048576)</f>
        <v>0.000406447211285808</v>
      </c>
      <c r="K50" s="267" t="n">
        <f aca="false">J50+K49</f>
        <v>0.998088329051504</v>
      </c>
      <c r="L50" s="257"/>
    </row>
    <row r="51" customFormat="false" ht="25.5" hidden="false" customHeight="false" outlineLevel="0" collapsed="false">
      <c r="A51" s="45" t="s">
        <v>155</v>
      </c>
      <c r="B51" s="263" t="str">
        <f aca="false">VLOOKUP($A51,01_SINTETICO!$A:$M,2,0)</f>
        <v>88494U</v>
      </c>
      <c r="C51" s="263" t="str">
        <f aca="false">VLOOKUP($A51,01_SINTETICO!$A:$M,3,0)</f>
        <v>APLICAÇÃO E LIXAMENTO DE MASSA LÁTEX EM TETO, UMA DEMÃO. AF_06/2014</v>
      </c>
      <c r="D51" s="263" t="str">
        <f aca="false">VLOOKUP($A51,01_SINTETICO!$A:$M,4,0)</f>
        <v>SER.CG</v>
      </c>
      <c r="E51" s="264" t="str">
        <f aca="false">VLOOKUP($A51,01_SINTETICO!$A:$M,5,0)</f>
        <v>M2</v>
      </c>
      <c r="F51" s="264" t="n">
        <f aca="false">VLOOKUP($A51,01_SINTETICO!$A:$M,6,0)</f>
        <v>162.5</v>
      </c>
      <c r="G51" s="265" t="n">
        <f aca="false">VLOOKUP($A51,01_SINTETICO!$A:$M,11,0)</f>
        <v>1470.492561304</v>
      </c>
      <c r="H51" s="265" t="n">
        <f aca="false">VLOOKUP($A51,01_SINTETICO!$A:$M,12,0)</f>
        <v>2304.2842479774</v>
      </c>
      <c r="I51" s="265" t="n">
        <f aca="false">VLOOKUP($A51,01_SINTETICO!$A:$M,13,0)</f>
        <v>3774.7768092814</v>
      </c>
      <c r="J51" s="266" t="n">
        <f aca="false">I51/SUM($I$7:$I$1048576)</f>
        <v>0.000381501775706178</v>
      </c>
      <c r="K51" s="267" t="n">
        <f aca="false">J51+K50</f>
        <v>0.99846983082721</v>
      </c>
      <c r="L51" s="257"/>
    </row>
    <row r="52" customFormat="false" ht="15" hidden="false" customHeight="false" outlineLevel="0" collapsed="false">
      <c r="A52" s="45" t="s">
        <v>231</v>
      </c>
      <c r="B52" s="263" t="str">
        <f aca="false">VLOOKUP($A52,01_SINTETICO!$A:$M,2,0)</f>
        <v>T.REINS.VIDRO</v>
      </c>
      <c r="C52" s="263" t="str">
        <f aca="false">VLOOKUP($A52,01_SINTETICO!$A:$M,3,0)</f>
        <v>REINSTALAÇÃO DE DIVISORIA DE VIDRO TEMPERADO, E = 10 MM</v>
      </c>
      <c r="D52" s="263" t="str">
        <f aca="false">VLOOKUP($A52,01_SINTETICO!$A:$M,4,0)</f>
        <v>SER.CG</v>
      </c>
      <c r="E52" s="264" t="str">
        <f aca="false">VLOOKUP($A52,01_SINTETICO!$A:$M,5,0)</f>
        <v>M2</v>
      </c>
      <c r="F52" s="264" t="n">
        <f aca="false">VLOOKUP($A52,01_SINTETICO!$A:$M,6,0)</f>
        <v>35.68</v>
      </c>
      <c r="G52" s="265" t="n">
        <f aca="false">VLOOKUP($A52,01_SINTETICO!$A:$M,11,0)</f>
        <v>1302.28005331424</v>
      </c>
      <c r="H52" s="265" t="n">
        <f aca="false">VLOOKUP($A52,01_SINTETICO!$A:$M,12,0)</f>
        <v>1680.44359506477</v>
      </c>
      <c r="I52" s="265" t="n">
        <f aca="false">VLOOKUP($A52,01_SINTETICO!$A:$M,13,0)</f>
        <v>2982.72364837901</v>
      </c>
      <c r="J52" s="266" t="n">
        <f aca="false">I52/SUM($I$7:$I$1048576)</f>
        <v>0.000301452092611014</v>
      </c>
      <c r="K52" s="267" t="n">
        <f aca="false">J52+K51</f>
        <v>0.998771282919821</v>
      </c>
      <c r="L52" s="257"/>
    </row>
    <row r="53" customFormat="false" ht="25.5" hidden="false" customHeight="false" outlineLevel="0" collapsed="false">
      <c r="A53" s="45" t="s">
        <v>184</v>
      </c>
      <c r="B53" s="263" t="str">
        <f aca="false">VLOOKUP($A53,01_SINTETICO!$A:$M,2,0)</f>
        <v>T.ELE.TERMOSTATO</v>
      </c>
      <c r="C53" s="263" t="str">
        <f aca="false">VLOOKUP($A53,01_SINTETICO!$A:$M,3,0)</f>
        <v>REMANEJAMENTO DE TERMOSTATO EM DIVISORIAS</v>
      </c>
      <c r="D53" s="263" t="str">
        <f aca="false">VLOOKUP($A53,01_SINTETICO!$A:$M,4,0)</f>
        <v>SER.CG</v>
      </c>
      <c r="E53" s="264" t="str">
        <f aca="false">VLOOKUP($A53,01_SINTETICO!$A:$M,5,0)</f>
        <v>UN</v>
      </c>
      <c r="F53" s="264" t="n">
        <f aca="false">VLOOKUP($A53,01_SINTETICO!$A:$M,6,0)</f>
        <v>242</v>
      </c>
      <c r="G53" s="265" t="n">
        <f aca="false">VLOOKUP($A53,01_SINTETICO!$A:$M,11,0)</f>
        <v>1223.69156624</v>
      </c>
      <c r="H53" s="265" t="n">
        <f aca="false">VLOOKUP($A53,01_SINTETICO!$A:$M,12,0)</f>
        <v>1503.0244985184</v>
      </c>
      <c r="I53" s="265" t="n">
        <f aca="false">VLOOKUP($A53,01_SINTETICO!$A:$M,13,0)</f>
        <v>2726.7160647584</v>
      </c>
      <c r="J53" s="266" t="n">
        <f aca="false">I53/SUM($I$7:$I$1048576)</f>
        <v>0.000275578417774036</v>
      </c>
      <c r="K53" s="267" t="n">
        <f aca="false">J53+K52</f>
        <v>0.999046861337595</v>
      </c>
      <c r="L53" s="257"/>
    </row>
    <row r="54" customFormat="false" ht="15" hidden="false" customHeight="false" outlineLevel="0" collapsed="false">
      <c r="A54" s="45" t="s">
        <v>226</v>
      </c>
      <c r="B54" s="263" t="str">
        <f aca="false">VLOOKUP($A54,01_SINTETICO!$A:$M,2,0)</f>
        <v>98671U</v>
      </c>
      <c r="C54" s="263" t="str">
        <f aca="false">VLOOKUP($A54,01_SINTETICO!$A:$M,3,0)</f>
        <v>PISO EM GRANITO APLICADO EM AMBIENTES INTERNOS. AF_09/2020</v>
      </c>
      <c r="D54" s="263" t="str">
        <f aca="false">VLOOKUP($A54,01_SINTETICO!$A:$M,4,0)</f>
        <v>SER.CG</v>
      </c>
      <c r="E54" s="264" t="str">
        <f aca="false">VLOOKUP($A54,01_SINTETICO!$A:$M,5,0)</f>
        <v>M2</v>
      </c>
      <c r="F54" s="264" t="n">
        <f aca="false">VLOOKUP($A54,01_SINTETICO!$A:$M,6,0)</f>
        <v>4.8</v>
      </c>
      <c r="G54" s="265" t="n">
        <f aca="false">VLOOKUP($A54,01_SINTETICO!$A:$M,11,0)</f>
        <v>2187.9109155072</v>
      </c>
      <c r="H54" s="265" t="n">
        <f aca="false">VLOOKUP($A54,01_SINTETICO!$A:$M,12,0)</f>
        <v>170.809274355794</v>
      </c>
      <c r="I54" s="265" t="n">
        <f aca="false">VLOOKUP($A54,01_SINTETICO!$A:$M,13,0)</f>
        <v>2358.72018986299</v>
      </c>
      <c r="J54" s="266" t="n">
        <f aca="false">I54/SUM($I$7:$I$1048576)</f>
        <v>0.000238386528870842</v>
      </c>
      <c r="K54" s="267" t="n">
        <f aca="false">J54+K53</f>
        <v>0.999285247866466</v>
      </c>
      <c r="L54" s="257"/>
    </row>
    <row r="55" customFormat="false" ht="15" hidden="false" customHeight="false" outlineLevel="0" collapsed="false">
      <c r="A55" s="45" t="s">
        <v>247</v>
      </c>
      <c r="B55" s="263" t="str">
        <f aca="false">VLOOKUP($A55,01_SINTETICO!$A:$M,2,0)</f>
        <v>T.PLACA.INAUG</v>
      </c>
      <c r="C55" s="263" t="str">
        <f aca="false">VLOOKUP($A55,01_SINTETICO!$A:$M,3,0)</f>
        <v>PLACA DE INAUGURAÇÃO AÇO ESCOVADO - 40X60 CM</v>
      </c>
      <c r="D55" s="263" t="str">
        <f aca="false">VLOOKUP($A55,01_SINTETICO!$A:$M,4,0)</f>
        <v>SER.CG</v>
      </c>
      <c r="E55" s="264" t="str">
        <f aca="false">VLOOKUP($A55,01_SINTETICO!$A:$M,5,0)</f>
        <v>UN</v>
      </c>
      <c r="F55" s="264" t="n">
        <f aca="false">VLOOKUP($A55,01_SINTETICO!$A:$M,6,0)</f>
        <v>1</v>
      </c>
      <c r="G55" s="265" t="n">
        <f aca="false">VLOOKUP($A55,01_SINTETICO!$A:$M,11,0)</f>
        <v>1105.462293</v>
      </c>
      <c r="H55" s="265" t="n">
        <f aca="false">VLOOKUP($A55,01_SINTETICO!$A:$M,12,0)</f>
        <v>5.8081575798</v>
      </c>
      <c r="I55" s="265" t="n">
        <f aca="false">VLOOKUP($A55,01_SINTETICO!$A:$M,13,0)</f>
        <v>1111.2704505798</v>
      </c>
      <c r="J55" s="266" t="n">
        <f aca="false">I55/SUM($I$7:$I$1048576)</f>
        <v>0.000112311713143831</v>
      </c>
      <c r="K55" s="267" t="n">
        <f aca="false">J55+K54</f>
        <v>0.99939755957961</v>
      </c>
      <c r="L55" s="257"/>
    </row>
    <row r="56" customFormat="false" ht="25.5" hidden="false" customHeight="false" outlineLevel="0" collapsed="false">
      <c r="A56" s="268" t="s">
        <v>100</v>
      </c>
      <c r="B56" s="269" t="str">
        <f aca="false">VLOOKUP($A56,01_SINTETICO!$A:$M,2,0)</f>
        <v>T.DEM.RODAPE</v>
      </c>
      <c r="C56" s="269" t="str">
        <f aca="false">VLOOKUP($A56,01_SINTETICO!$A:$M,3,0)</f>
        <v>DEMOLIÇÃO DE RODAPÉ DE GRANITINA DE FORMA MANUAL, SEM REAPROVEITAMENTO</v>
      </c>
      <c r="D56" s="269" t="str">
        <f aca="false">VLOOKUP($A56,01_SINTETICO!$A:$M,4,0)</f>
        <v>SER.CG</v>
      </c>
      <c r="E56" s="270" t="str">
        <f aca="false">VLOOKUP($A56,01_SINTETICO!$A:$M,5,0)</f>
        <v>M</v>
      </c>
      <c r="F56" s="270" t="n">
        <f aca="false">VLOOKUP($A56,01_SINTETICO!$A:$M,6,0)</f>
        <v>408.22</v>
      </c>
      <c r="G56" s="271" t="n">
        <f aca="false">VLOOKUP($A56,01_SINTETICO!$A:$M,11,0)</f>
        <v>304.173504771656</v>
      </c>
      <c r="H56" s="271" t="n">
        <f aca="false">VLOOKUP($A56,01_SINTETICO!$A:$M,12,0)</f>
        <v>744.979175537984</v>
      </c>
      <c r="I56" s="271" t="n">
        <f aca="false">VLOOKUP($A56,01_SINTETICO!$A:$M,13,0)</f>
        <v>1049.15268030964</v>
      </c>
      <c r="J56" s="272" t="n">
        <f aca="false">I56/SUM($I$7:$I$1048576)</f>
        <v>0.000106033715567205</v>
      </c>
      <c r="K56" s="267" t="n">
        <f aca="false">J56+K55</f>
        <v>0.999503593295177</v>
      </c>
      <c r="L56" s="257"/>
    </row>
    <row r="57" customFormat="false" ht="25.5" hidden="false" customHeight="false" outlineLevel="0" collapsed="false">
      <c r="A57" s="273" t="s">
        <v>70</v>
      </c>
      <c r="B57" s="274" t="str">
        <f aca="false">VLOOKUP($A57,01_SINTETICO!$A:$M,2,0)</f>
        <v>T.DIARIO</v>
      </c>
      <c r="C57" s="274" t="str">
        <f aca="false">VLOOKUP($A57,01_SINTETICO!$A:$M,3,0)</f>
        <v>DIÁRIO DE OBRAS ou LIVRO DE ORDEM - EM TAMANHO OFICIO - 33X3 - PREENCHIMENTO OBRIGATÓRIO PELA CONTRATADA</v>
      </c>
      <c r="D57" s="274" t="str">
        <f aca="false">VLOOKUP($A57,01_SINTETICO!$A:$M,4,0)</f>
        <v>SER.CG</v>
      </c>
      <c r="E57" s="275" t="str">
        <f aca="false">VLOOKUP($A57,01_SINTETICO!$A:$M,5,0)</f>
        <v>UN</v>
      </c>
      <c r="F57" s="275" t="n">
        <f aca="false">VLOOKUP($A57,01_SINTETICO!$A:$M,6,0)</f>
        <v>20</v>
      </c>
      <c r="G57" s="276" t="n">
        <f aca="false">VLOOKUP($A57,01_SINTETICO!$A:$M,11,0)</f>
        <v>891.6492</v>
      </c>
      <c r="H57" s="276" t="n">
        <f aca="false">VLOOKUP($A57,01_SINTETICO!$A:$M,12,0)</f>
        <v>0</v>
      </c>
      <c r="I57" s="276" t="n">
        <f aca="false">VLOOKUP($A57,01_SINTETICO!$A:$M,13,0)</f>
        <v>891.6492</v>
      </c>
      <c r="J57" s="277" t="n">
        <f aca="false">I57/SUM($I$7:$I$1048576)</f>
        <v>9.01154612030559E-005</v>
      </c>
      <c r="K57" s="267" t="n">
        <f aca="false">J57+K56</f>
        <v>0.99959370875638</v>
      </c>
      <c r="L57" s="257"/>
    </row>
    <row r="58" customFormat="false" ht="15" hidden="false" customHeight="false" outlineLevel="0" collapsed="false">
      <c r="A58" s="268" t="s">
        <v>66</v>
      </c>
      <c r="B58" s="269" t="str">
        <f aca="false">VLOOKUP($A58,01_SINTETICO!$A:$M,2,0)</f>
        <v>T.ART</v>
      </c>
      <c r="C58" s="269" t="str">
        <f aca="false">VLOOKUP($A58,01_SINTETICO!$A:$M,3,0)</f>
        <v>ANOTAÇÃO/REGISTRO DE RESPONSABILIDADE TÉCNICA (ART OU RRT)</v>
      </c>
      <c r="D58" s="269" t="str">
        <f aca="false">VLOOKUP($A58,01_SINTETICO!$A:$M,4,0)</f>
        <v>SER.CG</v>
      </c>
      <c r="E58" s="270" t="str">
        <f aca="false">VLOOKUP($A58,01_SINTETICO!$A:$M,5,0)</f>
        <v>UN</v>
      </c>
      <c r="F58" s="270" t="n">
        <f aca="false">VLOOKUP($A58,01_SINTETICO!$A:$M,6,0)</f>
        <v>3</v>
      </c>
      <c r="G58" s="271" t="n">
        <f aca="false">VLOOKUP($A58,01_SINTETICO!$A:$M,11,0)</f>
        <v>854.886942</v>
      </c>
      <c r="H58" s="271" t="n">
        <f aca="false">VLOOKUP($A58,01_SINTETICO!$A:$M,12,0)</f>
        <v>0</v>
      </c>
      <c r="I58" s="271" t="n">
        <f aca="false">VLOOKUP($A58,01_SINTETICO!$A:$M,13,0)</f>
        <v>854.886942</v>
      </c>
      <c r="J58" s="272" t="n">
        <f aca="false">I58/SUM($I$7:$I$1048576)</f>
        <v>8.64000450567332E-005</v>
      </c>
      <c r="K58" s="267" t="n">
        <f aca="false">J58+K57</f>
        <v>0.999680108801437</v>
      </c>
      <c r="L58" s="257"/>
    </row>
    <row r="59" customFormat="false" ht="15" hidden="false" customHeight="false" outlineLevel="0" collapsed="false">
      <c r="A59" s="45" t="s">
        <v>237</v>
      </c>
      <c r="B59" s="263" t="str">
        <f aca="false">VLOOKUP($A59,01_SINTETICO!$A:$M,2,0)</f>
        <v>T.REM.VIDRO</v>
      </c>
      <c r="C59" s="263" t="str">
        <f aca="false">VLOOKUP($A59,01_SINTETICO!$A:$M,3,0)</f>
        <v>REMOÇÃO DE DIVISORIA DE VIDRO TEMPERADO 10 MM</v>
      </c>
      <c r="D59" s="263" t="str">
        <f aca="false">VLOOKUP($A59,01_SINTETICO!$A:$M,4,0)</f>
        <v>SER.CG</v>
      </c>
      <c r="E59" s="264" t="str">
        <f aca="false">VLOOKUP($A59,01_SINTETICO!$A:$M,5,0)</f>
        <v>M2</v>
      </c>
      <c r="F59" s="264" t="n">
        <f aca="false">VLOOKUP($A59,01_SINTETICO!$A:$M,6,0)</f>
        <v>35.68</v>
      </c>
      <c r="G59" s="265" t="n">
        <f aca="false">VLOOKUP($A59,01_SINTETICO!$A:$M,11,0)</f>
        <v>239.039944</v>
      </c>
      <c r="H59" s="265" t="n">
        <f aca="false">VLOOKUP($A59,01_SINTETICO!$A:$M,12,0)</f>
        <v>599.424496836864</v>
      </c>
      <c r="I59" s="265" t="n">
        <f aca="false">VLOOKUP($A59,01_SINTETICO!$A:$M,13,0)</f>
        <v>838.464440836864</v>
      </c>
      <c r="J59" s="266" t="n">
        <f aca="false">I59/SUM($I$7:$I$1048576)</f>
        <v>8.474028775933E-005</v>
      </c>
      <c r="K59" s="267" t="n">
        <f aca="false">J59+K58</f>
        <v>0.999764849089197</v>
      </c>
      <c r="L59" s="257"/>
    </row>
    <row r="60" customFormat="false" ht="15" hidden="false" customHeight="false" outlineLevel="0" collapsed="false">
      <c r="A60" s="268" t="s">
        <v>78</v>
      </c>
      <c r="B60" s="269" t="str">
        <f aca="false">VLOOKUP($A60,01_SINTETICO!$A:$M,2,0)</f>
        <v>T.PLACA</v>
      </c>
      <c r="C60" s="269" t="str">
        <f aca="false">VLOOKUP($A60,01_SINTETICO!$A:$M,3,0)</f>
        <v>PLACA DE OBRA EM CHAPA DE ACO GALVANIZADO</v>
      </c>
      <c r="D60" s="269" t="str">
        <f aca="false">VLOOKUP($A60,01_SINTETICO!$A:$M,4,0)</f>
        <v>SER.CG</v>
      </c>
      <c r="E60" s="270" t="str">
        <f aca="false">VLOOKUP($A60,01_SINTETICO!$A:$M,5,0)</f>
        <v>M2</v>
      </c>
      <c r="F60" s="270" t="n">
        <f aca="false">VLOOKUP($A60,01_SINTETICO!$A:$M,6,0)</f>
        <v>1.5</v>
      </c>
      <c r="G60" s="271" t="n">
        <f aca="false">VLOOKUP($A60,01_SINTETICO!$A:$M,11,0)</f>
        <v>660.138908488171</v>
      </c>
      <c r="H60" s="271" t="n">
        <f aca="false">VLOOKUP($A60,01_SINTETICO!$A:$M,12,0)</f>
        <v>76.6111789615368</v>
      </c>
      <c r="I60" s="271" t="n">
        <f aca="false">VLOOKUP($A60,01_SINTETICO!$A:$M,13,0)</f>
        <v>736.750087449708</v>
      </c>
      <c r="J60" s="272" t="n">
        <f aca="false">I60/SUM($I$7:$I$1048576)</f>
        <v>7.4460419996925E-005</v>
      </c>
      <c r="K60" s="267" t="n">
        <f aca="false">J60+K59</f>
        <v>0.999839309509193</v>
      </c>
      <c r="L60" s="257"/>
    </row>
    <row r="61" customFormat="false" ht="15" hidden="false" customHeight="false" outlineLevel="0" collapsed="false">
      <c r="A61" s="45" t="s">
        <v>228</v>
      </c>
      <c r="B61" s="263" t="str">
        <f aca="false">VLOOKUP($A61,01_SINTETICO!$A:$M,2,0)</f>
        <v>T.REINS.P.VIDRO</v>
      </c>
      <c r="C61" s="263" t="str">
        <f aca="false">VLOOKUP($A61,01_SINTETICO!$A:$M,3,0)</f>
        <v>REINSTALAÇÃO DE PORTA DE VIDRO TEMPERADO, E = 10 MM</v>
      </c>
      <c r="D61" s="263" t="str">
        <f aca="false">VLOOKUP($A61,01_SINTETICO!$A:$M,4,0)</f>
        <v>SER.CG</v>
      </c>
      <c r="E61" s="264" t="str">
        <f aca="false">VLOOKUP($A61,01_SINTETICO!$A:$M,5,0)</f>
        <v>M2</v>
      </c>
      <c r="F61" s="264" t="n">
        <f aca="false">VLOOKUP($A61,01_SINTETICO!$A:$M,6,0)</f>
        <v>8.25</v>
      </c>
      <c r="G61" s="265" t="n">
        <f aca="false">VLOOKUP($A61,01_SINTETICO!$A:$M,11,0)</f>
        <v>209.344322616</v>
      </c>
      <c r="H61" s="265" t="n">
        <f aca="false">VLOOKUP($A61,01_SINTETICO!$A:$M,12,0)</f>
        <v>526.242805389338</v>
      </c>
      <c r="I61" s="265" t="n">
        <f aca="false">VLOOKUP($A61,01_SINTETICO!$A:$M,13,0)</f>
        <v>735.587128005338</v>
      </c>
      <c r="J61" s="266" t="n">
        <f aca="false">I61/SUM($I$7:$I$1048576)</f>
        <v>7.43428842814331E-005</v>
      </c>
      <c r="K61" s="267" t="n">
        <f aca="false">J61+K60</f>
        <v>0.999913652393475</v>
      </c>
      <c r="L61" s="257"/>
    </row>
    <row r="62" customFormat="false" ht="15" hidden="false" customHeight="false" outlineLevel="0" collapsed="false">
      <c r="A62" s="45" t="s">
        <v>86</v>
      </c>
      <c r="B62" s="263" t="str">
        <f aca="false">VLOOKUP($A62,01_SINTETICO!$A:$M,2,0)</f>
        <v>T.PLATAFORMA</v>
      </c>
      <c r="C62" s="263" t="str">
        <f aca="false">VLOOKUP($A62,01_SINTETICO!$A:$M,3,0)</f>
        <v>PLATAFORMA MADEIRA PARA ANDAIME</v>
      </c>
      <c r="D62" s="263" t="str">
        <f aca="false">VLOOKUP($A62,01_SINTETICO!$A:$M,4,0)</f>
        <v>SER.CG</v>
      </c>
      <c r="E62" s="264" t="str">
        <f aca="false">VLOOKUP($A62,01_SINTETICO!$A:$M,5,0)</f>
        <v>M2</v>
      </c>
      <c r="F62" s="264" t="n">
        <f aca="false">VLOOKUP($A62,01_SINTETICO!$A:$M,6,0)</f>
        <v>50</v>
      </c>
      <c r="G62" s="265" t="n">
        <f aca="false">VLOOKUP($A62,01_SINTETICO!$A:$M,11,0)</f>
        <v>291.2172575</v>
      </c>
      <c r="H62" s="265" t="n">
        <f aca="false">VLOOKUP($A62,01_SINTETICO!$A:$M,12,0)</f>
        <v>68.400637488</v>
      </c>
      <c r="I62" s="265" t="n">
        <f aca="false">VLOOKUP($A62,01_SINTETICO!$A:$M,13,0)</f>
        <v>359.617894988</v>
      </c>
      <c r="J62" s="266" t="n">
        <f aca="false">I62/SUM($I$7:$I$1048576)</f>
        <v>3.63451595803773E-005</v>
      </c>
      <c r="K62" s="267" t="n">
        <f aca="false">J62+K61</f>
        <v>0.999949997553055</v>
      </c>
      <c r="L62" s="257"/>
    </row>
    <row r="63" customFormat="false" ht="15" hidden="false" customHeight="false" outlineLevel="0" collapsed="false">
      <c r="A63" s="45" t="s">
        <v>234</v>
      </c>
      <c r="B63" s="263" t="str">
        <f aca="false">VLOOKUP($A63,01_SINTETICO!$A:$M,2,0)</f>
        <v>T.REM.P.VIDRO</v>
      </c>
      <c r="C63" s="263" t="str">
        <f aca="false">VLOOKUP($A63,01_SINTETICO!$A:$M,3,0)</f>
        <v>REMOÇÃO DE PORTA DE VIDRO TEMPERADO 10 MM</v>
      </c>
      <c r="D63" s="263" t="str">
        <f aca="false">VLOOKUP($A63,01_SINTETICO!$A:$M,4,0)</f>
        <v>SER.CG</v>
      </c>
      <c r="E63" s="264" t="str">
        <f aca="false">VLOOKUP($A63,01_SINTETICO!$A:$M,5,0)</f>
        <v>M2</v>
      </c>
      <c r="F63" s="264" t="n">
        <f aca="false">VLOOKUP($A63,01_SINTETICO!$A:$M,6,0)</f>
        <v>8.25</v>
      </c>
      <c r="G63" s="265" t="n">
        <f aca="false">VLOOKUP($A63,01_SINTETICO!$A:$M,11,0)</f>
        <v>82.90693125</v>
      </c>
      <c r="H63" s="265" t="n">
        <f aca="false">VLOOKUP($A63,01_SINTETICO!$A:$M,12,0)</f>
        <v>207.9001723194</v>
      </c>
      <c r="I63" s="265" t="n">
        <f aca="false">VLOOKUP($A63,01_SINTETICO!$A:$M,13,0)</f>
        <v>290.8071035694</v>
      </c>
      <c r="J63" s="266" t="n">
        <f aca="false">I63/SUM($I$7:$I$1048576)</f>
        <v>2.93907248044201E-005</v>
      </c>
      <c r="K63" s="267" t="n">
        <f aca="false">J63+K62</f>
        <v>0.99997938827786</v>
      </c>
      <c r="L63" s="257"/>
    </row>
    <row r="64" customFormat="false" ht="15" hidden="false" customHeight="false" outlineLevel="0" collapsed="false">
      <c r="A64" s="45" t="s">
        <v>107</v>
      </c>
      <c r="B64" s="263" t="str">
        <f aca="false">VLOOKUP($A64,01_SINTETICO!$A:$M,2,0)</f>
        <v>T.REMOCAO</v>
      </c>
      <c r="C64" s="263" t="str">
        <f aca="false">VLOOKUP($A64,01_SINTETICO!$A:$M,3,0)</f>
        <v>REMOCAO DE PISO TATIL</v>
      </c>
      <c r="D64" s="263" t="str">
        <f aca="false">VLOOKUP($A64,01_SINTETICO!$A:$M,4,0)</f>
        <v>SER.CG</v>
      </c>
      <c r="E64" s="264" t="str">
        <f aca="false">VLOOKUP($A64,01_SINTETICO!$A:$M,5,0)</f>
        <v>M2</v>
      </c>
      <c r="F64" s="264" t="n">
        <f aca="false">VLOOKUP($A64,01_SINTETICO!$A:$M,6,0)</f>
        <v>62.55</v>
      </c>
      <c r="G64" s="265" t="n">
        <f aca="false">VLOOKUP($A64,01_SINTETICO!$A:$M,11,0)</f>
        <v>59.48900601228</v>
      </c>
      <c r="H64" s="265" t="n">
        <f aca="false">VLOOKUP($A64,01_SINTETICO!$A:$M,12,0)</f>
        <v>144.454083354682</v>
      </c>
      <c r="I64" s="265" t="n">
        <f aca="false">VLOOKUP($A64,01_SINTETICO!$A:$M,13,0)</f>
        <v>203.943089366962</v>
      </c>
      <c r="J64" s="266" t="n">
        <f aca="false">I64/SUM($I$7:$I$1048576)</f>
        <v>2.06117221408148E-005</v>
      </c>
      <c r="K64" s="267" t="n">
        <f aca="false">J64+K63</f>
        <v>1</v>
      </c>
      <c r="L64" s="257"/>
    </row>
  </sheetData>
  <autoFilter ref="A6:K64">
    <sortState ref="A7:K64">
      <sortCondition ref="F7:F64" descending="1" customList=""/>
    </sortState>
  </autoFilter>
  <mergeCells count="13">
    <mergeCell ref="A1:C3"/>
    <mergeCell ref="D1:K1"/>
    <mergeCell ref="D2:I3"/>
    <mergeCell ref="J2:K2"/>
    <mergeCell ref="J3:K3"/>
    <mergeCell ref="A4:A5"/>
    <mergeCell ref="B4:B5"/>
    <mergeCell ref="C4:C5"/>
    <mergeCell ref="D4:D5"/>
    <mergeCell ref="E4:E5"/>
    <mergeCell ref="F4:F5"/>
    <mergeCell ref="G4:I4"/>
    <mergeCell ref="J4:K4"/>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G109"/>
  <sheetViews>
    <sheetView showFormulas="false" showGridLines="true" showRowColHeaders="true" showZeros="true" rightToLeft="false" tabSelected="false" showOutlineSymbols="true" defaultGridColor="true" view="pageBreakPreview" topLeftCell="A82" colorId="64" zoomScale="90" zoomScaleNormal="85" zoomScalePageLayoutView="90" workbookViewId="0">
      <selection pane="topLeft" activeCell="F103" activeCellId="0" sqref="F103"/>
    </sheetView>
  </sheetViews>
  <sheetFormatPr defaultColWidth="8.6875" defaultRowHeight="15" zeroHeight="false" outlineLevelRow="0" outlineLevelCol="0"/>
  <cols>
    <col collapsed="false" customWidth="true" hidden="false" outlineLevel="0" max="1" min="1" style="278" width="20.86"/>
    <col collapsed="false" customWidth="true" hidden="false" outlineLevel="0" max="2" min="2" style="279" width="61.42"/>
    <col collapsed="false" customWidth="true" hidden="false" outlineLevel="0" max="5" min="3" style="280" width="9.14"/>
    <col collapsed="false" customWidth="true" hidden="false" outlineLevel="0" max="6" min="6" style="281" width="20.14"/>
  </cols>
  <sheetData>
    <row r="1" customFormat="false" ht="18" hidden="false" customHeight="false" outlineLevel="0" collapsed="false">
      <c r="A1" s="282" t="s">
        <v>575</v>
      </c>
    </row>
    <row r="2" customFormat="false" ht="42.75" hidden="false" customHeight="false" outlineLevel="0" collapsed="false">
      <c r="B2" s="279" t="s">
        <v>576</v>
      </c>
    </row>
    <row r="3" customFormat="false" ht="15" hidden="false" customHeight="false" outlineLevel="0" collapsed="false">
      <c r="A3" s="283" t="s">
        <v>28</v>
      </c>
      <c r="B3" s="284" t="s">
        <v>270</v>
      </c>
      <c r="C3" s="285" t="s">
        <v>30</v>
      </c>
      <c r="D3" s="285" t="s">
        <v>577</v>
      </c>
      <c r="E3" s="285" t="s">
        <v>578</v>
      </c>
      <c r="F3" s="286" t="s">
        <v>54</v>
      </c>
    </row>
    <row r="4" customFormat="false" ht="15" hidden="false" customHeight="false" outlineLevel="0" collapsed="false">
      <c r="A4" s="287" t="n">
        <v>3</v>
      </c>
      <c r="B4" s="287" t="s">
        <v>398</v>
      </c>
      <c r="C4" s="288" t="s">
        <v>76</v>
      </c>
      <c r="D4" s="288" t="s">
        <v>338</v>
      </c>
      <c r="E4" s="288" t="n">
        <v>0.05</v>
      </c>
      <c r="F4" s="289" t="n">
        <f aca="false">VLOOKUP(A4,'INSUMOS SINAPI'!$A:$E,5,FALSE())</f>
        <v>16.4</v>
      </c>
    </row>
    <row r="5" customFormat="false" ht="15" hidden="false" customHeight="false" outlineLevel="0" collapsed="false">
      <c r="A5" s="287" t="n">
        <v>242</v>
      </c>
      <c r="B5" s="287" t="s">
        <v>332</v>
      </c>
      <c r="C5" s="288" t="s">
        <v>278</v>
      </c>
      <c r="D5" s="288" t="s">
        <v>289</v>
      </c>
      <c r="E5" s="288" t="n">
        <v>7.257586</v>
      </c>
      <c r="F5" s="289" t="n">
        <f aca="false">VLOOKUP(A5,'INSUMOS SINAPI'!$A:$E,5,FALSE())</f>
        <v>11.26</v>
      </c>
    </row>
    <row r="6" customFormat="false" ht="15" hidden="false" customHeight="false" outlineLevel="0" collapsed="false">
      <c r="A6" s="287" t="n">
        <v>247</v>
      </c>
      <c r="B6" s="287" t="s">
        <v>351</v>
      </c>
      <c r="C6" s="288" t="s">
        <v>278</v>
      </c>
      <c r="D6" s="288" t="s">
        <v>289</v>
      </c>
      <c r="E6" s="288" t="n">
        <v>1.39077</v>
      </c>
      <c r="F6" s="289" t="n">
        <f aca="false">VLOOKUP(A6,'INSUMOS SINAPI'!$A:$E,5,FALSE())</f>
        <v>11.52</v>
      </c>
    </row>
    <row r="7" customFormat="false" ht="15" hidden="false" customHeight="false" outlineLevel="0" collapsed="false">
      <c r="A7" s="287" t="n">
        <v>370</v>
      </c>
      <c r="B7" s="287" t="s">
        <v>293</v>
      </c>
      <c r="C7" s="288" t="s">
        <v>76</v>
      </c>
      <c r="D7" s="288" t="s">
        <v>96</v>
      </c>
      <c r="E7" s="288" t="n">
        <v>1.423569</v>
      </c>
      <c r="F7" s="289" t="n">
        <f aca="false">VLOOKUP(A7,'INSUMOS SINAPI'!$A:$E,5,FALSE())</f>
        <v>156.04</v>
      </c>
    </row>
    <row r="8" customFormat="false" ht="15" hidden="false" customHeight="false" outlineLevel="0" collapsed="false">
      <c r="A8" s="287" t="n">
        <v>371</v>
      </c>
      <c r="B8" s="287" t="s">
        <v>379</v>
      </c>
      <c r="C8" s="288" t="s">
        <v>76</v>
      </c>
      <c r="D8" s="288" t="s">
        <v>106</v>
      </c>
      <c r="E8" s="288" t="n">
        <v>2.0984778</v>
      </c>
      <c r="F8" s="289" t="n">
        <f aca="false">VLOOKUP(A8,'INSUMOS SINAPI'!$A:$E,5,FALSE())</f>
        <v>0.71</v>
      </c>
    </row>
    <row r="9" customFormat="false" ht="15" hidden="false" customHeight="false" outlineLevel="0" collapsed="false">
      <c r="A9" s="287" t="n">
        <v>404</v>
      </c>
      <c r="B9" s="287" t="s">
        <v>363</v>
      </c>
      <c r="C9" s="288" t="s">
        <v>76</v>
      </c>
      <c r="D9" s="288" t="s">
        <v>85</v>
      </c>
      <c r="E9" s="288" t="n">
        <v>0.42</v>
      </c>
      <c r="F9" s="289" t="n">
        <f aca="false">VLOOKUP(A9,'INSUMOS SINAPI'!$A:$E,5,FALSE())</f>
        <v>1.11</v>
      </c>
    </row>
    <row r="10" customFormat="false" ht="15" hidden="false" customHeight="false" outlineLevel="0" collapsed="false">
      <c r="A10" s="287" t="n">
        <v>588</v>
      </c>
      <c r="B10" s="287" t="s">
        <v>397</v>
      </c>
      <c r="C10" s="288" t="s">
        <v>76</v>
      </c>
      <c r="D10" s="288" t="s">
        <v>85</v>
      </c>
      <c r="E10" s="288" t="n">
        <v>1</v>
      </c>
      <c r="F10" s="289" t="n">
        <f aca="false">VLOOKUP(A10,'INSUMOS SINAPI'!$A:$E,5,FALSE())</f>
        <v>32.77</v>
      </c>
    </row>
    <row r="11" customFormat="false" ht="15" hidden="false" customHeight="false" outlineLevel="0" collapsed="false">
      <c r="A11" s="287" t="n">
        <v>1014</v>
      </c>
      <c r="B11" s="287" t="s">
        <v>360</v>
      </c>
      <c r="C11" s="288" t="s">
        <v>76</v>
      </c>
      <c r="D11" s="288" t="s">
        <v>85</v>
      </c>
      <c r="E11" s="288" t="n">
        <v>2.7</v>
      </c>
      <c r="F11" s="289" t="n">
        <f aca="false">VLOOKUP(A11,'INSUMOS SINAPI'!$A:$E,5,FALSE())</f>
        <v>1.92</v>
      </c>
    </row>
    <row r="12" customFormat="false" ht="15" hidden="false" customHeight="false" outlineLevel="0" collapsed="false">
      <c r="A12" s="287" t="n">
        <v>1106</v>
      </c>
      <c r="B12" s="287" t="s">
        <v>347</v>
      </c>
      <c r="C12" s="288" t="s">
        <v>76</v>
      </c>
      <c r="D12" s="288" t="s">
        <v>106</v>
      </c>
      <c r="E12" s="288" t="n">
        <v>212.45549</v>
      </c>
      <c r="F12" s="289" t="n">
        <f aca="false">VLOOKUP(A12,'INSUMOS SINAPI'!$A:$E,5,FALSE())</f>
        <v>1.09</v>
      </c>
    </row>
    <row r="13" customFormat="false" ht="15" hidden="false" customHeight="false" outlineLevel="0" collapsed="false">
      <c r="A13" s="287" t="n">
        <v>1213</v>
      </c>
      <c r="B13" s="287" t="s">
        <v>288</v>
      </c>
      <c r="C13" s="288" t="s">
        <v>278</v>
      </c>
      <c r="D13" s="288" t="s">
        <v>289</v>
      </c>
      <c r="E13" s="288" t="n">
        <v>3.2866064</v>
      </c>
      <c r="F13" s="289" t="n">
        <f aca="false">VLOOKUP(A13,'INSUMOS SINAPI'!$A:$E,5,FALSE())</f>
        <v>17.73</v>
      </c>
    </row>
    <row r="14" customFormat="false" ht="15" hidden="false" customHeight="false" outlineLevel="0" collapsed="false">
      <c r="A14" s="287" t="n">
        <v>1379</v>
      </c>
      <c r="B14" s="287" t="s">
        <v>290</v>
      </c>
      <c r="C14" s="288" t="s">
        <v>76</v>
      </c>
      <c r="D14" s="288" t="s">
        <v>106</v>
      </c>
      <c r="E14" s="288" t="n">
        <v>241.131034</v>
      </c>
      <c r="F14" s="289" t="n">
        <f aca="false">VLOOKUP(A14,'INSUMOS SINAPI'!$A:$E,5,FALSE())</f>
        <v>0.68</v>
      </c>
    </row>
    <row r="15" customFormat="false" ht="15" hidden="false" customHeight="false" outlineLevel="0" collapsed="false">
      <c r="A15" s="287" t="n">
        <v>2436</v>
      </c>
      <c r="B15" s="287" t="s">
        <v>350</v>
      </c>
      <c r="C15" s="288" t="s">
        <v>278</v>
      </c>
      <c r="D15" s="288" t="s">
        <v>289</v>
      </c>
      <c r="E15" s="288" t="n">
        <v>1.39077</v>
      </c>
      <c r="F15" s="289" t="n">
        <f aca="false">VLOOKUP(A15,'INSUMOS SINAPI'!$A:$E,5,FALSE())</f>
        <v>17.73</v>
      </c>
    </row>
    <row r="16" customFormat="false" ht="15" hidden="false" customHeight="false" outlineLevel="0" collapsed="false">
      <c r="A16" s="287" t="n">
        <v>2705</v>
      </c>
      <c r="B16" s="287" t="s">
        <v>291</v>
      </c>
      <c r="C16" s="288" t="s">
        <v>76</v>
      </c>
      <c r="D16" s="288" t="s">
        <v>292</v>
      </c>
      <c r="E16" s="288" t="n">
        <v>0.047081276</v>
      </c>
      <c r="F16" s="289" t="n">
        <f aca="false">VLOOKUP(A16,'INSUMOS SINAPI'!$A:$E,5,FALSE())</f>
        <v>0.93</v>
      </c>
    </row>
    <row r="17" customFormat="false" ht="15" hidden="false" customHeight="false" outlineLevel="0" collapsed="false">
      <c r="A17" s="287" t="n">
        <v>3767</v>
      </c>
      <c r="B17" s="287" t="s">
        <v>343</v>
      </c>
      <c r="C17" s="288" t="s">
        <v>76</v>
      </c>
      <c r="D17" s="288" t="s">
        <v>31</v>
      </c>
      <c r="E17" s="288" t="n">
        <v>0.12</v>
      </c>
      <c r="F17" s="289" t="n">
        <f aca="false">VLOOKUP(A17,'INSUMOS SINAPI'!$A:$E,5,FALSE())</f>
        <v>0.96</v>
      </c>
    </row>
    <row r="18" customFormat="false" ht="15" hidden="false" customHeight="false" outlineLevel="0" collapsed="false">
      <c r="A18" s="287" t="n">
        <v>3777</v>
      </c>
      <c r="B18" s="287" t="s">
        <v>313</v>
      </c>
      <c r="C18" s="288" t="s">
        <v>76</v>
      </c>
      <c r="D18" s="288" t="s">
        <v>81</v>
      </c>
      <c r="E18" s="288" t="n">
        <v>1</v>
      </c>
      <c r="F18" s="289" t="n">
        <f aca="false">VLOOKUP(A18,'INSUMOS SINAPI'!$A:$E,5,FALSE())</f>
        <v>1.25</v>
      </c>
    </row>
    <row r="19" customFormat="false" ht="15" hidden="false" customHeight="false" outlineLevel="0" collapsed="false">
      <c r="A19" s="287" t="n">
        <v>4257</v>
      </c>
      <c r="B19" s="287" t="s">
        <v>315</v>
      </c>
      <c r="C19" s="288" t="s">
        <v>278</v>
      </c>
      <c r="D19" s="288" t="s">
        <v>289</v>
      </c>
      <c r="E19" s="288" t="n">
        <v>2.01068191</v>
      </c>
      <c r="F19" s="289" t="n">
        <f aca="false">VLOOKUP(A19,'INSUMOS SINAPI'!$A:$E,5,FALSE())</f>
        <v>13.4</v>
      </c>
    </row>
    <row r="20" customFormat="false" ht="15" hidden="false" customHeight="false" outlineLevel="0" collapsed="false">
      <c r="A20" s="287" t="n">
        <v>4417</v>
      </c>
      <c r="B20" s="287" t="s">
        <v>305</v>
      </c>
      <c r="C20" s="288" t="s">
        <v>76</v>
      </c>
      <c r="D20" s="288" t="s">
        <v>85</v>
      </c>
      <c r="E20" s="288" t="n">
        <v>1</v>
      </c>
      <c r="F20" s="289" t="n">
        <f aca="false">VLOOKUP(A20,'INSUMOS SINAPI'!$A:$E,5,FALSE())</f>
        <v>7.45</v>
      </c>
    </row>
    <row r="21" customFormat="false" ht="15" hidden="false" customHeight="false" outlineLevel="0" collapsed="false">
      <c r="A21" s="287" t="n">
        <v>4460</v>
      </c>
      <c r="B21" s="287" t="s">
        <v>348</v>
      </c>
      <c r="C21" s="288" t="s">
        <v>76</v>
      </c>
      <c r="D21" s="288" t="s">
        <v>85</v>
      </c>
      <c r="E21" s="288" t="n">
        <v>2.5</v>
      </c>
      <c r="F21" s="289" t="n">
        <f aca="false">VLOOKUP(A21,'INSUMOS SINAPI'!$A:$E,5,FALSE())</f>
        <v>9.67</v>
      </c>
    </row>
    <row r="22" customFormat="false" ht="15" hidden="false" customHeight="false" outlineLevel="0" collapsed="false">
      <c r="A22" s="287" t="n">
        <v>4491</v>
      </c>
      <c r="B22" s="287" t="s">
        <v>306</v>
      </c>
      <c r="C22" s="288" t="s">
        <v>76</v>
      </c>
      <c r="D22" s="288" t="s">
        <v>85</v>
      </c>
      <c r="E22" s="288" t="n">
        <v>4</v>
      </c>
      <c r="F22" s="289" t="n">
        <f aca="false">VLOOKUP(A22,'INSUMOS SINAPI'!$A:$E,5,FALSE())</f>
        <v>7.83</v>
      </c>
    </row>
    <row r="23" customFormat="false" ht="15" hidden="false" customHeight="false" outlineLevel="0" collapsed="false">
      <c r="A23" s="287" t="n">
        <v>4517</v>
      </c>
      <c r="B23" s="287" t="s">
        <v>349</v>
      </c>
      <c r="C23" s="288" t="s">
        <v>76</v>
      </c>
      <c r="D23" s="288" t="s">
        <v>85</v>
      </c>
      <c r="E23" s="288" t="n">
        <v>2</v>
      </c>
      <c r="F23" s="289" t="n">
        <f aca="false">VLOOKUP(A23,'INSUMOS SINAPI'!$A:$E,5,FALSE())</f>
        <v>2.74</v>
      </c>
    </row>
    <row r="24" customFormat="false" ht="15" hidden="false" customHeight="false" outlineLevel="0" collapsed="false">
      <c r="A24" s="287" t="n">
        <v>4721</v>
      </c>
      <c r="B24" s="287" t="s">
        <v>307</v>
      </c>
      <c r="C24" s="288" t="s">
        <v>76</v>
      </c>
      <c r="D24" s="288" t="s">
        <v>96</v>
      </c>
      <c r="E24" s="288" t="n">
        <v>0.005782</v>
      </c>
      <c r="F24" s="289" t="n">
        <f aca="false">VLOOKUP(A24,'INSUMOS SINAPI'!$A:$E,5,FALSE())</f>
        <v>100.61</v>
      </c>
    </row>
    <row r="25" customFormat="false" ht="15" hidden="false" customHeight="false" outlineLevel="0" collapsed="false">
      <c r="A25" s="287" t="n">
        <v>4750</v>
      </c>
      <c r="B25" s="287" t="s">
        <v>318</v>
      </c>
      <c r="C25" s="288" t="s">
        <v>278</v>
      </c>
      <c r="D25" s="288" t="s">
        <v>289</v>
      </c>
      <c r="E25" s="288" t="n">
        <v>9.2916134</v>
      </c>
      <c r="F25" s="289" t="n">
        <f aca="false">VLOOKUP(A25,'INSUMOS SINAPI'!$A:$E,5,FALSE())</f>
        <v>17.73</v>
      </c>
    </row>
    <row r="26" customFormat="false" ht="15" hidden="false" customHeight="false" outlineLevel="0" collapsed="false">
      <c r="A26" s="287" t="n">
        <v>4755</v>
      </c>
      <c r="B26" s="287" t="s">
        <v>325</v>
      </c>
      <c r="C26" s="288" t="s">
        <v>278</v>
      </c>
      <c r="D26" s="288" t="s">
        <v>289</v>
      </c>
      <c r="E26" s="288" t="n">
        <v>5.714764</v>
      </c>
      <c r="F26" s="289" t="n">
        <f aca="false">VLOOKUP(A26,'INSUMOS SINAPI'!$A:$E,5,FALSE())</f>
        <v>17.73</v>
      </c>
    </row>
    <row r="27" customFormat="false" ht="15" hidden="false" customHeight="false" outlineLevel="0" collapsed="false">
      <c r="A27" s="287" t="n">
        <v>4760</v>
      </c>
      <c r="B27" s="287" t="s">
        <v>320</v>
      </c>
      <c r="C27" s="288" t="s">
        <v>278</v>
      </c>
      <c r="D27" s="288" t="s">
        <v>289</v>
      </c>
      <c r="E27" s="288" t="n">
        <v>0.0296516</v>
      </c>
      <c r="F27" s="289" t="n">
        <f aca="false">VLOOKUP(A27,'INSUMOS SINAPI'!$A:$E,5,FALSE())</f>
        <v>18.23</v>
      </c>
    </row>
    <row r="28" customFormat="false" ht="15" hidden="false" customHeight="false" outlineLevel="0" collapsed="false">
      <c r="A28" s="287" t="n">
        <v>4783</v>
      </c>
      <c r="B28" s="287" t="s">
        <v>339</v>
      </c>
      <c r="C28" s="288" t="s">
        <v>278</v>
      </c>
      <c r="D28" s="288" t="s">
        <v>289</v>
      </c>
      <c r="E28" s="288" t="n">
        <v>1.461328</v>
      </c>
      <c r="F28" s="289" t="n">
        <f aca="false">VLOOKUP(A28,'INSUMOS SINAPI'!$A:$E,5,FALSE())</f>
        <v>17.73</v>
      </c>
    </row>
    <row r="29" customFormat="false" ht="15" hidden="false" customHeight="false" outlineLevel="0" collapsed="false">
      <c r="A29" s="287" t="n">
        <v>4791</v>
      </c>
      <c r="B29" s="287" t="s">
        <v>396</v>
      </c>
      <c r="C29" s="288" t="s">
        <v>76</v>
      </c>
      <c r="D29" s="288" t="s">
        <v>106</v>
      </c>
      <c r="E29" s="288" t="n">
        <v>0.05</v>
      </c>
      <c r="F29" s="289" t="n">
        <f aca="false">VLOOKUP(A29,'INSUMOS SINAPI'!$A:$E,5,FALSE())</f>
        <v>44.33</v>
      </c>
    </row>
    <row r="30" customFormat="false" ht="15" hidden="false" customHeight="false" outlineLevel="0" collapsed="false">
      <c r="A30" s="287" t="n">
        <v>4813</v>
      </c>
      <c r="B30" s="287" t="s">
        <v>308</v>
      </c>
      <c r="C30" s="288" t="s">
        <v>76</v>
      </c>
      <c r="D30" s="288" t="s">
        <v>81</v>
      </c>
      <c r="E30" s="288" t="n">
        <v>1</v>
      </c>
      <c r="F30" s="289" t="n">
        <f aca="false">VLOOKUP(A30,'INSUMOS SINAPI'!$A:$E,5,FALSE())</f>
        <v>300</v>
      </c>
    </row>
    <row r="31" customFormat="false" ht="15" hidden="false" customHeight="false" outlineLevel="0" collapsed="false">
      <c r="A31" s="287" t="n">
        <v>5075</v>
      </c>
      <c r="B31" s="287" t="s">
        <v>309</v>
      </c>
      <c r="C31" s="288" t="s">
        <v>76</v>
      </c>
      <c r="D31" s="288" t="s">
        <v>106</v>
      </c>
      <c r="E31" s="288" t="n">
        <v>0.11</v>
      </c>
      <c r="F31" s="289" t="n">
        <f aca="false">VLOOKUP(A31,'INSUMOS SINAPI'!$A:$E,5,FALSE())</f>
        <v>24.36</v>
      </c>
    </row>
    <row r="32" customFormat="false" ht="15" hidden="false" customHeight="false" outlineLevel="0" collapsed="false">
      <c r="A32" s="287" t="n">
        <v>5330</v>
      </c>
      <c r="B32" s="287" t="s">
        <v>340</v>
      </c>
      <c r="C32" s="288" t="s">
        <v>76</v>
      </c>
      <c r="D32" s="288" t="s">
        <v>338</v>
      </c>
      <c r="E32" s="288" t="n">
        <v>0.064</v>
      </c>
      <c r="F32" s="289" t="n">
        <f aca="false">VLOOKUP(A32,'INSUMOS SINAPI'!$A:$E,5,FALSE())</f>
        <v>49.23</v>
      </c>
    </row>
    <row r="33" customFormat="false" ht="15" hidden="false" customHeight="false" outlineLevel="0" collapsed="false">
      <c r="A33" s="287" t="n">
        <v>6110</v>
      </c>
      <c r="B33" s="287" t="s">
        <v>333</v>
      </c>
      <c r="C33" s="288" t="s">
        <v>278</v>
      </c>
      <c r="D33" s="288" t="s">
        <v>289</v>
      </c>
      <c r="E33" s="288" t="n">
        <v>4.28995</v>
      </c>
      <c r="F33" s="289" t="n">
        <f aca="false">VLOOKUP(A33,'INSUMOS SINAPI'!$A:$E,5,FALSE())</f>
        <v>17.73</v>
      </c>
    </row>
    <row r="34" customFormat="false" ht="15" hidden="false" customHeight="false" outlineLevel="0" collapsed="false">
      <c r="A34" s="287" t="n">
        <v>6111</v>
      </c>
      <c r="B34" s="287" t="s">
        <v>310</v>
      </c>
      <c r="C34" s="288" t="s">
        <v>278</v>
      </c>
      <c r="D34" s="288" t="s">
        <v>289</v>
      </c>
      <c r="E34" s="288" t="n">
        <v>35.472283198</v>
      </c>
      <c r="F34" s="289" t="n">
        <f aca="false">VLOOKUP(A34,'INSUMOS SINAPI'!$A:$E,5,FALSE())</f>
        <v>10.44</v>
      </c>
    </row>
    <row r="35" customFormat="false" ht="15" hidden="false" customHeight="false" outlineLevel="0" collapsed="false">
      <c r="A35" s="287" t="n">
        <v>6189</v>
      </c>
      <c r="B35" s="287" t="s">
        <v>312</v>
      </c>
      <c r="C35" s="288" t="s">
        <v>76</v>
      </c>
      <c r="D35" s="288" t="s">
        <v>85</v>
      </c>
      <c r="E35" s="288" t="n">
        <v>0.15</v>
      </c>
      <c r="F35" s="289" t="n">
        <f aca="false">VLOOKUP(A35,'INSUMOS SINAPI'!$A:$E,5,FALSE())</f>
        <v>28.25</v>
      </c>
    </row>
    <row r="36" customFormat="false" ht="15" hidden="false" customHeight="false" outlineLevel="0" collapsed="false">
      <c r="A36" s="287" t="n">
        <v>7258</v>
      </c>
      <c r="B36" s="287" t="s">
        <v>386</v>
      </c>
      <c r="C36" s="288" t="s">
        <v>76</v>
      </c>
      <c r="D36" s="288" t="s">
        <v>31</v>
      </c>
      <c r="E36" s="288" t="n">
        <v>73.49</v>
      </c>
      <c r="F36" s="289" t="n">
        <f aca="false">VLOOKUP(A36,'INSUMOS SINAPI'!$A:$E,5,FALSE())</f>
        <v>0.76</v>
      </c>
    </row>
    <row r="37" customFormat="false" ht="15" hidden="false" customHeight="false" outlineLevel="0" collapsed="false">
      <c r="A37" s="287" t="n">
        <v>7304</v>
      </c>
      <c r="B37" s="287" t="s">
        <v>341</v>
      </c>
      <c r="C37" s="288" t="s">
        <v>76</v>
      </c>
      <c r="D37" s="288" t="s">
        <v>338</v>
      </c>
      <c r="E37" s="288" t="n">
        <v>0.322</v>
      </c>
      <c r="F37" s="289" t="n">
        <f aca="false">VLOOKUP(A37,'INSUMOS SINAPI'!$A:$E,5,FALSE())</f>
        <v>69.3</v>
      </c>
    </row>
    <row r="38" customFormat="false" ht="15" hidden="false" customHeight="false" outlineLevel="0" collapsed="false">
      <c r="A38" s="287" t="n">
        <v>7356</v>
      </c>
      <c r="B38" s="287" t="s">
        <v>342</v>
      </c>
      <c r="C38" s="288" t="s">
        <v>76</v>
      </c>
      <c r="D38" s="288" t="s">
        <v>338</v>
      </c>
      <c r="E38" s="288" t="n">
        <v>0.33</v>
      </c>
      <c r="F38" s="289" t="n">
        <f aca="false">VLOOKUP(A38,'INSUMOS SINAPI'!$A:$E,5,FALSE())</f>
        <v>25.14</v>
      </c>
    </row>
    <row r="39" customFormat="false" ht="15" hidden="false" customHeight="false" outlineLevel="0" collapsed="false">
      <c r="A39" s="287" t="n">
        <v>10489</v>
      </c>
      <c r="B39" s="287" t="s">
        <v>392</v>
      </c>
      <c r="C39" s="288" t="s">
        <v>278</v>
      </c>
      <c r="D39" s="288" t="s">
        <v>289</v>
      </c>
      <c r="E39" s="288" t="n">
        <v>4.643056</v>
      </c>
      <c r="F39" s="289" t="n">
        <f aca="false">VLOOKUP(A39,'INSUMOS SINAPI'!$A:$E,5,FALSE())</f>
        <v>15.28</v>
      </c>
    </row>
    <row r="40" customFormat="false" ht="15" hidden="false" customHeight="false" outlineLevel="0" collapsed="false">
      <c r="A40" s="287" t="n">
        <v>10527</v>
      </c>
      <c r="B40" s="287" t="s">
        <v>75</v>
      </c>
      <c r="C40" s="288" t="s">
        <v>76</v>
      </c>
      <c r="D40" s="288" t="s">
        <v>77</v>
      </c>
      <c r="E40" s="288" t="n">
        <v>192</v>
      </c>
      <c r="F40" s="289" t="n">
        <f aca="false">VLOOKUP(A40,'INSUMOS SINAPI'!$A:$E,5,FALSE())</f>
        <v>23</v>
      </c>
    </row>
    <row r="41" customFormat="false" ht="15" hidden="false" customHeight="false" outlineLevel="0" collapsed="false">
      <c r="A41" s="287" t="n">
        <v>10535</v>
      </c>
      <c r="B41" s="287" t="s">
        <v>287</v>
      </c>
      <c r="C41" s="288" t="s">
        <v>76</v>
      </c>
      <c r="D41" s="288" t="s">
        <v>31</v>
      </c>
      <c r="E41" s="288" t="n">
        <v>1.2674E-005</v>
      </c>
      <c r="F41" s="289" t="n">
        <f aca="false">VLOOKUP(A41,'INSUMOS SINAPI'!$A:$E,5,FALSE())</f>
        <v>5000</v>
      </c>
    </row>
    <row r="42" customFormat="false" ht="15" hidden="false" customHeight="false" outlineLevel="0" collapsed="false">
      <c r="A42" s="287" t="n">
        <v>10841</v>
      </c>
      <c r="B42" s="287" t="s">
        <v>387</v>
      </c>
      <c r="C42" s="288" t="s">
        <v>76</v>
      </c>
      <c r="D42" s="288" t="s">
        <v>81</v>
      </c>
      <c r="E42" s="288" t="n">
        <v>3.77</v>
      </c>
      <c r="F42" s="289" t="n">
        <f aca="false">VLOOKUP(A42,'INSUMOS SINAPI'!$A:$E,5,FALSE())</f>
        <v>298.86</v>
      </c>
    </row>
    <row r="43" customFormat="false" ht="15" hidden="false" customHeight="false" outlineLevel="0" collapsed="false">
      <c r="A43" s="287" t="n">
        <v>10848</v>
      </c>
      <c r="B43" s="287" t="s">
        <v>399</v>
      </c>
      <c r="C43" s="288" t="s">
        <v>76</v>
      </c>
      <c r="D43" s="288" t="s">
        <v>31</v>
      </c>
      <c r="E43" s="288" t="n">
        <v>1</v>
      </c>
      <c r="F43" s="289" t="n">
        <f aca="false">VLOOKUP(A43,'INSUMOS SINAPI'!$A:$E,5,FALSE())</f>
        <v>904.5</v>
      </c>
    </row>
    <row r="44" customFormat="false" ht="15" hidden="false" customHeight="false" outlineLevel="0" collapsed="false">
      <c r="A44" s="287" t="n">
        <v>11950</v>
      </c>
      <c r="B44" s="287" t="s">
        <v>393</v>
      </c>
      <c r="C44" s="288" t="s">
        <v>76</v>
      </c>
      <c r="D44" s="288" t="s">
        <v>31</v>
      </c>
      <c r="E44" s="288" t="n">
        <v>5.705</v>
      </c>
      <c r="F44" s="289" t="n">
        <f aca="false">VLOOKUP(A44,'INSUMOS SINAPI'!$A:$E,5,FALSE())</f>
        <v>0.41</v>
      </c>
    </row>
    <row r="45" customFormat="false" ht="15" hidden="false" customHeight="false" outlineLevel="0" collapsed="false">
      <c r="A45" s="287" t="n">
        <v>12815</v>
      </c>
      <c r="B45" s="287" t="s">
        <v>334</v>
      </c>
      <c r="C45" s="288" t="s">
        <v>76</v>
      </c>
      <c r="D45" s="288" t="s">
        <v>31</v>
      </c>
      <c r="E45" s="288" t="n">
        <v>0.01</v>
      </c>
      <c r="F45" s="289" t="n">
        <f aca="false">VLOOKUP(A45,'INSUMOS SINAPI'!$A:$E,5,FALSE())</f>
        <v>8.29</v>
      </c>
    </row>
    <row r="46" customFormat="false" ht="15" hidden="false" customHeight="false" outlineLevel="0" collapsed="false">
      <c r="A46" s="287" t="n">
        <v>13388</v>
      </c>
      <c r="B46" s="287" t="s">
        <v>388</v>
      </c>
      <c r="C46" s="288" t="s">
        <v>76</v>
      </c>
      <c r="D46" s="288" t="s">
        <v>106</v>
      </c>
      <c r="E46" s="288" t="n">
        <v>0.18</v>
      </c>
      <c r="F46" s="289" t="n">
        <f aca="false">VLOOKUP(A46,'INSUMOS SINAPI'!$A:$E,5,FALSE())</f>
        <v>132.61</v>
      </c>
    </row>
    <row r="47" customFormat="false" ht="15" hidden="false" customHeight="false" outlineLevel="0" collapsed="false">
      <c r="A47" s="287" t="n">
        <v>20231</v>
      </c>
      <c r="B47" s="287" t="s">
        <v>322</v>
      </c>
      <c r="C47" s="288" t="s">
        <v>76</v>
      </c>
      <c r="D47" s="288" t="s">
        <v>85</v>
      </c>
      <c r="E47" s="288" t="n">
        <v>2.08</v>
      </c>
      <c r="F47" s="289" t="n">
        <f aca="false">VLOOKUP(A47,'INSUMOS SINAPI'!$A:$E,5,FALSE())</f>
        <v>58.94</v>
      </c>
    </row>
    <row r="48" customFormat="false" ht="15" hidden="false" customHeight="false" outlineLevel="0" collapsed="false">
      <c r="A48" s="287" t="n">
        <v>21127</v>
      </c>
      <c r="B48" s="287" t="s">
        <v>361</v>
      </c>
      <c r="C48" s="288" t="s">
        <v>76</v>
      </c>
      <c r="D48" s="288" t="s">
        <v>31</v>
      </c>
      <c r="E48" s="288" t="n">
        <v>0.91</v>
      </c>
      <c r="F48" s="289" t="n">
        <f aca="false">VLOOKUP(A48,'INSUMOS SINAPI'!$A:$E,5,FALSE())</f>
        <v>3.08</v>
      </c>
    </row>
    <row r="49" customFormat="false" ht="15" hidden="false" customHeight="false" outlineLevel="0" collapsed="false">
      <c r="A49" s="287" t="n">
        <v>34357</v>
      </c>
      <c r="B49" s="287" t="s">
        <v>323</v>
      </c>
      <c r="C49" s="288" t="s">
        <v>76</v>
      </c>
      <c r="D49" s="288" t="s">
        <v>106</v>
      </c>
      <c r="E49" s="288" t="n">
        <v>0.835</v>
      </c>
      <c r="F49" s="289" t="n">
        <f aca="false">VLOOKUP(A49,'INSUMOS SINAPI'!$A:$E,5,FALSE())</f>
        <v>3.81</v>
      </c>
    </row>
    <row r="50" customFormat="false" ht="15" hidden="false" customHeight="false" outlineLevel="0" collapsed="false">
      <c r="A50" s="287" t="n">
        <v>37370</v>
      </c>
      <c r="B50" s="287" t="s">
        <v>294</v>
      </c>
      <c r="C50" s="288" t="s">
        <v>76</v>
      </c>
      <c r="D50" s="288" t="s">
        <v>289</v>
      </c>
      <c r="E50" s="288" t="n">
        <v>77.7541788</v>
      </c>
      <c r="F50" s="289" t="n">
        <f aca="false">VLOOKUP(A50,'INSUMOS SINAPI'!$A:$E,5,FALSE())</f>
        <v>2.11</v>
      </c>
    </row>
    <row r="51" customFormat="false" ht="15" hidden="false" customHeight="false" outlineLevel="0" collapsed="false">
      <c r="A51" s="287" t="n">
        <v>37371</v>
      </c>
      <c r="B51" s="287" t="s">
        <v>295</v>
      </c>
      <c r="C51" s="288" t="s">
        <v>76</v>
      </c>
      <c r="D51" s="288" t="s">
        <v>289</v>
      </c>
      <c r="E51" s="288" t="n">
        <v>77.7541788</v>
      </c>
      <c r="F51" s="289" t="n">
        <f aca="false">VLOOKUP(A51,'INSUMOS SINAPI'!$A:$E,5,FALSE())</f>
        <v>0.75</v>
      </c>
    </row>
    <row r="52" customFormat="false" ht="15" hidden="false" customHeight="false" outlineLevel="0" collapsed="false">
      <c r="A52" s="287" t="n">
        <v>37372</v>
      </c>
      <c r="B52" s="287" t="s">
        <v>296</v>
      </c>
      <c r="C52" s="288" t="s">
        <v>76</v>
      </c>
      <c r="D52" s="288" t="s">
        <v>289</v>
      </c>
      <c r="E52" s="288" t="n">
        <v>77.7541788</v>
      </c>
      <c r="F52" s="289" t="n">
        <f aca="false">VLOOKUP(A52,'INSUMOS SINAPI'!$A:$E,5,FALSE())</f>
        <v>0.81</v>
      </c>
    </row>
    <row r="53" customFormat="false" ht="15" hidden="false" customHeight="false" outlineLevel="0" collapsed="false">
      <c r="A53" s="287" t="n">
        <v>37373</v>
      </c>
      <c r="B53" s="287" t="s">
        <v>297</v>
      </c>
      <c r="C53" s="288" t="s">
        <v>76</v>
      </c>
      <c r="D53" s="288" t="s">
        <v>289</v>
      </c>
      <c r="E53" s="288" t="n">
        <v>77.7541788</v>
      </c>
      <c r="F53" s="289" t="n">
        <f aca="false">VLOOKUP(A53,'INSUMOS SINAPI'!$A:$E,5,FALSE())</f>
        <v>0.06</v>
      </c>
    </row>
    <row r="54" customFormat="false" ht="15" hidden="false" customHeight="false" outlineLevel="0" collapsed="false">
      <c r="A54" s="287" t="n">
        <v>37526</v>
      </c>
      <c r="B54" s="287" t="s">
        <v>321</v>
      </c>
      <c r="C54" s="288" t="s">
        <v>76</v>
      </c>
      <c r="D54" s="288" t="s">
        <v>31</v>
      </c>
      <c r="E54" s="288" t="n">
        <v>0.007</v>
      </c>
      <c r="F54" s="289" t="n">
        <f aca="false">VLOOKUP(A54,'INSUMOS SINAPI'!$A:$E,5,FALSE())</f>
        <v>4.88</v>
      </c>
    </row>
    <row r="55" customFormat="false" ht="15" hidden="false" customHeight="false" outlineLevel="0" collapsed="false">
      <c r="A55" s="287" t="n">
        <v>37540</v>
      </c>
      <c r="B55" s="287" t="s">
        <v>380</v>
      </c>
      <c r="C55" s="288" t="s">
        <v>76</v>
      </c>
      <c r="D55" s="288" t="s">
        <v>31</v>
      </c>
      <c r="E55" s="288" t="n">
        <v>4.04E-007</v>
      </c>
      <c r="F55" s="289" t="n">
        <f aca="false">VLOOKUP(A55,'INSUMOS SINAPI'!$A:$E,5,FALSE())</f>
        <v>81526.69</v>
      </c>
    </row>
    <row r="56" customFormat="false" ht="15" hidden="false" customHeight="false" outlineLevel="0" collapsed="false">
      <c r="A56" s="287" t="n">
        <v>37595</v>
      </c>
      <c r="B56" s="287" t="s">
        <v>324</v>
      </c>
      <c r="C56" s="288" t="s">
        <v>76</v>
      </c>
      <c r="D56" s="288" t="s">
        <v>106</v>
      </c>
      <c r="E56" s="288" t="n">
        <v>38.3578</v>
      </c>
      <c r="F56" s="289" t="n">
        <f aca="false">VLOOKUP(A56,'INSUMOS SINAPI'!$A:$E,5,FALSE())</f>
        <v>1.99</v>
      </c>
    </row>
    <row r="57" customFormat="false" ht="15" hidden="false" customHeight="false" outlineLevel="0" collapsed="false">
      <c r="A57" s="287" t="n">
        <v>37666</v>
      </c>
      <c r="B57" s="287" t="s">
        <v>298</v>
      </c>
      <c r="C57" s="288" t="s">
        <v>278</v>
      </c>
      <c r="D57" s="288" t="s">
        <v>289</v>
      </c>
      <c r="E57" s="288" t="n">
        <v>0.146577735</v>
      </c>
      <c r="F57" s="289" t="n">
        <f aca="false">VLOOKUP(A57,'INSUMOS SINAPI'!$A:$E,5,FALSE())</f>
        <v>17.64</v>
      </c>
    </row>
    <row r="58" customFormat="false" ht="15" hidden="false" customHeight="false" outlineLevel="0" collapsed="false">
      <c r="A58" s="287" t="n">
        <v>39258</v>
      </c>
      <c r="B58" s="287" t="s">
        <v>362</v>
      </c>
      <c r="C58" s="288" t="s">
        <v>76</v>
      </c>
      <c r="D58" s="288" t="s">
        <v>85</v>
      </c>
      <c r="E58" s="288" t="n">
        <v>0.8</v>
      </c>
      <c r="F58" s="289" t="n">
        <f aca="false">VLOOKUP(A58,'INSUMOS SINAPI'!$A:$E,5,FALSE())</f>
        <v>7.76</v>
      </c>
    </row>
    <row r="59" customFormat="false" ht="15" hidden="false" customHeight="false" outlineLevel="0" collapsed="false">
      <c r="A59" s="287" t="n">
        <v>39432</v>
      </c>
      <c r="B59" s="287" t="s">
        <v>394</v>
      </c>
      <c r="C59" s="288" t="s">
        <v>76</v>
      </c>
      <c r="D59" s="288" t="s">
        <v>85</v>
      </c>
      <c r="E59" s="288" t="n">
        <v>2.322</v>
      </c>
      <c r="F59" s="289" t="n">
        <f aca="false">VLOOKUP(A59,'INSUMOS SINAPI'!$A:$E,5,FALSE())</f>
        <v>2.96</v>
      </c>
    </row>
    <row r="60" customFormat="false" ht="15" hidden="false" customHeight="false" outlineLevel="0" collapsed="false">
      <c r="A60" s="287" t="n">
        <v>39603</v>
      </c>
      <c r="B60" s="287" t="s">
        <v>366</v>
      </c>
      <c r="C60" s="288" t="s">
        <v>76</v>
      </c>
      <c r="D60" s="288" t="s">
        <v>31</v>
      </c>
      <c r="E60" s="288" t="n">
        <v>1</v>
      </c>
      <c r="F60" s="289" t="n">
        <f aca="false">VLOOKUP(A60,'INSUMOS SINAPI'!$A:$E,5,FALSE())</f>
        <v>3.66</v>
      </c>
    </row>
    <row r="61" customFormat="false" ht="15" hidden="false" customHeight="false" outlineLevel="0" collapsed="false">
      <c r="A61" s="287" t="n">
        <v>39961</v>
      </c>
      <c r="B61" s="287" t="s">
        <v>395</v>
      </c>
      <c r="C61" s="288" t="s">
        <v>76</v>
      </c>
      <c r="D61" s="288" t="s">
        <v>31</v>
      </c>
      <c r="E61" s="288" t="n">
        <v>0.309</v>
      </c>
      <c r="F61" s="289" t="n">
        <f aca="false">VLOOKUP(A61,'INSUMOS SINAPI'!$A:$E,5,FALSE())</f>
        <v>22.69</v>
      </c>
    </row>
    <row r="62" customFormat="false" ht="15" hidden="false" customHeight="false" outlineLevel="0" collapsed="false">
      <c r="A62" s="287" t="n">
        <v>40424</v>
      </c>
      <c r="B62" s="287" t="s">
        <v>389</v>
      </c>
      <c r="C62" s="288" t="s">
        <v>76</v>
      </c>
      <c r="D62" s="288" t="s">
        <v>106</v>
      </c>
      <c r="E62" s="288" t="n">
        <v>33.56</v>
      </c>
      <c r="F62" s="289" t="n">
        <f aca="false">VLOOKUP(A62,'INSUMOS SINAPI'!$A:$E,5,FALSE())</f>
        <v>11.16</v>
      </c>
    </row>
    <row r="63" customFormat="false" ht="15" hidden="false" customHeight="false" outlineLevel="0" collapsed="false">
      <c r="A63" s="287" t="n">
        <v>40818</v>
      </c>
      <c r="B63" s="287" t="s">
        <v>281</v>
      </c>
      <c r="C63" s="288" t="s">
        <v>278</v>
      </c>
      <c r="D63" s="288" t="s">
        <v>62</v>
      </c>
      <c r="E63" s="288" t="n">
        <v>1.0131</v>
      </c>
      <c r="F63" s="289" t="n">
        <f aca="false">VLOOKUP(A63,'INSUMOS SINAPI'!$A:$E,5,FALSE())</f>
        <v>6142.99</v>
      </c>
    </row>
    <row r="64" customFormat="false" ht="15" hidden="false" customHeight="false" outlineLevel="0" collapsed="false">
      <c r="A64" s="287" t="n">
        <v>40863</v>
      </c>
      <c r="B64" s="287" t="s">
        <v>275</v>
      </c>
      <c r="C64" s="288" t="s">
        <v>76</v>
      </c>
      <c r="D64" s="288" t="s">
        <v>62</v>
      </c>
      <c r="E64" s="288" t="n">
        <v>2</v>
      </c>
      <c r="F64" s="289" t="n">
        <f aca="false">VLOOKUP(A64,'INSUMOS SINAPI'!$A:$E,5,FALSE())</f>
        <v>152.35</v>
      </c>
    </row>
    <row r="65" customFormat="false" ht="15" hidden="false" customHeight="false" outlineLevel="0" collapsed="false">
      <c r="A65" s="287" t="n">
        <v>40864</v>
      </c>
      <c r="B65" s="287" t="s">
        <v>276</v>
      </c>
      <c r="C65" s="288" t="s">
        <v>76</v>
      </c>
      <c r="D65" s="288" t="s">
        <v>62</v>
      </c>
      <c r="E65" s="288" t="n">
        <v>2</v>
      </c>
      <c r="F65" s="289" t="n">
        <f aca="false">VLOOKUP(A65,'INSUMOS SINAPI'!$A:$E,5,FALSE())</f>
        <v>11.8</v>
      </c>
    </row>
    <row r="66" customFormat="false" ht="15" hidden="false" customHeight="false" outlineLevel="0" collapsed="false">
      <c r="A66" s="287" t="n">
        <v>40937</v>
      </c>
      <c r="B66" s="287" t="s">
        <v>277</v>
      </c>
      <c r="C66" s="288" t="s">
        <v>278</v>
      </c>
      <c r="D66" s="288" t="s">
        <v>62</v>
      </c>
      <c r="E66" s="288" t="n">
        <v>1.0071</v>
      </c>
      <c r="F66" s="289" t="n">
        <f aca="false">VLOOKUP(A66,'INSUMOS SINAPI'!$A:$E,5,FALSE())</f>
        <v>18613.29</v>
      </c>
    </row>
    <row r="67" customFormat="false" ht="15" hidden="false" customHeight="false" outlineLevel="0" collapsed="false">
      <c r="A67" s="287" t="n">
        <v>41898</v>
      </c>
      <c r="B67" s="287" t="s">
        <v>314</v>
      </c>
      <c r="C67" s="288" t="s">
        <v>76</v>
      </c>
      <c r="D67" s="288" t="s">
        <v>31</v>
      </c>
      <c r="E67" s="288" t="n">
        <v>0.000267502</v>
      </c>
      <c r="F67" s="289" t="n">
        <f aca="false">VLOOKUP(A67,'INSUMOS SINAPI'!$A:$E,5,FALSE())</f>
        <v>18923.03</v>
      </c>
    </row>
    <row r="68" customFormat="false" ht="15" hidden="false" customHeight="false" outlineLevel="0" collapsed="false">
      <c r="A68" s="287" t="n">
        <v>43459</v>
      </c>
      <c r="B68" s="287" t="s">
        <v>299</v>
      </c>
      <c r="C68" s="288" t="s">
        <v>76</v>
      </c>
      <c r="D68" s="288" t="s">
        <v>289</v>
      </c>
      <c r="E68" s="288" t="n">
        <v>3.256</v>
      </c>
      <c r="F68" s="289" t="n">
        <f aca="false">VLOOKUP(A68,'INSUMOS SINAPI'!$A:$E,5,FALSE())</f>
        <v>0.45</v>
      </c>
    </row>
    <row r="69" customFormat="false" ht="15" hidden="false" customHeight="false" outlineLevel="0" collapsed="false">
      <c r="A69" s="287" t="n">
        <v>43460</v>
      </c>
      <c r="B69" s="287" t="s">
        <v>352</v>
      </c>
      <c r="C69" s="288" t="s">
        <v>76</v>
      </c>
      <c r="D69" s="288" t="s">
        <v>289</v>
      </c>
      <c r="E69" s="288" t="n">
        <v>2.7</v>
      </c>
      <c r="F69" s="289" t="n">
        <f aca="false">VLOOKUP(A69,'INSUMOS SINAPI'!$A:$E,5,FALSE())</f>
        <v>0.78</v>
      </c>
    </row>
    <row r="70" customFormat="false" ht="15" hidden="false" customHeight="false" outlineLevel="0" collapsed="false">
      <c r="A70" s="287" t="n">
        <v>43464</v>
      </c>
      <c r="B70" s="287" t="s">
        <v>300</v>
      </c>
      <c r="C70" s="288" t="s">
        <v>76</v>
      </c>
      <c r="D70" s="288" t="s">
        <v>289</v>
      </c>
      <c r="E70" s="288" t="n">
        <v>4.6429022</v>
      </c>
      <c r="F70" s="289" t="n">
        <f aca="false">VLOOKUP(A70,'INSUMOS SINAPI'!$A:$E,5,FALSE())</f>
        <v>0.01</v>
      </c>
    </row>
    <row r="71" customFormat="false" ht="15" hidden="false" customHeight="false" outlineLevel="0" collapsed="false">
      <c r="A71" s="287" t="n">
        <v>43465</v>
      </c>
      <c r="B71" s="287" t="s">
        <v>316</v>
      </c>
      <c r="C71" s="288" t="s">
        <v>76</v>
      </c>
      <c r="D71" s="288" t="s">
        <v>289</v>
      </c>
      <c r="E71" s="288" t="n">
        <v>23.6488</v>
      </c>
      <c r="F71" s="289" t="n">
        <f aca="false">VLOOKUP(A71,'INSUMOS SINAPI'!$A:$E,5,FALSE())</f>
        <v>0.74</v>
      </c>
    </row>
    <row r="72" customFormat="false" ht="15" hidden="false" customHeight="false" outlineLevel="0" collapsed="false">
      <c r="A72" s="287" t="n">
        <v>43466</v>
      </c>
      <c r="B72" s="287" t="s">
        <v>335</v>
      </c>
      <c r="C72" s="288" t="s">
        <v>76</v>
      </c>
      <c r="D72" s="288" t="s">
        <v>289</v>
      </c>
      <c r="E72" s="288" t="n">
        <v>1.444</v>
      </c>
      <c r="F72" s="289" t="n">
        <f aca="false">VLOOKUP(A72,'INSUMOS SINAPI'!$A:$E,5,FALSE())</f>
        <v>1.48</v>
      </c>
    </row>
    <row r="73" customFormat="false" ht="15" hidden="false" customHeight="false" outlineLevel="0" collapsed="false">
      <c r="A73" s="287" t="n">
        <v>43467</v>
      </c>
      <c r="B73" s="287" t="s">
        <v>301</v>
      </c>
      <c r="C73" s="288" t="s">
        <v>76</v>
      </c>
      <c r="D73" s="288" t="s">
        <v>289</v>
      </c>
      <c r="E73" s="288" t="n">
        <v>42.0624766</v>
      </c>
      <c r="F73" s="289" t="n">
        <f aca="false">VLOOKUP(A73,'INSUMOS SINAPI'!$A:$E,5,FALSE())</f>
        <v>0.56</v>
      </c>
    </row>
    <row r="74" customFormat="false" ht="15" hidden="false" customHeight="false" outlineLevel="0" collapsed="false">
      <c r="A74" s="287" t="n">
        <v>43474</v>
      </c>
      <c r="B74" s="287" t="s">
        <v>279</v>
      </c>
      <c r="C74" s="288" t="s">
        <v>76</v>
      </c>
      <c r="D74" s="288" t="s">
        <v>62</v>
      </c>
      <c r="E74" s="288" t="n">
        <v>1</v>
      </c>
      <c r="F74" s="289" t="n">
        <f aca="false">VLOOKUP(A74,'INSUMOS SINAPI'!$A:$E,5,FALSE())</f>
        <v>1.9</v>
      </c>
    </row>
    <row r="75" customFormat="false" ht="15" hidden="false" customHeight="false" outlineLevel="0" collapsed="false">
      <c r="A75" s="287" t="n">
        <v>43475</v>
      </c>
      <c r="B75" s="287" t="s">
        <v>282</v>
      </c>
      <c r="C75" s="288" t="s">
        <v>76</v>
      </c>
      <c r="D75" s="288" t="s">
        <v>62</v>
      </c>
      <c r="E75" s="288" t="n">
        <v>1</v>
      </c>
      <c r="F75" s="289" t="n">
        <f aca="false">VLOOKUP(A75,'INSUMOS SINAPI'!$A:$E,5,FALSE())</f>
        <v>18.58</v>
      </c>
    </row>
    <row r="76" customFormat="false" ht="15" hidden="false" customHeight="false" outlineLevel="0" collapsed="false">
      <c r="A76" s="287" t="n">
        <v>43483</v>
      </c>
      <c r="B76" s="287" t="s">
        <v>302</v>
      </c>
      <c r="C76" s="288" t="s">
        <v>76</v>
      </c>
      <c r="D76" s="288" t="s">
        <v>289</v>
      </c>
      <c r="E76" s="288" t="n">
        <v>3.256</v>
      </c>
      <c r="F76" s="289" t="n">
        <f aca="false">VLOOKUP(A76,'INSUMOS SINAPI'!$A:$E,5,FALSE())</f>
        <v>1.26</v>
      </c>
    </row>
    <row r="77" customFormat="false" ht="15" hidden="false" customHeight="false" outlineLevel="0" collapsed="false">
      <c r="A77" s="287" t="n">
        <v>43484</v>
      </c>
      <c r="B77" s="287" t="s">
        <v>353</v>
      </c>
      <c r="C77" s="288" t="s">
        <v>76</v>
      </c>
      <c r="D77" s="288" t="s">
        <v>289</v>
      </c>
      <c r="E77" s="288" t="n">
        <v>2.7</v>
      </c>
      <c r="F77" s="289" t="n">
        <f aca="false">VLOOKUP(A77,'INSUMOS SINAPI'!$A:$E,5,FALSE())</f>
        <v>1.07</v>
      </c>
    </row>
    <row r="78" customFormat="false" ht="15" hidden="false" customHeight="false" outlineLevel="0" collapsed="false">
      <c r="A78" s="287" t="n">
        <v>43488</v>
      </c>
      <c r="B78" s="287" t="s">
        <v>303</v>
      </c>
      <c r="C78" s="288" t="s">
        <v>76</v>
      </c>
      <c r="D78" s="288" t="s">
        <v>289</v>
      </c>
      <c r="E78" s="288" t="n">
        <v>4.6429022</v>
      </c>
      <c r="F78" s="289" t="n">
        <f aca="false">VLOOKUP(A78,'INSUMOS SINAPI'!$A:$E,5,FALSE())</f>
        <v>0.76</v>
      </c>
    </row>
    <row r="79" customFormat="false" ht="15" hidden="false" customHeight="false" outlineLevel="0" collapsed="false">
      <c r="A79" s="287" t="n">
        <v>43489</v>
      </c>
      <c r="B79" s="287" t="s">
        <v>317</v>
      </c>
      <c r="C79" s="288" t="s">
        <v>76</v>
      </c>
      <c r="D79" s="288" t="s">
        <v>289</v>
      </c>
      <c r="E79" s="288" t="n">
        <v>23.6488</v>
      </c>
      <c r="F79" s="289" t="n">
        <f aca="false">VLOOKUP(A79,'INSUMOS SINAPI'!$A:$E,5,FALSE())</f>
        <v>1.09</v>
      </c>
    </row>
    <row r="80" customFormat="false" ht="15" hidden="false" customHeight="false" outlineLevel="0" collapsed="false">
      <c r="A80" s="287" t="n">
        <v>43490</v>
      </c>
      <c r="B80" s="287" t="s">
        <v>336</v>
      </c>
      <c r="C80" s="288" t="s">
        <v>76</v>
      </c>
      <c r="D80" s="288" t="s">
        <v>289</v>
      </c>
      <c r="E80" s="288" t="n">
        <v>1.444</v>
      </c>
      <c r="F80" s="289" t="n">
        <f aca="false">VLOOKUP(A80,'INSUMOS SINAPI'!$A:$E,5,FALSE())</f>
        <v>1.5</v>
      </c>
    </row>
    <row r="81" customFormat="false" ht="15" hidden="false" customHeight="false" outlineLevel="0" collapsed="false">
      <c r="A81" s="287" t="n">
        <v>43491</v>
      </c>
      <c r="B81" s="287" t="s">
        <v>304</v>
      </c>
      <c r="C81" s="288" t="s">
        <v>76</v>
      </c>
      <c r="D81" s="288" t="s">
        <v>289</v>
      </c>
      <c r="E81" s="288" t="n">
        <v>42.0624766</v>
      </c>
      <c r="F81" s="289" t="n">
        <f aca="false">VLOOKUP(A81,'INSUMOS SINAPI'!$A:$E,5,FALSE())</f>
        <v>1.15</v>
      </c>
    </row>
    <row r="82" customFormat="false" ht="15" hidden="false" customHeight="false" outlineLevel="0" collapsed="false">
      <c r="A82" s="287" t="n">
        <v>43498</v>
      </c>
      <c r="B82" s="287" t="s">
        <v>280</v>
      </c>
      <c r="C82" s="288" t="s">
        <v>76</v>
      </c>
      <c r="D82" s="288" t="s">
        <v>62</v>
      </c>
      <c r="E82" s="288" t="n">
        <v>1</v>
      </c>
      <c r="F82" s="289" t="n">
        <f aca="false">VLOOKUP(A82,'INSUMOS SINAPI'!$A:$E,5,FALSE())</f>
        <v>123.54</v>
      </c>
    </row>
    <row r="83" customFormat="false" ht="15" hidden="false" customHeight="false" outlineLevel="0" collapsed="false">
      <c r="A83" s="287" t="n">
        <v>43499</v>
      </c>
      <c r="B83" s="287" t="s">
        <v>283</v>
      </c>
      <c r="C83" s="288" t="s">
        <v>76</v>
      </c>
      <c r="D83" s="288" t="s">
        <v>62</v>
      </c>
      <c r="E83" s="288" t="n">
        <v>1</v>
      </c>
      <c r="F83" s="289" t="n">
        <f aca="false">VLOOKUP(A83,'INSUMOS SINAPI'!$A:$E,5,FALSE())</f>
        <v>202.94</v>
      </c>
    </row>
    <row r="84" customFormat="false" ht="15" hidden="false" customHeight="false" outlineLevel="0" collapsed="false">
      <c r="A84" s="287" t="n">
        <v>43626</v>
      </c>
      <c r="B84" s="287" t="s">
        <v>344</v>
      </c>
      <c r="C84" s="288" t="s">
        <v>76</v>
      </c>
      <c r="D84" s="288" t="s">
        <v>106</v>
      </c>
      <c r="E84" s="288" t="n">
        <v>2.08608</v>
      </c>
      <c r="F84" s="289" t="n">
        <f aca="false">VLOOKUP(A84,'INSUMOS SINAPI'!$A:$E,5,FALSE())</f>
        <v>2.86</v>
      </c>
    </row>
    <row r="85" customFormat="false" ht="15" hidden="false" customHeight="false" outlineLevel="0" collapsed="false">
      <c r="A85" s="287" t="n">
        <v>44072</v>
      </c>
      <c r="B85" s="287" t="s">
        <v>337</v>
      </c>
      <c r="C85" s="288" t="s">
        <v>76</v>
      </c>
      <c r="D85" s="288" t="s">
        <v>338</v>
      </c>
      <c r="E85" s="288" t="n">
        <v>0.2016</v>
      </c>
      <c r="F85" s="289" t="n">
        <f aca="false">VLOOKUP(A85,'INSUMOS SINAPI'!$A:$E,5,FALSE())</f>
        <v>104.34</v>
      </c>
    </row>
    <row r="86" customFormat="false" ht="15" hidden="false" customHeight="false" outlineLevel="0" collapsed="false">
      <c r="A86" s="287" t="n">
        <v>44497</v>
      </c>
      <c r="B86" s="287" t="s">
        <v>311</v>
      </c>
      <c r="C86" s="288" t="s">
        <v>278</v>
      </c>
      <c r="D86" s="288" t="s">
        <v>289</v>
      </c>
      <c r="E86" s="288" t="n">
        <v>2.5235</v>
      </c>
      <c r="F86" s="289" t="n">
        <f aca="false">VLOOKUP(A86,'INSUMOS SINAPI'!$A:$E,5,FALSE())</f>
        <v>19.52</v>
      </c>
    </row>
    <row r="87" customFormat="false" ht="15" hidden="false" customHeight="false" outlineLevel="0" collapsed="false">
      <c r="A87" s="287" t="n">
        <v>44541</v>
      </c>
      <c r="B87" s="287" t="s">
        <v>370</v>
      </c>
      <c r="C87" s="288" t="s">
        <v>76</v>
      </c>
      <c r="D87" s="288" t="s">
        <v>81</v>
      </c>
      <c r="E87" s="288" t="n">
        <v>1.16</v>
      </c>
      <c r="F87" s="289" t="n">
        <f aca="false">VLOOKUP(A87,'INSUMOS SINAPI'!$A:$E,5,FALSE())</f>
        <v>315.47</v>
      </c>
    </row>
    <row r="88" customFormat="false" ht="15" hidden="false" customHeight="false" outlineLevel="0" collapsed="false">
      <c r="A88" s="287" t="s">
        <v>327</v>
      </c>
      <c r="B88" s="287" t="s">
        <v>122</v>
      </c>
      <c r="C88" s="288" t="s">
        <v>76</v>
      </c>
      <c r="D88" s="288" t="s">
        <v>81</v>
      </c>
      <c r="E88" s="288" t="n">
        <v>2.022</v>
      </c>
      <c r="F88" s="289" t="n">
        <f aca="false">VLOOKUP(A88,04_PESQUISAS!$A:$G,7,FALSE())</f>
        <v>461.205008298755</v>
      </c>
      <c r="G88" s="290"/>
    </row>
    <row r="89" customFormat="false" ht="15" hidden="false" customHeight="false" outlineLevel="0" collapsed="false">
      <c r="A89" s="287" t="s">
        <v>329</v>
      </c>
      <c r="B89" s="287" t="s">
        <v>129</v>
      </c>
      <c r="C89" s="288" t="s">
        <v>76</v>
      </c>
      <c r="D89" s="288" t="s">
        <v>81</v>
      </c>
      <c r="E89" s="288" t="n">
        <v>1</v>
      </c>
      <c r="F89" s="289" t="n">
        <f aca="false">VLOOKUP(A89,04_PESQUISAS!$A:$G,7,FALSE())</f>
        <v>200.833333333333</v>
      </c>
      <c r="G89" s="290"/>
    </row>
    <row r="90" customFormat="false" ht="15" hidden="false" customHeight="false" outlineLevel="0" collapsed="false">
      <c r="A90" s="287" t="s">
        <v>328</v>
      </c>
      <c r="B90" s="287" t="s">
        <v>126</v>
      </c>
      <c r="C90" s="288" t="s">
        <v>76</v>
      </c>
      <c r="D90" s="288" t="s">
        <v>81</v>
      </c>
      <c r="E90" s="288" t="n">
        <v>1</v>
      </c>
      <c r="F90" s="289" t="n">
        <f aca="false">VLOOKUP(A90,04_PESQUISAS!$A:$G,7,FALSE())</f>
        <v>783.8925</v>
      </c>
      <c r="G90" s="290"/>
    </row>
    <row r="91" customFormat="false" ht="15" hidden="false" customHeight="false" outlineLevel="0" collapsed="false">
      <c r="A91" s="287" t="s">
        <v>331</v>
      </c>
      <c r="B91" s="287" t="s">
        <v>135</v>
      </c>
      <c r="C91" s="288" t="s">
        <v>76</v>
      </c>
      <c r="D91" s="288" t="s">
        <v>31</v>
      </c>
      <c r="E91" s="288" t="n">
        <v>1</v>
      </c>
      <c r="F91" s="289" t="n">
        <f aca="false">VLOOKUP(A91,04_PESQUISAS!$A:$G,7,FALSE())</f>
        <v>526</v>
      </c>
      <c r="G91" s="290"/>
    </row>
    <row r="92" customFormat="false" ht="15" hidden="false" customHeight="false" outlineLevel="0" collapsed="false">
      <c r="A92" s="287" t="s">
        <v>330</v>
      </c>
      <c r="B92" s="287" t="s">
        <v>132</v>
      </c>
      <c r="C92" s="288" t="s">
        <v>76</v>
      </c>
      <c r="D92" s="288" t="s">
        <v>31</v>
      </c>
      <c r="E92" s="288" t="n">
        <v>1</v>
      </c>
      <c r="F92" s="289" t="n">
        <f aca="false">VLOOKUP(A92,04_PESQUISAS!$A:$G,7,FALSE())</f>
        <v>2058.33333333333</v>
      </c>
      <c r="G92" s="290"/>
    </row>
    <row r="93" customFormat="false" ht="15" hidden="false" customHeight="false" outlineLevel="0" collapsed="false">
      <c r="A93" s="287" t="s">
        <v>371</v>
      </c>
      <c r="B93" s="287" t="s">
        <v>372</v>
      </c>
      <c r="C93" s="288" t="s">
        <v>76</v>
      </c>
      <c r="D93" s="288" t="s">
        <v>81</v>
      </c>
      <c r="E93" s="288" t="n">
        <v>1</v>
      </c>
      <c r="F93" s="289" t="n">
        <f aca="false">VLOOKUP(A93,04_PESQUISAS!$A:$G,7,FALSE())</f>
        <v>254.732610184634</v>
      </c>
      <c r="G93" s="290"/>
    </row>
    <row r="94" customFormat="false" ht="15" hidden="false" customHeight="false" outlineLevel="0" collapsed="false">
      <c r="A94" s="287" t="s">
        <v>381</v>
      </c>
      <c r="B94" s="287" t="s">
        <v>382</v>
      </c>
      <c r="C94" s="288" t="s">
        <v>76</v>
      </c>
      <c r="D94" s="288" t="s">
        <v>85</v>
      </c>
      <c r="E94" s="288" t="n">
        <v>1</v>
      </c>
      <c r="F94" s="289" t="n">
        <f aca="false">VLOOKUP(A94,04_PESQUISAS!$A:$G,7,FALSE())</f>
        <v>46.4761111111111</v>
      </c>
      <c r="G94" s="290"/>
    </row>
    <row r="95" customFormat="false" ht="15" hidden="false" customHeight="false" outlineLevel="0" collapsed="false">
      <c r="A95" s="287" t="s">
        <v>373</v>
      </c>
      <c r="B95" s="287" t="s">
        <v>374</v>
      </c>
      <c r="C95" s="288" t="s">
        <v>76</v>
      </c>
      <c r="D95" s="288" t="s">
        <v>375</v>
      </c>
      <c r="E95" s="288" t="n">
        <v>0.017</v>
      </c>
      <c r="F95" s="289" t="n">
        <f aca="false">VLOOKUP(A95,04_PESQUISAS!$A:$G,7,FALSE())</f>
        <v>524.01</v>
      </c>
      <c r="G95" s="290"/>
    </row>
    <row r="96" customFormat="false" ht="15" hidden="false" customHeight="false" outlineLevel="0" collapsed="false">
      <c r="A96" s="287" t="s">
        <v>376</v>
      </c>
      <c r="B96" s="287" t="s">
        <v>377</v>
      </c>
      <c r="C96" s="288" t="s">
        <v>76</v>
      </c>
      <c r="D96" s="288" t="s">
        <v>378</v>
      </c>
      <c r="E96" s="288" t="n">
        <v>0.08</v>
      </c>
      <c r="F96" s="289" t="n">
        <f aca="false">VLOOKUP(A96,04_PESQUISAS!$A:$G,7,FALSE())</f>
        <v>84.59</v>
      </c>
      <c r="G96" s="290"/>
    </row>
    <row r="97" customFormat="false" ht="15" hidden="false" customHeight="false" outlineLevel="0" collapsed="false">
      <c r="A97" s="287" t="s">
        <v>284</v>
      </c>
      <c r="B97" s="287" t="s">
        <v>68</v>
      </c>
      <c r="C97" s="288" t="s">
        <v>76</v>
      </c>
      <c r="D97" s="288" t="s">
        <v>31</v>
      </c>
      <c r="E97" s="288" t="n">
        <v>1</v>
      </c>
      <c r="F97" s="289" t="n">
        <f aca="false">VLOOKUP(A97,04_PESQUISAS!$A:$G,7,FALSE())</f>
        <v>233.94</v>
      </c>
      <c r="G97" s="290"/>
    </row>
    <row r="98" customFormat="false" ht="15" hidden="false" customHeight="false" outlineLevel="0" collapsed="false">
      <c r="A98" s="287" t="s">
        <v>354</v>
      </c>
      <c r="B98" s="287" t="s">
        <v>355</v>
      </c>
      <c r="C98" s="288" t="s">
        <v>76</v>
      </c>
      <c r="D98" s="288" t="s">
        <v>85</v>
      </c>
      <c r="E98" s="288" t="n">
        <v>1</v>
      </c>
      <c r="F98" s="289" t="n">
        <f aca="false">VLOOKUP(A98,04_PESQUISAS!$A:$G,7,FALSE())</f>
        <v>12.3987666666667</v>
      </c>
      <c r="G98" s="290"/>
    </row>
    <row r="99" customFormat="false" ht="15" hidden="false" customHeight="false" outlineLevel="0" collapsed="false">
      <c r="A99" s="287" t="s">
        <v>367</v>
      </c>
      <c r="B99" s="287" t="s">
        <v>368</v>
      </c>
      <c r="C99" s="288" t="s">
        <v>76</v>
      </c>
      <c r="D99" s="288" t="s">
        <v>369</v>
      </c>
      <c r="E99" s="288" t="n">
        <v>1</v>
      </c>
      <c r="F99" s="289" t="n">
        <f aca="false">VLOOKUP(A99,04_PESQUISAS!$A:$G,7,FALSE())</f>
        <v>5.85666666666667</v>
      </c>
      <c r="G99" s="290"/>
    </row>
    <row r="100" customFormat="false" ht="15" hidden="false" customHeight="false" outlineLevel="0" collapsed="false">
      <c r="A100" s="287" t="s">
        <v>319</v>
      </c>
      <c r="B100" s="287" t="s">
        <v>99</v>
      </c>
      <c r="C100" s="288" t="s">
        <v>76</v>
      </c>
      <c r="D100" s="288" t="s">
        <v>31</v>
      </c>
      <c r="E100" s="288" t="n">
        <v>1</v>
      </c>
      <c r="F100" s="289" t="n">
        <f aca="false">VLOOKUP(A100,04_PESQUISAS!$A:$G,7,FALSE())</f>
        <v>336.666666666667</v>
      </c>
      <c r="G100" s="290"/>
    </row>
    <row r="101" customFormat="false" ht="15" hidden="false" customHeight="false" outlineLevel="0" collapsed="false">
      <c r="A101" s="287" t="s">
        <v>356</v>
      </c>
      <c r="B101" s="287" t="s">
        <v>357</v>
      </c>
      <c r="C101" s="288" t="s">
        <v>76</v>
      </c>
      <c r="D101" s="288" t="s">
        <v>31</v>
      </c>
      <c r="E101" s="288" t="n">
        <v>1</v>
      </c>
      <c r="F101" s="289" t="n">
        <f aca="false">VLOOKUP(A101,04_PESQUISAS!$A:$G,7,FALSE())</f>
        <v>45.71</v>
      </c>
      <c r="G101" s="290"/>
    </row>
    <row r="102" customFormat="false" ht="15" hidden="false" customHeight="false" outlineLevel="0" collapsed="false">
      <c r="A102" s="287" t="s">
        <v>358</v>
      </c>
      <c r="B102" s="287" t="s">
        <v>359</v>
      </c>
      <c r="C102" s="288" t="s">
        <v>76</v>
      </c>
      <c r="D102" s="288" t="s">
        <v>31</v>
      </c>
      <c r="E102" s="288" t="n">
        <v>1</v>
      </c>
      <c r="F102" s="289" t="n">
        <f aca="false">VLOOKUP(A102,04_PESQUISAS!$A:$G,7,FALSE())</f>
        <v>12.085</v>
      </c>
      <c r="G102" s="290"/>
    </row>
    <row r="103" customFormat="false" ht="15" hidden="false" customHeight="false" outlineLevel="0" collapsed="false">
      <c r="A103" s="287" t="s">
        <v>364</v>
      </c>
      <c r="B103" s="287" t="s">
        <v>365</v>
      </c>
      <c r="C103" s="288" t="s">
        <v>76</v>
      </c>
      <c r="D103" s="288" t="s">
        <v>31</v>
      </c>
      <c r="E103" s="288" t="n">
        <v>1</v>
      </c>
      <c r="F103" s="289" t="n">
        <f aca="false">VLOOKUP(A103,04_PESQUISAS!$A:$G,7,FALSE())</f>
        <v>8.17</v>
      </c>
      <c r="G103" s="290"/>
    </row>
    <row r="104" customFormat="false" ht="15" hidden="false" customHeight="false" outlineLevel="0" collapsed="false">
      <c r="A104" s="287" t="s">
        <v>285</v>
      </c>
      <c r="B104" s="287" t="s">
        <v>286</v>
      </c>
      <c r="C104" s="288" t="s">
        <v>76</v>
      </c>
      <c r="D104" s="288" t="s">
        <v>31</v>
      </c>
      <c r="E104" s="288" t="n">
        <v>1</v>
      </c>
      <c r="F104" s="289" t="n">
        <f aca="false">VLOOKUP(A104,04_PESQUISAS!$A:$G,7,FALSE())</f>
        <v>36.6</v>
      </c>
      <c r="G104" s="290"/>
    </row>
    <row r="105" customFormat="false" ht="15" hidden="false" customHeight="false" outlineLevel="0" collapsed="false">
      <c r="A105" s="287" t="s">
        <v>326</v>
      </c>
      <c r="B105" s="287" t="s">
        <v>119</v>
      </c>
      <c r="C105" s="288" t="s">
        <v>76</v>
      </c>
      <c r="D105" s="288" t="s">
        <v>31</v>
      </c>
      <c r="E105" s="288" t="n">
        <v>1</v>
      </c>
      <c r="F105" s="289" t="n">
        <f aca="false">VLOOKUP(A105,04_PESQUISAS!$A:$G,7,FALSE())</f>
        <v>30</v>
      </c>
      <c r="G105" s="290"/>
    </row>
    <row r="106" customFormat="false" ht="15" hidden="false" customHeight="false" outlineLevel="0" collapsed="false">
      <c r="A106" s="287" t="s">
        <v>390</v>
      </c>
      <c r="B106" s="287" t="s">
        <v>391</v>
      </c>
      <c r="C106" s="288" t="s">
        <v>76</v>
      </c>
      <c r="D106" s="288" t="s">
        <v>31</v>
      </c>
      <c r="E106" s="288" t="n">
        <v>0.5</v>
      </c>
      <c r="F106" s="289" t="n">
        <f aca="false">VLOOKUP(A106,04_PESQUISAS!$A:$G,7,FALSE())</f>
        <v>401.25</v>
      </c>
      <c r="G106" s="290"/>
    </row>
    <row r="107" customFormat="false" ht="15" hidden="false" customHeight="false" outlineLevel="0" collapsed="false">
      <c r="A107" s="287" t="s">
        <v>385</v>
      </c>
      <c r="B107" s="287" t="s">
        <v>210</v>
      </c>
      <c r="C107" s="288" t="s">
        <v>76</v>
      </c>
      <c r="D107" s="288" t="s">
        <v>85</v>
      </c>
      <c r="E107" s="288" t="n">
        <v>1</v>
      </c>
      <c r="F107" s="289" t="n">
        <f aca="false">VLOOKUP(A107,04_PESQUISAS!$A:$G,7,FALSE())</f>
        <v>164.485497835498</v>
      </c>
      <c r="G107" s="290"/>
    </row>
    <row r="108" customFormat="false" ht="15" hidden="false" customHeight="false" outlineLevel="0" collapsed="false">
      <c r="A108" s="287" t="s">
        <v>383</v>
      </c>
      <c r="B108" s="287" t="s">
        <v>384</v>
      </c>
      <c r="C108" s="288" t="s">
        <v>76</v>
      </c>
      <c r="D108" s="288" t="s">
        <v>31</v>
      </c>
      <c r="E108" s="288" t="n">
        <v>0.13</v>
      </c>
      <c r="F108" s="289" t="n">
        <f aca="false">VLOOKUP(A108,04_PESQUISAS!$A:$G,7,FALSE())</f>
        <v>23.86</v>
      </c>
      <c r="G108" s="290"/>
    </row>
    <row r="109" customFormat="false" ht="15" hidden="false" customHeight="false" outlineLevel="0" collapsed="false">
      <c r="A109" s="287" t="s">
        <v>345</v>
      </c>
      <c r="B109" s="287" t="s">
        <v>346</v>
      </c>
      <c r="C109" s="288" t="s">
        <v>76</v>
      </c>
      <c r="D109" s="288" t="s">
        <v>338</v>
      </c>
      <c r="E109" s="288" t="n">
        <v>0.33</v>
      </c>
      <c r="F109" s="289" t="n">
        <f aca="false">VLOOKUP(A109,04_PESQUISAS!$A:$G,7,FALSE())</f>
        <v>31.387037037037</v>
      </c>
      <c r="G109" s="290"/>
    </row>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5209"/>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F103" activeCellId="0" sqref="F103"/>
    </sheetView>
  </sheetViews>
  <sheetFormatPr defaultColWidth="8.72265625" defaultRowHeight="15" zeroHeight="false" outlineLevelRow="0" outlineLevelCol="0"/>
  <cols>
    <col collapsed="false" customWidth="true" hidden="false" outlineLevel="0" max="1" min="1" style="0" width="10.58"/>
    <col collapsed="false" customWidth="true" hidden="false" outlineLevel="0" max="2" min="2" style="0" width="78.14"/>
    <col collapsed="false" customWidth="true" hidden="false" outlineLevel="0" max="3" min="3" style="0" width="21.14"/>
    <col collapsed="false" customWidth="true" hidden="false" outlineLevel="0" max="4" min="4" style="0" width="18.71"/>
    <col collapsed="false" customWidth="true" hidden="false" outlineLevel="0" max="5" min="5" style="0" width="22.28"/>
  </cols>
  <sheetData>
    <row r="1" customFormat="false" ht="15" hidden="false" customHeight="false" outlineLevel="0" collapsed="false">
      <c r="A1" s="0" t="s">
        <v>579</v>
      </c>
    </row>
    <row r="3" customFormat="false" ht="15" hidden="false" customHeight="false" outlineLevel="0" collapsed="false">
      <c r="A3" s="0" t="s">
        <v>580</v>
      </c>
    </row>
    <row r="4" customFormat="false" ht="15" hidden="false" customHeight="false" outlineLevel="0" collapsed="false">
      <c r="A4" s="0" t="s">
        <v>581</v>
      </c>
    </row>
    <row r="5" customFormat="false" ht="15" hidden="false" customHeight="false" outlineLevel="0" collapsed="false">
      <c r="A5" s="0" t="s">
        <v>582</v>
      </c>
    </row>
    <row r="7" customFormat="false" ht="15" hidden="false" customHeight="false" outlineLevel="0" collapsed="false">
      <c r="A7" s="0" t="s">
        <v>583</v>
      </c>
      <c r="B7" s="0" t="s">
        <v>584</v>
      </c>
      <c r="C7" s="0" t="s">
        <v>585</v>
      </c>
      <c r="D7" s="0" t="s">
        <v>586</v>
      </c>
      <c r="E7" s="0" t="s">
        <v>587</v>
      </c>
    </row>
    <row r="8" customFormat="false" ht="15" hidden="false" customHeight="false" outlineLevel="0" collapsed="false">
      <c r="A8" s="0" t="n">
        <v>38605</v>
      </c>
      <c r="B8" s="0" t="s">
        <v>588</v>
      </c>
      <c r="C8" s="0" t="s">
        <v>589</v>
      </c>
      <c r="D8" s="0" t="s">
        <v>590</v>
      </c>
      <c r="E8" s="291" t="n">
        <v>157.95</v>
      </c>
    </row>
    <row r="9" customFormat="false" ht="15" hidden="false" customHeight="false" outlineLevel="0" collapsed="false">
      <c r="A9" s="0" t="n">
        <v>11270</v>
      </c>
      <c r="B9" s="0" t="s">
        <v>591</v>
      </c>
      <c r="C9" s="0" t="s">
        <v>589</v>
      </c>
      <c r="D9" s="0" t="s">
        <v>592</v>
      </c>
      <c r="E9" s="291" t="n">
        <v>2.41</v>
      </c>
    </row>
    <row r="10" customFormat="false" ht="15" hidden="false" customHeight="false" outlineLevel="0" collapsed="false">
      <c r="A10" s="0" t="n">
        <v>412</v>
      </c>
      <c r="B10" s="0" t="s">
        <v>593</v>
      </c>
      <c r="C10" s="0" t="s">
        <v>589</v>
      </c>
      <c r="D10" s="0" t="s">
        <v>590</v>
      </c>
      <c r="E10" s="291" t="n">
        <v>1.02</v>
      </c>
    </row>
    <row r="11" customFormat="false" ht="15" hidden="false" customHeight="false" outlineLevel="0" collapsed="false">
      <c r="A11" s="0" t="n">
        <v>414</v>
      </c>
      <c r="B11" s="0" t="s">
        <v>594</v>
      </c>
      <c r="C11" s="0" t="s">
        <v>589</v>
      </c>
      <c r="D11" s="0" t="s">
        <v>590</v>
      </c>
      <c r="E11" s="291" t="n">
        <v>0.06</v>
      </c>
    </row>
    <row r="12" customFormat="false" ht="15" hidden="false" customHeight="false" outlineLevel="0" collapsed="false">
      <c r="A12" s="0" t="n">
        <v>410</v>
      </c>
      <c r="B12" s="0" t="s">
        <v>595</v>
      </c>
      <c r="C12" s="0" t="s">
        <v>589</v>
      </c>
      <c r="D12" s="0" t="s">
        <v>590</v>
      </c>
      <c r="E12" s="291" t="n">
        <v>0.15</v>
      </c>
    </row>
    <row r="13" customFormat="false" ht="15" hidden="false" customHeight="false" outlineLevel="0" collapsed="false">
      <c r="A13" s="0" t="n">
        <v>411</v>
      </c>
      <c r="B13" s="0" t="s">
        <v>596</v>
      </c>
      <c r="C13" s="0" t="s">
        <v>589</v>
      </c>
      <c r="D13" s="0" t="s">
        <v>597</v>
      </c>
      <c r="E13" s="291" t="n">
        <v>0.2</v>
      </c>
    </row>
    <row r="14" customFormat="false" ht="15" hidden="false" customHeight="false" outlineLevel="0" collapsed="false">
      <c r="A14" s="0" t="n">
        <v>408</v>
      </c>
      <c r="B14" s="0" t="s">
        <v>598</v>
      </c>
      <c r="C14" s="0" t="s">
        <v>589</v>
      </c>
      <c r="D14" s="0" t="s">
        <v>590</v>
      </c>
      <c r="E14" s="291" t="n">
        <v>0.99</v>
      </c>
    </row>
    <row r="15" customFormat="false" ht="15" hidden="false" customHeight="false" outlineLevel="0" collapsed="false">
      <c r="A15" s="0" t="n">
        <v>39131</v>
      </c>
      <c r="B15" s="0" t="s">
        <v>599</v>
      </c>
      <c r="C15" s="0" t="s">
        <v>589</v>
      </c>
      <c r="D15" s="0" t="s">
        <v>590</v>
      </c>
      <c r="E15" s="291" t="n">
        <v>2.89</v>
      </c>
    </row>
    <row r="16" customFormat="false" ht="15" hidden="false" customHeight="false" outlineLevel="0" collapsed="false">
      <c r="A16" s="0" t="n">
        <v>394</v>
      </c>
      <c r="B16" s="0" t="s">
        <v>600</v>
      </c>
      <c r="C16" s="0" t="s">
        <v>589</v>
      </c>
      <c r="D16" s="0" t="s">
        <v>590</v>
      </c>
      <c r="E16" s="291" t="n">
        <v>2.92</v>
      </c>
    </row>
    <row r="17" customFormat="false" ht="15" hidden="false" customHeight="false" outlineLevel="0" collapsed="false">
      <c r="A17" s="0" t="n">
        <v>39130</v>
      </c>
      <c r="B17" s="0" t="s">
        <v>601</v>
      </c>
      <c r="C17" s="0" t="s">
        <v>589</v>
      </c>
      <c r="D17" s="0" t="s">
        <v>590</v>
      </c>
      <c r="E17" s="291" t="n">
        <v>2.64</v>
      </c>
    </row>
    <row r="18" customFormat="false" ht="15" hidden="false" customHeight="false" outlineLevel="0" collapsed="false">
      <c r="A18" s="0" t="n">
        <v>395</v>
      </c>
      <c r="B18" s="0" t="s">
        <v>602</v>
      </c>
      <c r="C18" s="0" t="s">
        <v>589</v>
      </c>
      <c r="D18" s="0" t="s">
        <v>590</v>
      </c>
      <c r="E18" s="291" t="n">
        <v>2.82</v>
      </c>
    </row>
    <row r="19" customFormat="false" ht="15" hidden="false" customHeight="false" outlineLevel="0" collapsed="false">
      <c r="A19" s="0" t="n">
        <v>39127</v>
      </c>
      <c r="B19" s="0" t="s">
        <v>603</v>
      </c>
      <c r="C19" s="0" t="s">
        <v>589</v>
      </c>
      <c r="D19" s="0" t="s">
        <v>590</v>
      </c>
      <c r="E19" s="291" t="n">
        <v>1.39</v>
      </c>
    </row>
    <row r="20" customFormat="false" ht="15" hidden="false" customHeight="false" outlineLevel="0" collapsed="false">
      <c r="A20" s="0" t="n">
        <v>392</v>
      </c>
      <c r="B20" s="0" t="s">
        <v>604</v>
      </c>
      <c r="C20" s="0" t="s">
        <v>589</v>
      </c>
      <c r="D20" s="0" t="s">
        <v>590</v>
      </c>
      <c r="E20" s="291" t="n">
        <v>1.42</v>
      </c>
    </row>
    <row r="21" customFormat="false" ht="15" hidden="false" customHeight="false" outlineLevel="0" collapsed="false">
      <c r="A21" s="0" t="n">
        <v>39129</v>
      </c>
      <c r="B21" s="0" t="s">
        <v>605</v>
      </c>
      <c r="C21" s="0" t="s">
        <v>589</v>
      </c>
      <c r="D21" s="0" t="s">
        <v>590</v>
      </c>
      <c r="E21" s="291" t="n">
        <v>1.62</v>
      </c>
    </row>
    <row r="22" customFormat="false" ht="15" hidden="false" customHeight="false" outlineLevel="0" collapsed="false">
      <c r="A22" s="0" t="n">
        <v>393</v>
      </c>
      <c r="B22" s="0" t="s">
        <v>606</v>
      </c>
      <c r="C22" s="0" t="s">
        <v>589</v>
      </c>
      <c r="D22" s="0" t="s">
        <v>597</v>
      </c>
      <c r="E22" s="291" t="n">
        <v>1.7</v>
      </c>
    </row>
    <row r="23" customFormat="false" ht="15" hidden="false" customHeight="false" outlineLevel="0" collapsed="false">
      <c r="A23" s="0" t="n">
        <v>39133</v>
      </c>
      <c r="B23" s="0" t="s">
        <v>607</v>
      </c>
      <c r="C23" s="0" t="s">
        <v>589</v>
      </c>
      <c r="D23" s="0" t="s">
        <v>590</v>
      </c>
      <c r="E23" s="291" t="n">
        <v>3.79</v>
      </c>
    </row>
    <row r="24" customFormat="false" ht="15" hidden="false" customHeight="false" outlineLevel="0" collapsed="false">
      <c r="A24" s="0" t="n">
        <v>397</v>
      </c>
      <c r="B24" s="0" t="s">
        <v>608</v>
      </c>
      <c r="C24" s="0" t="s">
        <v>589</v>
      </c>
      <c r="D24" s="0" t="s">
        <v>590</v>
      </c>
      <c r="E24" s="291" t="n">
        <v>4.19</v>
      </c>
    </row>
    <row r="25" customFormat="false" ht="15" hidden="false" customHeight="false" outlineLevel="0" collapsed="false">
      <c r="A25" s="0" t="n">
        <v>39132</v>
      </c>
      <c r="B25" s="0" t="s">
        <v>609</v>
      </c>
      <c r="C25" s="0" t="s">
        <v>589</v>
      </c>
      <c r="D25" s="0" t="s">
        <v>590</v>
      </c>
      <c r="E25" s="291" t="n">
        <v>3.03</v>
      </c>
    </row>
    <row r="26" customFormat="false" ht="15" hidden="false" customHeight="false" outlineLevel="0" collapsed="false">
      <c r="A26" s="0" t="n">
        <v>396</v>
      </c>
      <c r="B26" s="0" t="s">
        <v>610</v>
      </c>
      <c r="C26" s="0" t="s">
        <v>589</v>
      </c>
      <c r="D26" s="0" t="s">
        <v>590</v>
      </c>
      <c r="E26" s="291" t="n">
        <v>3.25</v>
      </c>
    </row>
    <row r="27" customFormat="false" ht="15" hidden="false" customHeight="false" outlineLevel="0" collapsed="false">
      <c r="A27" s="0" t="n">
        <v>39135</v>
      </c>
      <c r="B27" s="0" t="s">
        <v>611</v>
      </c>
      <c r="C27" s="0" t="s">
        <v>589</v>
      </c>
      <c r="D27" s="0" t="s">
        <v>590</v>
      </c>
      <c r="E27" s="291" t="n">
        <v>6.07</v>
      </c>
    </row>
    <row r="28" customFormat="false" ht="15" hidden="false" customHeight="false" outlineLevel="0" collapsed="false">
      <c r="A28" s="0" t="n">
        <v>39128</v>
      </c>
      <c r="B28" s="0" t="s">
        <v>612</v>
      </c>
      <c r="C28" s="0" t="s">
        <v>589</v>
      </c>
      <c r="D28" s="0" t="s">
        <v>590</v>
      </c>
      <c r="E28" s="291" t="n">
        <v>1.51</v>
      </c>
    </row>
    <row r="29" customFormat="false" ht="15" hidden="false" customHeight="false" outlineLevel="0" collapsed="false">
      <c r="A29" s="0" t="n">
        <v>400</v>
      </c>
      <c r="B29" s="0" t="s">
        <v>613</v>
      </c>
      <c r="C29" s="0" t="s">
        <v>589</v>
      </c>
      <c r="D29" s="0" t="s">
        <v>590</v>
      </c>
      <c r="E29" s="291" t="n">
        <v>1.48</v>
      </c>
    </row>
    <row r="30" customFormat="false" ht="15" hidden="false" customHeight="false" outlineLevel="0" collapsed="false">
      <c r="A30" s="0" t="n">
        <v>39125</v>
      </c>
      <c r="B30" s="0" t="s">
        <v>614</v>
      </c>
      <c r="C30" s="0" t="s">
        <v>589</v>
      </c>
      <c r="D30" s="0" t="s">
        <v>590</v>
      </c>
      <c r="E30" s="291" t="n">
        <v>1.51</v>
      </c>
    </row>
    <row r="31" customFormat="false" ht="15" hidden="false" customHeight="false" outlineLevel="0" collapsed="false">
      <c r="A31" s="0" t="n">
        <v>39134</v>
      </c>
      <c r="B31" s="0" t="s">
        <v>615</v>
      </c>
      <c r="C31" s="0" t="s">
        <v>589</v>
      </c>
      <c r="D31" s="0" t="s">
        <v>590</v>
      </c>
      <c r="E31" s="291" t="n">
        <v>5.06</v>
      </c>
    </row>
    <row r="32" customFormat="false" ht="15" hidden="false" customHeight="false" outlineLevel="0" collapsed="false">
      <c r="A32" s="0" t="n">
        <v>398</v>
      </c>
      <c r="B32" s="0" t="s">
        <v>616</v>
      </c>
      <c r="C32" s="0" t="s">
        <v>589</v>
      </c>
      <c r="D32" s="0" t="s">
        <v>590</v>
      </c>
      <c r="E32" s="291" t="n">
        <v>4.66</v>
      </c>
    </row>
    <row r="33" customFormat="false" ht="15" hidden="false" customHeight="false" outlineLevel="0" collapsed="false">
      <c r="A33" s="0" t="n">
        <v>39126</v>
      </c>
      <c r="B33" s="0" t="s">
        <v>617</v>
      </c>
      <c r="C33" s="0" t="s">
        <v>589</v>
      </c>
      <c r="D33" s="0" t="s">
        <v>590</v>
      </c>
      <c r="E33" s="291" t="n">
        <v>6.83</v>
      </c>
    </row>
    <row r="34" customFormat="false" ht="15" hidden="false" customHeight="false" outlineLevel="0" collapsed="false">
      <c r="A34" s="0" t="n">
        <v>399</v>
      </c>
      <c r="B34" s="0" t="s">
        <v>618</v>
      </c>
      <c r="C34" s="0" t="s">
        <v>589</v>
      </c>
      <c r="D34" s="0" t="s">
        <v>590</v>
      </c>
      <c r="E34" s="291" t="n">
        <v>6.02</v>
      </c>
    </row>
    <row r="35" customFormat="false" ht="15" hidden="false" customHeight="false" outlineLevel="0" collapsed="false">
      <c r="A35" s="0" t="n">
        <v>39158</v>
      </c>
      <c r="B35" s="0" t="s">
        <v>619</v>
      </c>
      <c r="C35" s="0" t="s">
        <v>589</v>
      </c>
      <c r="D35" s="0" t="s">
        <v>590</v>
      </c>
      <c r="E35" s="291" t="n">
        <v>16.16</v>
      </c>
    </row>
    <row r="36" customFormat="false" ht="15" hidden="false" customHeight="false" outlineLevel="0" collapsed="false">
      <c r="A36" s="0" t="n">
        <v>39141</v>
      </c>
      <c r="B36" s="0" t="s">
        <v>620</v>
      </c>
      <c r="C36" s="0" t="s">
        <v>589</v>
      </c>
      <c r="D36" s="0" t="s">
        <v>590</v>
      </c>
      <c r="E36" s="291" t="n">
        <v>1.17</v>
      </c>
    </row>
    <row r="37" customFormat="false" ht="15" hidden="false" customHeight="false" outlineLevel="0" collapsed="false">
      <c r="A37" s="0" t="n">
        <v>39140</v>
      </c>
      <c r="B37" s="0" t="s">
        <v>621</v>
      </c>
      <c r="C37" s="0" t="s">
        <v>589</v>
      </c>
      <c r="D37" s="0" t="s">
        <v>590</v>
      </c>
      <c r="E37" s="291" t="n">
        <v>1.06</v>
      </c>
    </row>
    <row r="38" customFormat="false" ht="15" hidden="false" customHeight="false" outlineLevel="0" collapsed="false">
      <c r="A38" s="0" t="n">
        <v>39137</v>
      </c>
      <c r="B38" s="0" t="s">
        <v>622</v>
      </c>
      <c r="C38" s="0" t="s">
        <v>589</v>
      </c>
      <c r="D38" s="0" t="s">
        <v>590</v>
      </c>
      <c r="E38" s="291" t="n">
        <v>0.61</v>
      </c>
    </row>
    <row r="39" customFormat="false" ht="15" hidden="false" customHeight="false" outlineLevel="0" collapsed="false">
      <c r="A39" s="0" t="n">
        <v>39139</v>
      </c>
      <c r="B39" s="0" t="s">
        <v>623</v>
      </c>
      <c r="C39" s="0" t="s">
        <v>589</v>
      </c>
      <c r="D39" s="0" t="s">
        <v>590</v>
      </c>
      <c r="E39" s="291" t="n">
        <v>0.88</v>
      </c>
    </row>
    <row r="40" customFormat="false" ht="15" hidden="false" customHeight="false" outlineLevel="0" collapsed="false">
      <c r="A40" s="0" t="n">
        <v>39143</v>
      </c>
      <c r="B40" s="0" t="s">
        <v>624</v>
      </c>
      <c r="C40" s="0" t="s">
        <v>589</v>
      </c>
      <c r="D40" s="0" t="s">
        <v>590</v>
      </c>
      <c r="E40" s="291" t="n">
        <v>2.42</v>
      </c>
    </row>
    <row r="41" customFormat="false" ht="15" hidden="false" customHeight="false" outlineLevel="0" collapsed="false">
      <c r="A41" s="0" t="n">
        <v>39142</v>
      </c>
      <c r="B41" s="0" t="s">
        <v>625</v>
      </c>
      <c r="C41" s="0" t="s">
        <v>589</v>
      </c>
      <c r="D41" s="0" t="s">
        <v>590</v>
      </c>
      <c r="E41" s="291" t="n">
        <v>1.73</v>
      </c>
    </row>
    <row r="42" customFormat="false" ht="15" hidden="false" customHeight="false" outlineLevel="0" collapsed="false">
      <c r="A42" s="0" t="n">
        <v>39138</v>
      </c>
      <c r="B42" s="0" t="s">
        <v>626</v>
      </c>
      <c r="C42" s="0" t="s">
        <v>589</v>
      </c>
      <c r="D42" s="0" t="s">
        <v>590</v>
      </c>
      <c r="E42" s="291" t="n">
        <v>0.65</v>
      </c>
    </row>
    <row r="43" customFormat="false" ht="15" hidden="false" customHeight="false" outlineLevel="0" collapsed="false">
      <c r="A43" s="0" t="n">
        <v>39136</v>
      </c>
      <c r="B43" s="0" t="s">
        <v>627</v>
      </c>
      <c r="C43" s="0" t="s">
        <v>589</v>
      </c>
      <c r="D43" s="0" t="s">
        <v>590</v>
      </c>
      <c r="E43" s="291" t="n">
        <v>0.43</v>
      </c>
    </row>
    <row r="44" customFormat="false" ht="15" hidden="false" customHeight="false" outlineLevel="0" collapsed="false">
      <c r="A44" s="0" t="n">
        <v>39144</v>
      </c>
      <c r="B44" s="0" t="s">
        <v>628</v>
      </c>
      <c r="C44" s="0" t="s">
        <v>589</v>
      </c>
      <c r="D44" s="0" t="s">
        <v>590</v>
      </c>
      <c r="E44" s="291" t="n">
        <v>2.82</v>
      </c>
    </row>
    <row r="45" customFormat="false" ht="15" hidden="false" customHeight="false" outlineLevel="0" collapsed="false">
      <c r="A45" s="0" t="n">
        <v>39145</v>
      </c>
      <c r="B45" s="0" t="s">
        <v>629</v>
      </c>
      <c r="C45" s="0" t="s">
        <v>589</v>
      </c>
      <c r="D45" s="0" t="s">
        <v>590</v>
      </c>
      <c r="E45" s="291" t="n">
        <v>4.64</v>
      </c>
    </row>
    <row r="46" customFormat="false" ht="15" hidden="false" customHeight="false" outlineLevel="0" collapsed="false">
      <c r="A46" s="0" t="n">
        <v>12615</v>
      </c>
      <c r="B46" s="0" t="s">
        <v>630</v>
      </c>
      <c r="C46" s="0" t="s">
        <v>589</v>
      </c>
      <c r="D46" s="0" t="s">
        <v>592</v>
      </c>
      <c r="E46" s="291" t="n">
        <v>4.91</v>
      </c>
    </row>
    <row r="47" customFormat="false" ht="15" hidden="false" customHeight="false" outlineLevel="0" collapsed="false">
      <c r="A47" s="0" t="n">
        <v>11927</v>
      </c>
      <c r="B47" s="0" t="s">
        <v>631</v>
      </c>
      <c r="C47" s="0" t="s">
        <v>589</v>
      </c>
      <c r="D47" s="0" t="s">
        <v>592</v>
      </c>
      <c r="E47" s="291" t="n">
        <v>7.2</v>
      </c>
    </row>
    <row r="48" customFormat="false" ht="15" hidden="false" customHeight="false" outlineLevel="0" collapsed="false">
      <c r="A48" s="0" t="n">
        <v>11928</v>
      </c>
      <c r="B48" s="0" t="s">
        <v>632</v>
      </c>
      <c r="C48" s="0" t="s">
        <v>589</v>
      </c>
      <c r="D48" s="0" t="s">
        <v>592</v>
      </c>
      <c r="E48" s="291" t="n">
        <v>8.24</v>
      </c>
    </row>
    <row r="49" customFormat="false" ht="15" hidden="false" customHeight="false" outlineLevel="0" collapsed="false">
      <c r="A49" s="0" t="n">
        <v>11929</v>
      </c>
      <c r="B49" s="0" t="s">
        <v>633</v>
      </c>
      <c r="C49" s="0" t="s">
        <v>589</v>
      </c>
      <c r="D49" s="0" t="s">
        <v>592</v>
      </c>
      <c r="E49" s="291" t="n">
        <v>12.75</v>
      </c>
    </row>
    <row r="50" customFormat="false" ht="15" hidden="false" customHeight="false" outlineLevel="0" collapsed="false">
      <c r="A50" s="0" t="n">
        <v>36801</v>
      </c>
      <c r="B50" s="0" t="s">
        <v>634</v>
      </c>
      <c r="C50" s="0" t="s">
        <v>589</v>
      </c>
      <c r="D50" s="0" t="s">
        <v>590</v>
      </c>
      <c r="E50" s="291" t="n">
        <v>38.88</v>
      </c>
    </row>
    <row r="51" customFormat="false" ht="15" hidden="false" customHeight="false" outlineLevel="0" collapsed="false">
      <c r="A51" s="0" t="n">
        <v>36246</v>
      </c>
      <c r="B51" s="0" t="s">
        <v>635</v>
      </c>
      <c r="C51" s="0" t="s">
        <v>636</v>
      </c>
      <c r="D51" s="0" t="s">
        <v>590</v>
      </c>
      <c r="E51" s="291" t="n">
        <v>3.68</v>
      </c>
    </row>
    <row r="52" customFormat="false" ht="15" hidden="false" customHeight="false" outlineLevel="0" collapsed="false">
      <c r="A52" s="0" t="n">
        <v>37600</v>
      </c>
      <c r="B52" s="0" t="s">
        <v>637</v>
      </c>
      <c r="C52" s="0" t="s">
        <v>589</v>
      </c>
      <c r="D52" s="0" t="s">
        <v>592</v>
      </c>
      <c r="E52" s="291" t="n">
        <v>112.99</v>
      </c>
    </row>
    <row r="53" customFormat="false" ht="15" hidden="false" customHeight="false" outlineLevel="0" collapsed="false">
      <c r="A53" s="0" t="n">
        <v>37599</v>
      </c>
      <c r="B53" s="0" t="s">
        <v>638</v>
      </c>
      <c r="C53" s="0" t="s">
        <v>589</v>
      </c>
      <c r="D53" s="0" t="s">
        <v>592</v>
      </c>
      <c r="E53" s="291" t="n">
        <v>105.16</v>
      </c>
    </row>
    <row r="54" customFormat="false" ht="15" hidden="false" customHeight="false" outlineLevel="0" collapsed="false">
      <c r="A54" s="0" t="n">
        <v>1</v>
      </c>
      <c r="B54" s="0" t="s">
        <v>639</v>
      </c>
      <c r="C54" s="0" t="s">
        <v>640</v>
      </c>
      <c r="D54" s="0" t="s">
        <v>597</v>
      </c>
      <c r="E54" s="291" t="n">
        <v>63.22</v>
      </c>
    </row>
    <row r="55" customFormat="false" ht="15" hidden="false" customHeight="false" outlineLevel="0" collapsed="false">
      <c r="A55" s="0" t="n">
        <v>3</v>
      </c>
      <c r="B55" s="0" t="s">
        <v>641</v>
      </c>
      <c r="C55" s="0" t="s">
        <v>642</v>
      </c>
      <c r="D55" s="0" t="s">
        <v>590</v>
      </c>
      <c r="E55" s="291" t="n">
        <v>16.4</v>
      </c>
    </row>
    <row r="56" customFormat="false" ht="15" hidden="false" customHeight="false" outlineLevel="0" collapsed="false">
      <c r="A56" s="0" t="n">
        <v>43054</v>
      </c>
      <c r="B56" s="0" t="s">
        <v>643</v>
      </c>
      <c r="C56" s="0" t="s">
        <v>640</v>
      </c>
      <c r="D56" s="0" t="s">
        <v>590</v>
      </c>
      <c r="E56" s="291" t="n">
        <v>10.93</v>
      </c>
    </row>
    <row r="57" customFormat="false" ht="15" hidden="false" customHeight="false" outlineLevel="0" collapsed="false">
      <c r="A57" s="0" t="n">
        <v>42402</v>
      </c>
      <c r="B57" s="0" t="s">
        <v>644</v>
      </c>
      <c r="C57" s="0" t="s">
        <v>640</v>
      </c>
      <c r="D57" s="0" t="s">
        <v>590</v>
      </c>
      <c r="E57" s="291" t="n">
        <v>10.44</v>
      </c>
    </row>
    <row r="58" customFormat="false" ht="15" hidden="false" customHeight="false" outlineLevel="0" collapsed="false">
      <c r="A58" s="0" t="n">
        <v>42403</v>
      </c>
      <c r="B58" s="0" t="s">
        <v>645</v>
      </c>
      <c r="C58" s="0" t="s">
        <v>640</v>
      </c>
      <c r="D58" s="0" t="s">
        <v>590</v>
      </c>
      <c r="E58" s="291" t="n">
        <v>13.4</v>
      </c>
    </row>
    <row r="59" customFormat="false" ht="15" hidden="false" customHeight="false" outlineLevel="0" collapsed="false">
      <c r="A59" s="0" t="n">
        <v>42404</v>
      </c>
      <c r="B59" s="0" t="s">
        <v>646</v>
      </c>
      <c r="C59" s="0" t="s">
        <v>640</v>
      </c>
      <c r="D59" s="0" t="s">
        <v>590</v>
      </c>
      <c r="E59" s="291" t="n">
        <v>13.32</v>
      </c>
    </row>
    <row r="60" customFormat="false" ht="15" hidden="false" customHeight="false" outlineLevel="0" collapsed="false">
      <c r="A60" s="0" t="n">
        <v>42405</v>
      </c>
      <c r="B60" s="0" t="s">
        <v>647</v>
      </c>
      <c r="C60" s="0" t="s">
        <v>640</v>
      </c>
      <c r="D60" s="0" t="s">
        <v>590</v>
      </c>
      <c r="E60" s="291" t="n">
        <v>14.19</v>
      </c>
    </row>
    <row r="61" customFormat="false" ht="15" hidden="false" customHeight="false" outlineLevel="0" collapsed="false">
      <c r="A61" s="0" t="n">
        <v>34341</v>
      </c>
      <c r="B61" s="0" t="s">
        <v>648</v>
      </c>
      <c r="C61" s="0" t="s">
        <v>640</v>
      </c>
      <c r="D61" s="0" t="s">
        <v>590</v>
      </c>
      <c r="E61" s="291" t="n">
        <v>12.32</v>
      </c>
    </row>
    <row r="62" customFormat="false" ht="15" hidden="false" customHeight="false" outlineLevel="0" collapsed="false">
      <c r="A62" s="0" t="n">
        <v>43053</v>
      </c>
      <c r="B62" s="0" t="s">
        <v>649</v>
      </c>
      <c r="C62" s="0" t="s">
        <v>640</v>
      </c>
      <c r="D62" s="0" t="s">
        <v>590</v>
      </c>
      <c r="E62" s="291" t="n">
        <v>9.76</v>
      </c>
    </row>
    <row r="63" customFormat="false" ht="15" hidden="false" customHeight="false" outlineLevel="0" collapsed="false">
      <c r="A63" s="0" t="n">
        <v>43058</v>
      </c>
      <c r="B63" s="0" t="s">
        <v>650</v>
      </c>
      <c r="C63" s="0" t="s">
        <v>640</v>
      </c>
      <c r="D63" s="0" t="s">
        <v>590</v>
      </c>
      <c r="E63" s="291" t="n">
        <v>10.12</v>
      </c>
    </row>
    <row r="64" customFormat="false" ht="15" hidden="false" customHeight="false" outlineLevel="0" collapsed="false">
      <c r="A64" s="0" t="n">
        <v>34</v>
      </c>
      <c r="B64" s="0" t="s">
        <v>651</v>
      </c>
      <c r="C64" s="0" t="s">
        <v>640</v>
      </c>
      <c r="D64" s="0" t="s">
        <v>590</v>
      </c>
      <c r="E64" s="291" t="n">
        <v>10.17</v>
      </c>
    </row>
    <row r="65" customFormat="false" ht="15" hidden="false" customHeight="false" outlineLevel="0" collapsed="false">
      <c r="A65" s="0" t="n">
        <v>43055</v>
      </c>
      <c r="B65" s="0" t="s">
        <v>652</v>
      </c>
      <c r="C65" s="0" t="s">
        <v>640</v>
      </c>
      <c r="D65" s="0" t="s">
        <v>597</v>
      </c>
      <c r="E65" s="291" t="n">
        <v>8.81</v>
      </c>
    </row>
    <row r="66" customFormat="false" ht="15" hidden="false" customHeight="false" outlineLevel="0" collapsed="false">
      <c r="A66" s="0" t="n">
        <v>43056</v>
      </c>
      <c r="B66" s="0" t="s">
        <v>653</v>
      </c>
      <c r="C66" s="0" t="s">
        <v>640</v>
      </c>
      <c r="D66" s="0" t="s">
        <v>590</v>
      </c>
      <c r="E66" s="291" t="n">
        <v>10.16</v>
      </c>
    </row>
    <row r="67" customFormat="false" ht="15" hidden="false" customHeight="false" outlineLevel="0" collapsed="false">
      <c r="A67" s="0" t="n">
        <v>43057</v>
      </c>
      <c r="B67" s="0" t="s">
        <v>654</v>
      </c>
      <c r="C67" s="0" t="s">
        <v>640</v>
      </c>
      <c r="D67" s="0" t="s">
        <v>590</v>
      </c>
      <c r="E67" s="291" t="n">
        <v>11.16</v>
      </c>
    </row>
    <row r="68" customFormat="false" ht="15" hidden="false" customHeight="false" outlineLevel="0" collapsed="false">
      <c r="A68" s="0" t="n">
        <v>34449</v>
      </c>
      <c r="B68" s="0" t="s">
        <v>655</v>
      </c>
      <c r="C68" s="0" t="s">
        <v>640</v>
      </c>
      <c r="D68" s="0" t="s">
        <v>590</v>
      </c>
      <c r="E68" s="291" t="n">
        <v>11.93</v>
      </c>
    </row>
    <row r="69" customFormat="false" ht="15" hidden="false" customHeight="false" outlineLevel="0" collapsed="false">
      <c r="A69" s="0" t="n">
        <v>32</v>
      </c>
      <c r="B69" s="0" t="s">
        <v>656</v>
      </c>
      <c r="C69" s="0" t="s">
        <v>640</v>
      </c>
      <c r="D69" s="0" t="s">
        <v>590</v>
      </c>
      <c r="E69" s="291" t="n">
        <v>10.73</v>
      </c>
    </row>
    <row r="70" customFormat="false" ht="15" hidden="false" customHeight="false" outlineLevel="0" collapsed="false">
      <c r="A70" s="0" t="n">
        <v>33</v>
      </c>
      <c r="B70" s="0" t="s">
        <v>657</v>
      </c>
      <c r="C70" s="0" t="s">
        <v>640</v>
      </c>
      <c r="D70" s="0" t="s">
        <v>590</v>
      </c>
      <c r="E70" s="291" t="n">
        <v>10.79</v>
      </c>
    </row>
    <row r="71" customFormat="false" ht="15" hidden="false" customHeight="false" outlineLevel="0" collapsed="false">
      <c r="A71" s="0" t="n">
        <v>43061</v>
      </c>
      <c r="B71" s="0" t="s">
        <v>658</v>
      </c>
      <c r="C71" s="0" t="s">
        <v>640</v>
      </c>
      <c r="D71" s="0" t="s">
        <v>590</v>
      </c>
      <c r="E71" s="291" t="n">
        <v>10.08</v>
      </c>
    </row>
    <row r="72" customFormat="false" ht="15" hidden="false" customHeight="false" outlineLevel="0" collapsed="false">
      <c r="A72" s="0" t="n">
        <v>43059</v>
      </c>
      <c r="B72" s="0" t="s">
        <v>659</v>
      </c>
      <c r="C72" s="0" t="s">
        <v>640</v>
      </c>
      <c r="D72" s="0" t="s">
        <v>590</v>
      </c>
      <c r="E72" s="291" t="n">
        <v>9.62</v>
      </c>
    </row>
    <row r="73" customFormat="false" ht="15" hidden="false" customHeight="false" outlineLevel="0" collapsed="false">
      <c r="A73" s="0" t="n">
        <v>43062</v>
      </c>
      <c r="B73" s="0" t="s">
        <v>660</v>
      </c>
      <c r="C73" s="0" t="s">
        <v>640</v>
      </c>
      <c r="D73" s="0" t="s">
        <v>590</v>
      </c>
      <c r="E73" s="291" t="n">
        <v>10.67</v>
      </c>
    </row>
    <row r="74" customFormat="false" ht="15" hidden="false" customHeight="false" outlineLevel="0" collapsed="false">
      <c r="A74" s="0" t="n">
        <v>43060</v>
      </c>
      <c r="B74" s="0" t="s">
        <v>661</v>
      </c>
      <c r="C74" s="0" t="s">
        <v>640</v>
      </c>
      <c r="D74" s="0" t="s">
        <v>590</v>
      </c>
      <c r="E74" s="291" t="n">
        <v>8.38</v>
      </c>
    </row>
    <row r="75" customFormat="false" ht="15" hidden="false" customHeight="false" outlineLevel="0" collapsed="false">
      <c r="A75" s="0" t="n">
        <v>20063</v>
      </c>
      <c r="B75" s="0" t="s">
        <v>662</v>
      </c>
      <c r="C75" s="0" t="s">
        <v>589</v>
      </c>
      <c r="D75" s="0" t="s">
        <v>592</v>
      </c>
      <c r="E75" s="291" t="n">
        <v>4.88</v>
      </c>
    </row>
    <row r="76" customFormat="false" ht="15" hidden="false" customHeight="false" outlineLevel="0" collapsed="false">
      <c r="A76" s="0" t="n">
        <v>40410</v>
      </c>
      <c r="B76" s="0" t="s">
        <v>663</v>
      </c>
      <c r="C76" s="0" t="s">
        <v>589</v>
      </c>
      <c r="D76" s="0" t="s">
        <v>592</v>
      </c>
      <c r="E76" s="291" t="n">
        <v>26.89</v>
      </c>
    </row>
    <row r="77" customFormat="false" ht="15" hidden="false" customHeight="false" outlineLevel="0" collapsed="false">
      <c r="A77" s="0" t="n">
        <v>40411</v>
      </c>
      <c r="B77" s="0" t="s">
        <v>664</v>
      </c>
      <c r="C77" s="0" t="s">
        <v>589</v>
      </c>
      <c r="D77" s="0" t="s">
        <v>592</v>
      </c>
      <c r="E77" s="291" t="n">
        <v>29.18</v>
      </c>
    </row>
    <row r="78" customFormat="false" ht="15" hidden="false" customHeight="false" outlineLevel="0" collapsed="false">
      <c r="A78" s="0" t="n">
        <v>40412</v>
      </c>
      <c r="B78" s="0" t="s">
        <v>665</v>
      </c>
      <c r="C78" s="0" t="s">
        <v>589</v>
      </c>
      <c r="D78" s="0" t="s">
        <v>592</v>
      </c>
      <c r="E78" s="291" t="n">
        <v>32.75</v>
      </c>
    </row>
    <row r="79" customFormat="false" ht="15" hidden="false" customHeight="false" outlineLevel="0" collapsed="false">
      <c r="A79" s="0" t="n">
        <v>38838</v>
      </c>
      <c r="B79" s="0" t="s">
        <v>666</v>
      </c>
      <c r="C79" s="0" t="s">
        <v>589</v>
      </c>
      <c r="D79" s="0" t="s">
        <v>592</v>
      </c>
      <c r="E79" s="291" t="n">
        <v>7.84</v>
      </c>
    </row>
    <row r="80" customFormat="false" ht="15" hidden="false" customHeight="false" outlineLevel="0" collapsed="false">
      <c r="A80" s="0" t="n">
        <v>38839</v>
      </c>
      <c r="B80" s="0" t="s">
        <v>667</v>
      </c>
      <c r="C80" s="0" t="s">
        <v>589</v>
      </c>
      <c r="D80" s="0" t="s">
        <v>592</v>
      </c>
      <c r="E80" s="291" t="n">
        <v>9.23</v>
      </c>
    </row>
    <row r="81" customFormat="false" ht="15" hidden="false" customHeight="false" outlineLevel="0" collapsed="false">
      <c r="A81" s="0" t="n">
        <v>55</v>
      </c>
      <c r="B81" s="0" t="s">
        <v>668</v>
      </c>
      <c r="C81" s="0" t="s">
        <v>589</v>
      </c>
      <c r="D81" s="0" t="s">
        <v>592</v>
      </c>
      <c r="E81" s="291" t="n">
        <v>5</v>
      </c>
    </row>
    <row r="82" customFormat="false" ht="15" hidden="false" customHeight="false" outlineLevel="0" collapsed="false">
      <c r="A82" s="0" t="n">
        <v>61</v>
      </c>
      <c r="B82" s="0" t="s">
        <v>669</v>
      </c>
      <c r="C82" s="0" t="s">
        <v>589</v>
      </c>
      <c r="D82" s="0" t="s">
        <v>592</v>
      </c>
      <c r="E82" s="291" t="n">
        <v>4.73</v>
      </c>
    </row>
    <row r="83" customFormat="false" ht="15" hidden="false" customHeight="false" outlineLevel="0" collapsed="false">
      <c r="A83" s="0" t="n">
        <v>62</v>
      </c>
      <c r="B83" s="0" t="s">
        <v>670</v>
      </c>
      <c r="C83" s="0" t="s">
        <v>589</v>
      </c>
      <c r="D83" s="0" t="s">
        <v>592</v>
      </c>
      <c r="E83" s="291" t="n">
        <v>9.8</v>
      </c>
    </row>
    <row r="84" customFormat="false" ht="15" hidden="false" customHeight="false" outlineLevel="0" collapsed="false">
      <c r="A84" s="0" t="n">
        <v>77</v>
      </c>
      <c r="B84" s="0" t="s">
        <v>671</v>
      </c>
      <c r="C84" s="0" t="s">
        <v>589</v>
      </c>
      <c r="D84" s="0" t="s">
        <v>590</v>
      </c>
      <c r="E84" s="291" t="n">
        <v>1.78</v>
      </c>
    </row>
    <row r="85" customFormat="false" ht="15" hidden="false" customHeight="false" outlineLevel="0" collapsed="false">
      <c r="A85" s="0" t="n">
        <v>76</v>
      </c>
      <c r="B85" s="0" t="s">
        <v>672</v>
      </c>
      <c r="C85" s="0" t="s">
        <v>589</v>
      </c>
      <c r="D85" s="0" t="s">
        <v>590</v>
      </c>
      <c r="E85" s="291" t="n">
        <v>1.81</v>
      </c>
    </row>
    <row r="86" customFormat="false" ht="15" hidden="false" customHeight="false" outlineLevel="0" collapsed="false">
      <c r="A86" s="0" t="n">
        <v>67</v>
      </c>
      <c r="B86" s="0" t="s">
        <v>673</v>
      </c>
      <c r="C86" s="0" t="s">
        <v>589</v>
      </c>
      <c r="D86" s="0" t="s">
        <v>590</v>
      </c>
      <c r="E86" s="291" t="n">
        <v>17.45</v>
      </c>
    </row>
    <row r="87" customFormat="false" ht="15" hidden="false" customHeight="false" outlineLevel="0" collapsed="false">
      <c r="A87" s="0" t="n">
        <v>71</v>
      </c>
      <c r="B87" s="0" t="s">
        <v>674</v>
      </c>
      <c r="C87" s="0" t="s">
        <v>589</v>
      </c>
      <c r="D87" s="0" t="s">
        <v>590</v>
      </c>
      <c r="E87" s="291" t="n">
        <v>32.07</v>
      </c>
    </row>
    <row r="88" customFormat="false" ht="15" hidden="false" customHeight="false" outlineLevel="0" collapsed="false">
      <c r="A88" s="0" t="n">
        <v>73</v>
      </c>
      <c r="B88" s="0" t="s">
        <v>675</v>
      </c>
      <c r="C88" s="0" t="s">
        <v>589</v>
      </c>
      <c r="D88" s="0" t="s">
        <v>590</v>
      </c>
      <c r="E88" s="291" t="n">
        <v>23.94</v>
      </c>
    </row>
    <row r="89" customFormat="false" ht="15" hidden="false" customHeight="false" outlineLevel="0" collapsed="false">
      <c r="A89" s="0" t="n">
        <v>103</v>
      </c>
      <c r="B89" s="0" t="s">
        <v>676</v>
      </c>
      <c r="C89" s="0" t="s">
        <v>589</v>
      </c>
      <c r="D89" s="0" t="s">
        <v>590</v>
      </c>
      <c r="E89" s="291" t="n">
        <v>71.21</v>
      </c>
    </row>
    <row r="90" customFormat="false" ht="15" hidden="false" customHeight="false" outlineLevel="0" collapsed="false">
      <c r="A90" s="0" t="n">
        <v>107</v>
      </c>
      <c r="B90" s="0" t="s">
        <v>677</v>
      </c>
      <c r="C90" s="0" t="s">
        <v>589</v>
      </c>
      <c r="D90" s="0" t="s">
        <v>590</v>
      </c>
      <c r="E90" s="291" t="n">
        <v>1.11</v>
      </c>
    </row>
    <row r="91" customFormat="false" ht="15" hidden="false" customHeight="false" outlineLevel="0" collapsed="false">
      <c r="A91" s="0" t="n">
        <v>65</v>
      </c>
      <c r="B91" s="0" t="s">
        <v>678</v>
      </c>
      <c r="C91" s="0" t="s">
        <v>589</v>
      </c>
      <c r="D91" s="0" t="s">
        <v>590</v>
      </c>
      <c r="E91" s="291" t="n">
        <v>1.37</v>
      </c>
    </row>
    <row r="92" customFormat="false" ht="15" hidden="false" customHeight="false" outlineLevel="0" collapsed="false">
      <c r="A92" s="0" t="n">
        <v>108</v>
      </c>
      <c r="B92" s="0" t="s">
        <v>679</v>
      </c>
      <c r="C92" s="0" t="s">
        <v>589</v>
      </c>
      <c r="D92" s="0" t="s">
        <v>590</v>
      </c>
      <c r="E92" s="291" t="n">
        <v>2.84</v>
      </c>
    </row>
    <row r="93" customFormat="false" ht="15" hidden="false" customHeight="false" outlineLevel="0" collapsed="false">
      <c r="A93" s="0" t="n">
        <v>110</v>
      </c>
      <c r="B93" s="0" t="s">
        <v>680</v>
      </c>
      <c r="C93" s="0" t="s">
        <v>589</v>
      </c>
      <c r="D93" s="0" t="s">
        <v>590</v>
      </c>
      <c r="E93" s="291" t="n">
        <v>11</v>
      </c>
    </row>
    <row r="94" customFormat="false" ht="15" hidden="false" customHeight="false" outlineLevel="0" collapsed="false">
      <c r="A94" s="0" t="n">
        <v>109</v>
      </c>
      <c r="B94" s="0" t="s">
        <v>681</v>
      </c>
      <c r="C94" s="0" t="s">
        <v>589</v>
      </c>
      <c r="D94" s="0" t="s">
        <v>590</v>
      </c>
      <c r="E94" s="291" t="n">
        <v>5.42</v>
      </c>
    </row>
    <row r="95" customFormat="false" ht="15" hidden="false" customHeight="false" outlineLevel="0" collapsed="false">
      <c r="A95" s="0" t="n">
        <v>111</v>
      </c>
      <c r="B95" s="0" t="s">
        <v>682</v>
      </c>
      <c r="C95" s="0" t="s">
        <v>589</v>
      </c>
      <c r="D95" s="0" t="s">
        <v>590</v>
      </c>
      <c r="E95" s="291" t="n">
        <v>12.68</v>
      </c>
    </row>
    <row r="96" customFormat="false" ht="15" hidden="false" customHeight="false" outlineLevel="0" collapsed="false">
      <c r="A96" s="0" t="n">
        <v>112</v>
      </c>
      <c r="B96" s="0" t="s">
        <v>683</v>
      </c>
      <c r="C96" s="0" t="s">
        <v>589</v>
      </c>
      <c r="D96" s="0" t="s">
        <v>590</v>
      </c>
      <c r="E96" s="291" t="n">
        <v>6.9</v>
      </c>
    </row>
    <row r="97" customFormat="false" ht="15" hidden="false" customHeight="false" outlineLevel="0" collapsed="false">
      <c r="A97" s="0" t="n">
        <v>113</v>
      </c>
      <c r="B97" s="0" t="s">
        <v>684</v>
      </c>
      <c r="C97" s="0" t="s">
        <v>589</v>
      </c>
      <c r="D97" s="0" t="s">
        <v>590</v>
      </c>
      <c r="E97" s="291" t="n">
        <v>18.73</v>
      </c>
    </row>
    <row r="98" customFormat="false" ht="15" hidden="false" customHeight="false" outlineLevel="0" collapsed="false">
      <c r="A98" s="0" t="n">
        <v>104</v>
      </c>
      <c r="B98" s="0" t="s">
        <v>685</v>
      </c>
      <c r="C98" s="0" t="s">
        <v>589</v>
      </c>
      <c r="D98" s="0" t="s">
        <v>590</v>
      </c>
      <c r="E98" s="291" t="n">
        <v>27.24</v>
      </c>
    </row>
    <row r="99" customFormat="false" ht="15" hidden="false" customHeight="false" outlineLevel="0" collapsed="false">
      <c r="A99" s="0" t="n">
        <v>102</v>
      </c>
      <c r="B99" s="0" t="s">
        <v>686</v>
      </c>
      <c r="C99" s="0" t="s">
        <v>589</v>
      </c>
      <c r="D99" s="0" t="s">
        <v>590</v>
      </c>
      <c r="E99" s="291" t="n">
        <v>44.73</v>
      </c>
    </row>
    <row r="100" customFormat="false" ht="15" hidden="false" customHeight="false" outlineLevel="0" collapsed="false">
      <c r="A100" s="0" t="n">
        <v>95</v>
      </c>
      <c r="B100" s="0" t="s">
        <v>687</v>
      </c>
      <c r="C100" s="0" t="s">
        <v>589</v>
      </c>
      <c r="D100" s="0" t="s">
        <v>590</v>
      </c>
      <c r="E100" s="291" t="n">
        <v>15.14</v>
      </c>
    </row>
    <row r="101" customFormat="false" ht="15" hidden="false" customHeight="false" outlineLevel="0" collapsed="false">
      <c r="A101" s="0" t="n">
        <v>96</v>
      </c>
      <c r="B101" s="0" t="s">
        <v>688</v>
      </c>
      <c r="C101" s="0" t="s">
        <v>589</v>
      </c>
      <c r="D101" s="0" t="s">
        <v>590</v>
      </c>
      <c r="E101" s="291" t="n">
        <v>17.41</v>
      </c>
    </row>
    <row r="102" customFormat="false" ht="15" hidden="false" customHeight="false" outlineLevel="0" collapsed="false">
      <c r="A102" s="0" t="n">
        <v>97</v>
      </c>
      <c r="B102" s="0" t="s">
        <v>689</v>
      </c>
      <c r="C102" s="0" t="s">
        <v>589</v>
      </c>
      <c r="D102" s="0" t="s">
        <v>590</v>
      </c>
      <c r="E102" s="291" t="n">
        <v>22.61</v>
      </c>
    </row>
    <row r="103" customFormat="false" ht="15" hidden="false" customHeight="false" outlineLevel="0" collapsed="false">
      <c r="A103" s="0" t="n">
        <v>98</v>
      </c>
      <c r="B103" s="0" t="s">
        <v>690</v>
      </c>
      <c r="C103" s="0" t="s">
        <v>589</v>
      </c>
      <c r="D103" s="0" t="s">
        <v>590</v>
      </c>
      <c r="E103" s="291" t="n">
        <v>30.47</v>
      </c>
    </row>
    <row r="104" customFormat="false" ht="15" hidden="false" customHeight="false" outlineLevel="0" collapsed="false">
      <c r="A104" s="0" t="n">
        <v>99</v>
      </c>
      <c r="B104" s="0" t="s">
        <v>691</v>
      </c>
      <c r="C104" s="0" t="s">
        <v>589</v>
      </c>
      <c r="D104" s="0" t="s">
        <v>590</v>
      </c>
      <c r="E104" s="291" t="n">
        <v>36.96</v>
      </c>
    </row>
    <row r="105" customFormat="false" ht="15" hidden="false" customHeight="false" outlineLevel="0" collapsed="false">
      <c r="A105" s="0" t="n">
        <v>100</v>
      </c>
      <c r="B105" s="0" t="s">
        <v>692</v>
      </c>
      <c r="C105" s="0" t="s">
        <v>589</v>
      </c>
      <c r="D105" s="0" t="s">
        <v>590</v>
      </c>
      <c r="E105" s="291" t="n">
        <v>51.56</v>
      </c>
    </row>
    <row r="106" customFormat="false" ht="15" hidden="false" customHeight="false" outlineLevel="0" collapsed="false">
      <c r="A106" s="0" t="n">
        <v>75</v>
      </c>
      <c r="B106" s="0" t="s">
        <v>693</v>
      </c>
      <c r="C106" s="0" t="s">
        <v>589</v>
      </c>
      <c r="D106" s="0" t="s">
        <v>590</v>
      </c>
      <c r="E106" s="291" t="n">
        <v>537.35</v>
      </c>
    </row>
    <row r="107" customFormat="false" ht="15" hidden="false" customHeight="false" outlineLevel="0" collapsed="false">
      <c r="A107" s="0" t="n">
        <v>114</v>
      </c>
      <c r="B107" s="0" t="s">
        <v>694</v>
      </c>
      <c r="C107" s="0" t="s">
        <v>589</v>
      </c>
      <c r="D107" s="0" t="s">
        <v>590</v>
      </c>
      <c r="E107" s="291" t="n">
        <v>19.58</v>
      </c>
    </row>
    <row r="108" customFormat="false" ht="15" hidden="false" customHeight="false" outlineLevel="0" collapsed="false">
      <c r="A108" s="0" t="n">
        <v>68</v>
      </c>
      <c r="B108" s="0" t="s">
        <v>695</v>
      </c>
      <c r="C108" s="0" t="s">
        <v>589</v>
      </c>
      <c r="D108" s="0" t="s">
        <v>590</v>
      </c>
      <c r="E108" s="291" t="n">
        <v>29.94</v>
      </c>
    </row>
    <row r="109" customFormat="false" ht="15" hidden="false" customHeight="false" outlineLevel="0" collapsed="false">
      <c r="A109" s="0" t="n">
        <v>86</v>
      </c>
      <c r="B109" s="0" t="s">
        <v>696</v>
      </c>
      <c r="C109" s="0" t="s">
        <v>589</v>
      </c>
      <c r="D109" s="0" t="s">
        <v>590</v>
      </c>
      <c r="E109" s="291" t="n">
        <v>55.66</v>
      </c>
    </row>
    <row r="110" customFormat="false" ht="15" hidden="false" customHeight="false" outlineLevel="0" collapsed="false">
      <c r="A110" s="0" t="n">
        <v>66</v>
      </c>
      <c r="B110" s="0" t="s">
        <v>697</v>
      </c>
      <c r="C110" s="0" t="s">
        <v>589</v>
      </c>
      <c r="D110" s="0" t="s">
        <v>590</v>
      </c>
      <c r="E110" s="291" t="n">
        <v>55.86</v>
      </c>
    </row>
    <row r="111" customFormat="false" ht="15" hidden="false" customHeight="false" outlineLevel="0" collapsed="false">
      <c r="A111" s="0" t="n">
        <v>69</v>
      </c>
      <c r="B111" s="0" t="s">
        <v>698</v>
      </c>
      <c r="C111" s="0" t="s">
        <v>589</v>
      </c>
      <c r="D111" s="0" t="s">
        <v>590</v>
      </c>
      <c r="E111" s="291" t="n">
        <v>85.39</v>
      </c>
    </row>
    <row r="112" customFormat="false" ht="15" hidden="false" customHeight="false" outlineLevel="0" collapsed="false">
      <c r="A112" s="0" t="n">
        <v>83</v>
      </c>
      <c r="B112" s="0" t="s">
        <v>699</v>
      </c>
      <c r="C112" s="0" t="s">
        <v>589</v>
      </c>
      <c r="D112" s="0" t="s">
        <v>590</v>
      </c>
      <c r="E112" s="291" t="n">
        <v>272.7</v>
      </c>
    </row>
    <row r="113" customFormat="false" ht="15" hidden="false" customHeight="false" outlineLevel="0" collapsed="false">
      <c r="A113" s="0" t="n">
        <v>74</v>
      </c>
      <c r="B113" s="0" t="s">
        <v>700</v>
      </c>
      <c r="C113" s="0" t="s">
        <v>589</v>
      </c>
      <c r="D113" s="0" t="s">
        <v>590</v>
      </c>
      <c r="E113" s="291" t="n">
        <v>380.72</v>
      </c>
    </row>
    <row r="114" customFormat="false" ht="15" hidden="false" customHeight="false" outlineLevel="0" collapsed="false">
      <c r="A114" s="0" t="n">
        <v>106</v>
      </c>
      <c r="B114" s="0" t="s">
        <v>701</v>
      </c>
      <c r="C114" s="0" t="s">
        <v>589</v>
      </c>
      <c r="D114" s="0" t="s">
        <v>590</v>
      </c>
      <c r="E114" s="291" t="n">
        <v>578.38</v>
      </c>
    </row>
    <row r="115" customFormat="false" ht="15" hidden="false" customHeight="false" outlineLevel="0" collapsed="false">
      <c r="A115" s="0" t="n">
        <v>87</v>
      </c>
      <c r="B115" s="0" t="s">
        <v>702</v>
      </c>
      <c r="C115" s="0" t="s">
        <v>589</v>
      </c>
      <c r="D115" s="0" t="s">
        <v>590</v>
      </c>
      <c r="E115" s="291" t="n">
        <v>27.49</v>
      </c>
    </row>
    <row r="116" customFormat="false" ht="15" hidden="false" customHeight="false" outlineLevel="0" collapsed="false">
      <c r="A116" s="0" t="n">
        <v>88</v>
      </c>
      <c r="B116" s="0" t="s">
        <v>703</v>
      </c>
      <c r="C116" s="0" t="s">
        <v>589</v>
      </c>
      <c r="D116" s="0" t="s">
        <v>590</v>
      </c>
      <c r="E116" s="291" t="n">
        <v>30.68</v>
      </c>
    </row>
    <row r="117" customFormat="false" ht="15" hidden="false" customHeight="false" outlineLevel="0" collapsed="false">
      <c r="A117" s="0" t="n">
        <v>89</v>
      </c>
      <c r="B117" s="0" t="s">
        <v>704</v>
      </c>
      <c r="C117" s="0" t="s">
        <v>589</v>
      </c>
      <c r="D117" s="0" t="s">
        <v>590</v>
      </c>
      <c r="E117" s="291" t="n">
        <v>45.37</v>
      </c>
    </row>
    <row r="118" customFormat="false" ht="15" hidden="false" customHeight="false" outlineLevel="0" collapsed="false">
      <c r="A118" s="0" t="n">
        <v>90</v>
      </c>
      <c r="B118" s="0" t="s">
        <v>705</v>
      </c>
      <c r="C118" s="0" t="s">
        <v>589</v>
      </c>
      <c r="D118" s="0" t="s">
        <v>590</v>
      </c>
      <c r="E118" s="291" t="n">
        <v>51.98</v>
      </c>
    </row>
    <row r="119" customFormat="false" ht="15" hidden="false" customHeight="false" outlineLevel="0" collapsed="false">
      <c r="A119" s="0" t="n">
        <v>81</v>
      </c>
      <c r="B119" s="0" t="s">
        <v>706</v>
      </c>
      <c r="C119" s="0" t="s">
        <v>589</v>
      </c>
      <c r="D119" s="0" t="s">
        <v>590</v>
      </c>
      <c r="E119" s="291" t="n">
        <v>88.9</v>
      </c>
    </row>
    <row r="120" customFormat="false" ht="15" hidden="false" customHeight="false" outlineLevel="0" collapsed="false">
      <c r="A120" s="0" t="n">
        <v>82</v>
      </c>
      <c r="B120" s="0" t="s">
        <v>707</v>
      </c>
      <c r="C120" s="0" t="s">
        <v>589</v>
      </c>
      <c r="D120" s="0" t="s">
        <v>590</v>
      </c>
      <c r="E120" s="291" t="n">
        <v>345.1</v>
      </c>
    </row>
    <row r="121" customFormat="false" ht="15" hidden="false" customHeight="false" outlineLevel="0" collapsed="false">
      <c r="A121" s="0" t="n">
        <v>105</v>
      </c>
      <c r="B121" s="0" t="s">
        <v>708</v>
      </c>
      <c r="C121" s="0" t="s">
        <v>589</v>
      </c>
      <c r="D121" s="0" t="s">
        <v>590</v>
      </c>
      <c r="E121" s="291" t="n">
        <v>404.03</v>
      </c>
    </row>
    <row r="122" customFormat="false" ht="15" hidden="false" customHeight="false" outlineLevel="0" collapsed="false">
      <c r="A122" s="0" t="n">
        <v>60</v>
      </c>
      <c r="B122" s="0" t="s">
        <v>709</v>
      </c>
      <c r="C122" s="0" t="s">
        <v>589</v>
      </c>
      <c r="D122" s="0" t="s">
        <v>592</v>
      </c>
      <c r="E122" s="291" t="n">
        <v>6.49</v>
      </c>
    </row>
    <row r="123" customFormat="false" ht="15" hidden="false" customHeight="false" outlineLevel="0" collapsed="false">
      <c r="A123" s="0" t="n">
        <v>72</v>
      </c>
      <c r="B123" s="0" t="s">
        <v>710</v>
      </c>
      <c r="C123" s="0" t="s">
        <v>589</v>
      </c>
      <c r="D123" s="0" t="s">
        <v>590</v>
      </c>
      <c r="E123" s="291" t="n">
        <v>54.35</v>
      </c>
    </row>
    <row r="124" customFormat="false" ht="15" hidden="false" customHeight="false" outlineLevel="0" collapsed="false">
      <c r="A124" s="0" t="n">
        <v>70</v>
      </c>
      <c r="B124" s="0" t="s">
        <v>711</v>
      </c>
      <c r="C124" s="0" t="s">
        <v>589</v>
      </c>
      <c r="D124" s="0" t="s">
        <v>590</v>
      </c>
      <c r="E124" s="291" t="n">
        <v>45.45</v>
      </c>
    </row>
    <row r="125" customFormat="false" ht="15" hidden="false" customHeight="false" outlineLevel="0" collapsed="false">
      <c r="A125" s="0" t="n">
        <v>85</v>
      </c>
      <c r="B125" s="0" t="s">
        <v>712</v>
      </c>
      <c r="C125" s="0" t="s">
        <v>589</v>
      </c>
      <c r="D125" s="0" t="s">
        <v>590</v>
      </c>
      <c r="E125" s="291" t="n">
        <v>65.96</v>
      </c>
    </row>
    <row r="126" customFormat="false" ht="15" hidden="false" customHeight="false" outlineLevel="0" collapsed="false">
      <c r="A126" s="0" t="n">
        <v>84</v>
      </c>
      <c r="B126" s="0" t="s">
        <v>713</v>
      </c>
      <c r="C126" s="0" t="s">
        <v>589</v>
      </c>
      <c r="D126" s="0" t="s">
        <v>590</v>
      </c>
      <c r="E126" s="291" t="n">
        <v>0.76</v>
      </c>
    </row>
    <row r="127" customFormat="false" ht="15" hidden="false" customHeight="false" outlineLevel="0" collapsed="false">
      <c r="A127" s="0" t="n">
        <v>37997</v>
      </c>
      <c r="B127" s="0" t="s">
        <v>714</v>
      </c>
      <c r="C127" s="0" t="s">
        <v>589</v>
      </c>
      <c r="D127" s="0" t="s">
        <v>592</v>
      </c>
      <c r="E127" s="291" t="n">
        <v>5.65</v>
      </c>
    </row>
    <row r="128" customFormat="false" ht="15" hidden="false" customHeight="false" outlineLevel="0" collapsed="false">
      <c r="A128" s="0" t="n">
        <v>37998</v>
      </c>
      <c r="B128" s="0" t="s">
        <v>715</v>
      </c>
      <c r="C128" s="0" t="s">
        <v>589</v>
      </c>
      <c r="D128" s="0" t="s">
        <v>592</v>
      </c>
      <c r="E128" s="291" t="n">
        <v>5.85</v>
      </c>
    </row>
    <row r="129" customFormat="false" ht="15" hidden="false" customHeight="false" outlineLevel="0" collapsed="false">
      <c r="A129" s="0" t="n">
        <v>10899</v>
      </c>
      <c r="B129" s="0" t="s">
        <v>716</v>
      </c>
      <c r="C129" s="0" t="s">
        <v>589</v>
      </c>
      <c r="D129" s="0" t="s">
        <v>592</v>
      </c>
      <c r="E129" s="291" t="n">
        <v>107.33</v>
      </c>
    </row>
    <row r="130" customFormat="false" ht="15" hidden="false" customHeight="false" outlineLevel="0" collapsed="false">
      <c r="A130" s="0" t="n">
        <v>10900</v>
      </c>
      <c r="B130" s="0" t="s">
        <v>717</v>
      </c>
      <c r="C130" s="0" t="s">
        <v>589</v>
      </c>
      <c r="D130" s="0" t="s">
        <v>592</v>
      </c>
      <c r="E130" s="291" t="n">
        <v>83.99</v>
      </c>
    </row>
    <row r="131" customFormat="false" ht="15" hidden="false" customHeight="false" outlineLevel="0" collapsed="false">
      <c r="A131" s="0" t="n">
        <v>46</v>
      </c>
      <c r="B131" s="0" t="s">
        <v>718</v>
      </c>
      <c r="C131" s="0" t="s">
        <v>589</v>
      </c>
      <c r="D131" s="0" t="s">
        <v>592</v>
      </c>
      <c r="E131" s="291" t="n">
        <v>56.75</v>
      </c>
    </row>
    <row r="132" customFormat="false" ht="15" hidden="false" customHeight="false" outlineLevel="0" collapsed="false">
      <c r="A132" s="0" t="n">
        <v>51</v>
      </c>
      <c r="B132" s="0" t="s">
        <v>719</v>
      </c>
      <c r="C132" s="0" t="s">
        <v>589</v>
      </c>
      <c r="D132" s="0" t="s">
        <v>592</v>
      </c>
      <c r="E132" s="291" t="n">
        <v>156.57</v>
      </c>
    </row>
    <row r="133" customFormat="false" ht="15" hidden="false" customHeight="false" outlineLevel="0" collapsed="false">
      <c r="A133" s="0" t="n">
        <v>12863</v>
      </c>
      <c r="B133" s="0" t="s">
        <v>720</v>
      </c>
      <c r="C133" s="0" t="s">
        <v>589</v>
      </c>
      <c r="D133" s="0" t="s">
        <v>592</v>
      </c>
      <c r="E133" s="291" t="n">
        <v>36.06</v>
      </c>
    </row>
    <row r="134" customFormat="false" ht="15" hidden="false" customHeight="false" outlineLevel="0" collapsed="false">
      <c r="A134" s="0" t="n">
        <v>50</v>
      </c>
      <c r="B134" s="0" t="s">
        <v>721</v>
      </c>
      <c r="C134" s="0" t="s">
        <v>589</v>
      </c>
      <c r="D134" s="0" t="s">
        <v>592</v>
      </c>
      <c r="E134" s="291" t="n">
        <v>81.76</v>
      </c>
    </row>
    <row r="135" customFormat="false" ht="15" hidden="false" customHeight="false" outlineLevel="0" collapsed="false">
      <c r="A135" s="0" t="n">
        <v>47</v>
      </c>
      <c r="B135" s="0" t="s">
        <v>722</v>
      </c>
      <c r="C135" s="0" t="s">
        <v>589</v>
      </c>
      <c r="D135" s="0" t="s">
        <v>592</v>
      </c>
      <c r="E135" s="291" t="n">
        <v>97.04</v>
      </c>
    </row>
    <row r="136" customFormat="false" ht="15" hidden="false" customHeight="false" outlineLevel="0" collapsed="false">
      <c r="A136" s="0" t="n">
        <v>48</v>
      </c>
      <c r="B136" s="0" t="s">
        <v>723</v>
      </c>
      <c r="C136" s="0" t="s">
        <v>589</v>
      </c>
      <c r="D136" s="0" t="s">
        <v>592</v>
      </c>
      <c r="E136" s="291" t="n">
        <v>25.31</v>
      </c>
    </row>
    <row r="137" customFormat="false" ht="15" hidden="false" customHeight="false" outlineLevel="0" collapsed="false">
      <c r="A137" s="0" t="n">
        <v>52</v>
      </c>
      <c r="B137" s="0" t="s">
        <v>724</v>
      </c>
      <c r="C137" s="0" t="s">
        <v>589</v>
      </c>
      <c r="D137" s="0" t="s">
        <v>592</v>
      </c>
      <c r="E137" s="291" t="n">
        <v>19.23</v>
      </c>
    </row>
    <row r="138" customFormat="false" ht="15" hidden="false" customHeight="false" outlineLevel="0" collapsed="false">
      <c r="A138" s="0" t="n">
        <v>43</v>
      </c>
      <c r="B138" s="0" t="s">
        <v>725</v>
      </c>
      <c r="C138" s="0" t="s">
        <v>589</v>
      </c>
      <c r="D138" s="0" t="s">
        <v>592</v>
      </c>
      <c r="E138" s="291" t="n">
        <v>64.9</v>
      </c>
    </row>
    <row r="139" customFormat="false" ht="15" hidden="false" customHeight="false" outlineLevel="0" collapsed="false">
      <c r="A139" s="0" t="n">
        <v>39719</v>
      </c>
      <c r="B139" s="0" t="s">
        <v>726</v>
      </c>
      <c r="C139" s="0" t="s">
        <v>642</v>
      </c>
      <c r="D139" s="0" t="s">
        <v>590</v>
      </c>
      <c r="E139" s="291" t="n">
        <v>125.7</v>
      </c>
    </row>
    <row r="140" customFormat="false" ht="15" hidden="false" customHeight="false" outlineLevel="0" collapsed="false">
      <c r="A140" s="0" t="n">
        <v>3410</v>
      </c>
      <c r="B140" s="0" t="s">
        <v>727</v>
      </c>
      <c r="C140" s="0" t="s">
        <v>640</v>
      </c>
      <c r="D140" s="0" t="s">
        <v>590</v>
      </c>
      <c r="E140" s="291" t="n">
        <v>28.27</v>
      </c>
    </row>
    <row r="141" customFormat="false" ht="15" hidden="false" customHeight="false" outlineLevel="0" collapsed="false">
      <c r="A141" s="0" t="n">
        <v>4791</v>
      </c>
      <c r="B141" s="0" t="s">
        <v>728</v>
      </c>
      <c r="C141" s="0" t="s">
        <v>640</v>
      </c>
      <c r="D141" s="0" t="s">
        <v>590</v>
      </c>
      <c r="E141" s="291" t="n">
        <v>44.33</v>
      </c>
    </row>
    <row r="142" customFormat="false" ht="15" hidden="false" customHeight="false" outlineLevel="0" collapsed="false">
      <c r="A142" s="0" t="n">
        <v>157</v>
      </c>
      <c r="B142" s="0" t="s">
        <v>729</v>
      </c>
      <c r="C142" s="0" t="s">
        <v>640</v>
      </c>
      <c r="D142" s="0" t="s">
        <v>590</v>
      </c>
      <c r="E142" s="291" t="n">
        <v>149.04</v>
      </c>
    </row>
    <row r="143" customFormat="false" ht="15" hidden="false" customHeight="false" outlineLevel="0" collapsed="false">
      <c r="A143" s="0" t="n">
        <v>156</v>
      </c>
      <c r="B143" s="0" t="s">
        <v>730</v>
      </c>
      <c r="C143" s="0" t="s">
        <v>640</v>
      </c>
      <c r="D143" s="0" t="s">
        <v>590</v>
      </c>
      <c r="E143" s="291" t="n">
        <v>53.06</v>
      </c>
    </row>
    <row r="144" customFormat="false" ht="15" hidden="false" customHeight="false" outlineLevel="0" collapsed="false">
      <c r="A144" s="0" t="n">
        <v>131</v>
      </c>
      <c r="B144" s="0" t="s">
        <v>731</v>
      </c>
      <c r="C144" s="0" t="s">
        <v>640</v>
      </c>
      <c r="D144" s="0" t="s">
        <v>590</v>
      </c>
      <c r="E144" s="291" t="n">
        <v>45.38</v>
      </c>
    </row>
    <row r="145" customFormat="false" ht="15" hidden="false" customHeight="false" outlineLevel="0" collapsed="false">
      <c r="A145" s="0" t="n">
        <v>21114</v>
      </c>
      <c r="B145" s="0" t="s">
        <v>732</v>
      </c>
      <c r="C145" s="0" t="s">
        <v>589</v>
      </c>
      <c r="D145" s="0" t="s">
        <v>590</v>
      </c>
      <c r="E145" s="291" t="n">
        <v>24.77</v>
      </c>
    </row>
    <row r="146" customFormat="false" ht="15" hidden="false" customHeight="false" outlineLevel="0" collapsed="false">
      <c r="A146" s="0" t="n">
        <v>119</v>
      </c>
      <c r="B146" s="0" t="s">
        <v>733</v>
      </c>
      <c r="C146" s="0" t="s">
        <v>589</v>
      </c>
      <c r="D146" s="0" t="s">
        <v>597</v>
      </c>
      <c r="E146" s="291" t="n">
        <v>6.28</v>
      </c>
    </row>
    <row r="147" customFormat="false" ht="15" hidden="false" customHeight="false" outlineLevel="0" collapsed="false">
      <c r="A147" s="0" t="n">
        <v>122</v>
      </c>
      <c r="B147" s="0" t="s">
        <v>734</v>
      </c>
      <c r="C147" s="0" t="s">
        <v>589</v>
      </c>
      <c r="D147" s="0" t="s">
        <v>590</v>
      </c>
      <c r="E147" s="291" t="n">
        <v>48.32</v>
      </c>
    </row>
    <row r="148" customFormat="false" ht="15" hidden="false" customHeight="false" outlineLevel="0" collapsed="false">
      <c r="A148" s="0" t="n">
        <v>20080</v>
      </c>
      <c r="B148" s="0" t="s">
        <v>735</v>
      </c>
      <c r="C148" s="0" t="s">
        <v>589</v>
      </c>
      <c r="D148" s="0" t="s">
        <v>590</v>
      </c>
      <c r="E148" s="291" t="n">
        <v>15.77</v>
      </c>
    </row>
    <row r="149" customFormat="false" ht="15" hidden="false" customHeight="false" outlineLevel="0" collapsed="false">
      <c r="A149" s="0" t="n">
        <v>124</v>
      </c>
      <c r="B149" s="0" t="s">
        <v>736</v>
      </c>
      <c r="C149" s="0" t="s">
        <v>642</v>
      </c>
      <c r="D149" s="0" t="s">
        <v>590</v>
      </c>
      <c r="E149" s="291" t="n">
        <v>17.5</v>
      </c>
    </row>
    <row r="150" customFormat="false" ht="15" hidden="false" customHeight="false" outlineLevel="0" collapsed="false">
      <c r="A150" s="0" t="n">
        <v>7334</v>
      </c>
      <c r="B150" s="0" t="s">
        <v>737</v>
      </c>
      <c r="C150" s="0" t="s">
        <v>642</v>
      </c>
      <c r="D150" s="0" t="s">
        <v>590</v>
      </c>
      <c r="E150" s="291" t="n">
        <v>13.5</v>
      </c>
    </row>
    <row r="151" customFormat="false" ht="15" hidden="false" customHeight="false" outlineLevel="0" collapsed="false">
      <c r="A151" s="0" t="n">
        <v>123</v>
      </c>
      <c r="B151" s="0" t="s">
        <v>738</v>
      </c>
      <c r="C151" s="0" t="s">
        <v>642</v>
      </c>
      <c r="D151" s="0" t="s">
        <v>597</v>
      </c>
      <c r="E151" s="291" t="n">
        <v>7.16</v>
      </c>
    </row>
    <row r="152" customFormat="false" ht="15" hidden="false" customHeight="false" outlineLevel="0" collapsed="false">
      <c r="A152" s="0" t="n">
        <v>127</v>
      </c>
      <c r="B152" s="0" t="s">
        <v>739</v>
      </c>
      <c r="C152" s="0" t="s">
        <v>642</v>
      </c>
      <c r="D152" s="0" t="s">
        <v>590</v>
      </c>
      <c r="E152" s="291" t="n">
        <v>17.09</v>
      </c>
    </row>
    <row r="153" customFormat="false" ht="15" hidden="false" customHeight="false" outlineLevel="0" collapsed="false">
      <c r="A153" s="0" t="n">
        <v>41373</v>
      </c>
      <c r="B153" s="0" t="s">
        <v>740</v>
      </c>
      <c r="C153" s="0" t="s">
        <v>642</v>
      </c>
      <c r="D153" s="0" t="s">
        <v>590</v>
      </c>
      <c r="E153" s="291" t="n">
        <v>23.81</v>
      </c>
    </row>
    <row r="154" customFormat="false" ht="15" hidden="false" customHeight="false" outlineLevel="0" collapsed="false">
      <c r="A154" s="0" t="n">
        <v>133</v>
      </c>
      <c r="B154" s="0" t="s">
        <v>741</v>
      </c>
      <c r="C154" s="0" t="s">
        <v>642</v>
      </c>
      <c r="D154" s="0" t="s">
        <v>590</v>
      </c>
      <c r="E154" s="291" t="n">
        <v>7.1</v>
      </c>
    </row>
    <row r="155" customFormat="false" ht="15" hidden="false" customHeight="false" outlineLevel="0" collapsed="false">
      <c r="A155" s="0" t="n">
        <v>43617</v>
      </c>
      <c r="B155" s="0" t="s">
        <v>742</v>
      </c>
      <c r="C155" s="0" t="s">
        <v>642</v>
      </c>
      <c r="D155" s="0" t="s">
        <v>590</v>
      </c>
      <c r="E155" s="291" t="n">
        <v>7.93</v>
      </c>
    </row>
    <row r="156" customFormat="false" ht="15" hidden="false" customHeight="false" outlineLevel="0" collapsed="false">
      <c r="A156" s="0" t="n">
        <v>132</v>
      </c>
      <c r="B156" s="0" t="s">
        <v>743</v>
      </c>
      <c r="C156" s="0" t="s">
        <v>642</v>
      </c>
      <c r="D156" s="0" t="s">
        <v>590</v>
      </c>
      <c r="E156" s="291" t="n">
        <v>7.36</v>
      </c>
    </row>
    <row r="157" customFormat="false" ht="15" hidden="false" customHeight="false" outlineLevel="0" collapsed="false">
      <c r="A157" s="0" t="n">
        <v>43618</v>
      </c>
      <c r="B157" s="0" t="s">
        <v>744</v>
      </c>
      <c r="C157" s="0" t="s">
        <v>640</v>
      </c>
      <c r="D157" s="0" t="s">
        <v>590</v>
      </c>
      <c r="E157" s="291" t="n">
        <v>18.53</v>
      </c>
    </row>
    <row r="158" customFormat="false" ht="15" hidden="false" customHeight="false" outlineLevel="0" collapsed="false">
      <c r="A158" s="0" t="n">
        <v>37476</v>
      </c>
      <c r="B158" s="0" t="s">
        <v>745</v>
      </c>
      <c r="C158" s="0" t="s">
        <v>589</v>
      </c>
      <c r="D158" s="0" t="s">
        <v>590</v>
      </c>
      <c r="E158" s="292" t="n">
        <v>2412.6</v>
      </c>
    </row>
    <row r="159" customFormat="false" ht="15" hidden="false" customHeight="false" outlineLevel="0" collapsed="false">
      <c r="A159" s="0" t="n">
        <v>37478</v>
      </c>
      <c r="B159" s="0" t="s">
        <v>746</v>
      </c>
      <c r="C159" s="0" t="s">
        <v>589</v>
      </c>
      <c r="D159" s="0" t="s">
        <v>590</v>
      </c>
      <c r="E159" s="292" t="n">
        <v>3021.84</v>
      </c>
    </row>
    <row r="160" customFormat="false" ht="15" hidden="false" customHeight="false" outlineLevel="0" collapsed="false">
      <c r="A160" s="0" t="n">
        <v>37477</v>
      </c>
      <c r="B160" s="0" t="s">
        <v>747</v>
      </c>
      <c r="C160" s="0" t="s">
        <v>589</v>
      </c>
      <c r="D160" s="0" t="s">
        <v>590</v>
      </c>
      <c r="E160" s="292" t="n">
        <v>4094.11</v>
      </c>
    </row>
    <row r="161" customFormat="false" ht="15" hidden="false" customHeight="false" outlineLevel="0" collapsed="false">
      <c r="A161" s="0" t="n">
        <v>37479</v>
      </c>
      <c r="B161" s="0" t="s">
        <v>748</v>
      </c>
      <c r="C161" s="0" t="s">
        <v>589</v>
      </c>
      <c r="D161" s="0" t="s">
        <v>590</v>
      </c>
      <c r="E161" s="292" t="n">
        <v>4855.67</v>
      </c>
    </row>
    <row r="162" customFormat="false" ht="15" hidden="false" customHeight="false" outlineLevel="0" collapsed="false">
      <c r="A162" s="0" t="n">
        <v>4319</v>
      </c>
      <c r="B162" s="0" t="s">
        <v>749</v>
      </c>
      <c r="C162" s="0" t="s">
        <v>589</v>
      </c>
      <c r="D162" s="0" t="s">
        <v>590</v>
      </c>
      <c r="E162" s="291" t="n">
        <v>2.01</v>
      </c>
    </row>
    <row r="163" customFormat="false" ht="15" hidden="false" customHeight="false" outlineLevel="0" collapsed="false">
      <c r="A163" s="0" t="n">
        <v>42409</v>
      </c>
      <c r="B163" s="0" t="s">
        <v>750</v>
      </c>
      <c r="C163" s="0" t="s">
        <v>640</v>
      </c>
      <c r="D163" s="0" t="s">
        <v>590</v>
      </c>
      <c r="E163" s="291" t="n">
        <v>11.67</v>
      </c>
    </row>
    <row r="164" customFormat="false" ht="15" hidden="false" customHeight="false" outlineLevel="0" collapsed="false">
      <c r="A164" s="0" t="n">
        <v>40553</v>
      </c>
      <c r="B164" s="0" t="s">
        <v>751</v>
      </c>
      <c r="C164" s="0" t="s">
        <v>752</v>
      </c>
      <c r="D164" s="0" t="s">
        <v>592</v>
      </c>
      <c r="E164" s="291" t="n">
        <v>39.08</v>
      </c>
    </row>
    <row r="165" customFormat="false" ht="15" hidden="false" customHeight="false" outlineLevel="0" collapsed="false">
      <c r="A165" s="0" t="n">
        <v>6114</v>
      </c>
      <c r="B165" s="0" t="s">
        <v>753</v>
      </c>
      <c r="C165" s="0" t="s">
        <v>754</v>
      </c>
      <c r="D165" s="0" t="s">
        <v>590</v>
      </c>
      <c r="E165" s="291" t="n">
        <v>11.34</v>
      </c>
    </row>
    <row r="166" customFormat="false" ht="15" hidden="false" customHeight="false" outlineLevel="0" collapsed="false">
      <c r="A166" s="0" t="n">
        <v>40912</v>
      </c>
      <c r="B166" s="0" t="s">
        <v>755</v>
      </c>
      <c r="C166" s="0" t="s">
        <v>756</v>
      </c>
      <c r="D166" s="0" t="s">
        <v>590</v>
      </c>
      <c r="E166" s="292" t="n">
        <v>2001.13</v>
      </c>
    </row>
    <row r="167" customFormat="false" ht="15" hidden="false" customHeight="false" outlineLevel="0" collapsed="false">
      <c r="A167" s="0" t="n">
        <v>247</v>
      </c>
      <c r="B167" s="0" t="s">
        <v>757</v>
      </c>
      <c r="C167" s="0" t="s">
        <v>754</v>
      </c>
      <c r="D167" s="0" t="s">
        <v>590</v>
      </c>
      <c r="E167" s="291" t="n">
        <v>11.52</v>
      </c>
    </row>
    <row r="168" customFormat="false" ht="15" hidden="false" customHeight="false" outlineLevel="0" collapsed="false">
      <c r="A168" s="0" t="n">
        <v>40919</v>
      </c>
      <c r="B168" s="0" t="s">
        <v>758</v>
      </c>
      <c r="C168" s="0" t="s">
        <v>756</v>
      </c>
      <c r="D168" s="0" t="s">
        <v>590</v>
      </c>
      <c r="E168" s="292" t="n">
        <v>2036.55</v>
      </c>
    </row>
    <row r="169" customFormat="false" ht="15" hidden="false" customHeight="false" outlineLevel="0" collapsed="false">
      <c r="A169" s="0" t="n">
        <v>40984</v>
      </c>
      <c r="B169" s="0" t="s">
        <v>759</v>
      </c>
      <c r="C169" s="0" t="s">
        <v>756</v>
      </c>
      <c r="D169" s="0" t="s">
        <v>590</v>
      </c>
      <c r="E169" s="292" t="n">
        <v>2465.55</v>
      </c>
    </row>
    <row r="170" customFormat="false" ht="15" hidden="false" customHeight="false" outlineLevel="0" collapsed="false">
      <c r="A170" s="0" t="n">
        <v>44499</v>
      </c>
      <c r="B170" s="0" t="s">
        <v>760</v>
      </c>
      <c r="C170" s="0" t="s">
        <v>754</v>
      </c>
      <c r="D170" s="0" t="s">
        <v>590</v>
      </c>
      <c r="E170" s="291" t="n">
        <v>13.96</v>
      </c>
    </row>
    <row r="171" customFormat="false" ht="15" hidden="false" customHeight="false" outlineLevel="0" collapsed="false">
      <c r="A171" s="0" t="n">
        <v>248</v>
      </c>
      <c r="B171" s="0" t="s">
        <v>761</v>
      </c>
      <c r="C171" s="0" t="s">
        <v>754</v>
      </c>
      <c r="D171" s="0" t="s">
        <v>590</v>
      </c>
      <c r="E171" s="291" t="n">
        <v>14.39</v>
      </c>
    </row>
    <row r="172" customFormat="false" ht="15" hidden="false" customHeight="false" outlineLevel="0" collapsed="false">
      <c r="A172" s="0" t="n">
        <v>41086</v>
      </c>
      <c r="B172" s="0" t="s">
        <v>762</v>
      </c>
      <c r="C172" s="0" t="s">
        <v>756</v>
      </c>
      <c r="D172" s="0" t="s">
        <v>590</v>
      </c>
      <c r="E172" s="292" t="n">
        <v>2541.73</v>
      </c>
    </row>
    <row r="173" customFormat="false" ht="15" hidden="false" customHeight="false" outlineLevel="0" collapsed="false">
      <c r="A173" s="0" t="n">
        <v>34466</v>
      </c>
      <c r="B173" s="0" t="s">
        <v>763</v>
      </c>
      <c r="C173" s="0" t="s">
        <v>754</v>
      </c>
      <c r="D173" s="0" t="s">
        <v>590</v>
      </c>
      <c r="E173" s="291" t="n">
        <v>10.69</v>
      </c>
    </row>
    <row r="174" customFormat="false" ht="15" hidden="false" customHeight="false" outlineLevel="0" collapsed="false">
      <c r="A174" s="0" t="n">
        <v>41083</v>
      </c>
      <c r="B174" s="0" t="s">
        <v>764</v>
      </c>
      <c r="C174" s="0" t="s">
        <v>756</v>
      </c>
      <c r="D174" s="0" t="s">
        <v>590</v>
      </c>
      <c r="E174" s="292" t="n">
        <v>1888.44</v>
      </c>
    </row>
    <row r="175" customFormat="false" ht="15" hidden="false" customHeight="false" outlineLevel="0" collapsed="false">
      <c r="A175" s="0" t="n">
        <v>252</v>
      </c>
      <c r="B175" s="0" t="s">
        <v>765</v>
      </c>
      <c r="C175" s="0" t="s">
        <v>754</v>
      </c>
      <c r="D175" s="0" t="s">
        <v>590</v>
      </c>
      <c r="E175" s="291" t="n">
        <v>11.52</v>
      </c>
    </row>
    <row r="176" customFormat="false" ht="15" hidden="false" customHeight="false" outlineLevel="0" collapsed="false">
      <c r="A176" s="0" t="n">
        <v>40909</v>
      </c>
      <c r="B176" s="0" t="s">
        <v>766</v>
      </c>
      <c r="C176" s="0" t="s">
        <v>756</v>
      </c>
      <c r="D176" s="0" t="s">
        <v>590</v>
      </c>
      <c r="E176" s="292" t="n">
        <v>2036.55</v>
      </c>
    </row>
    <row r="177" customFormat="false" ht="15" hidden="false" customHeight="false" outlineLevel="0" collapsed="false">
      <c r="A177" s="0" t="n">
        <v>242</v>
      </c>
      <c r="B177" s="0" t="s">
        <v>767</v>
      </c>
      <c r="C177" s="0" t="s">
        <v>754</v>
      </c>
      <c r="D177" s="0" t="s">
        <v>590</v>
      </c>
      <c r="E177" s="291" t="n">
        <v>11.26</v>
      </c>
    </row>
    <row r="178" customFormat="false" ht="15" hidden="false" customHeight="false" outlineLevel="0" collapsed="false">
      <c r="A178" s="0" t="n">
        <v>41085</v>
      </c>
      <c r="B178" s="0" t="s">
        <v>768</v>
      </c>
      <c r="C178" s="0" t="s">
        <v>756</v>
      </c>
      <c r="D178" s="0" t="s">
        <v>590</v>
      </c>
      <c r="E178" s="292" t="n">
        <v>1987.78</v>
      </c>
    </row>
    <row r="179" customFormat="false" ht="15" hidden="false" customHeight="false" outlineLevel="0" collapsed="false">
      <c r="A179" s="0" t="n">
        <v>427</v>
      </c>
      <c r="B179" s="0" t="s">
        <v>769</v>
      </c>
      <c r="C179" s="0" t="s">
        <v>589</v>
      </c>
      <c r="D179" s="0" t="s">
        <v>590</v>
      </c>
      <c r="E179" s="291" t="n">
        <v>9.16</v>
      </c>
    </row>
    <row r="180" customFormat="false" ht="15" hidden="false" customHeight="false" outlineLevel="0" collapsed="false">
      <c r="A180" s="0" t="n">
        <v>417</v>
      </c>
      <c r="B180" s="0" t="s">
        <v>770</v>
      </c>
      <c r="C180" s="0" t="s">
        <v>589</v>
      </c>
      <c r="D180" s="0" t="s">
        <v>590</v>
      </c>
      <c r="E180" s="291" t="n">
        <v>4.32</v>
      </c>
    </row>
    <row r="181" customFormat="false" ht="15" hidden="false" customHeight="false" outlineLevel="0" collapsed="false">
      <c r="A181" s="0" t="n">
        <v>11273</v>
      </c>
      <c r="B181" s="0" t="s">
        <v>771</v>
      </c>
      <c r="C181" s="0" t="s">
        <v>589</v>
      </c>
      <c r="D181" s="0" t="s">
        <v>590</v>
      </c>
      <c r="E181" s="291" t="n">
        <v>13.4</v>
      </c>
    </row>
    <row r="182" customFormat="false" ht="15" hidden="false" customHeight="false" outlineLevel="0" collapsed="false">
      <c r="A182" s="0" t="n">
        <v>11272</v>
      </c>
      <c r="B182" s="0" t="s">
        <v>772</v>
      </c>
      <c r="C182" s="0" t="s">
        <v>589</v>
      </c>
      <c r="D182" s="0" t="s">
        <v>590</v>
      </c>
      <c r="E182" s="291" t="n">
        <v>8.09</v>
      </c>
    </row>
    <row r="183" customFormat="false" ht="15" hidden="false" customHeight="false" outlineLevel="0" collapsed="false">
      <c r="A183" s="0" t="n">
        <v>11275</v>
      </c>
      <c r="B183" s="0" t="s">
        <v>773</v>
      </c>
      <c r="C183" s="0" t="s">
        <v>589</v>
      </c>
      <c r="D183" s="0" t="s">
        <v>590</v>
      </c>
      <c r="E183" s="291" t="n">
        <v>3.24</v>
      </c>
    </row>
    <row r="184" customFormat="false" ht="15" hidden="false" customHeight="false" outlineLevel="0" collapsed="false">
      <c r="A184" s="0" t="n">
        <v>11274</v>
      </c>
      <c r="B184" s="0" t="s">
        <v>774</v>
      </c>
      <c r="C184" s="0" t="s">
        <v>589</v>
      </c>
      <c r="D184" s="0" t="s">
        <v>590</v>
      </c>
      <c r="E184" s="291" t="n">
        <v>2.47</v>
      </c>
    </row>
    <row r="185" customFormat="false" ht="15" hidden="false" customHeight="false" outlineLevel="0" collapsed="false">
      <c r="A185" s="0" t="n">
        <v>38470</v>
      </c>
      <c r="B185" s="0" t="s">
        <v>775</v>
      </c>
      <c r="C185" s="0" t="s">
        <v>589</v>
      </c>
      <c r="D185" s="0" t="s">
        <v>597</v>
      </c>
      <c r="E185" s="291" t="n">
        <v>34.5</v>
      </c>
    </row>
    <row r="186" customFormat="false" ht="15" hidden="false" customHeight="false" outlineLevel="0" collapsed="false">
      <c r="A186" s="0" t="n">
        <v>38547</v>
      </c>
      <c r="B186" s="0" t="s">
        <v>776</v>
      </c>
      <c r="C186" s="0" t="s">
        <v>589</v>
      </c>
      <c r="D186" s="0" t="s">
        <v>590</v>
      </c>
      <c r="E186" s="291" t="n">
        <v>94.14</v>
      </c>
    </row>
    <row r="187" customFormat="false" ht="15" hidden="false" customHeight="false" outlineLevel="0" collapsed="false">
      <c r="A187" s="0" t="n">
        <v>38469</v>
      </c>
      <c r="B187" s="0" t="s">
        <v>777</v>
      </c>
      <c r="C187" s="0" t="s">
        <v>589</v>
      </c>
      <c r="D187" s="0" t="s">
        <v>590</v>
      </c>
      <c r="E187" s="291" t="n">
        <v>101.23</v>
      </c>
    </row>
    <row r="188" customFormat="false" ht="15" hidden="false" customHeight="false" outlineLevel="0" collapsed="false">
      <c r="A188" s="0" t="n">
        <v>38467</v>
      </c>
      <c r="B188" s="0" t="s">
        <v>778</v>
      </c>
      <c r="C188" s="0" t="s">
        <v>589</v>
      </c>
      <c r="D188" s="0" t="s">
        <v>590</v>
      </c>
      <c r="E188" s="291" t="n">
        <v>56.96</v>
      </c>
    </row>
    <row r="189" customFormat="false" ht="15" hidden="false" customHeight="false" outlineLevel="0" collapsed="false">
      <c r="A189" s="0" t="n">
        <v>38468</v>
      </c>
      <c r="B189" s="0" t="s">
        <v>779</v>
      </c>
      <c r="C189" s="0" t="s">
        <v>589</v>
      </c>
      <c r="D189" s="0" t="s">
        <v>590</v>
      </c>
      <c r="E189" s="291" t="n">
        <v>62.68</v>
      </c>
    </row>
    <row r="190" customFormat="false" ht="15" hidden="false" customHeight="false" outlineLevel="0" collapsed="false">
      <c r="A190" s="0" t="n">
        <v>38471</v>
      </c>
      <c r="B190" s="0" t="s">
        <v>780</v>
      </c>
      <c r="C190" s="0" t="s">
        <v>589</v>
      </c>
      <c r="D190" s="0" t="s">
        <v>590</v>
      </c>
      <c r="E190" s="291" t="n">
        <v>81.39</v>
      </c>
    </row>
    <row r="191" customFormat="false" ht="15" hidden="false" customHeight="false" outlineLevel="0" collapsed="false">
      <c r="A191" s="0" t="n">
        <v>37370</v>
      </c>
      <c r="B191" s="0" t="s">
        <v>781</v>
      </c>
      <c r="C191" s="0" t="s">
        <v>754</v>
      </c>
      <c r="D191" s="0" t="s">
        <v>597</v>
      </c>
      <c r="E191" s="291" t="n">
        <v>2.11</v>
      </c>
    </row>
    <row r="192" customFormat="false" ht="15" hidden="false" customHeight="false" outlineLevel="0" collapsed="false">
      <c r="A192" s="0" t="n">
        <v>40862</v>
      </c>
      <c r="B192" s="0" t="s">
        <v>782</v>
      </c>
      <c r="C192" s="0" t="s">
        <v>756</v>
      </c>
      <c r="D192" s="0" t="s">
        <v>597</v>
      </c>
      <c r="E192" s="291" t="n">
        <v>398.75</v>
      </c>
    </row>
    <row r="193" customFormat="false" ht="15" hidden="false" customHeight="false" outlineLevel="0" collapsed="false">
      <c r="A193" s="0" t="n">
        <v>10658</v>
      </c>
      <c r="B193" s="0" t="s">
        <v>783</v>
      </c>
      <c r="C193" s="0" t="s">
        <v>589</v>
      </c>
      <c r="D193" s="0" t="s">
        <v>592</v>
      </c>
      <c r="E193" s="292" t="n">
        <v>7770</v>
      </c>
    </row>
    <row r="194" customFormat="false" ht="15" hidden="false" customHeight="false" outlineLevel="0" collapsed="false">
      <c r="A194" s="0" t="n">
        <v>253</v>
      </c>
      <c r="B194" s="0" t="s">
        <v>784</v>
      </c>
      <c r="C194" s="0" t="s">
        <v>754</v>
      </c>
      <c r="D194" s="0" t="s">
        <v>597</v>
      </c>
      <c r="E194" s="291" t="n">
        <v>17.73</v>
      </c>
    </row>
    <row r="195" customFormat="false" ht="15" hidden="false" customHeight="false" outlineLevel="0" collapsed="false">
      <c r="A195" s="0" t="n">
        <v>40809</v>
      </c>
      <c r="B195" s="0" t="s">
        <v>785</v>
      </c>
      <c r="C195" s="0" t="s">
        <v>756</v>
      </c>
      <c r="D195" s="0" t="s">
        <v>590</v>
      </c>
      <c r="E195" s="292" t="n">
        <v>3128.89</v>
      </c>
    </row>
    <row r="196" customFormat="false" ht="15" hidden="false" customHeight="false" outlineLevel="0" collapsed="false">
      <c r="A196" s="0" t="n">
        <v>42428</v>
      </c>
      <c r="B196" s="0" t="s">
        <v>786</v>
      </c>
      <c r="C196" s="0" t="s">
        <v>589</v>
      </c>
      <c r="D196" s="0" t="s">
        <v>592</v>
      </c>
      <c r="E196" s="292" t="n">
        <v>2251</v>
      </c>
    </row>
    <row r="197" customFormat="false" ht="15" hidden="false" customHeight="false" outlineLevel="0" collapsed="false">
      <c r="A197" s="0" t="n">
        <v>583</v>
      </c>
      <c r="B197" s="0" t="s">
        <v>787</v>
      </c>
      <c r="C197" s="0" t="s">
        <v>640</v>
      </c>
      <c r="D197" s="0" t="s">
        <v>592</v>
      </c>
      <c r="E197" s="291" t="n">
        <v>40.52</v>
      </c>
    </row>
    <row r="198" customFormat="false" ht="15" hidden="false" customHeight="false" outlineLevel="0" collapsed="false">
      <c r="A198" s="0" t="n">
        <v>301</v>
      </c>
      <c r="B198" s="0" t="s">
        <v>788</v>
      </c>
      <c r="C198" s="0" t="s">
        <v>589</v>
      </c>
      <c r="D198" s="0" t="s">
        <v>597</v>
      </c>
      <c r="E198" s="291" t="n">
        <v>4</v>
      </c>
    </row>
    <row r="199" customFormat="false" ht="15" hidden="false" customHeight="false" outlineLevel="0" collapsed="false">
      <c r="A199" s="0" t="n">
        <v>296</v>
      </c>
      <c r="B199" s="0" t="s">
        <v>789</v>
      </c>
      <c r="C199" s="0" t="s">
        <v>589</v>
      </c>
      <c r="D199" s="0" t="s">
        <v>590</v>
      </c>
      <c r="E199" s="291" t="n">
        <v>2.26</v>
      </c>
    </row>
    <row r="200" customFormat="false" ht="15" hidden="false" customHeight="false" outlineLevel="0" collapsed="false">
      <c r="A200" s="0" t="n">
        <v>297</v>
      </c>
      <c r="B200" s="0" t="s">
        <v>790</v>
      </c>
      <c r="C200" s="0" t="s">
        <v>589</v>
      </c>
      <c r="D200" s="0" t="s">
        <v>590</v>
      </c>
      <c r="E200" s="291" t="n">
        <v>3.32</v>
      </c>
    </row>
    <row r="201" customFormat="false" ht="15" hidden="false" customHeight="false" outlineLevel="0" collapsed="false">
      <c r="A201" s="0" t="n">
        <v>299</v>
      </c>
      <c r="B201" s="0" t="s">
        <v>791</v>
      </c>
      <c r="C201" s="0" t="s">
        <v>589</v>
      </c>
      <c r="D201" s="0" t="s">
        <v>590</v>
      </c>
      <c r="E201" s="291" t="n">
        <v>4.69</v>
      </c>
    </row>
    <row r="202" customFormat="false" ht="15" hidden="false" customHeight="false" outlineLevel="0" collapsed="false">
      <c r="A202" s="0" t="n">
        <v>300</v>
      </c>
      <c r="B202" s="0" t="s">
        <v>792</v>
      </c>
      <c r="C202" s="0" t="s">
        <v>589</v>
      </c>
      <c r="D202" s="0" t="s">
        <v>590</v>
      </c>
      <c r="E202" s="291" t="n">
        <v>16.24</v>
      </c>
    </row>
    <row r="203" customFormat="false" ht="15" hidden="false" customHeight="false" outlineLevel="0" collapsed="false">
      <c r="A203" s="0" t="n">
        <v>20085</v>
      </c>
      <c r="B203" s="0" t="s">
        <v>793</v>
      </c>
      <c r="C203" s="0" t="s">
        <v>589</v>
      </c>
      <c r="D203" s="0" t="s">
        <v>590</v>
      </c>
      <c r="E203" s="291" t="n">
        <v>2.97</v>
      </c>
    </row>
    <row r="204" customFormat="false" ht="15" hidden="false" customHeight="false" outlineLevel="0" collapsed="false">
      <c r="A204" s="0" t="n">
        <v>298</v>
      </c>
      <c r="B204" s="0" t="s">
        <v>794</v>
      </c>
      <c r="C204" s="0" t="s">
        <v>589</v>
      </c>
      <c r="D204" s="0" t="s">
        <v>590</v>
      </c>
      <c r="E204" s="291" t="n">
        <v>3.61</v>
      </c>
    </row>
    <row r="205" customFormat="false" ht="15" hidden="false" customHeight="false" outlineLevel="0" collapsed="false">
      <c r="A205" s="0" t="n">
        <v>311</v>
      </c>
      <c r="B205" s="0" t="s">
        <v>795</v>
      </c>
      <c r="C205" s="0" t="s">
        <v>589</v>
      </c>
      <c r="D205" s="0" t="s">
        <v>590</v>
      </c>
      <c r="E205" s="291" t="n">
        <v>13.39</v>
      </c>
    </row>
    <row r="206" customFormat="false" ht="15" hidden="false" customHeight="false" outlineLevel="0" collapsed="false">
      <c r="A206" s="0" t="n">
        <v>318</v>
      </c>
      <c r="B206" s="0" t="s">
        <v>796</v>
      </c>
      <c r="C206" s="0" t="s">
        <v>589</v>
      </c>
      <c r="D206" s="0" t="s">
        <v>590</v>
      </c>
      <c r="E206" s="291" t="n">
        <v>26.97</v>
      </c>
    </row>
    <row r="207" customFormat="false" ht="15" hidden="false" customHeight="false" outlineLevel="0" collapsed="false">
      <c r="A207" s="0" t="n">
        <v>319</v>
      </c>
      <c r="B207" s="0" t="s">
        <v>797</v>
      </c>
      <c r="C207" s="0" t="s">
        <v>589</v>
      </c>
      <c r="D207" s="0" t="s">
        <v>590</v>
      </c>
      <c r="E207" s="291" t="n">
        <v>42.28</v>
      </c>
    </row>
    <row r="208" customFormat="false" ht="15" hidden="false" customHeight="false" outlineLevel="0" collapsed="false">
      <c r="A208" s="0" t="n">
        <v>303</v>
      </c>
      <c r="B208" s="0" t="s">
        <v>798</v>
      </c>
      <c r="C208" s="0" t="s">
        <v>589</v>
      </c>
      <c r="D208" s="0" t="s">
        <v>590</v>
      </c>
      <c r="E208" s="291" t="n">
        <v>4.43</v>
      </c>
    </row>
    <row r="209" customFormat="false" ht="15" hidden="false" customHeight="false" outlineLevel="0" collapsed="false">
      <c r="A209" s="0" t="n">
        <v>305</v>
      </c>
      <c r="B209" s="0" t="s">
        <v>799</v>
      </c>
      <c r="C209" s="0" t="s">
        <v>589</v>
      </c>
      <c r="D209" s="0" t="s">
        <v>590</v>
      </c>
      <c r="E209" s="291" t="n">
        <v>13.94</v>
      </c>
    </row>
    <row r="210" customFormat="false" ht="15" hidden="false" customHeight="false" outlineLevel="0" collapsed="false">
      <c r="A210" s="0" t="n">
        <v>306</v>
      </c>
      <c r="B210" s="0" t="s">
        <v>800</v>
      </c>
      <c r="C210" s="0" t="s">
        <v>589</v>
      </c>
      <c r="D210" s="0" t="s">
        <v>590</v>
      </c>
      <c r="E210" s="291" t="n">
        <v>21.14</v>
      </c>
    </row>
    <row r="211" customFormat="false" ht="15" hidden="false" customHeight="false" outlineLevel="0" collapsed="false">
      <c r="A211" s="0" t="n">
        <v>307</v>
      </c>
      <c r="B211" s="0" t="s">
        <v>801</v>
      </c>
      <c r="C211" s="0" t="s">
        <v>589</v>
      </c>
      <c r="D211" s="0" t="s">
        <v>590</v>
      </c>
      <c r="E211" s="291" t="n">
        <v>53.41</v>
      </c>
    </row>
    <row r="212" customFormat="false" ht="15" hidden="false" customHeight="false" outlineLevel="0" collapsed="false">
      <c r="A212" s="0" t="n">
        <v>309</v>
      </c>
      <c r="B212" s="0" t="s">
        <v>802</v>
      </c>
      <c r="C212" s="0" t="s">
        <v>589</v>
      </c>
      <c r="D212" s="0" t="s">
        <v>590</v>
      </c>
      <c r="E212" s="291" t="n">
        <v>87.49</v>
      </c>
    </row>
    <row r="213" customFormat="false" ht="15" hidden="false" customHeight="false" outlineLevel="0" collapsed="false">
      <c r="A213" s="0" t="n">
        <v>310</v>
      </c>
      <c r="B213" s="0" t="s">
        <v>803</v>
      </c>
      <c r="C213" s="0" t="s">
        <v>589</v>
      </c>
      <c r="D213" s="0" t="s">
        <v>590</v>
      </c>
      <c r="E213" s="291" t="n">
        <v>121.26</v>
      </c>
    </row>
    <row r="214" customFormat="false" ht="15" hidden="false" customHeight="false" outlineLevel="0" collapsed="false">
      <c r="A214" s="0" t="n">
        <v>328</v>
      </c>
      <c r="B214" s="0" t="s">
        <v>804</v>
      </c>
      <c r="C214" s="0" t="s">
        <v>589</v>
      </c>
      <c r="D214" s="0" t="s">
        <v>590</v>
      </c>
      <c r="E214" s="291" t="n">
        <v>10.6</v>
      </c>
    </row>
    <row r="215" customFormat="false" ht="15" hidden="false" customHeight="false" outlineLevel="0" collapsed="false">
      <c r="A215" s="0" t="n">
        <v>325</v>
      </c>
      <c r="B215" s="0" t="s">
        <v>805</v>
      </c>
      <c r="C215" s="0" t="s">
        <v>589</v>
      </c>
      <c r="D215" s="0" t="s">
        <v>590</v>
      </c>
      <c r="E215" s="291" t="n">
        <v>3.13</v>
      </c>
    </row>
    <row r="216" customFormat="false" ht="15" hidden="false" customHeight="false" outlineLevel="0" collapsed="false">
      <c r="A216" s="0" t="n">
        <v>20326</v>
      </c>
      <c r="B216" s="0" t="s">
        <v>806</v>
      </c>
      <c r="C216" s="0" t="s">
        <v>589</v>
      </c>
      <c r="D216" s="0" t="s">
        <v>590</v>
      </c>
      <c r="E216" s="291" t="n">
        <v>5.72</v>
      </c>
    </row>
    <row r="217" customFormat="false" ht="15" hidden="false" customHeight="false" outlineLevel="0" collapsed="false">
      <c r="A217" s="0" t="n">
        <v>329</v>
      </c>
      <c r="B217" s="0" t="s">
        <v>807</v>
      </c>
      <c r="C217" s="0" t="s">
        <v>589</v>
      </c>
      <c r="D217" s="0" t="s">
        <v>590</v>
      </c>
      <c r="E217" s="291" t="n">
        <v>8.86</v>
      </c>
    </row>
    <row r="218" customFormat="false" ht="15" hidden="false" customHeight="false" outlineLevel="0" collapsed="false">
      <c r="A218" s="0" t="n">
        <v>308</v>
      </c>
      <c r="B218" s="0" t="s">
        <v>808</v>
      </c>
      <c r="C218" s="0" t="s">
        <v>589</v>
      </c>
      <c r="D218" s="0" t="s">
        <v>590</v>
      </c>
      <c r="E218" s="291" t="n">
        <v>119.21</v>
      </c>
    </row>
    <row r="219" customFormat="false" ht="15" hidden="false" customHeight="false" outlineLevel="0" collapsed="false">
      <c r="A219" s="0" t="n">
        <v>39642</v>
      </c>
      <c r="B219" s="0" t="s">
        <v>809</v>
      </c>
      <c r="C219" s="0" t="s">
        <v>589</v>
      </c>
      <c r="D219" s="0" t="s">
        <v>590</v>
      </c>
      <c r="E219" s="291" t="n">
        <v>3.93</v>
      </c>
    </row>
    <row r="220" customFormat="false" ht="15" hidden="false" customHeight="false" outlineLevel="0" collapsed="false">
      <c r="A220" s="0" t="n">
        <v>39641</v>
      </c>
      <c r="B220" s="0" t="s">
        <v>810</v>
      </c>
      <c r="C220" s="0" t="s">
        <v>589</v>
      </c>
      <c r="D220" s="0" t="s">
        <v>590</v>
      </c>
      <c r="E220" s="291" t="n">
        <v>3.45</v>
      </c>
    </row>
    <row r="221" customFormat="false" ht="15" hidden="false" customHeight="false" outlineLevel="0" collapsed="false">
      <c r="A221" s="0" t="n">
        <v>39643</v>
      </c>
      <c r="B221" s="0" t="s">
        <v>811</v>
      </c>
      <c r="C221" s="0" t="s">
        <v>589</v>
      </c>
      <c r="D221" s="0" t="s">
        <v>590</v>
      </c>
      <c r="E221" s="291" t="n">
        <v>4.61</v>
      </c>
    </row>
    <row r="222" customFormat="false" ht="15" hidden="false" customHeight="false" outlineLevel="0" collapsed="false">
      <c r="A222" s="0" t="n">
        <v>39644</v>
      </c>
      <c r="B222" s="0" t="s">
        <v>812</v>
      </c>
      <c r="C222" s="0" t="s">
        <v>589</v>
      </c>
      <c r="D222" s="0" t="s">
        <v>590</v>
      </c>
      <c r="E222" s="291" t="n">
        <v>7.15</v>
      </c>
    </row>
    <row r="223" customFormat="false" ht="15" hidden="false" customHeight="false" outlineLevel="0" collapsed="false">
      <c r="A223" s="0" t="n">
        <v>39645</v>
      </c>
      <c r="B223" s="0" t="s">
        <v>813</v>
      </c>
      <c r="C223" s="0" t="s">
        <v>589</v>
      </c>
      <c r="D223" s="0" t="s">
        <v>590</v>
      </c>
      <c r="E223" s="291" t="n">
        <v>7.84</v>
      </c>
    </row>
    <row r="224" customFormat="false" ht="15" hidden="false" customHeight="false" outlineLevel="0" collapsed="false">
      <c r="A224" s="0" t="n">
        <v>41610</v>
      </c>
      <c r="B224" s="0" t="s">
        <v>814</v>
      </c>
      <c r="C224" s="0" t="s">
        <v>589</v>
      </c>
      <c r="D224" s="0" t="s">
        <v>590</v>
      </c>
      <c r="E224" s="291" t="n">
        <v>447.59</v>
      </c>
    </row>
    <row r="225" customFormat="false" ht="15" hidden="false" customHeight="false" outlineLevel="0" collapsed="false">
      <c r="A225" s="0" t="n">
        <v>41611</v>
      </c>
      <c r="B225" s="0" t="s">
        <v>815</v>
      </c>
      <c r="C225" s="0" t="s">
        <v>589</v>
      </c>
      <c r="D225" s="0" t="s">
        <v>590</v>
      </c>
      <c r="E225" s="291" t="n">
        <v>705.5</v>
      </c>
    </row>
    <row r="226" customFormat="false" ht="15" hidden="false" customHeight="false" outlineLevel="0" collapsed="false">
      <c r="A226" s="0" t="n">
        <v>41612</v>
      </c>
      <c r="B226" s="0" t="s">
        <v>816</v>
      </c>
      <c r="C226" s="0" t="s">
        <v>589</v>
      </c>
      <c r="D226" s="0" t="s">
        <v>590</v>
      </c>
      <c r="E226" s="291" t="n">
        <v>990.63</v>
      </c>
    </row>
    <row r="227" customFormat="false" ht="15" hidden="false" customHeight="false" outlineLevel="0" collapsed="false">
      <c r="A227" s="0" t="n">
        <v>41637</v>
      </c>
      <c r="B227" s="0" t="s">
        <v>817</v>
      </c>
      <c r="C227" s="0" t="s">
        <v>589</v>
      </c>
      <c r="D227" s="0" t="s">
        <v>590</v>
      </c>
      <c r="E227" s="291" t="n">
        <v>92.6</v>
      </c>
    </row>
    <row r="228" customFormat="false" ht="15" hidden="false" customHeight="false" outlineLevel="0" collapsed="false">
      <c r="A228" s="0" t="n">
        <v>41638</v>
      </c>
      <c r="B228" s="0" t="s">
        <v>818</v>
      </c>
      <c r="C228" s="0" t="s">
        <v>589</v>
      </c>
      <c r="D228" s="0" t="s">
        <v>590</v>
      </c>
      <c r="E228" s="291" t="n">
        <v>120.63</v>
      </c>
    </row>
    <row r="229" customFormat="false" ht="15" hidden="false" customHeight="false" outlineLevel="0" collapsed="false">
      <c r="A229" s="0" t="n">
        <v>41639</v>
      </c>
      <c r="B229" s="0" t="s">
        <v>819</v>
      </c>
      <c r="C229" s="0" t="s">
        <v>589</v>
      </c>
      <c r="D229" s="0" t="s">
        <v>590</v>
      </c>
      <c r="E229" s="291" t="n">
        <v>291.82</v>
      </c>
    </row>
    <row r="230" customFormat="false" ht="15" hidden="false" customHeight="false" outlineLevel="0" collapsed="false">
      <c r="A230" s="0" t="n">
        <v>11789</v>
      </c>
      <c r="B230" s="0" t="s">
        <v>820</v>
      </c>
      <c r="C230" s="0" t="s">
        <v>589</v>
      </c>
      <c r="D230" s="0" t="s">
        <v>590</v>
      </c>
      <c r="E230" s="291" t="n">
        <v>1.22</v>
      </c>
    </row>
    <row r="231" customFormat="false" ht="15" hidden="false" customHeight="false" outlineLevel="0" collapsed="false">
      <c r="A231" s="0" t="n">
        <v>20975</v>
      </c>
      <c r="B231" s="0" t="s">
        <v>821</v>
      </c>
      <c r="C231" s="0" t="s">
        <v>589</v>
      </c>
      <c r="D231" s="0" t="s">
        <v>592</v>
      </c>
      <c r="E231" s="291" t="n">
        <v>16.83</v>
      </c>
    </row>
    <row r="232" customFormat="false" ht="15" hidden="false" customHeight="false" outlineLevel="0" collapsed="false">
      <c r="A232" s="0" t="n">
        <v>20976</v>
      </c>
      <c r="B232" s="0" t="s">
        <v>822</v>
      </c>
      <c r="C232" s="0" t="s">
        <v>589</v>
      </c>
      <c r="D232" s="0" t="s">
        <v>592</v>
      </c>
      <c r="E232" s="291" t="n">
        <v>25.43</v>
      </c>
    </row>
    <row r="233" customFormat="false" ht="15" hidden="false" customHeight="false" outlineLevel="0" collapsed="false">
      <c r="A233" s="0" t="n">
        <v>40340</v>
      </c>
      <c r="B233" s="0" t="s">
        <v>823</v>
      </c>
      <c r="C233" s="0" t="s">
        <v>589</v>
      </c>
      <c r="D233" s="0" t="s">
        <v>590</v>
      </c>
      <c r="E233" s="291" t="n">
        <v>29.42</v>
      </c>
    </row>
    <row r="234" customFormat="false" ht="15" hidden="false" customHeight="false" outlineLevel="0" collapsed="false">
      <c r="A234" s="0" t="n">
        <v>40341</v>
      </c>
      <c r="B234" s="0" t="s">
        <v>824</v>
      </c>
      <c r="C234" s="0" t="s">
        <v>589</v>
      </c>
      <c r="D234" s="0" t="s">
        <v>590</v>
      </c>
      <c r="E234" s="291" t="n">
        <v>35.12</v>
      </c>
    </row>
    <row r="235" customFormat="false" ht="15" hidden="false" customHeight="false" outlineLevel="0" collapsed="false">
      <c r="A235" s="0" t="n">
        <v>40342</v>
      </c>
      <c r="B235" s="0" t="s">
        <v>825</v>
      </c>
      <c r="C235" s="0" t="s">
        <v>589</v>
      </c>
      <c r="D235" s="0" t="s">
        <v>590</v>
      </c>
      <c r="E235" s="291" t="n">
        <v>41.88</v>
      </c>
    </row>
    <row r="236" customFormat="false" ht="15" hidden="false" customHeight="false" outlineLevel="0" collapsed="false">
      <c r="A236" s="0" t="n">
        <v>40343</v>
      </c>
      <c r="B236" s="0" t="s">
        <v>826</v>
      </c>
      <c r="C236" s="0" t="s">
        <v>589</v>
      </c>
      <c r="D236" s="0" t="s">
        <v>590</v>
      </c>
      <c r="E236" s="291" t="n">
        <v>49.68</v>
      </c>
    </row>
    <row r="237" customFormat="false" ht="15" hidden="false" customHeight="false" outlineLevel="0" collapsed="false">
      <c r="A237" s="0" t="n">
        <v>40344</v>
      </c>
      <c r="B237" s="0" t="s">
        <v>827</v>
      </c>
      <c r="C237" s="0" t="s">
        <v>589</v>
      </c>
      <c r="D237" s="0" t="s">
        <v>590</v>
      </c>
      <c r="E237" s="291" t="n">
        <v>67.72</v>
      </c>
    </row>
    <row r="238" customFormat="false" ht="15" hidden="false" customHeight="false" outlineLevel="0" collapsed="false">
      <c r="A238" s="0" t="n">
        <v>40345</v>
      </c>
      <c r="B238" s="0" t="s">
        <v>828</v>
      </c>
      <c r="C238" s="0" t="s">
        <v>589</v>
      </c>
      <c r="D238" s="0" t="s">
        <v>590</v>
      </c>
      <c r="E238" s="291" t="n">
        <v>83.45</v>
      </c>
    </row>
    <row r="239" customFormat="false" ht="15" hidden="false" customHeight="false" outlineLevel="0" collapsed="false">
      <c r="A239" s="0" t="n">
        <v>40346</v>
      </c>
      <c r="B239" s="0" t="s">
        <v>829</v>
      </c>
      <c r="C239" s="0" t="s">
        <v>589</v>
      </c>
      <c r="D239" s="0" t="s">
        <v>590</v>
      </c>
      <c r="E239" s="291" t="n">
        <v>96.8</v>
      </c>
    </row>
    <row r="240" customFormat="false" ht="15" hidden="false" customHeight="false" outlineLevel="0" collapsed="false">
      <c r="A240" s="0" t="n">
        <v>40347</v>
      </c>
      <c r="B240" s="0" t="s">
        <v>830</v>
      </c>
      <c r="C240" s="0" t="s">
        <v>589</v>
      </c>
      <c r="D240" s="0" t="s">
        <v>590</v>
      </c>
      <c r="E240" s="291" t="n">
        <v>121.62</v>
      </c>
    </row>
    <row r="241" customFormat="false" ht="15" hidden="false" customHeight="false" outlineLevel="0" collapsed="false">
      <c r="A241" s="0" t="n">
        <v>6138</v>
      </c>
      <c r="B241" s="0" t="s">
        <v>831</v>
      </c>
      <c r="C241" s="0" t="s">
        <v>589</v>
      </c>
      <c r="D241" s="0" t="s">
        <v>590</v>
      </c>
      <c r="E241" s="291" t="n">
        <v>10.26</v>
      </c>
    </row>
    <row r="242" customFormat="false" ht="15" hidden="false" customHeight="false" outlineLevel="0" collapsed="false">
      <c r="A242" s="0" t="n">
        <v>38840</v>
      </c>
      <c r="B242" s="0" t="s">
        <v>832</v>
      </c>
      <c r="C242" s="0" t="s">
        <v>589</v>
      </c>
      <c r="D242" s="0" t="s">
        <v>592</v>
      </c>
      <c r="E242" s="291" t="n">
        <v>2.19</v>
      </c>
    </row>
    <row r="243" customFormat="false" ht="15" hidden="false" customHeight="false" outlineLevel="0" collapsed="false">
      <c r="A243" s="0" t="n">
        <v>38841</v>
      </c>
      <c r="B243" s="0" t="s">
        <v>833</v>
      </c>
      <c r="C243" s="0" t="s">
        <v>589</v>
      </c>
      <c r="D243" s="0" t="s">
        <v>592</v>
      </c>
      <c r="E243" s="291" t="n">
        <v>2.43</v>
      </c>
    </row>
    <row r="244" customFormat="false" ht="15" hidden="false" customHeight="false" outlineLevel="0" collapsed="false">
      <c r="A244" s="0" t="n">
        <v>38842</v>
      </c>
      <c r="B244" s="0" t="s">
        <v>834</v>
      </c>
      <c r="C244" s="0" t="s">
        <v>589</v>
      </c>
      <c r="D244" s="0" t="s">
        <v>592</v>
      </c>
      <c r="E244" s="291" t="n">
        <v>4.81</v>
      </c>
    </row>
    <row r="245" customFormat="false" ht="15" hidden="false" customHeight="false" outlineLevel="0" collapsed="false">
      <c r="A245" s="0" t="n">
        <v>38843</v>
      </c>
      <c r="B245" s="0" t="s">
        <v>835</v>
      </c>
      <c r="C245" s="0" t="s">
        <v>589</v>
      </c>
      <c r="D245" s="0" t="s">
        <v>592</v>
      </c>
      <c r="E245" s="291" t="n">
        <v>7.51</v>
      </c>
    </row>
    <row r="246" customFormat="false" ht="15" hidden="false" customHeight="false" outlineLevel="0" collapsed="false">
      <c r="A246" s="0" t="n">
        <v>43424</v>
      </c>
      <c r="B246" s="0" t="s">
        <v>836</v>
      </c>
      <c r="C246" s="0" t="s">
        <v>589</v>
      </c>
      <c r="D246" s="0" t="s">
        <v>590</v>
      </c>
      <c r="E246" s="291" t="n">
        <v>375.01</v>
      </c>
    </row>
    <row r="247" customFormat="false" ht="15" hidden="false" customHeight="false" outlineLevel="0" collapsed="false">
      <c r="A247" s="0" t="n">
        <v>43426</v>
      </c>
      <c r="B247" s="0" t="s">
        <v>837</v>
      </c>
      <c r="C247" s="0" t="s">
        <v>589</v>
      </c>
      <c r="D247" s="0" t="s">
        <v>590</v>
      </c>
      <c r="E247" s="292" t="n">
        <v>1293.42</v>
      </c>
    </row>
    <row r="248" customFormat="false" ht="15" hidden="false" customHeight="false" outlineLevel="0" collapsed="false">
      <c r="A248" s="0" t="n">
        <v>12565</v>
      </c>
      <c r="B248" s="0" t="s">
        <v>838</v>
      </c>
      <c r="C248" s="0" t="s">
        <v>589</v>
      </c>
      <c r="D248" s="0" t="s">
        <v>590</v>
      </c>
      <c r="E248" s="291" t="n">
        <v>453.58</v>
      </c>
    </row>
    <row r="249" customFormat="false" ht="15" hidden="false" customHeight="false" outlineLevel="0" collapsed="false">
      <c r="A249" s="0" t="n">
        <v>12567</v>
      </c>
      <c r="B249" s="0" t="s">
        <v>839</v>
      </c>
      <c r="C249" s="0" t="s">
        <v>589</v>
      </c>
      <c r="D249" s="0" t="s">
        <v>590</v>
      </c>
      <c r="E249" s="291" t="n">
        <v>609.24</v>
      </c>
    </row>
    <row r="250" customFormat="false" ht="15" hidden="false" customHeight="false" outlineLevel="0" collapsed="false">
      <c r="A250" s="0" t="n">
        <v>12568</v>
      </c>
      <c r="B250" s="0" t="s">
        <v>840</v>
      </c>
      <c r="C250" s="0" t="s">
        <v>589</v>
      </c>
      <c r="D250" s="0" t="s">
        <v>590</v>
      </c>
      <c r="E250" s="291" t="n">
        <v>852.94</v>
      </c>
    </row>
    <row r="251" customFormat="false" ht="15" hidden="false" customHeight="false" outlineLevel="0" collapsed="false">
      <c r="A251" s="0" t="n">
        <v>43441</v>
      </c>
      <c r="B251" s="0" t="s">
        <v>841</v>
      </c>
      <c r="C251" s="0" t="s">
        <v>589</v>
      </c>
      <c r="D251" s="0" t="s">
        <v>590</v>
      </c>
      <c r="E251" s="291" t="n">
        <v>109.66</v>
      </c>
    </row>
    <row r="252" customFormat="false" ht="15" hidden="false" customHeight="false" outlineLevel="0" collapsed="false">
      <c r="A252" s="0" t="n">
        <v>43423</v>
      </c>
      <c r="B252" s="0" t="s">
        <v>842</v>
      </c>
      <c r="C252" s="0" t="s">
        <v>589</v>
      </c>
      <c r="D252" s="0" t="s">
        <v>590</v>
      </c>
      <c r="E252" s="291" t="n">
        <v>51.17</v>
      </c>
    </row>
    <row r="253" customFormat="false" ht="15" hidden="false" customHeight="false" outlineLevel="0" collapsed="false">
      <c r="A253" s="0" t="n">
        <v>12532</v>
      </c>
      <c r="B253" s="0" t="s">
        <v>843</v>
      </c>
      <c r="C253" s="0" t="s">
        <v>589</v>
      </c>
      <c r="D253" s="0" t="s">
        <v>590</v>
      </c>
      <c r="E253" s="291" t="n">
        <v>78.92</v>
      </c>
    </row>
    <row r="254" customFormat="false" ht="15" hidden="false" customHeight="false" outlineLevel="0" collapsed="false">
      <c r="A254" s="0" t="n">
        <v>43444</v>
      </c>
      <c r="B254" s="0" t="s">
        <v>844</v>
      </c>
      <c r="C254" s="0" t="s">
        <v>589</v>
      </c>
      <c r="D254" s="0" t="s">
        <v>590</v>
      </c>
      <c r="E254" s="291" t="n">
        <v>265.02</v>
      </c>
    </row>
    <row r="255" customFormat="false" ht="15" hidden="false" customHeight="false" outlineLevel="0" collapsed="false">
      <c r="A255" s="0" t="n">
        <v>12551</v>
      </c>
      <c r="B255" s="0" t="s">
        <v>845</v>
      </c>
      <c r="C255" s="0" t="s">
        <v>589</v>
      </c>
      <c r="D255" s="0" t="s">
        <v>590</v>
      </c>
      <c r="E255" s="291" t="n">
        <v>189.08</v>
      </c>
    </row>
    <row r="256" customFormat="false" ht="15" hidden="false" customHeight="false" outlineLevel="0" collapsed="false">
      <c r="A256" s="0" t="n">
        <v>43442</v>
      </c>
      <c r="B256" s="0" t="s">
        <v>846</v>
      </c>
      <c r="C256" s="0" t="s">
        <v>589</v>
      </c>
      <c r="D256" s="0" t="s">
        <v>590</v>
      </c>
      <c r="E256" s="291" t="n">
        <v>146.21</v>
      </c>
    </row>
    <row r="257" customFormat="false" ht="15" hidden="false" customHeight="false" outlineLevel="0" collapsed="false">
      <c r="A257" s="0" t="n">
        <v>43443</v>
      </c>
      <c r="B257" s="0" t="s">
        <v>847</v>
      </c>
      <c r="C257" s="0" t="s">
        <v>589</v>
      </c>
      <c r="D257" s="0" t="s">
        <v>590</v>
      </c>
      <c r="E257" s="291" t="n">
        <v>191.91</v>
      </c>
    </row>
    <row r="258" customFormat="false" ht="15" hidden="false" customHeight="false" outlineLevel="0" collapsed="false">
      <c r="A258" s="0" t="n">
        <v>12544</v>
      </c>
      <c r="B258" s="0" t="s">
        <v>848</v>
      </c>
      <c r="C258" s="0" t="s">
        <v>589</v>
      </c>
      <c r="D258" s="0" t="s">
        <v>590</v>
      </c>
      <c r="E258" s="291" t="n">
        <v>103.57</v>
      </c>
    </row>
    <row r="259" customFormat="false" ht="15" hidden="false" customHeight="false" outlineLevel="0" collapsed="false">
      <c r="A259" s="0" t="n">
        <v>12547</v>
      </c>
      <c r="B259" s="0" t="s">
        <v>849</v>
      </c>
      <c r="C259" s="0" t="s">
        <v>589</v>
      </c>
      <c r="D259" s="0" t="s">
        <v>590</v>
      </c>
      <c r="E259" s="291" t="n">
        <v>139.29</v>
      </c>
    </row>
    <row r="260" customFormat="false" ht="15" hidden="false" customHeight="false" outlineLevel="0" collapsed="false">
      <c r="A260" s="0" t="n">
        <v>43445</v>
      </c>
      <c r="B260" s="0" t="s">
        <v>850</v>
      </c>
      <c r="C260" s="0" t="s">
        <v>589</v>
      </c>
      <c r="D260" s="0" t="s">
        <v>590</v>
      </c>
      <c r="E260" s="291" t="n">
        <v>365.54</v>
      </c>
    </row>
    <row r="261" customFormat="false" ht="15" hidden="false" customHeight="false" outlineLevel="0" collapsed="false">
      <c r="A261" s="0" t="n">
        <v>12563</v>
      </c>
      <c r="B261" s="0" t="s">
        <v>851</v>
      </c>
      <c r="C261" s="0" t="s">
        <v>589</v>
      </c>
      <c r="D261" s="0" t="s">
        <v>590</v>
      </c>
      <c r="E261" s="291" t="n">
        <v>261.53</v>
      </c>
    </row>
    <row r="262" customFormat="false" ht="15" hidden="false" customHeight="false" outlineLevel="0" collapsed="false">
      <c r="A262" s="0" t="n">
        <v>43425</v>
      </c>
      <c r="B262" s="0" t="s">
        <v>852</v>
      </c>
      <c r="C262" s="0" t="s">
        <v>589</v>
      </c>
      <c r="D262" s="0" t="s">
        <v>590</v>
      </c>
      <c r="E262" s="291" t="n">
        <v>164.49</v>
      </c>
    </row>
    <row r="263" customFormat="false" ht="15" hidden="false" customHeight="false" outlineLevel="0" collapsed="false">
      <c r="A263" s="0" t="n">
        <v>43446</v>
      </c>
      <c r="B263" s="0" t="s">
        <v>853</v>
      </c>
      <c r="C263" s="0" t="s">
        <v>589</v>
      </c>
      <c r="D263" s="0" t="s">
        <v>590</v>
      </c>
      <c r="E263" s="291" t="n">
        <v>347.26</v>
      </c>
    </row>
    <row r="264" customFormat="false" ht="15" hidden="false" customHeight="false" outlineLevel="0" collapsed="false">
      <c r="A264" s="0" t="n">
        <v>43447</v>
      </c>
      <c r="B264" s="0" t="s">
        <v>854</v>
      </c>
      <c r="C264" s="0" t="s">
        <v>589</v>
      </c>
      <c r="D264" s="0" t="s">
        <v>590</v>
      </c>
      <c r="E264" s="291" t="n">
        <v>426.47</v>
      </c>
    </row>
    <row r="265" customFormat="false" ht="15" hidden="false" customHeight="false" outlineLevel="0" collapsed="false">
      <c r="A265" s="0" t="n">
        <v>43448</v>
      </c>
      <c r="B265" s="0" t="s">
        <v>855</v>
      </c>
      <c r="C265" s="0" t="s">
        <v>589</v>
      </c>
      <c r="D265" s="0" t="s">
        <v>590</v>
      </c>
      <c r="E265" s="291" t="n">
        <v>597.05</v>
      </c>
    </row>
    <row r="266" customFormat="false" ht="15" hidden="false" customHeight="false" outlineLevel="0" collapsed="false">
      <c r="A266" s="0" t="n">
        <v>13761</v>
      </c>
      <c r="B266" s="0" t="s">
        <v>856</v>
      </c>
      <c r="C266" s="0" t="s">
        <v>589</v>
      </c>
      <c r="D266" s="0" t="s">
        <v>590</v>
      </c>
      <c r="E266" s="292" t="n">
        <v>2733.41</v>
      </c>
    </row>
    <row r="267" customFormat="false" ht="15" hidden="false" customHeight="false" outlineLevel="0" collapsed="false">
      <c r="A267" s="0" t="n">
        <v>4814</v>
      </c>
      <c r="B267" s="0" t="s">
        <v>857</v>
      </c>
      <c r="C267" s="0" t="s">
        <v>589</v>
      </c>
      <c r="D267" s="0" t="s">
        <v>590</v>
      </c>
      <c r="E267" s="291" t="n">
        <v>81.8</v>
      </c>
    </row>
    <row r="268" customFormat="false" ht="15" hidden="false" customHeight="false" outlineLevel="0" collapsed="false">
      <c r="A268" s="0" t="n">
        <v>44473</v>
      </c>
      <c r="B268" s="0" t="s">
        <v>858</v>
      </c>
      <c r="C268" s="0" t="s">
        <v>589</v>
      </c>
      <c r="D268" s="0" t="s">
        <v>592</v>
      </c>
      <c r="E268" s="292" t="n">
        <v>2812.24</v>
      </c>
    </row>
    <row r="269" customFormat="false" ht="15" hidden="false" customHeight="false" outlineLevel="0" collapsed="false">
      <c r="A269" s="0" t="n">
        <v>6122</v>
      </c>
      <c r="B269" s="0" t="s">
        <v>859</v>
      </c>
      <c r="C269" s="0" t="s">
        <v>754</v>
      </c>
      <c r="D269" s="0" t="s">
        <v>590</v>
      </c>
      <c r="E269" s="291" t="n">
        <v>17.94</v>
      </c>
    </row>
    <row r="270" customFormat="false" ht="15" hidden="false" customHeight="false" outlineLevel="0" collapsed="false">
      <c r="A270" s="0" t="n">
        <v>40810</v>
      </c>
      <c r="B270" s="0" t="s">
        <v>860</v>
      </c>
      <c r="C270" s="0" t="s">
        <v>756</v>
      </c>
      <c r="D270" s="0" t="s">
        <v>590</v>
      </c>
      <c r="E270" s="292" t="n">
        <v>3166.59</v>
      </c>
    </row>
    <row r="271" customFormat="false" ht="15" hidden="false" customHeight="false" outlineLevel="0" collapsed="false">
      <c r="A271" s="0" t="n">
        <v>21100</v>
      </c>
      <c r="B271" s="0" t="s">
        <v>861</v>
      </c>
      <c r="C271" s="0" t="s">
        <v>589</v>
      </c>
      <c r="D271" s="0" t="s">
        <v>592</v>
      </c>
      <c r="E271" s="292" t="n">
        <v>3047.95</v>
      </c>
    </row>
    <row r="272" customFormat="false" ht="15" hidden="false" customHeight="false" outlineLevel="0" collapsed="false">
      <c r="A272" s="0" t="n">
        <v>11816</v>
      </c>
      <c r="B272" s="0" t="s">
        <v>862</v>
      </c>
      <c r="C272" s="0" t="s">
        <v>589</v>
      </c>
      <c r="D272" s="0" t="s">
        <v>592</v>
      </c>
      <c r="E272" s="292" t="n">
        <v>3250</v>
      </c>
    </row>
    <row r="273" customFormat="false" ht="15" hidden="false" customHeight="false" outlineLevel="0" collapsed="false">
      <c r="A273" s="0" t="n">
        <v>11814</v>
      </c>
      <c r="B273" s="0" t="s">
        <v>863</v>
      </c>
      <c r="C273" s="0" t="s">
        <v>589</v>
      </c>
      <c r="D273" s="0" t="s">
        <v>592</v>
      </c>
      <c r="E273" s="292" t="n">
        <v>7074.43</v>
      </c>
    </row>
    <row r="274" customFormat="false" ht="15" hidden="false" customHeight="false" outlineLevel="0" collapsed="false">
      <c r="A274" s="0" t="n">
        <v>14186</v>
      </c>
      <c r="B274" s="0" t="s">
        <v>864</v>
      </c>
      <c r="C274" s="0" t="s">
        <v>589</v>
      </c>
      <c r="D274" s="0" t="s">
        <v>592</v>
      </c>
      <c r="E274" s="292" t="n">
        <v>8882.91</v>
      </c>
    </row>
    <row r="275" customFormat="false" ht="15" hidden="false" customHeight="false" outlineLevel="0" collapsed="false">
      <c r="A275" s="0" t="n">
        <v>14185</v>
      </c>
      <c r="B275" s="0" t="s">
        <v>865</v>
      </c>
      <c r="C275" s="0" t="s">
        <v>589</v>
      </c>
      <c r="D275" s="0" t="s">
        <v>592</v>
      </c>
      <c r="E275" s="292" t="n">
        <v>11506.83</v>
      </c>
    </row>
    <row r="276" customFormat="false" ht="15" hidden="false" customHeight="false" outlineLevel="0" collapsed="false">
      <c r="A276" s="0" t="n">
        <v>11811</v>
      </c>
      <c r="B276" s="0" t="s">
        <v>866</v>
      </c>
      <c r="C276" s="0" t="s">
        <v>589</v>
      </c>
      <c r="D276" s="0" t="s">
        <v>592</v>
      </c>
      <c r="E276" s="292" t="n">
        <v>4399.77</v>
      </c>
    </row>
    <row r="277" customFormat="false" ht="15" hidden="false" customHeight="false" outlineLevel="0" collapsed="false">
      <c r="A277" s="0" t="n">
        <v>44498</v>
      </c>
      <c r="B277" s="0" t="s">
        <v>867</v>
      </c>
      <c r="C277" s="0" t="s">
        <v>589</v>
      </c>
      <c r="D277" s="0" t="s">
        <v>592</v>
      </c>
      <c r="E277" s="292" t="n">
        <v>337406.47</v>
      </c>
    </row>
    <row r="278" customFormat="false" ht="15" hidden="false" customHeight="false" outlineLevel="0" collapsed="false">
      <c r="A278" s="0" t="n">
        <v>34469</v>
      </c>
      <c r="B278" s="0" t="s">
        <v>868</v>
      </c>
      <c r="C278" s="0" t="s">
        <v>589</v>
      </c>
      <c r="D278" s="0" t="s">
        <v>592</v>
      </c>
      <c r="E278" s="292" t="n">
        <v>10937.09</v>
      </c>
    </row>
    <row r="279" customFormat="false" ht="15" hidden="false" customHeight="false" outlineLevel="0" collapsed="false">
      <c r="A279" s="0" t="n">
        <v>34476</v>
      </c>
      <c r="B279" s="0" t="s">
        <v>869</v>
      </c>
      <c r="C279" s="0" t="s">
        <v>589</v>
      </c>
      <c r="D279" s="0" t="s">
        <v>592</v>
      </c>
      <c r="E279" s="292" t="n">
        <v>5704.15</v>
      </c>
    </row>
    <row r="280" customFormat="false" ht="15" hidden="false" customHeight="false" outlineLevel="0" collapsed="false">
      <c r="A280" s="0" t="n">
        <v>34477</v>
      </c>
      <c r="B280" s="0" t="s">
        <v>870</v>
      </c>
      <c r="C280" s="0" t="s">
        <v>589</v>
      </c>
      <c r="D280" s="0" t="s">
        <v>592</v>
      </c>
      <c r="E280" s="292" t="n">
        <v>7570.51</v>
      </c>
    </row>
    <row r="281" customFormat="false" ht="15" hidden="false" customHeight="false" outlineLevel="0" collapsed="false">
      <c r="A281" s="0" t="n">
        <v>34482</v>
      </c>
      <c r="B281" s="0" t="s">
        <v>871</v>
      </c>
      <c r="C281" s="0" t="s">
        <v>589</v>
      </c>
      <c r="D281" s="0" t="s">
        <v>592</v>
      </c>
      <c r="E281" s="292" t="n">
        <v>7070.44</v>
      </c>
    </row>
    <row r="282" customFormat="false" ht="15" hidden="false" customHeight="false" outlineLevel="0" collapsed="false">
      <c r="A282" s="0" t="n">
        <v>34472</v>
      </c>
      <c r="B282" s="0" t="s">
        <v>872</v>
      </c>
      <c r="C282" s="0" t="s">
        <v>589</v>
      </c>
      <c r="D282" s="0" t="s">
        <v>592</v>
      </c>
      <c r="E282" s="292" t="n">
        <v>3365</v>
      </c>
    </row>
    <row r="283" customFormat="false" ht="15" hidden="false" customHeight="false" outlineLevel="0" collapsed="false">
      <c r="A283" s="0" t="n">
        <v>42425</v>
      </c>
      <c r="B283" s="0" t="s">
        <v>873</v>
      </c>
      <c r="C283" s="0" t="s">
        <v>589</v>
      </c>
      <c r="D283" s="0" t="s">
        <v>590</v>
      </c>
      <c r="E283" s="292" t="n">
        <v>2192.64</v>
      </c>
    </row>
    <row r="284" customFormat="false" ht="15" hidden="false" customHeight="false" outlineLevel="0" collapsed="false">
      <c r="A284" s="0" t="n">
        <v>42422</v>
      </c>
      <c r="B284" s="0" t="s">
        <v>874</v>
      </c>
      <c r="C284" s="0" t="s">
        <v>589</v>
      </c>
      <c r="D284" s="0" t="s">
        <v>597</v>
      </c>
      <c r="E284" s="292" t="n">
        <v>3255.05</v>
      </c>
    </row>
    <row r="285" customFormat="false" ht="15" hidden="false" customHeight="false" outlineLevel="0" collapsed="false">
      <c r="A285" s="0" t="n">
        <v>43184</v>
      </c>
      <c r="B285" s="0" t="s">
        <v>875</v>
      </c>
      <c r="C285" s="0" t="s">
        <v>589</v>
      </c>
      <c r="D285" s="0" t="s">
        <v>590</v>
      </c>
      <c r="E285" s="292" t="n">
        <v>4498.79</v>
      </c>
    </row>
    <row r="286" customFormat="false" ht="15" hidden="false" customHeight="false" outlineLevel="0" collapsed="false">
      <c r="A286" s="0" t="n">
        <v>42424</v>
      </c>
      <c r="B286" s="0" t="s">
        <v>876</v>
      </c>
      <c r="C286" s="0" t="s">
        <v>589</v>
      </c>
      <c r="D286" s="0" t="s">
        <v>590</v>
      </c>
      <c r="E286" s="292" t="n">
        <v>1958.22</v>
      </c>
    </row>
    <row r="287" customFormat="false" ht="15" hidden="false" customHeight="false" outlineLevel="0" collapsed="false">
      <c r="A287" s="0" t="n">
        <v>42421</v>
      </c>
      <c r="B287" s="0" t="s">
        <v>877</v>
      </c>
      <c r="C287" s="0" t="s">
        <v>589</v>
      </c>
      <c r="D287" s="0" t="s">
        <v>590</v>
      </c>
      <c r="E287" s="292" t="n">
        <v>17829.38</v>
      </c>
    </row>
    <row r="288" customFormat="false" ht="15" hidden="false" customHeight="false" outlineLevel="0" collapsed="false">
      <c r="A288" s="0" t="n">
        <v>42416</v>
      </c>
      <c r="B288" s="0" t="s">
        <v>878</v>
      </c>
      <c r="C288" s="0" t="s">
        <v>589</v>
      </c>
      <c r="D288" s="0" t="s">
        <v>590</v>
      </c>
      <c r="E288" s="292" t="n">
        <v>8441.66</v>
      </c>
    </row>
    <row r="289" customFormat="false" ht="15" hidden="false" customHeight="false" outlineLevel="0" collapsed="false">
      <c r="A289" s="0" t="n">
        <v>42417</v>
      </c>
      <c r="B289" s="0" t="s">
        <v>879</v>
      </c>
      <c r="C289" s="0" t="s">
        <v>589</v>
      </c>
      <c r="D289" s="0" t="s">
        <v>590</v>
      </c>
      <c r="E289" s="292" t="n">
        <v>9463.79</v>
      </c>
    </row>
    <row r="290" customFormat="false" ht="15" hidden="false" customHeight="false" outlineLevel="0" collapsed="false">
      <c r="A290" s="0" t="n">
        <v>42419</v>
      </c>
      <c r="B290" s="0" t="s">
        <v>880</v>
      </c>
      <c r="C290" s="0" t="s">
        <v>589</v>
      </c>
      <c r="D290" s="0" t="s">
        <v>590</v>
      </c>
      <c r="E290" s="292" t="n">
        <v>10692.08</v>
      </c>
    </row>
    <row r="291" customFormat="false" ht="15" hidden="false" customHeight="false" outlineLevel="0" collapsed="false">
      <c r="A291" s="0" t="n">
        <v>42420</v>
      </c>
      <c r="B291" s="0" t="s">
        <v>881</v>
      </c>
      <c r="C291" s="0" t="s">
        <v>589</v>
      </c>
      <c r="D291" s="0" t="s">
        <v>590</v>
      </c>
      <c r="E291" s="292" t="n">
        <v>14695.47</v>
      </c>
    </row>
    <row r="292" customFormat="false" ht="15" hidden="false" customHeight="false" outlineLevel="0" collapsed="false">
      <c r="A292" s="0" t="n">
        <v>43195</v>
      </c>
      <c r="B292" s="0" t="s">
        <v>882</v>
      </c>
      <c r="C292" s="0" t="s">
        <v>589</v>
      </c>
      <c r="D292" s="0" t="s">
        <v>590</v>
      </c>
      <c r="E292" s="292" t="n">
        <v>5174.48</v>
      </c>
    </row>
    <row r="293" customFormat="false" ht="15" hidden="false" customHeight="false" outlineLevel="0" collapsed="false">
      <c r="A293" s="0" t="n">
        <v>43196</v>
      </c>
      <c r="B293" s="0" t="s">
        <v>883</v>
      </c>
      <c r="C293" s="0" t="s">
        <v>589</v>
      </c>
      <c r="D293" s="0" t="s">
        <v>590</v>
      </c>
      <c r="E293" s="292" t="n">
        <v>6413.03</v>
      </c>
    </row>
    <row r="294" customFormat="false" ht="15" hidden="false" customHeight="false" outlineLevel="0" collapsed="false">
      <c r="A294" s="0" t="n">
        <v>43198</v>
      </c>
      <c r="B294" s="0" t="s">
        <v>884</v>
      </c>
      <c r="C294" s="0" t="s">
        <v>589</v>
      </c>
      <c r="D294" s="0" t="s">
        <v>590</v>
      </c>
      <c r="E294" s="292" t="n">
        <v>9529.61</v>
      </c>
    </row>
    <row r="295" customFormat="false" ht="15" hidden="false" customHeight="false" outlineLevel="0" collapsed="false">
      <c r="A295" s="0" t="n">
        <v>43199</v>
      </c>
      <c r="B295" s="0" t="s">
        <v>885</v>
      </c>
      <c r="C295" s="0" t="s">
        <v>589</v>
      </c>
      <c r="D295" s="0" t="s">
        <v>590</v>
      </c>
      <c r="E295" s="292" t="n">
        <v>9878.8</v>
      </c>
    </row>
    <row r="296" customFormat="false" ht="15" hidden="false" customHeight="false" outlineLevel="0" collapsed="false">
      <c r="A296" s="0" t="n">
        <v>43200</v>
      </c>
      <c r="B296" s="0" t="s">
        <v>886</v>
      </c>
      <c r="C296" s="0" t="s">
        <v>589</v>
      </c>
      <c r="D296" s="0" t="s">
        <v>590</v>
      </c>
      <c r="E296" s="292" t="n">
        <v>11336.65</v>
      </c>
    </row>
    <row r="297" customFormat="false" ht="15" hidden="false" customHeight="false" outlineLevel="0" collapsed="false">
      <c r="A297" s="0" t="n">
        <v>39556</v>
      </c>
      <c r="B297" s="0" t="s">
        <v>887</v>
      </c>
      <c r="C297" s="0" t="s">
        <v>589</v>
      </c>
      <c r="D297" s="0" t="s">
        <v>590</v>
      </c>
      <c r="E297" s="292" t="n">
        <v>6191.74</v>
      </c>
    </row>
    <row r="298" customFormat="false" ht="15" hidden="false" customHeight="false" outlineLevel="0" collapsed="false">
      <c r="A298" s="0" t="n">
        <v>39557</v>
      </c>
      <c r="B298" s="0" t="s">
        <v>888</v>
      </c>
      <c r="C298" s="0" t="s">
        <v>589</v>
      </c>
      <c r="D298" s="0" t="s">
        <v>590</v>
      </c>
      <c r="E298" s="292" t="n">
        <v>6667.16</v>
      </c>
    </row>
    <row r="299" customFormat="false" ht="15" hidden="false" customHeight="false" outlineLevel="0" collapsed="false">
      <c r="A299" s="0" t="n">
        <v>39559</v>
      </c>
      <c r="B299" s="0" t="s">
        <v>889</v>
      </c>
      <c r="C299" s="0" t="s">
        <v>589</v>
      </c>
      <c r="D299" s="0" t="s">
        <v>590</v>
      </c>
      <c r="E299" s="292" t="n">
        <v>9852.77</v>
      </c>
    </row>
    <row r="300" customFormat="false" ht="15" hidden="false" customHeight="false" outlineLevel="0" collapsed="false">
      <c r="A300" s="0" t="n">
        <v>39560</v>
      </c>
      <c r="B300" s="0" t="s">
        <v>890</v>
      </c>
      <c r="C300" s="0" t="s">
        <v>589</v>
      </c>
      <c r="D300" s="0" t="s">
        <v>590</v>
      </c>
      <c r="E300" s="292" t="n">
        <v>11398.7</v>
      </c>
    </row>
    <row r="301" customFormat="false" ht="15" hidden="false" customHeight="false" outlineLevel="0" collapsed="false">
      <c r="A301" s="0" t="n">
        <v>39561</v>
      </c>
      <c r="B301" s="0" t="s">
        <v>891</v>
      </c>
      <c r="C301" s="0" t="s">
        <v>589</v>
      </c>
      <c r="D301" s="0" t="s">
        <v>590</v>
      </c>
      <c r="E301" s="292" t="n">
        <v>11924.49</v>
      </c>
    </row>
    <row r="302" customFormat="false" ht="15" hidden="false" customHeight="false" outlineLevel="0" collapsed="false">
      <c r="A302" s="0" t="n">
        <v>43190</v>
      </c>
      <c r="B302" s="0" t="s">
        <v>892</v>
      </c>
      <c r="C302" s="0" t="s">
        <v>589</v>
      </c>
      <c r="D302" s="0" t="s">
        <v>590</v>
      </c>
      <c r="E302" s="292" t="n">
        <v>1759.74</v>
      </c>
    </row>
    <row r="303" customFormat="false" ht="15" hidden="false" customHeight="false" outlineLevel="0" collapsed="false">
      <c r="A303" s="0" t="n">
        <v>39555</v>
      </c>
      <c r="B303" s="0" t="s">
        <v>893</v>
      </c>
      <c r="C303" s="0" t="s">
        <v>589</v>
      </c>
      <c r="D303" s="0" t="s">
        <v>590</v>
      </c>
      <c r="E303" s="292" t="n">
        <v>1903.58</v>
      </c>
    </row>
    <row r="304" customFormat="false" ht="15" hidden="false" customHeight="false" outlineLevel="0" collapsed="false">
      <c r="A304" s="0" t="n">
        <v>43191</v>
      </c>
      <c r="B304" s="0" t="s">
        <v>894</v>
      </c>
      <c r="C304" s="0" t="s">
        <v>589</v>
      </c>
      <c r="D304" s="0" t="s">
        <v>590</v>
      </c>
      <c r="E304" s="292" t="n">
        <v>2532.03</v>
      </c>
    </row>
    <row r="305" customFormat="false" ht="15" hidden="false" customHeight="false" outlineLevel="0" collapsed="false">
      <c r="A305" s="0" t="n">
        <v>39548</v>
      </c>
      <c r="B305" s="0" t="s">
        <v>895</v>
      </c>
      <c r="C305" s="0" t="s">
        <v>589</v>
      </c>
      <c r="D305" s="0" t="s">
        <v>590</v>
      </c>
      <c r="E305" s="292" t="n">
        <v>2823.6</v>
      </c>
    </row>
    <row r="306" customFormat="false" ht="15" hidden="false" customHeight="false" outlineLevel="0" collapsed="false">
      <c r="A306" s="0" t="n">
        <v>43192</v>
      </c>
      <c r="B306" s="0" t="s">
        <v>896</v>
      </c>
      <c r="C306" s="0" t="s">
        <v>589</v>
      </c>
      <c r="D306" s="0" t="s">
        <v>590</v>
      </c>
      <c r="E306" s="292" t="n">
        <v>3316.73</v>
      </c>
    </row>
    <row r="307" customFormat="false" ht="15" hidden="false" customHeight="false" outlineLevel="0" collapsed="false">
      <c r="A307" s="0" t="n">
        <v>39554</v>
      </c>
      <c r="B307" s="0" t="s">
        <v>897</v>
      </c>
      <c r="C307" s="0" t="s">
        <v>589</v>
      </c>
      <c r="D307" s="0" t="s">
        <v>590</v>
      </c>
      <c r="E307" s="292" t="n">
        <v>3733.79</v>
      </c>
    </row>
    <row r="308" customFormat="false" ht="15" hidden="false" customHeight="false" outlineLevel="0" collapsed="false">
      <c r="A308" s="0" t="n">
        <v>43194</v>
      </c>
      <c r="B308" s="0" t="s">
        <v>898</v>
      </c>
      <c r="C308" s="0" t="s">
        <v>589</v>
      </c>
      <c r="D308" s="0" t="s">
        <v>590</v>
      </c>
      <c r="E308" s="292" t="n">
        <v>1507.51</v>
      </c>
    </row>
    <row r="309" customFormat="false" ht="15" hidden="false" customHeight="false" outlineLevel="0" collapsed="false">
      <c r="A309" s="0" t="n">
        <v>39551</v>
      </c>
      <c r="B309" s="0" t="s">
        <v>899</v>
      </c>
      <c r="C309" s="0" t="s">
        <v>589</v>
      </c>
      <c r="D309" s="0" t="s">
        <v>590</v>
      </c>
      <c r="E309" s="292" t="n">
        <v>1659.94</v>
      </c>
    </row>
    <row r="310" customFormat="false" ht="15" hidden="false" customHeight="false" outlineLevel="0" collapsed="false">
      <c r="A310" s="0" t="n">
        <v>43185</v>
      </c>
      <c r="B310" s="0" t="s">
        <v>900</v>
      </c>
      <c r="C310" s="0" t="s">
        <v>589</v>
      </c>
      <c r="D310" s="0" t="s">
        <v>590</v>
      </c>
      <c r="E310" s="292" t="n">
        <v>4717.24</v>
      </c>
    </row>
    <row r="311" customFormat="false" ht="15" hidden="false" customHeight="false" outlineLevel="0" collapsed="false">
      <c r="A311" s="0" t="n">
        <v>43186</v>
      </c>
      <c r="B311" s="0" t="s">
        <v>901</v>
      </c>
      <c r="C311" s="0" t="s">
        <v>589</v>
      </c>
      <c r="D311" s="0" t="s">
        <v>590</v>
      </c>
      <c r="E311" s="292" t="n">
        <v>4975.74</v>
      </c>
    </row>
    <row r="312" customFormat="false" ht="15" hidden="false" customHeight="false" outlineLevel="0" collapsed="false">
      <c r="A312" s="0" t="n">
        <v>43187</v>
      </c>
      <c r="B312" s="0" t="s">
        <v>902</v>
      </c>
      <c r="C312" s="0" t="s">
        <v>589</v>
      </c>
      <c r="D312" s="0" t="s">
        <v>590</v>
      </c>
      <c r="E312" s="292" t="n">
        <v>6602.85</v>
      </c>
    </row>
    <row r="313" customFormat="false" ht="15" hidden="false" customHeight="false" outlineLevel="0" collapsed="false">
      <c r="A313" s="0" t="n">
        <v>43188</v>
      </c>
      <c r="B313" s="0" t="s">
        <v>903</v>
      </c>
      <c r="C313" s="0" t="s">
        <v>589</v>
      </c>
      <c r="D313" s="0" t="s">
        <v>590</v>
      </c>
      <c r="E313" s="292" t="n">
        <v>8000.23</v>
      </c>
    </row>
    <row r="314" customFormat="false" ht="15" hidden="false" customHeight="false" outlineLevel="0" collapsed="false">
      <c r="A314" s="0" t="n">
        <v>43189</v>
      </c>
      <c r="B314" s="0" t="s">
        <v>904</v>
      </c>
      <c r="C314" s="0" t="s">
        <v>589</v>
      </c>
      <c r="D314" s="0" t="s">
        <v>590</v>
      </c>
      <c r="E314" s="292" t="n">
        <v>8998.93</v>
      </c>
    </row>
    <row r="315" customFormat="false" ht="15" hidden="false" customHeight="false" outlineLevel="0" collapsed="false">
      <c r="A315" s="0" t="n">
        <v>39580</v>
      </c>
      <c r="B315" s="0" t="s">
        <v>905</v>
      </c>
      <c r="C315" s="0" t="s">
        <v>589</v>
      </c>
      <c r="D315" s="0" t="s">
        <v>590</v>
      </c>
      <c r="E315" s="292" t="n">
        <v>70915.23</v>
      </c>
    </row>
    <row r="316" customFormat="false" ht="15" hidden="false" customHeight="false" outlineLevel="0" collapsed="false">
      <c r="A316" s="0" t="n">
        <v>39577</v>
      </c>
      <c r="B316" s="0" t="s">
        <v>906</v>
      </c>
      <c r="C316" s="0" t="s">
        <v>589</v>
      </c>
      <c r="D316" s="0" t="s">
        <v>590</v>
      </c>
      <c r="E316" s="292" t="n">
        <v>22196.32</v>
      </c>
    </row>
    <row r="317" customFormat="false" ht="15" hidden="false" customHeight="false" outlineLevel="0" collapsed="false">
      <c r="A317" s="0" t="n">
        <v>39578</v>
      </c>
      <c r="B317" s="0" t="s">
        <v>907</v>
      </c>
      <c r="C317" s="0" t="s">
        <v>589</v>
      </c>
      <c r="D317" s="0" t="s">
        <v>590</v>
      </c>
      <c r="E317" s="292" t="n">
        <v>28644.78</v>
      </c>
    </row>
    <row r="318" customFormat="false" ht="15" hidden="false" customHeight="false" outlineLevel="0" collapsed="false">
      <c r="A318" s="0" t="n">
        <v>39579</v>
      </c>
      <c r="B318" s="0" t="s">
        <v>908</v>
      </c>
      <c r="C318" s="0" t="s">
        <v>589</v>
      </c>
      <c r="D318" s="0" t="s">
        <v>590</v>
      </c>
      <c r="E318" s="292" t="n">
        <v>41675.92</v>
      </c>
    </row>
    <row r="319" customFormat="false" ht="15" hidden="false" customHeight="false" outlineLevel="0" collapsed="false">
      <c r="A319" s="0" t="n">
        <v>39826</v>
      </c>
      <c r="B319" s="0" t="s">
        <v>909</v>
      </c>
      <c r="C319" s="0" t="s">
        <v>589</v>
      </c>
      <c r="D319" s="0" t="s">
        <v>590</v>
      </c>
      <c r="E319" s="292" t="n">
        <v>5118.56</v>
      </c>
    </row>
    <row r="320" customFormat="false" ht="15" hidden="false" customHeight="false" outlineLevel="0" collapsed="false">
      <c r="A320" s="0" t="n">
        <v>10700</v>
      </c>
      <c r="B320" s="0" t="s">
        <v>910</v>
      </c>
      <c r="C320" s="0" t="s">
        <v>589</v>
      </c>
      <c r="D320" s="0" t="s">
        <v>592</v>
      </c>
      <c r="E320" s="292" t="n">
        <v>29166.42</v>
      </c>
    </row>
    <row r="321" customFormat="false" ht="15" hidden="false" customHeight="false" outlineLevel="0" collapsed="false">
      <c r="A321" s="0" t="n">
        <v>346</v>
      </c>
      <c r="B321" s="0" t="s">
        <v>911</v>
      </c>
      <c r="C321" s="0" t="s">
        <v>640</v>
      </c>
      <c r="D321" s="0" t="s">
        <v>590</v>
      </c>
      <c r="E321" s="291" t="n">
        <v>32.46</v>
      </c>
    </row>
    <row r="322" customFormat="false" ht="15" hidden="false" customHeight="false" outlineLevel="0" collapsed="false">
      <c r="A322" s="0" t="n">
        <v>3312</v>
      </c>
      <c r="B322" s="0" t="s">
        <v>912</v>
      </c>
      <c r="C322" s="0" t="s">
        <v>640</v>
      </c>
      <c r="D322" s="0" t="s">
        <v>590</v>
      </c>
      <c r="E322" s="291" t="n">
        <v>28.74</v>
      </c>
    </row>
    <row r="323" customFormat="false" ht="15" hidden="false" customHeight="false" outlineLevel="0" collapsed="false">
      <c r="A323" s="0" t="n">
        <v>339</v>
      </c>
      <c r="B323" s="0" t="s">
        <v>913</v>
      </c>
      <c r="C323" s="0" t="s">
        <v>636</v>
      </c>
      <c r="D323" s="0" t="s">
        <v>590</v>
      </c>
      <c r="E323" s="291" t="n">
        <v>1.67</v>
      </c>
    </row>
    <row r="324" customFormat="false" ht="15" hidden="false" customHeight="false" outlineLevel="0" collapsed="false">
      <c r="A324" s="0" t="n">
        <v>340</v>
      </c>
      <c r="B324" s="0" t="s">
        <v>914</v>
      </c>
      <c r="C324" s="0" t="s">
        <v>636</v>
      </c>
      <c r="D324" s="0" t="s">
        <v>590</v>
      </c>
      <c r="E324" s="291" t="n">
        <v>1.51</v>
      </c>
    </row>
    <row r="325" customFormat="false" ht="15" hidden="false" customHeight="false" outlineLevel="0" collapsed="false">
      <c r="A325" s="0" t="n">
        <v>43130</v>
      </c>
      <c r="B325" s="0" t="s">
        <v>915</v>
      </c>
      <c r="C325" s="0" t="s">
        <v>640</v>
      </c>
      <c r="D325" s="0" t="s">
        <v>597</v>
      </c>
      <c r="E325" s="291" t="n">
        <v>27.4</v>
      </c>
    </row>
    <row r="326" customFormat="false" ht="15" hidden="false" customHeight="false" outlineLevel="0" collapsed="false">
      <c r="A326" s="0" t="n">
        <v>344</v>
      </c>
      <c r="B326" s="0" t="s">
        <v>916</v>
      </c>
      <c r="C326" s="0" t="s">
        <v>640</v>
      </c>
      <c r="D326" s="0" t="s">
        <v>590</v>
      </c>
      <c r="E326" s="291" t="n">
        <v>36.02</v>
      </c>
    </row>
    <row r="327" customFormat="false" ht="15" hidden="false" customHeight="false" outlineLevel="0" collapsed="false">
      <c r="A327" s="0" t="n">
        <v>345</v>
      </c>
      <c r="B327" s="0" t="s">
        <v>917</v>
      </c>
      <c r="C327" s="0" t="s">
        <v>640</v>
      </c>
      <c r="D327" s="0" t="s">
        <v>590</v>
      </c>
      <c r="E327" s="291" t="n">
        <v>39.08</v>
      </c>
    </row>
    <row r="328" customFormat="false" ht="15" hidden="false" customHeight="false" outlineLevel="0" collapsed="false">
      <c r="A328" s="0" t="n">
        <v>43131</v>
      </c>
      <c r="B328" s="0" t="s">
        <v>918</v>
      </c>
      <c r="C328" s="0" t="s">
        <v>640</v>
      </c>
      <c r="D328" s="0" t="s">
        <v>590</v>
      </c>
      <c r="E328" s="291" t="n">
        <v>31.83</v>
      </c>
    </row>
    <row r="329" customFormat="false" ht="15" hidden="false" customHeight="false" outlineLevel="0" collapsed="false">
      <c r="A329" s="0" t="n">
        <v>3313</v>
      </c>
      <c r="B329" s="0" t="s">
        <v>919</v>
      </c>
      <c r="C329" s="0" t="s">
        <v>640</v>
      </c>
      <c r="D329" s="0" t="s">
        <v>590</v>
      </c>
      <c r="E329" s="291" t="n">
        <v>36.99</v>
      </c>
    </row>
    <row r="330" customFormat="false" ht="15" hidden="false" customHeight="false" outlineLevel="0" collapsed="false">
      <c r="A330" s="0" t="n">
        <v>43132</v>
      </c>
      <c r="B330" s="0" t="s">
        <v>920</v>
      </c>
      <c r="C330" s="0" t="s">
        <v>640</v>
      </c>
      <c r="D330" s="0" t="s">
        <v>590</v>
      </c>
      <c r="E330" s="291" t="n">
        <v>27.4</v>
      </c>
    </row>
    <row r="331" customFormat="false" ht="15" hidden="false" customHeight="false" outlineLevel="0" collapsed="false">
      <c r="A331" s="0" t="n">
        <v>366</v>
      </c>
      <c r="B331" s="0" t="s">
        <v>921</v>
      </c>
      <c r="C331" s="0" t="s">
        <v>752</v>
      </c>
      <c r="D331" s="0" t="s">
        <v>597</v>
      </c>
      <c r="E331" s="291" t="n">
        <v>156.04</v>
      </c>
    </row>
    <row r="332" customFormat="false" ht="15" hidden="false" customHeight="false" outlineLevel="0" collapsed="false">
      <c r="A332" s="0" t="n">
        <v>367</v>
      </c>
      <c r="B332" s="0" t="s">
        <v>922</v>
      </c>
      <c r="C332" s="0" t="s">
        <v>752</v>
      </c>
      <c r="D332" s="0" t="s">
        <v>590</v>
      </c>
      <c r="E332" s="291" t="n">
        <v>158.08</v>
      </c>
    </row>
    <row r="333" customFormat="false" ht="15" hidden="false" customHeight="false" outlineLevel="0" collapsed="false">
      <c r="A333" s="0" t="n">
        <v>370</v>
      </c>
      <c r="B333" s="0" t="s">
        <v>923</v>
      </c>
      <c r="C333" s="0" t="s">
        <v>752</v>
      </c>
      <c r="D333" s="0" t="s">
        <v>590</v>
      </c>
      <c r="E333" s="291" t="n">
        <v>156.04</v>
      </c>
    </row>
    <row r="334" customFormat="false" ht="15" hidden="false" customHeight="false" outlineLevel="0" collapsed="false">
      <c r="A334" s="0" t="n">
        <v>368</v>
      </c>
      <c r="B334" s="0" t="s">
        <v>924</v>
      </c>
      <c r="C334" s="0" t="s">
        <v>752</v>
      </c>
      <c r="D334" s="0" t="s">
        <v>590</v>
      </c>
      <c r="E334" s="291" t="n">
        <v>78.02</v>
      </c>
    </row>
    <row r="335" customFormat="false" ht="15" hidden="false" customHeight="false" outlineLevel="0" collapsed="false">
      <c r="A335" s="0" t="n">
        <v>11075</v>
      </c>
      <c r="B335" s="0" t="s">
        <v>925</v>
      </c>
      <c r="C335" s="0" t="s">
        <v>752</v>
      </c>
      <c r="D335" s="0" t="s">
        <v>590</v>
      </c>
      <c r="E335" s="292" t="n">
        <v>1790.85</v>
      </c>
    </row>
    <row r="336" customFormat="false" ht="15" hidden="false" customHeight="false" outlineLevel="0" collapsed="false">
      <c r="A336" s="0" t="n">
        <v>1381</v>
      </c>
      <c r="B336" s="0" t="s">
        <v>926</v>
      </c>
      <c r="C336" s="0" t="s">
        <v>640</v>
      </c>
      <c r="D336" s="0" t="s">
        <v>597</v>
      </c>
      <c r="E336" s="291" t="n">
        <v>0.65</v>
      </c>
    </row>
    <row r="337" customFormat="false" ht="15" hidden="false" customHeight="false" outlineLevel="0" collapsed="false">
      <c r="A337" s="0" t="n">
        <v>34353</v>
      </c>
      <c r="B337" s="0" t="s">
        <v>927</v>
      </c>
      <c r="C337" s="0" t="s">
        <v>640</v>
      </c>
      <c r="D337" s="0" t="s">
        <v>590</v>
      </c>
      <c r="E337" s="291" t="n">
        <v>1.21</v>
      </c>
    </row>
    <row r="338" customFormat="false" ht="15" hidden="false" customHeight="false" outlineLevel="0" collapsed="false">
      <c r="A338" s="0" t="n">
        <v>37595</v>
      </c>
      <c r="B338" s="0" t="s">
        <v>928</v>
      </c>
      <c r="C338" s="0" t="s">
        <v>640</v>
      </c>
      <c r="D338" s="0" t="s">
        <v>590</v>
      </c>
      <c r="E338" s="291" t="n">
        <v>1.99</v>
      </c>
    </row>
    <row r="339" customFormat="false" ht="15" hidden="false" customHeight="false" outlineLevel="0" collapsed="false">
      <c r="A339" s="0" t="n">
        <v>37596</v>
      </c>
      <c r="B339" s="0" t="s">
        <v>929</v>
      </c>
      <c r="C339" s="0" t="s">
        <v>640</v>
      </c>
      <c r="D339" s="0" t="s">
        <v>590</v>
      </c>
      <c r="E339" s="291" t="n">
        <v>2.29</v>
      </c>
    </row>
    <row r="340" customFormat="false" ht="15" hidden="false" customHeight="false" outlineLevel="0" collapsed="false">
      <c r="A340" s="0" t="n">
        <v>371</v>
      </c>
      <c r="B340" s="0" t="s">
        <v>930</v>
      </c>
      <c r="C340" s="0" t="s">
        <v>640</v>
      </c>
      <c r="D340" s="0" t="s">
        <v>590</v>
      </c>
      <c r="E340" s="291" t="n">
        <v>0.71</v>
      </c>
    </row>
    <row r="341" customFormat="false" ht="15" hidden="false" customHeight="false" outlineLevel="0" collapsed="false">
      <c r="A341" s="0" t="n">
        <v>37553</v>
      </c>
      <c r="B341" s="0" t="s">
        <v>931</v>
      </c>
      <c r="C341" s="0" t="s">
        <v>640</v>
      </c>
      <c r="D341" s="0" t="s">
        <v>590</v>
      </c>
      <c r="E341" s="291" t="n">
        <v>1.32</v>
      </c>
    </row>
    <row r="342" customFormat="false" ht="15" hidden="false" customHeight="false" outlineLevel="0" collapsed="false">
      <c r="A342" s="0" t="n">
        <v>37552</v>
      </c>
      <c r="B342" s="0" t="s">
        <v>932</v>
      </c>
      <c r="C342" s="0" t="s">
        <v>640</v>
      </c>
      <c r="D342" s="0" t="s">
        <v>590</v>
      </c>
      <c r="E342" s="291" t="n">
        <v>2.13</v>
      </c>
    </row>
    <row r="343" customFormat="false" ht="15" hidden="false" customHeight="false" outlineLevel="0" collapsed="false">
      <c r="A343" s="0" t="n">
        <v>36880</v>
      </c>
      <c r="B343" s="0" t="s">
        <v>933</v>
      </c>
      <c r="C343" s="0" t="s">
        <v>640</v>
      </c>
      <c r="D343" s="0" t="s">
        <v>590</v>
      </c>
      <c r="E343" s="291" t="n">
        <v>2.17</v>
      </c>
    </row>
    <row r="344" customFormat="false" ht="15" hidden="false" customHeight="false" outlineLevel="0" collapsed="false">
      <c r="A344" s="0" t="n">
        <v>34355</v>
      </c>
      <c r="B344" s="0" t="s">
        <v>934</v>
      </c>
      <c r="C344" s="0" t="s">
        <v>640</v>
      </c>
      <c r="D344" s="0" t="s">
        <v>590</v>
      </c>
      <c r="E344" s="291" t="n">
        <v>1.86</v>
      </c>
    </row>
    <row r="345" customFormat="false" ht="15" hidden="false" customHeight="false" outlineLevel="0" collapsed="false">
      <c r="A345" s="0" t="n">
        <v>130</v>
      </c>
      <c r="B345" s="0" t="s">
        <v>935</v>
      </c>
      <c r="C345" s="0" t="s">
        <v>640</v>
      </c>
      <c r="D345" s="0" t="s">
        <v>590</v>
      </c>
      <c r="E345" s="291" t="n">
        <v>4.08</v>
      </c>
    </row>
    <row r="346" customFormat="false" ht="15" hidden="false" customHeight="false" outlineLevel="0" collapsed="false">
      <c r="A346" s="0" t="n">
        <v>135</v>
      </c>
      <c r="B346" s="0" t="s">
        <v>936</v>
      </c>
      <c r="C346" s="0" t="s">
        <v>640</v>
      </c>
      <c r="D346" s="0" t="s">
        <v>590</v>
      </c>
      <c r="E346" s="291" t="n">
        <v>3.28</v>
      </c>
    </row>
    <row r="347" customFormat="false" ht="15" hidden="false" customHeight="false" outlineLevel="0" collapsed="false">
      <c r="A347" s="0" t="n">
        <v>36886</v>
      </c>
      <c r="B347" s="0" t="s">
        <v>937</v>
      </c>
      <c r="C347" s="0" t="s">
        <v>640</v>
      </c>
      <c r="D347" s="0" t="s">
        <v>590</v>
      </c>
      <c r="E347" s="291" t="n">
        <v>0.67</v>
      </c>
    </row>
    <row r="348" customFormat="false" ht="15" hidden="false" customHeight="false" outlineLevel="0" collapsed="false">
      <c r="A348" s="0" t="n">
        <v>38546</v>
      </c>
      <c r="B348" s="0" t="s">
        <v>938</v>
      </c>
      <c r="C348" s="0" t="s">
        <v>752</v>
      </c>
      <c r="D348" s="0" t="s">
        <v>590</v>
      </c>
      <c r="E348" s="291" t="n">
        <v>632.86</v>
      </c>
    </row>
    <row r="349" customFormat="false" ht="15" hidden="false" customHeight="false" outlineLevel="0" collapsed="false">
      <c r="A349" s="0" t="n">
        <v>34549</v>
      </c>
      <c r="B349" s="0" t="s">
        <v>939</v>
      </c>
      <c r="C349" s="0" t="s">
        <v>752</v>
      </c>
      <c r="D349" s="0" t="s">
        <v>590</v>
      </c>
      <c r="E349" s="292" t="n">
        <v>1044.38</v>
      </c>
    </row>
    <row r="350" customFormat="false" ht="15" hidden="false" customHeight="false" outlineLevel="0" collapsed="false">
      <c r="A350" s="0" t="n">
        <v>6081</v>
      </c>
      <c r="B350" s="0" t="s">
        <v>940</v>
      </c>
      <c r="C350" s="0" t="s">
        <v>752</v>
      </c>
      <c r="D350" s="0" t="s">
        <v>590</v>
      </c>
      <c r="E350" s="291" t="n">
        <v>73.1</v>
      </c>
    </row>
    <row r="351" customFormat="false" ht="15" hidden="false" customHeight="false" outlineLevel="0" collapsed="false">
      <c r="A351" s="0" t="n">
        <v>6077</v>
      </c>
      <c r="B351" s="0" t="s">
        <v>941</v>
      </c>
      <c r="C351" s="0" t="s">
        <v>752</v>
      </c>
      <c r="D351" s="0" t="s">
        <v>590</v>
      </c>
      <c r="E351" s="291" t="n">
        <v>52.21</v>
      </c>
    </row>
    <row r="352" customFormat="false" ht="15" hidden="false" customHeight="false" outlineLevel="0" collapsed="false">
      <c r="A352" s="0" t="n">
        <v>6079</v>
      </c>
      <c r="B352" s="0" t="s">
        <v>942</v>
      </c>
      <c r="C352" s="0" t="s">
        <v>752</v>
      </c>
      <c r="D352" s="0" t="s">
        <v>590</v>
      </c>
      <c r="E352" s="291" t="n">
        <v>52.21</v>
      </c>
    </row>
    <row r="353" customFormat="false" ht="15" hidden="false" customHeight="false" outlineLevel="0" collapsed="false">
      <c r="A353" s="0" t="n">
        <v>1091</v>
      </c>
      <c r="B353" s="0" t="s">
        <v>943</v>
      </c>
      <c r="C353" s="0" t="s">
        <v>589</v>
      </c>
      <c r="D353" s="0" t="s">
        <v>590</v>
      </c>
      <c r="E353" s="291" t="n">
        <v>36.5</v>
      </c>
    </row>
    <row r="354" customFormat="false" ht="15" hidden="false" customHeight="false" outlineLevel="0" collapsed="false">
      <c r="A354" s="0" t="n">
        <v>1094</v>
      </c>
      <c r="B354" s="0" t="s">
        <v>944</v>
      </c>
      <c r="C354" s="0" t="s">
        <v>589</v>
      </c>
      <c r="D354" s="0" t="s">
        <v>590</v>
      </c>
      <c r="E354" s="291" t="n">
        <v>25.53</v>
      </c>
    </row>
    <row r="355" customFormat="false" ht="15" hidden="false" customHeight="false" outlineLevel="0" collapsed="false">
      <c r="A355" s="0" t="n">
        <v>1095</v>
      </c>
      <c r="B355" s="0" t="s">
        <v>945</v>
      </c>
      <c r="C355" s="0" t="s">
        <v>589</v>
      </c>
      <c r="D355" s="0" t="s">
        <v>590</v>
      </c>
      <c r="E355" s="291" t="n">
        <v>54.25</v>
      </c>
    </row>
    <row r="356" customFormat="false" ht="15" hidden="false" customHeight="false" outlineLevel="0" collapsed="false">
      <c r="A356" s="0" t="n">
        <v>1092</v>
      </c>
      <c r="B356" s="0" t="s">
        <v>946</v>
      </c>
      <c r="C356" s="0" t="s">
        <v>589</v>
      </c>
      <c r="D356" s="0" t="s">
        <v>597</v>
      </c>
      <c r="E356" s="291" t="n">
        <v>41.98</v>
      </c>
    </row>
    <row r="357" customFormat="false" ht="15" hidden="false" customHeight="false" outlineLevel="0" collapsed="false">
      <c r="A357" s="0" t="n">
        <v>1093</v>
      </c>
      <c r="B357" s="0" t="s">
        <v>947</v>
      </c>
      <c r="C357" s="0" t="s">
        <v>589</v>
      </c>
      <c r="D357" s="0" t="s">
        <v>590</v>
      </c>
      <c r="E357" s="291" t="n">
        <v>98.04</v>
      </c>
    </row>
    <row r="358" customFormat="false" ht="15" hidden="false" customHeight="false" outlineLevel="0" collapsed="false">
      <c r="A358" s="0" t="n">
        <v>1090</v>
      </c>
      <c r="B358" s="0" t="s">
        <v>948</v>
      </c>
      <c r="C358" s="0" t="s">
        <v>589</v>
      </c>
      <c r="D358" s="0" t="s">
        <v>590</v>
      </c>
      <c r="E358" s="291" t="n">
        <v>70.19</v>
      </c>
    </row>
    <row r="359" customFormat="false" ht="15" hidden="false" customHeight="false" outlineLevel="0" collapsed="false">
      <c r="A359" s="0" t="n">
        <v>1096</v>
      </c>
      <c r="B359" s="0" t="s">
        <v>949</v>
      </c>
      <c r="C359" s="0" t="s">
        <v>589</v>
      </c>
      <c r="D359" s="0" t="s">
        <v>590</v>
      </c>
      <c r="E359" s="291" t="n">
        <v>126.32</v>
      </c>
    </row>
    <row r="360" customFormat="false" ht="15" hidden="false" customHeight="false" outlineLevel="0" collapsed="false">
      <c r="A360" s="0" t="n">
        <v>1097</v>
      </c>
      <c r="B360" s="0" t="s">
        <v>950</v>
      </c>
      <c r="C360" s="0" t="s">
        <v>589</v>
      </c>
      <c r="D360" s="0" t="s">
        <v>590</v>
      </c>
      <c r="E360" s="291" t="n">
        <v>107.23</v>
      </c>
    </row>
    <row r="361" customFormat="false" ht="15" hidden="false" customHeight="false" outlineLevel="0" collapsed="false">
      <c r="A361" s="0" t="n">
        <v>378</v>
      </c>
      <c r="B361" s="0" t="s">
        <v>951</v>
      </c>
      <c r="C361" s="0" t="s">
        <v>754</v>
      </c>
      <c r="D361" s="0" t="s">
        <v>590</v>
      </c>
      <c r="E361" s="291" t="n">
        <v>17.73</v>
      </c>
    </row>
    <row r="362" customFormat="false" ht="15" hidden="false" customHeight="false" outlineLevel="0" collapsed="false">
      <c r="A362" s="0" t="n">
        <v>40911</v>
      </c>
      <c r="B362" s="0" t="s">
        <v>952</v>
      </c>
      <c r="C362" s="0" t="s">
        <v>756</v>
      </c>
      <c r="D362" s="0" t="s">
        <v>590</v>
      </c>
      <c r="E362" s="292" t="n">
        <v>3128.89</v>
      </c>
    </row>
    <row r="363" customFormat="false" ht="15" hidden="false" customHeight="false" outlineLevel="0" collapsed="false">
      <c r="A363" s="0" t="n">
        <v>33939</v>
      </c>
      <c r="B363" s="0" t="s">
        <v>953</v>
      </c>
      <c r="C363" s="0" t="s">
        <v>754</v>
      </c>
      <c r="D363" s="0" t="s">
        <v>590</v>
      </c>
      <c r="E363" s="291" t="n">
        <v>67.93</v>
      </c>
    </row>
    <row r="364" customFormat="false" ht="15" hidden="false" customHeight="false" outlineLevel="0" collapsed="false">
      <c r="A364" s="0" t="n">
        <v>40815</v>
      </c>
      <c r="B364" s="0" t="s">
        <v>954</v>
      </c>
      <c r="C364" s="0" t="s">
        <v>756</v>
      </c>
      <c r="D364" s="0" t="s">
        <v>590</v>
      </c>
      <c r="E364" s="292" t="n">
        <v>11986.01</v>
      </c>
    </row>
    <row r="365" customFormat="false" ht="15" hidden="false" customHeight="false" outlineLevel="0" collapsed="false">
      <c r="A365" s="0" t="n">
        <v>34760</v>
      </c>
      <c r="B365" s="0" t="s">
        <v>955</v>
      </c>
      <c r="C365" s="0" t="s">
        <v>754</v>
      </c>
      <c r="D365" s="0" t="s">
        <v>590</v>
      </c>
      <c r="E365" s="291" t="n">
        <v>67.91</v>
      </c>
    </row>
    <row r="366" customFormat="false" ht="15" hidden="false" customHeight="false" outlineLevel="0" collapsed="false">
      <c r="A366" s="0" t="n">
        <v>40935</v>
      </c>
      <c r="B366" s="0" t="s">
        <v>956</v>
      </c>
      <c r="C366" s="0" t="s">
        <v>756</v>
      </c>
      <c r="D366" s="0" t="s">
        <v>590</v>
      </c>
      <c r="E366" s="292" t="n">
        <v>11983.46</v>
      </c>
    </row>
    <row r="367" customFormat="false" ht="15" hidden="false" customHeight="false" outlineLevel="0" collapsed="false">
      <c r="A367" s="0" t="n">
        <v>33952</v>
      </c>
      <c r="B367" s="0" t="s">
        <v>957</v>
      </c>
      <c r="C367" s="0" t="s">
        <v>754</v>
      </c>
      <c r="D367" s="0" t="s">
        <v>590</v>
      </c>
      <c r="E367" s="291" t="n">
        <v>96.49</v>
      </c>
    </row>
    <row r="368" customFormat="false" ht="15" hidden="false" customHeight="false" outlineLevel="0" collapsed="false">
      <c r="A368" s="0" t="n">
        <v>40816</v>
      </c>
      <c r="B368" s="0" t="s">
        <v>958</v>
      </c>
      <c r="C368" s="0" t="s">
        <v>756</v>
      </c>
      <c r="D368" s="0" t="s">
        <v>590</v>
      </c>
      <c r="E368" s="292" t="n">
        <v>17025.14</v>
      </c>
    </row>
    <row r="369" customFormat="false" ht="15" hidden="false" customHeight="false" outlineLevel="0" collapsed="false">
      <c r="A369" s="0" t="n">
        <v>33953</v>
      </c>
      <c r="B369" s="0" t="s">
        <v>959</v>
      </c>
      <c r="C369" s="0" t="s">
        <v>754</v>
      </c>
      <c r="D369" s="0" t="s">
        <v>590</v>
      </c>
      <c r="E369" s="291" t="n">
        <v>127.57</v>
      </c>
    </row>
    <row r="370" customFormat="false" ht="15" hidden="false" customHeight="false" outlineLevel="0" collapsed="false">
      <c r="A370" s="0" t="n">
        <v>40817</v>
      </c>
      <c r="B370" s="0" t="s">
        <v>960</v>
      </c>
      <c r="C370" s="0" t="s">
        <v>756</v>
      </c>
      <c r="D370" s="0" t="s">
        <v>590</v>
      </c>
      <c r="E370" s="292" t="n">
        <v>22508.75</v>
      </c>
    </row>
    <row r="371" customFormat="false" ht="15" hidden="false" customHeight="false" outlineLevel="0" collapsed="false">
      <c r="A371" s="0" t="n">
        <v>13348</v>
      </c>
      <c r="B371" s="0" t="s">
        <v>961</v>
      </c>
      <c r="C371" s="0" t="s">
        <v>589</v>
      </c>
      <c r="D371" s="0" t="s">
        <v>592</v>
      </c>
      <c r="E371" s="291" t="n">
        <v>1.27</v>
      </c>
    </row>
    <row r="372" customFormat="false" ht="15" hidden="false" customHeight="false" outlineLevel="0" collapsed="false">
      <c r="A372" s="0" t="n">
        <v>39211</v>
      </c>
      <c r="B372" s="0" t="s">
        <v>962</v>
      </c>
      <c r="C372" s="0" t="s">
        <v>589</v>
      </c>
      <c r="D372" s="0" t="s">
        <v>590</v>
      </c>
      <c r="E372" s="291" t="n">
        <v>1.39</v>
      </c>
    </row>
    <row r="373" customFormat="false" ht="15" hidden="false" customHeight="false" outlineLevel="0" collapsed="false">
      <c r="A373" s="0" t="n">
        <v>39212</v>
      </c>
      <c r="B373" s="0" t="s">
        <v>963</v>
      </c>
      <c r="C373" s="0" t="s">
        <v>589</v>
      </c>
      <c r="D373" s="0" t="s">
        <v>590</v>
      </c>
      <c r="E373" s="291" t="n">
        <v>1.55</v>
      </c>
    </row>
    <row r="374" customFormat="false" ht="15" hidden="false" customHeight="false" outlineLevel="0" collapsed="false">
      <c r="A374" s="0" t="n">
        <v>39208</v>
      </c>
      <c r="B374" s="0" t="s">
        <v>964</v>
      </c>
      <c r="C374" s="0" t="s">
        <v>589</v>
      </c>
      <c r="D374" s="0" t="s">
        <v>590</v>
      </c>
      <c r="E374" s="291" t="n">
        <v>0.42</v>
      </c>
    </row>
    <row r="375" customFormat="false" ht="15" hidden="false" customHeight="false" outlineLevel="0" collapsed="false">
      <c r="A375" s="0" t="n">
        <v>39210</v>
      </c>
      <c r="B375" s="0" t="s">
        <v>965</v>
      </c>
      <c r="C375" s="0" t="s">
        <v>589</v>
      </c>
      <c r="D375" s="0" t="s">
        <v>590</v>
      </c>
      <c r="E375" s="291" t="n">
        <v>0.78</v>
      </c>
    </row>
    <row r="376" customFormat="false" ht="15" hidden="false" customHeight="false" outlineLevel="0" collapsed="false">
      <c r="A376" s="0" t="n">
        <v>39214</v>
      </c>
      <c r="B376" s="0" t="s">
        <v>966</v>
      </c>
      <c r="C376" s="0" t="s">
        <v>589</v>
      </c>
      <c r="D376" s="0" t="s">
        <v>590</v>
      </c>
      <c r="E376" s="291" t="n">
        <v>2.87</v>
      </c>
    </row>
    <row r="377" customFormat="false" ht="15" hidden="false" customHeight="false" outlineLevel="0" collapsed="false">
      <c r="A377" s="0" t="n">
        <v>39213</v>
      </c>
      <c r="B377" s="0" t="s">
        <v>967</v>
      </c>
      <c r="C377" s="0" t="s">
        <v>589</v>
      </c>
      <c r="D377" s="0" t="s">
        <v>590</v>
      </c>
      <c r="E377" s="291" t="n">
        <v>2.03</v>
      </c>
    </row>
    <row r="378" customFormat="false" ht="15" hidden="false" customHeight="false" outlineLevel="0" collapsed="false">
      <c r="A378" s="0" t="n">
        <v>39209</v>
      </c>
      <c r="B378" s="0" t="s">
        <v>968</v>
      </c>
      <c r="C378" s="0" t="s">
        <v>589</v>
      </c>
      <c r="D378" s="0" t="s">
        <v>590</v>
      </c>
      <c r="E378" s="291" t="n">
        <v>0.5</v>
      </c>
    </row>
    <row r="379" customFormat="false" ht="15" hidden="false" customHeight="false" outlineLevel="0" collapsed="false">
      <c r="A379" s="0" t="n">
        <v>39207</v>
      </c>
      <c r="B379" s="0" t="s">
        <v>969</v>
      </c>
      <c r="C379" s="0" t="s">
        <v>589</v>
      </c>
      <c r="D379" s="0" t="s">
        <v>590</v>
      </c>
      <c r="E379" s="291" t="n">
        <v>0.78</v>
      </c>
    </row>
    <row r="380" customFormat="false" ht="15" hidden="false" customHeight="false" outlineLevel="0" collapsed="false">
      <c r="A380" s="0" t="n">
        <v>39215</v>
      </c>
      <c r="B380" s="0" t="s">
        <v>970</v>
      </c>
      <c r="C380" s="0" t="s">
        <v>589</v>
      </c>
      <c r="D380" s="0" t="s">
        <v>590</v>
      </c>
      <c r="E380" s="291" t="n">
        <v>5.24</v>
      </c>
    </row>
    <row r="381" customFormat="false" ht="15" hidden="false" customHeight="false" outlineLevel="0" collapsed="false">
      <c r="A381" s="0" t="n">
        <v>39216</v>
      </c>
      <c r="B381" s="0" t="s">
        <v>971</v>
      </c>
      <c r="C381" s="0" t="s">
        <v>589</v>
      </c>
      <c r="D381" s="0" t="s">
        <v>590</v>
      </c>
      <c r="E381" s="291" t="n">
        <v>7.31</v>
      </c>
    </row>
    <row r="382" customFormat="false" ht="15" hidden="false" customHeight="false" outlineLevel="0" collapsed="false">
      <c r="A382" s="0" t="n">
        <v>11267</v>
      </c>
      <c r="B382" s="0" t="s">
        <v>972</v>
      </c>
      <c r="C382" s="0" t="s">
        <v>589</v>
      </c>
      <c r="D382" s="0" t="s">
        <v>592</v>
      </c>
      <c r="E382" s="291" t="n">
        <v>1.11</v>
      </c>
    </row>
    <row r="383" customFormat="false" ht="15" hidden="false" customHeight="false" outlineLevel="0" collapsed="false">
      <c r="A383" s="0" t="n">
        <v>379</v>
      </c>
      <c r="B383" s="0" t="s">
        <v>973</v>
      </c>
      <c r="C383" s="0" t="s">
        <v>589</v>
      </c>
      <c r="D383" s="0" t="s">
        <v>592</v>
      </c>
      <c r="E383" s="291" t="n">
        <v>1.12</v>
      </c>
    </row>
    <row r="384" customFormat="false" ht="15" hidden="false" customHeight="false" outlineLevel="0" collapsed="false">
      <c r="A384" s="0" t="n">
        <v>510</v>
      </c>
      <c r="B384" s="0" t="s">
        <v>974</v>
      </c>
      <c r="C384" s="0" t="s">
        <v>640</v>
      </c>
      <c r="D384" s="0" t="s">
        <v>590</v>
      </c>
      <c r="E384" s="291" t="n">
        <v>10.83</v>
      </c>
    </row>
    <row r="385" customFormat="false" ht="15" hidden="false" customHeight="false" outlineLevel="0" collapsed="false">
      <c r="A385" s="0" t="n">
        <v>516</v>
      </c>
      <c r="B385" s="0" t="s">
        <v>975</v>
      </c>
      <c r="C385" s="0" t="s">
        <v>640</v>
      </c>
      <c r="D385" s="0" t="s">
        <v>590</v>
      </c>
      <c r="E385" s="291" t="n">
        <v>12.83</v>
      </c>
    </row>
    <row r="386" customFormat="false" ht="15" hidden="false" customHeight="false" outlineLevel="0" collapsed="false">
      <c r="A386" s="0" t="n">
        <v>509</v>
      </c>
      <c r="B386" s="0" t="s">
        <v>976</v>
      </c>
      <c r="C386" s="0" t="s">
        <v>640</v>
      </c>
      <c r="D386" s="0" t="s">
        <v>590</v>
      </c>
      <c r="E386" s="291" t="n">
        <v>14.39</v>
      </c>
    </row>
    <row r="387" customFormat="false" ht="15" hidden="false" customHeight="false" outlineLevel="0" collapsed="false">
      <c r="A387" s="0" t="n">
        <v>40331</v>
      </c>
      <c r="B387" s="0" t="s">
        <v>977</v>
      </c>
      <c r="C387" s="0" t="s">
        <v>754</v>
      </c>
      <c r="D387" s="0" t="s">
        <v>590</v>
      </c>
      <c r="E387" s="291" t="n">
        <v>22.57</v>
      </c>
    </row>
    <row r="388" customFormat="false" ht="15" hidden="false" customHeight="false" outlineLevel="0" collapsed="false">
      <c r="A388" s="0" t="n">
        <v>40930</v>
      </c>
      <c r="B388" s="0" t="s">
        <v>978</v>
      </c>
      <c r="C388" s="0" t="s">
        <v>756</v>
      </c>
      <c r="D388" s="0" t="s">
        <v>590</v>
      </c>
      <c r="E388" s="292" t="n">
        <v>3982.73</v>
      </c>
    </row>
    <row r="389" customFormat="false" ht="15" hidden="false" customHeight="false" outlineLevel="0" collapsed="false">
      <c r="A389" s="0" t="n">
        <v>11761</v>
      </c>
      <c r="B389" s="0" t="s">
        <v>979</v>
      </c>
      <c r="C389" s="0" t="s">
        <v>589</v>
      </c>
      <c r="D389" s="0" t="s">
        <v>590</v>
      </c>
      <c r="E389" s="291" t="n">
        <v>78.91</v>
      </c>
    </row>
    <row r="390" customFormat="false" ht="15" hidden="false" customHeight="false" outlineLevel="0" collapsed="false">
      <c r="A390" s="0" t="n">
        <v>377</v>
      </c>
      <c r="B390" s="0" t="s">
        <v>980</v>
      </c>
      <c r="C390" s="0" t="s">
        <v>589</v>
      </c>
      <c r="D390" s="0" t="s">
        <v>597</v>
      </c>
      <c r="E390" s="291" t="n">
        <v>37.08</v>
      </c>
    </row>
    <row r="391" customFormat="false" ht="15" hidden="false" customHeight="false" outlineLevel="0" collapsed="false">
      <c r="A391" s="0" t="n">
        <v>7588</v>
      </c>
      <c r="B391" s="0" t="s">
        <v>981</v>
      </c>
      <c r="C391" s="0" t="s">
        <v>589</v>
      </c>
      <c r="D391" s="0" t="s">
        <v>597</v>
      </c>
      <c r="E391" s="291" t="n">
        <v>41.97</v>
      </c>
    </row>
    <row r="392" customFormat="false" ht="15" hidden="false" customHeight="false" outlineLevel="0" collapsed="false">
      <c r="A392" s="0" t="n">
        <v>34392</v>
      </c>
      <c r="B392" s="0" t="s">
        <v>982</v>
      </c>
      <c r="C392" s="0" t="s">
        <v>754</v>
      </c>
      <c r="D392" s="0" t="s">
        <v>590</v>
      </c>
      <c r="E392" s="291" t="n">
        <v>10.69</v>
      </c>
    </row>
    <row r="393" customFormat="false" ht="15" hidden="false" customHeight="false" outlineLevel="0" collapsed="false">
      <c r="A393" s="0" t="n">
        <v>40908</v>
      </c>
      <c r="B393" s="0" t="s">
        <v>983</v>
      </c>
      <c r="C393" s="0" t="s">
        <v>756</v>
      </c>
      <c r="D393" s="0" t="s">
        <v>590</v>
      </c>
      <c r="E393" s="292" t="n">
        <v>1888.44</v>
      </c>
    </row>
    <row r="394" customFormat="false" ht="15" hidden="false" customHeight="false" outlineLevel="0" collapsed="false">
      <c r="A394" s="0" t="n">
        <v>34551</v>
      </c>
      <c r="B394" s="0" t="s">
        <v>984</v>
      </c>
      <c r="C394" s="0" t="s">
        <v>754</v>
      </c>
      <c r="D394" s="0" t="s">
        <v>590</v>
      </c>
      <c r="E394" s="291" t="n">
        <v>11.34</v>
      </c>
    </row>
    <row r="395" customFormat="false" ht="15" hidden="false" customHeight="false" outlineLevel="0" collapsed="false">
      <c r="A395" s="0" t="n">
        <v>41078</v>
      </c>
      <c r="B395" s="0" t="s">
        <v>985</v>
      </c>
      <c r="C395" s="0" t="s">
        <v>756</v>
      </c>
      <c r="D395" s="0" t="s">
        <v>590</v>
      </c>
      <c r="E395" s="292" t="n">
        <v>2001.13</v>
      </c>
    </row>
    <row r="396" customFormat="false" ht="15" hidden="false" customHeight="false" outlineLevel="0" collapsed="false">
      <c r="A396" s="0" t="n">
        <v>246</v>
      </c>
      <c r="B396" s="0" t="s">
        <v>986</v>
      </c>
      <c r="C396" s="0" t="s">
        <v>754</v>
      </c>
      <c r="D396" s="0" t="s">
        <v>590</v>
      </c>
      <c r="E396" s="291" t="n">
        <v>11.52</v>
      </c>
    </row>
    <row r="397" customFormat="false" ht="15" hidden="false" customHeight="false" outlineLevel="0" collapsed="false">
      <c r="A397" s="0" t="n">
        <v>40927</v>
      </c>
      <c r="B397" s="0" t="s">
        <v>987</v>
      </c>
      <c r="C397" s="0" t="s">
        <v>756</v>
      </c>
      <c r="D397" s="0" t="s">
        <v>590</v>
      </c>
      <c r="E397" s="292" t="n">
        <v>2036.55</v>
      </c>
    </row>
    <row r="398" customFormat="false" ht="15" hidden="false" customHeight="false" outlineLevel="0" collapsed="false">
      <c r="A398" s="0" t="n">
        <v>2350</v>
      </c>
      <c r="B398" s="0" t="s">
        <v>988</v>
      </c>
      <c r="C398" s="0" t="s">
        <v>754</v>
      </c>
      <c r="D398" s="0" t="s">
        <v>590</v>
      </c>
      <c r="E398" s="291" t="n">
        <v>14.74</v>
      </c>
    </row>
    <row r="399" customFormat="false" ht="15" hidden="false" customHeight="false" outlineLevel="0" collapsed="false">
      <c r="A399" s="0" t="n">
        <v>40812</v>
      </c>
      <c r="B399" s="0" t="s">
        <v>989</v>
      </c>
      <c r="C399" s="0" t="s">
        <v>756</v>
      </c>
      <c r="D399" s="0" t="s">
        <v>590</v>
      </c>
      <c r="E399" s="292" t="n">
        <v>2602.44</v>
      </c>
    </row>
    <row r="400" customFormat="false" ht="15" hidden="false" customHeight="false" outlineLevel="0" collapsed="false">
      <c r="A400" s="0" t="n">
        <v>245</v>
      </c>
      <c r="B400" s="0" t="s">
        <v>990</v>
      </c>
      <c r="C400" s="0" t="s">
        <v>754</v>
      </c>
      <c r="D400" s="0" t="s">
        <v>590</v>
      </c>
      <c r="E400" s="291" t="n">
        <v>20.17</v>
      </c>
    </row>
    <row r="401" customFormat="false" ht="15" hidden="false" customHeight="false" outlineLevel="0" collapsed="false">
      <c r="A401" s="0" t="n">
        <v>41090</v>
      </c>
      <c r="B401" s="0" t="s">
        <v>991</v>
      </c>
      <c r="C401" s="0" t="s">
        <v>756</v>
      </c>
      <c r="D401" s="0" t="s">
        <v>590</v>
      </c>
      <c r="E401" s="292" t="n">
        <v>3560.56</v>
      </c>
    </row>
    <row r="402" customFormat="false" ht="15" hidden="false" customHeight="false" outlineLevel="0" collapsed="false">
      <c r="A402" s="0" t="n">
        <v>251</v>
      </c>
      <c r="B402" s="0" t="s">
        <v>992</v>
      </c>
      <c r="C402" s="0" t="s">
        <v>754</v>
      </c>
      <c r="D402" s="0" t="s">
        <v>590</v>
      </c>
      <c r="E402" s="291" t="n">
        <v>15.97</v>
      </c>
    </row>
    <row r="403" customFormat="false" ht="15" hidden="false" customHeight="false" outlineLevel="0" collapsed="false">
      <c r="A403" s="0" t="n">
        <v>40975</v>
      </c>
      <c r="B403" s="0" t="s">
        <v>993</v>
      </c>
      <c r="C403" s="0" t="s">
        <v>756</v>
      </c>
      <c r="D403" s="0" t="s">
        <v>590</v>
      </c>
      <c r="E403" s="292" t="n">
        <v>2819.59</v>
      </c>
    </row>
    <row r="404" customFormat="false" ht="15" hidden="false" customHeight="false" outlineLevel="0" collapsed="false">
      <c r="A404" s="0" t="n">
        <v>6127</v>
      </c>
      <c r="B404" s="0" t="s">
        <v>994</v>
      </c>
      <c r="C404" s="0" t="s">
        <v>754</v>
      </c>
      <c r="D404" s="0" t="s">
        <v>590</v>
      </c>
      <c r="E404" s="291" t="n">
        <v>11.34</v>
      </c>
    </row>
    <row r="405" customFormat="false" ht="15" hidden="false" customHeight="false" outlineLevel="0" collapsed="false">
      <c r="A405" s="0" t="n">
        <v>41072</v>
      </c>
      <c r="B405" s="0" t="s">
        <v>995</v>
      </c>
      <c r="C405" s="0" t="s">
        <v>756</v>
      </c>
      <c r="D405" s="0" t="s">
        <v>590</v>
      </c>
      <c r="E405" s="292" t="n">
        <v>2001.13</v>
      </c>
    </row>
    <row r="406" customFormat="false" ht="15" hidden="false" customHeight="false" outlineLevel="0" collapsed="false">
      <c r="A406" s="0" t="n">
        <v>6121</v>
      </c>
      <c r="B406" s="0" t="s">
        <v>996</v>
      </c>
      <c r="C406" s="0" t="s">
        <v>754</v>
      </c>
      <c r="D406" s="0" t="s">
        <v>590</v>
      </c>
      <c r="E406" s="291" t="n">
        <v>10.44</v>
      </c>
    </row>
    <row r="407" customFormat="false" ht="15" hidden="false" customHeight="false" outlineLevel="0" collapsed="false">
      <c r="A407" s="0" t="n">
        <v>41071</v>
      </c>
      <c r="B407" s="0" t="s">
        <v>997</v>
      </c>
      <c r="C407" s="0" t="s">
        <v>756</v>
      </c>
      <c r="D407" s="0" t="s">
        <v>590</v>
      </c>
      <c r="E407" s="292" t="n">
        <v>1843.22</v>
      </c>
    </row>
    <row r="408" customFormat="false" ht="15" hidden="false" customHeight="false" outlineLevel="0" collapsed="false">
      <c r="A408" s="0" t="n">
        <v>244</v>
      </c>
      <c r="B408" s="0" t="s">
        <v>998</v>
      </c>
      <c r="C408" s="0" t="s">
        <v>754</v>
      </c>
      <c r="D408" s="0" t="s">
        <v>590</v>
      </c>
      <c r="E408" s="291" t="n">
        <v>7.97</v>
      </c>
    </row>
    <row r="409" customFormat="false" ht="15" hidden="false" customHeight="false" outlineLevel="0" collapsed="false">
      <c r="A409" s="0" t="n">
        <v>41093</v>
      </c>
      <c r="B409" s="0" t="s">
        <v>999</v>
      </c>
      <c r="C409" s="0" t="s">
        <v>756</v>
      </c>
      <c r="D409" s="0" t="s">
        <v>590</v>
      </c>
      <c r="E409" s="292" t="n">
        <v>1408.09</v>
      </c>
    </row>
    <row r="410" customFormat="false" ht="15" hidden="false" customHeight="false" outlineLevel="0" collapsed="false">
      <c r="A410" s="0" t="n">
        <v>532</v>
      </c>
      <c r="B410" s="0" t="s">
        <v>1000</v>
      </c>
      <c r="C410" s="0" t="s">
        <v>754</v>
      </c>
      <c r="D410" s="0" t="s">
        <v>590</v>
      </c>
      <c r="E410" s="291" t="n">
        <v>24.63</v>
      </c>
    </row>
    <row r="411" customFormat="false" ht="15" hidden="false" customHeight="false" outlineLevel="0" collapsed="false">
      <c r="A411" s="0" t="n">
        <v>40931</v>
      </c>
      <c r="B411" s="0" t="s">
        <v>1001</v>
      </c>
      <c r="C411" s="0" t="s">
        <v>756</v>
      </c>
      <c r="D411" s="0" t="s">
        <v>590</v>
      </c>
      <c r="E411" s="292" t="n">
        <v>4347.87</v>
      </c>
    </row>
    <row r="412" customFormat="false" ht="15" hidden="false" customHeight="false" outlineLevel="0" collapsed="false">
      <c r="A412" s="0" t="n">
        <v>36150</v>
      </c>
      <c r="B412" s="0" t="s">
        <v>1002</v>
      </c>
      <c r="C412" s="0" t="s">
        <v>589</v>
      </c>
      <c r="D412" s="0" t="s">
        <v>590</v>
      </c>
      <c r="E412" s="291" t="n">
        <v>40.09</v>
      </c>
    </row>
    <row r="413" customFormat="false" ht="15" hidden="false" customHeight="false" outlineLevel="0" collapsed="false">
      <c r="A413" s="0" t="n">
        <v>4760</v>
      </c>
      <c r="B413" s="0" t="s">
        <v>1003</v>
      </c>
      <c r="C413" s="0" t="s">
        <v>754</v>
      </c>
      <c r="D413" s="0" t="s">
        <v>590</v>
      </c>
      <c r="E413" s="291" t="n">
        <v>18.23</v>
      </c>
    </row>
    <row r="414" customFormat="false" ht="15" hidden="false" customHeight="false" outlineLevel="0" collapsed="false">
      <c r="A414" s="0" t="n">
        <v>41069</v>
      </c>
      <c r="B414" s="0" t="s">
        <v>1004</v>
      </c>
      <c r="C414" s="0" t="s">
        <v>756</v>
      </c>
      <c r="D414" s="0" t="s">
        <v>590</v>
      </c>
      <c r="E414" s="292" t="n">
        <v>3217.92</v>
      </c>
    </row>
    <row r="415" customFormat="false" ht="15" hidden="false" customHeight="false" outlineLevel="0" collapsed="false">
      <c r="A415" s="0" t="n">
        <v>10422</v>
      </c>
      <c r="B415" s="0" t="s">
        <v>1005</v>
      </c>
      <c r="C415" s="0" t="s">
        <v>589</v>
      </c>
      <c r="D415" s="0" t="s">
        <v>590</v>
      </c>
      <c r="E415" s="291" t="n">
        <v>342.29</v>
      </c>
    </row>
    <row r="416" customFormat="false" ht="15" hidden="false" customHeight="false" outlineLevel="0" collapsed="false">
      <c r="A416" s="0" t="n">
        <v>44019</v>
      </c>
      <c r="B416" s="0" t="s">
        <v>1006</v>
      </c>
      <c r="C416" s="0" t="s">
        <v>589</v>
      </c>
      <c r="D416" s="0" t="s">
        <v>590</v>
      </c>
      <c r="E416" s="291" t="n">
        <v>473.81</v>
      </c>
    </row>
    <row r="417" customFormat="false" ht="15" hidden="false" customHeight="false" outlineLevel="0" collapsed="false">
      <c r="A417" s="0" t="n">
        <v>36520</v>
      </c>
      <c r="B417" s="0" t="s">
        <v>1007</v>
      </c>
      <c r="C417" s="0" t="s">
        <v>589</v>
      </c>
      <c r="D417" s="0" t="s">
        <v>590</v>
      </c>
      <c r="E417" s="291" t="n">
        <v>576.1</v>
      </c>
    </row>
    <row r="418" customFormat="false" ht="15" hidden="false" customHeight="false" outlineLevel="0" collapsed="false">
      <c r="A418" s="0" t="n">
        <v>42319</v>
      </c>
      <c r="B418" s="0" t="s">
        <v>1008</v>
      </c>
      <c r="C418" s="0" t="s">
        <v>589</v>
      </c>
      <c r="D418" s="0" t="s">
        <v>590</v>
      </c>
      <c r="E418" s="291" t="n">
        <v>516.22</v>
      </c>
    </row>
    <row r="419" customFormat="false" ht="15" hidden="false" customHeight="false" outlineLevel="0" collapsed="false">
      <c r="A419" s="0" t="n">
        <v>10420</v>
      </c>
      <c r="B419" s="0" t="s">
        <v>1009</v>
      </c>
      <c r="C419" s="0" t="s">
        <v>589</v>
      </c>
      <c r="D419" s="0" t="s">
        <v>597</v>
      </c>
      <c r="E419" s="291" t="n">
        <v>183.12</v>
      </c>
    </row>
    <row r="420" customFormat="false" ht="15" hidden="false" customHeight="false" outlineLevel="0" collapsed="false">
      <c r="A420" s="0" t="n">
        <v>10421</v>
      </c>
      <c r="B420" s="0" t="s">
        <v>1010</v>
      </c>
      <c r="C420" s="0" t="s">
        <v>589</v>
      </c>
      <c r="D420" s="0" t="s">
        <v>590</v>
      </c>
      <c r="E420" s="291" t="n">
        <v>201.22</v>
      </c>
    </row>
    <row r="421" customFormat="false" ht="15" hidden="false" customHeight="false" outlineLevel="0" collapsed="false">
      <c r="A421" s="0" t="n">
        <v>11786</v>
      </c>
      <c r="B421" s="0" t="s">
        <v>1011</v>
      </c>
      <c r="C421" s="0" t="s">
        <v>589</v>
      </c>
      <c r="D421" s="0" t="s">
        <v>590</v>
      </c>
      <c r="E421" s="291" t="n">
        <v>405.75</v>
      </c>
    </row>
    <row r="422" customFormat="false" ht="15" hidden="false" customHeight="false" outlineLevel="0" collapsed="false">
      <c r="A422" s="0" t="n">
        <v>10</v>
      </c>
      <c r="B422" s="0" t="s">
        <v>1012</v>
      </c>
      <c r="C422" s="0" t="s">
        <v>589</v>
      </c>
      <c r="D422" s="0" t="s">
        <v>590</v>
      </c>
      <c r="E422" s="291" t="n">
        <v>15.48</v>
      </c>
    </row>
    <row r="423" customFormat="false" ht="15" hidden="false" customHeight="false" outlineLevel="0" collapsed="false">
      <c r="A423" s="0" t="n">
        <v>4815</v>
      </c>
      <c r="B423" s="0" t="s">
        <v>1013</v>
      </c>
      <c r="C423" s="0" t="s">
        <v>589</v>
      </c>
      <c r="D423" s="0" t="s">
        <v>590</v>
      </c>
      <c r="E423" s="291" t="n">
        <v>5.67</v>
      </c>
    </row>
    <row r="424" customFormat="false" ht="15" hidden="false" customHeight="false" outlineLevel="0" collapsed="false">
      <c r="A424" s="0" t="n">
        <v>541</v>
      </c>
      <c r="B424" s="0" t="s">
        <v>1014</v>
      </c>
      <c r="C424" s="0" t="s">
        <v>589</v>
      </c>
      <c r="D424" s="0" t="s">
        <v>597</v>
      </c>
      <c r="E424" s="291" t="n">
        <v>206</v>
      </c>
    </row>
    <row r="425" customFormat="false" ht="15" hidden="false" customHeight="false" outlineLevel="0" collapsed="false">
      <c r="A425" s="0" t="n">
        <v>542</v>
      </c>
      <c r="B425" s="0" t="s">
        <v>1015</v>
      </c>
      <c r="C425" s="0" t="s">
        <v>589</v>
      </c>
      <c r="D425" s="0" t="s">
        <v>590</v>
      </c>
      <c r="E425" s="291" t="n">
        <v>258.22</v>
      </c>
    </row>
    <row r="426" customFormat="false" ht="15" hidden="false" customHeight="false" outlineLevel="0" collapsed="false">
      <c r="A426" s="0" t="n">
        <v>540</v>
      </c>
      <c r="B426" s="0" t="s">
        <v>1016</v>
      </c>
      <c r="C426" s="0" t="s">
        <v>589</v>
      </c>
      <c r="D426" s="0" t="s">
        <v>590</v>
      </c>
      <c r="E426" s="291" t="n">
        <v>581.9</v>
      </c>
    </row>
    <row r="427" customFormat="false" ht="15" hidden="false" customHeight="false" outlineLevel="0" collapsed="false">
      <c r="A427" s="0" t="n">
        <v>38364</v>
      </c>
      <c r="B427" s="0" t="s">
        <v>1017</v>
      </c>
      <c r="C427" s="0" t="s">
        <v>589</v>
      </c>
      <c r="D427" s="0" t="s">
        <v>590</v>
      </c>
      <c r="E427" s="291" t="n">
        <v>830.18</v>
      </c>
    </row>
    <row r="428" customFormat="false" ht="15" hidden="false" customHeight="false" outlineLevel="0" collapsed="false">
      <c r="A428" s="0" t="n">
        <v>11692</v>
      </c>
      <c r="B428" s="0" t="s">
        <v>1018</v>
      </c>
      <c r="C428" s="0" t="s">
        <v>1019</v>
      </c>
      <c r="D428" s="0" t="s">
        <v>590</v>
      </c>
      <c r="E428" s="291" t="n">
        <v>534.59</v>
      </c>
    </row>
    <row r="429" customFormat="false" ht="15" hidden="false" customHeight="false" outlineLevel="0" collapsed="false">
      <c r="A429" s="0" t="n">
        <v>1746</v>
      </c>
      <c r="B429" s="0" t="s">
        <v>1020</v>
      </c>
      <c r="C429" s="0" t="s">
        <v>589</v>
      </c>
      <c r="D429" s="0" t="s">
        <v>597</v>
      </c>
      <c r="E429" s="291" t="n">
        <v>253.32</v>
      </c>
    </row>
    <row r="430" customFormat="false" ht="15" hidden="false" customHeight="false" outlineLevel="0" collapsed="false">
      <c r="A430" s="0" t="n">
        <v>1748</v>
      </c>
      <c r="B430" s="0" t="s">
        <v>1021</v>
      </c>
      <c r="C430" s="0" t="s">
        <v>589</v>
      </c>
      <c r="D430" s="0" t="s">
        <v>590</v>
      </c>
      <c r="E430" s="291" t="n">
        <v>336.85</v>
      </c>
    </row>
    <row r="431" customFormat="false" ht="15" hidden="false" customHeight="false" outlineLevel="0" collapsed="false">
      <c r="A431" s="0" t="n">
        <v>1749</v>
      </c>
      <c r="B431" s="0" t="s">
        <v>1022</v>
      </c>
      <c r="C431" s="0" t="s">
        <v>589</v>
      </c>
      <c r="D431" s="0" t="s">
        <v>590</v>
      </c>
      <c r="E431" s="291" t="n">
        <v>488.04</v>
      </c>
    </row>
    <row r="432" customFormat="false" ht="15" hidden="false" customHeight="false" outlineLevel="0" collapsed="false">
      <c r="A432" s="0" t="n">
        <v>37412</v>
      </c>
      <c r="B432" s="0" t="s">
        <v>1023</v>
      </c>
      <c r="C432" s="0" t="s">
        <v>589</v>
      </c>
      <c r="D432" s="0" t="s">
        <v>590</v>
      </c>
      <c r="E432" s="291" t="n">
        <v>247.62</v>
      </c>
    </row>
    <row r="433" customFormat="false" ht="15" hidden="false" customHeight="false" outlineLevel="0" collapsed="false">
      <c r="A433" s="0" t="n">
        <v>1745</v>
      </c>
      <c r="B433" s="0" t="s">
        <v>1024</v>
      </c>
      <c r="C433" s="0" t="s">
        <v>589</v>
      </c>
      <c r="D433" s="0" t="s">
        <v>590</v>
      </c>
      <c r="E433" s="291" t="n">
        <v>294.45</v>
      </c>
    </row>
    <row r="434" customFormat="false" ht="15" hidden="false" customHeight="false" outlineLevel="0" collapsed="false">
      <c r="A434" s="0" t="n">
        <v>1750</v>
      </c>
      <c r="B434" s="0" t="s">
        <v>1025</v>
      </c>
      <c r="C434" s="0" t="s">
        <v>589</v>
      </c>
      <c r="D434" s="0" t="s">
        <v>590</v>
      </c>
      <c r="E434" s="291" t="n">
        <v>688.09</v>
      </c>
    </row>
    <row r="435" customFormat="false" ht="15" hidden="false" customHeight="false" outlineLevel="0" collapsed="false">
      <c r="A435" s="0" t="n">
        <v>11687</v>
      </c>
      <c r="B435" s="0" t="s">
        <v>1026</v>
      </c>
      <c r="C435" s="0" t="s">
        <v>636</v>
      </c>
      <c r="D435" s="0" t="s">
        <v>590</v>
      </c>
      <c r="E435" s="292" t="n">
        <v>1096.34</v>
      </c>
    </row>
    <row r="436" customFormat="false" ht="15" hidden="false" customHeight="false" outlineLevel="0" collapsed="false">
      <c r="A436" s="0" t="n">
        <v>11689</v>
      </c>
      <c r="B436" s="0" t="s">
        <v>1027</v>
      </c>
      <c r="C436" s="0" t="s">
        <v>636</v>
      </c>
      <c r="D436" s="0" t="s">
        <v>590</v>
      </c>
      <c r="E436" s="292" t="n">
        <v>1373.65</v>
      </c>
    </row>
    <row r="437" customFormat="false" ht="15" hidden="false" customHeight="false" outlineLevel="0" collapsed="false">
      <c r="A437" s="0" t="n">
        <v>11693</v>
      </c>
      <c r="B437" s="0" t="s">
        <v>1028</v>
      </c>
      <c r="C437" s="0" t="s">
        <v>1019</v>
      </c>
      <c r="D437" s="0" t="s">
        <v>590</v>
      </c>
      <c r="E437" s="291" t="n">
        <v>228.41</v>
      </c>
    </row>
    <row r="438" customFormat="false" ht="15" hidden="false" customHeight="false" outlineLevel="0" collapsed="false">
      <c r="A438" s="0" t="n">
        <v>36215</v>
      </c>
      <c r="B438" s="0" t="s">
        <v>1029</v>
      </c>
      <c r="C438" s="0" t="s">
        <v>589</v>
      </c>
      <c r="D438" s="0" t="s">
        <v>592</v>
      </c>
      <c r="E438" s="291" t="n">
        <v>883.19</v>
      </c>
    </row>
    <row r="439" customFormat="false" ht="15" hidden="false" customHeight="false" outlineLevel="0" collapsed="false">
      <c r="A439" s="0" t="n">
        <v>42439</v>
      </c>
      <c r="B439" s="0" t="s">
        <v>1030</v>
      </c>
      <c r="C439" s="0" t="s">
        <v>589</v>
      </c>
      <c r="D439" s="0" t="s">
        <v>592</v>
      </c>
      <c r="E439" s="292" t="n">
        <v>1197.21</v>
      </c>
    </row>
    <row r="440" customFormat="false" ht="15" hidden="false" customHeight="false" outlineLevel="0" collapsed="false">
      <c r="A440" s="0" t="n">
        <v>38381</v>
      </c>
      <c r="B440" s="0" t="s">
        <v>1031</v>
      </c>
      <c r="C440" s="0" t="s">
        <v>589</v>
      </c>
      <c r="D440" s="0" t="s">
        <v>590</v>
      </c>
      <c r="E440" s="291" t="n">
        <v>9.23</v>
      </c>
    </row>
    <row r="441" customFormat="false" ht="15" hidden="false" customHeight="false" outlineLevel="0" collapsed="false">
      <c r="A441" s="0" t="n">
        <v>39621</v>
      </c>
      <c r="B441" s="0" t="s">
        <v>1032</v>
      </c>
      <c r="C441" s="0" t="s">
        <v>1033</v>
      </c>
      <c r="D441" s="0" t="s">
        <v>590</v>
      </c>
      <c r="E441" s="292" t="n">
        <v>1389.72</v>
      </c>
    </row>
    <row r="442" customFormat="false" ht="15" hidden="false" customHeight="false" outlineLevel="0" collapsed="false">
      <c r="A442" s="0" t="n">
        <v>39624</v>
      </c>
      <c r="B442" s="0" t="s">
        <v>1034</v>
      </c>
      <c r="C442" s="0" t="s">
        <v>1033</v>
      </c>
      <c r="D442" s="0" t="s">
        <v>590</v>
      </c>
      <c r="E442" s="292" t="n">
        <v>1533.02</v>
      </c>
    </row>
    <row r="443" customFormat="false" ht="15" hidden="false" customHeight="false" outlineLevel="0" collapsed="false">
      <c r="A443" s="0" t="n">
        <v>39615</v>
      </c>
      <c r="B443" s="0" t="s">
        <v>1035</v>
      </c>
      <c r="C443" s="0" t="s">
        <v>589</v>
      </c>
      <c r="D443" s="0" t="s">
        <v>590</v>
      </c>
      <c r="E443" s="291" t="n">
        <v>619.48</v>
      </c>
    </row>
    <row r="444" customFormat="false" ht="15" hidden="false" customHeight="false" outlineLevel="0" collapsed="false">
      <c r="A444" s="0" t="n">
        <v>39620</v>
      </c>
      <c r="B444" s="0" t="s">
        <v>1036</v>
      </c>
      <c r="C444" s="0" t="s">
        <v>589</v>
      </c>
      <c r="D444" s="0" t="s">
        <v>590</v>
      </c>
      <c r="E444" s="291" t="n">
        <v>946.11</v>
      </c>
    </row>
    <row r="445" customFormat="false" ht="15" hidden="false" customHeight="false" outlineLevel="0" collapsed="false">
      <c r="A445" s="0" t="n">
        <v>39623</v>
      </c>
      <c r="B445" s="0" t="s">
        <v>1037</v>
      </c>
      <c r="C445" s="0" t="s">
        <v>589</v>
      </c>
      <c r="D445" s="0" t="s">
        <v>590</v>
      </c>
      <c r="E445" s="292" t="n">
        <v>1013.37</v>
      </c>
    </row>
    <row r="446" customFormat="false" ht="15" hidden="false" customHeight="false" outlineLevel="0" collapsed="false">
      <c r="A446" s="0" t="n">
        <v>36207</v>
      </c>
      <c r="B446" s="0" t="s">
        <v>1038</v>
      </c>
      <c r="C446" s="0" t="s">
        <v>589</v>
      </c>
      <c r="D446" s="0" t="s">
        <v>592</v>
      </c>
      <c r="E446" s="291" t="n">
        <v>391.19</v>
      </c>
    </row>
    <row r="447" customFormat="false" ht="15" hidden="false" customHeight="false" outlineLevel="0" collapsed="false">
      <c r="A447" s="0" t="n">
        <v>36209</v>
      </c>
      <c r="B447" s="0" t="s">
        <v>1039</v>
      </c>
      <c r="C447" s="0" t="s">
        <v>589</v>
      </c>
      <c r="D447" s="0" t="s">
        <v>592</v>
      </c>
      <c r="E447" s="291" t="n">
        <v>448.95</v>
      </c>
    </row>
    <row r="448" customFormat="false" ht="15" hidden="false" customHeight="false" outlineLevel="0" collapsed="false">
      <c r="A448" s="0" t="n">
        <v>36210</v>
      </c>
      <c r="B448" s="0" t="s">
        <v>1040</v>
      </c>
      <c r="C448" s="0" t="s">
        <v>589</v>
      </c>
      <c r="D448" s="0" t="s">
        <v>592</v>
      </c>
      <c r="E448" s="291" t="n">
        <v>485.75</v>
      </c>
    </row>
    <row r="449" customFormat="false" ht="15" hidden="false" customHeight="false" outlineLevel="0" collapsed="false">
      <c r="A449" s="0" t="n">
        <v>36204</v>
      </c>
      <c r="B449" s="0" t="s">
        <v>1041</v>
      </c>
      <c r="C449" s="0" t="s">
        <v>589</v>
      </c>
      <c r="D449" s="0" t="s">
        <v>592</v>
      </c>
      <c r="E449" s="291" t="n">
        <v>172.23</v>
      </c>
    </row>
    <row r="450" customFormat="false" ht="15" hidden="false" customHeight="false" outlineLevel="0" collapsed="false">
      <c r="A450" s="0" t="n">
        <v>36205</v>
      </c>
      <c r="B450" s="0" t="s">
        <v>1042</v>
      </c>
      <c r="C450" s="0" t="s">
        <v>589</v>
      </c>
      <c r="D450" s="0" t="s">
        <v>592</v>
      </c>
      <c r="E450" s="291" t="n">
        <v>191.28</v>
      </c>
    </row>
    <row r="451" customFormat="false" ht="15" hidden="false" customHeight="false" outlineLevel="0" collapsed="false">
      <c r="A451" s="0" t="n">
        <v>36081</v>
      </c>
      <c r="B451" s="0" t="s">
        <v>1043</v>
      </c>
      <c r="C451" s="0" t="s">
        <v>589</v>
      </c>
      <c r="D451" s="0" t="s">
        <v>592</v>
      </c>
      <c r="E451" s="291" t="n">
        <v>203.95</v>
      </c>
    </row>
    <row r="452" customFormat="false" ht="15" hidden="false" customHeight="false" outlineLevel="0" collapsed="false">
      <c r="A452" s="0" t="n">
        <v>36206</v>
      </c>
      <c r="B452" s="0" t="s">
        <v>1044</v>
      </c>
      <c r="C452" s="0" t="s">
        <v>589</v>
      </c>
      <c r="D452" s="0" t="s">
        <v>592</v>
      </c>
      <c r="E452" s="291" t="n">
        <v>213.67</v>
      </c>
    </row>
    <row r="453" customFormat="false" ht="15" hidden="false" customHeight="false" outlineLevel="0" collapsed="false">
      <c r="A453" s="0" t="n">
        <v>36218</v>
      </c>
      <c r="B453" s="0" t="s">
        <v>1045</v>
      </c>
      <c r="C453" s="0" t="s">
        <v>589</v>
      </c>
      <c r="D453" s="0" t="s">
        <v>592</v>
      </c>
      <c r="E453" s="291" t="n">
        <v>136.26</v>
      </c>
    </row>
    <row r="454" customFormat="false" ht="15" hidden="false" customHeight="false" outlineLevel="0" collapsed="false">
      <c r="A454" s="0" t="n">
        <v>36220</v>
      </c>
      <c r="B454" s="0" t="s">
        <v>1046</v>
      </c>
      <c r="C454" s="0" t="s">
        <v>589</v>
      </c>
      <c r="D454" s="0" t="s">
        <v>592</v>
      </c>
      <c r="E454" s="291" t="n">
        <v>156.24</v>
      </c>
    </row>
    <row r="455" customFormat="false" ht="15" hidden="false" customHeight="false" outlineLevel="0" collapsed="false">
      <c r="A455" s="0" t="n">
        <v>36080</v>
      </c>
      <c r="B455" s="0" t="s">
        <v>1047</v>
      </c>
      <c r="C455" s="0" t="s">
        <v>589</v>
      </c>
      <c r="D455" s="0" t="s">
        <v>592</v>
      </c>
      <c r="E455" s="291" t="n">
        <v>169</v>
      </c>
    </row>
    <row r="456" customFormat="false" ht="15" hidden="false" customHeight="false" outlineLevel="0" collapsed="false">
      <c r="A456" s="0" t="n">
        <v>36223</v>
      </c>
      <c r="B456" s="0" t="s">
        <v>1048</v>
      </c>
      <c r="C456" s="0" t="s">
        <v>589</v>
      </c>
      <c r="D456" s="0" t="s">
        <v>592</v>
      </c>
      <c r="E456" s="291" t="n">
        <v>176.97</v>
      </c>
    </row>
    <row r="457" customFormat="false" ht="15" hidden="false" customHeight="false" outlineLevel="0" collapsed="false">
      <c r="A457" s="0" t="n">
        <v>546</v>
      </c>
      <c r="B457" s="0" t="s">
        <v>1049</v>
      </c>
      <c r="C457" s="0" t="s">
        <v>640</v>
      </c>
      <c r="D457" s="0" t="s">
        <v>597</v>
      </c>
      <c r="E457" s="291" t="n">
        <v>13.16</v>
      </c>
    </row>
    <row r="458" customFormat="false" ht="15" hidden="false" customHeight="false" outlineLevel="0" collapsed="false">
      <c r="A458" s="0" t="n">
        <v>566</v>
      </c>
      <c r="B458" s="0" t="s">
        <v>1050</v>
      </c>
      <c r="C458" s="0" t="s">
        <v>636</v>
      </c>
      <c r="D458" s="0" t="s">
        <v>590</v>
      </c>
      <c r="E458" s="291" t="n">
        <v>6.24</v>
      </c>
    </row>
    <row r="459" customFormat="false" ht="15" hidden="false" customHeight="false" outlineLevel="0" collapsed="false">
      <c r="A459" s="0" t="n">
        <v>565</v>
      </c>
      <c r="B459" s="0" t="s">
        <v>1051</v>
      </c>
      <c r="C459" s="0" t="s">
        <v>636</v>
      </c>
      <c r="D459" s="0" t="s">
        <v>590</v>
      </c>
      <c r="E459" s="291" t="n">
        <v>22.76</v>
      </c>
    </row>
    <row r="460" customFormat="false" ht="15" hidden="false" customHeight="false" outlineLevel="0" collapsed="false">
      <c r="A460" s="0" t="n">
        <v>555</v>
      </c>
      <c r="B460" s="0" t="s">
        <v>1052</v>
      </c>
      <c r="C460" s="0" t="s">
        <v>636</v>
      </c>
      <c r="D460" s="0" t="s">
        <v>590</v>
      </c>
      <c r="E460" s="291" t="n">
        <v>16.14</v>
      </c>
    </row>
    <row r="461" customFormat="false" ht="15" hidden="false" customHeight="false" outlineLevel="0" collapsed="false">
      <c r="A461" s="0" t="n">
        <v>557</v>
      </c>
      <c r="B461" s="0" t="s">
        <v>1053</v>
      </c>
      <c r="C461" s="0" t="s">
        <v>636</v>
      </c>
      <c r="D461" s="0" t="s">
        <v>590</v>
      </c>
      <c r="E461" s="291" t="n">
        <v>50.63</v>
      </c>
    </row>
    <row r="462" customFormat="false" ht="15" hidden="false" customHeight="false" outlineLevel="0" collapsed="false">
      <c r="A462" s="0" t="n">
        <v>552</v>
      </c>
      <c r="B462" s="0" t="s">
        <v>1054</v>
      </c>
      <c r="C462" s="0" t="s">
        <v>636</v>
      </c>
      <c r="D462" s="0" t="s">
        <v>590</v>
      </c>
      <c r="E462" s="291" t="n">
        <v>25.12</v>
      </c>
    </row>
    <row r="463" customFormat="false" ht="15" hidden="false" customHeight="false" outlineLevel="0" collapsed="false">
      <c r="A463" s="0" t="n">
        <v>563</v>
      </c>
      <c r="B463" s="0" t="s">
        <v>1055</v>
      </c>
      <c r="C463" s="0" t="s">
        <v>636</v>
      </c>
      <c r="D463" s="0" t="s">
        <v>590</v>
      </c>
      <c r="E463" s="291" t="n">
        <v>37.75</v>
      </c>
    </row>
    <row r="464" customFormat="false" ht="15" hidden="false" customHeight="false" outlineLevel="0" collapsed="false">
      <c r="A464" s="0" t="n">
        <v>549</v>
      </c>
      <c r="B464" s="0" t="s">
        <v>1056</v>
      </c>
      <c r="C464" s="0" t="s">
        <v>636</v>
      </c>
      <c r="D464" s="0" t="s">
        <v>590</v>
      </c>
      <c r="E464" s="291" t="n">
        <v>67.94</v>
      </c>
    </row>
    <row r="465" customFormat="false" ht="15" hidden="false" customHeight="false" outlineLevel="0" collapsed="false">
      <c r="A465" s="0" t="n">
        <v>551</v>
      </c>
      <c r="B465" s="0" t="s">
        <v>1057</v>
      </c>
      <c r="C465" s="0" t="s">
        <v>636</v>
      </c>
      <c r="D465" s="0" t="s">
        <v>590</v>
      </c>
      <c r="E465" s="291" t="n">
        <v>134.53</v>
      </c>
    </row>
    <row r="466" customFormat="false" ht="15" hidden="false" customHeight="false" outlineLevel="0" collapsed="false">
      <c r="A466" s="0" t="n">
        <v>559</v>
      </c>
      <c r="B466" s="0" t="s">
        <v>1058</v>
      </c>
      <c r="C466" s="0" t="s">
        <v>636</v>
      </c>
      <c r="D466" s="0" t="s">
        <v>590</v>
      </c>
      <c r="E466" s="291" t="n">
        <v>33.63</v>
      </c>
    </row>
    <row r="467" customFormat="false" ht="15" hidden="false" customHeight="false" outlineLevel="0" collapsed="false">
      <c r="A467" s="0" t="n">
        <v>560</v>
      </c>
      <c r="B467" s="0" t="s">
        <v>1059</v>
      </c>
      <c r="C467" s="0" t="s">
        <v>636</v>
      </c>
      <c r="D467" s="0" t="s">
        <v>590</v>
      </c>
      <c r="E467" s="291" t="n">
        <v>42.07</v>
      </c>
    </row>
    <row r="468" customFormat="false" ht="15" hidden="false" customHeight="false" outlineLevel="0" collapsed="false">
      <c r="A468" s="0" t="n">
        <v>547</v>
      </c>
      <c r="B468" s="0" t="s">
        <v>1060</v>
      </c>
      <c r="C468" s="0" t="s">
        <v>636</v>
      </c>
      <c r="D468" s="0" t="s">
        <v>590</v>
      </c>
      <c r="E468" s="291" t="n">
        <v>50.38</v>
      </c>
    </row>
    <row r="469" customFormat="false" ht="15" hidden="false" customHeight="false" outlineLevel="0" collapsed="false">
      <c r="A469" s="0" t="n">
        <v>38127</v>
      </c>
      <c r="B469" s="0" t="s">
        <v>1061</v>
      </c>
      <c r="C469" s="0" t="s">
        <v>589</v>
      </c>
      <c r="D469" s="0" t="s">
        <v>590</v>
      </c>
      <c r="E469" s="291" t="n">
        <v>494.96</v>
      </c>
    </row>
    <row r="470" customFormat="false" ht="15" hidden="false" customHeight="false" outlineLevel="0" collapsed="false">
      <c r="A470" s="0" t="n">
        <v>38060</v>
      </c>
      <c r="B470" s="0" t="s">
        <v>1062</v>
      </c>
      <c r="C470" s="0" t="s">
        <v>589</v>
      </c>
      <c r="D470" s="0" t="s">
        <v>590</v>
      </c>
      <c r="E470" s="291" t="n">
        <v>55.28</v>
      </c>
    </row>
    <row r="471" customFormat="false" ht="15" hidden="false" customHeight="false" outlineLevel="0" collapsed="false">
      <c r="A471" s="0" t="n">
        <v>10956</v>
      </c>
      <c r="B471" s="0" t="s">
        <v>1063</v>
      </c>
      <c r="C471" s="0" t="s">
        <v>589</v>
      </c>
      <c r="D471" s="0" t="s">
        <v>590</v>
      </c>
      <c r="E471" s="291" t="n">
        <v>60.62</v>
      </c>
    </row>
    <row r="472" customFormat="false" ht="15" hidden="false" customHeight="false" outlineLevel="0" collapsed="false">
      <c r="A472" s="0" t="n">
        <v>39380</v>
      </c>
      <c r="B472" s="0" t="s">
        <v>1064</v>
      </c>
      <c r="C472" s="0" t="s">
        <v>589</v>
      </c>
      <c r="D472" s="0" t="s">
        <v>590</v>
      </c>
      <c r="E472" s="291" t="n">
        <v>12.98</v>
      </c>
    </row>
    <row r="473" customFormat="false" ht="15" hidden="false" customHeight="false" outlineLevel="0" collapsed="false">
      <c r="A473" s="0" t="n">
        <v>44172</v>
      </c>
      <c r="B473" s="0" t="s">
        <v>1065</v>
      </c>
      <c r="C473" s="0" t="s">
        <v>589</v>
      </c>
      <c r="D473" s="0" t="s">
        <v>590</v>
      </c>
      <c r="E473" s="291" t="n">
        <v>6.36</v>
      </c>
    </row>
    <row r="474" customFormat="false" ht="15" hidden="false" customHeight="false" outlineLevel="0" collapsed="false">
      <c r="A474" s="0" t="n">
        <v>37597</v>
      </c>
      <c r="B474" s="0" t="s">
        <v>1066</v>
      </c>
      <c r="C474" s="0" t="s">
        <v>589</v>
      </c>
      <c r="D474" s="0" t="s">
        <v>592</v>
      </c>
      <c r="E474" s="292" t="n">
        <v>619421.87</v>
      </c>
    </row>
    <row r="475" customFormat="false" ht="15" hidden="false" customHeight="false" outlineLevel="0" collapsed="false">
      <c r="A475" s="0" t="n">
        <v>183</v>
      </c>
      <c r="B475" s="0" t="s">
        <v>1067</v>
      </c>
      <c r="C475" s="0" t="s">
        <v>1068</v>
      </c>
      <c r="D475" s="0" t="s">
        <v>597</v>
      </c>
      <c r="E475" s="291" t="n">
        <v>145</v>
      </c>
    </row>
    <row r="476" customFormat="false" ht="15" hidden="false" customHeight="false" outlineLevel="0" collapsed="false">
      <c r="A476" s="0" t="n">
        <v>184</v>
      </c>
      <c r="B476" s="0" t="s">
        <v>1069</v>
      </c>
      <c r="C476" s="0" t="s">
        <v>1068</v>
      </c>
      <c r="D476" s="0" t="s">
        <v>590</v>
      </c>
      <c r="E476" s="291" t="n">
        <v>89.8</v>
      </c>
    </row>
    <row r="477" customFormat="false" ht="15" hidden="false" customHeight="false" outlineLevel="0" collapsed="false">
      <c r="A477" s="0" t="n">
        <v>181</v>
      </c>
      <c r="B477" s="0" t="s">
        <v>1070</v>
      </c>
      <c r="C477" s="0" t="s">
        <v>1068</v>
      </c>
      <c r="D477" s="0" t="s">
        <v>590</v>
      </c>
      <c r="E477" s="291" t="n">
        <v>193.64</v>
      </c>
    </row>
    <row r="478" customFormat="false" ht="15" hidden="false" customHeight="false" outlineLevel="0" collapsed="false">
      <c r="A478" s="0" t="n">
        <v>20001</v>
      </c>
      <c r="B478" s="0" t="s">
        <v>1071</v>
      </c>
      <c r="C478" s="0" t="s">
        <v>1068</v>
      </c>
      <c r="D478" s="0" t="s">
        <v>590</v>
      </c>
      <c r="E478" s="291" t="n">
        <v>112.25</v>
      </c>
    </row>
    <row r="479" customFormat="false" ht="15" hidden="false" customHeight="false" outlineLevel="0" collapsed="false">
      <c r="A479" s="0" t="n">
        <v>39837</v>
      </c>
      <c r="B479" s="0" t="s">
        <v>1072</v>
      </c>
      <c r="C479" s="0" t="s">
        <v>1068</v>
      </c>
      <c r="D479" s="0" t="s">
        <v>592</v>
      </c>
      <c r="E479" s="291" t="n">
        <v>339.65</v>
      </c>
    </row>
    <row r="480" customFormat="false" ht="15" hidden="false" customHeight="false" outlineLevel="0" collapsed="false">
      <c r="A480" s="0" t="n">
        <v>43366</v>
      </c>
      <c r="B480" s="0" t="s">
        <v>1073</v>
      </c>
      <c r="C480" s="0" t="s">
        <v>640</v>
      </c>
      <c r="D480" s="0" t="s">
        <v>590</v>
      </c>
      <c r="E480" s="291" t="n">
        <v>2.21</v>
      </c>
    </row>
    <row r="481" customFormat="false" ht="15" hidden="false" customHeight="false" outlineLevel="0" collapsed="false">
      <c r="A481" s="0" t="n">
        <v>10535</v>
      </c>
      <c r="B481" s="0" t="s">
        <v>1074</v>
      </c>
      <c r="C481" s="0" t="s">
        <v>589</v>
      </c>
      <c r="D481" s="0" t="s">
        <v>597</v>
      </c>
      <c r="E481" s="292" t="n">
        <v>5000</v>
      </c>
    </row>
    <row r="482" customFormat="false" ht="15" hidden="false" customHeight="false" outlineLevel="0" collapsed="false">
      <c r="A482" s="0" t="n">
        <v>10537</v>
      </c>
      <c r="B482" s="0" t="s">
        <v>1075</v>
      </c>
      <c r="C482" s="0" t="s">
        <v>589</v>
      </c>
      <c r="D482" s="0" t="s">
        <v>590</v>
      </c>
      <c r="E482" s="292" t="n">
        <v>6818.64</v>
      </c>
    </row>
    <row r="483" customFormat="false" ht="15" hidden="false" customHeight="false" outlineLevel="0" collapsed="false">
      <c r="A483" s="0" t="n">
        <v>13891</v>
      </c>
      <c r="B483" s="0" t="s">
        <v>1076</v>
      </c>
      <c r="C483" s="0" t="s">
        <v>589</v>
      </c>
      <c r="D483" s="0" t="s">
        <v>590</v>
      </c>
      <c r="E483" s="292" t="n">
        <v>6254.23</v>
      </c>
    </row>
    <row r="484" customFormat="false" ht="15" hidden="false" customHeight="false" outlineLevel="0" collapsed="false">
      <c r="A484" s="0" t="n">
        <v>44492</v>
      </c>
      <c r="B484" s="0" t="s">
        <v>1077</v>
      </c>
      <c r="C484" s="0" t="s">
        <v>589</v>
      </c>
      <c r="D484" s="0" t="s">
        <v>590</v>
      </c>
      <c r="E484" s="292" t="n">
        <v>27203.38</v>
      </c>
    </row>
    <row r="485" customFormat="false" ht="15" hidden="false" customHeight="false" outlineLevel="0" collapsed="false">
      <c r="A485" s="0" t="n">
        <v>36396</v>
      </c>
      <c r="B485" s="0" t="s">
        <v>1078</v>
      </c>
      <c r="C485" s="0" t="s">
        <v>589</v>
      </c>
      <c r="D485" s="0" t="s">
        <v>590</v>
      </c>
      <c r="E485" s="292" t="n">
        <v>5720.33</v>
      </c>
    </row>
    <row r="486" customFormat="false" ht="15" hidden="false" customHeight="false" outlineLevel="0" collapsed="false">
      <c r="A486" s="0" t="n">
        <v>36397</v>
      </c>
      <c r="B486" s="0" t="s">
        <v>1079</v>
      </c>
      <c r="C486" s="0" t="s">
        <v>589</v>
      </c>
      <c r="D486" s="0" t="s">
        <v>590</v>
      </c>
      <c r="E486" s="292" t="n">
        <v>20338.98</v>
      </c>
    </row>
    <row r="487" customFormat="false" ht="15" hidden="false" customHeight="false" outlineLevel="0" collapsed="false">
      <c r="A487" s="0" t="n">
        <v>36398</v>
      </c>
      <c r="B487" s="0" t="s">
        <v>1080</v>
      </c>
      <c r="C487" s="0" t="s">
        <v>589</v>
      </c>
      <c r="D487" s="0" t="s">
        <v>590</v>
      </c>
      <c r="E487" s="292" t="n">
        <v>24720.33</v>
      </c>
    </row>
    <row r="488" customFormat="false" ht="15" hidden="false" customHeight="false" outlineLevel="0" collapsed="false">
      <c r="A488" s="0" t="n">
        <v>647</v>
      </c>
      <c r="B488" s="0" t="s">
        <v>1081</v>
      </c>
      <c r="C488" s="0" t="s">
        <v>754</v>
      </c>
      <c r="D488" s="0" t="s">
        <v>590</v>
      </c>
      <c r="E488" s="291" t="n">
        <v>19.05</v>
      </c>
    </row>
    <row r="489" customFormat="false" ht="15" hidden="false" customHeight="false" outlineLevel="0" collapsed="false">
      <c r="A489" s="0" t="n">
        <v>40920</v>
      </c>
      <c r="B489" s="0" t="s">
        <v>1082</v>
      </c>
      <c r="C489" s="0" t="s">
        <v>756</v>
      </c>
      <c r="D489" s="0" t="s">
        <v>590</v>
      </c>
      <c r="E489" s="292" t="n">
        <v>3364.89</v>
      </c>
    </row>
    <row r="490" customFormat="false" ht="15" hidden="false" customHeight="false" outlineLevel="0" collapsed="false">
      <c r="A490" s="0" t="n">
        <v>715</v>
      </c>
      <c r="B490" s="0" t="s">
        <v>1083</v>
      </c>
      <c r="C490" s="0" t="s">
        <v>589</v>
      </c>
      <c r="D490" s="0" t="s">
        <v>597</v>
      </c>
      <c r="E490" s="291" t="n">
        <v>30</v>
      </c>
    </row>
    <row r="491" customFormat="false" ht="15" hidden="false" customHeight="false" outlineLevel="0" collapsed="false">
      <c r="A491" s="0" t="n">
        <v>716</v>
      </c>
      <c r="B491" s="0" t="s">
        <v>1084</v>
      </c>
      <c r="C491" s="0" t="s">
        <v>589</v>
      </c>
      <c r="D491" s="0" t="s">
        <v>590</v>
      </c>
      <c r="E491" s="291" t="n">
        <v>33.92</v>
      </c>
    </row>
    <row r="492" customFormat="false" ht="15" hidden="false" customHeight="false" outlineLevel="0" collapsed="false">
      <c r="A492" s="0" t="n">
        <v>38783</v>
      </c>
      <c r="B492" s="0" t="s">
        <v>1085</v>
      </c>
      <c r="C492" s="0" t="s">
        <v>589</v>
      </c>
      <c r="D492" s="0" t="s">
        <v>590</v>
      </c>
      <c r="E492" s="291" t="n">
        <v>1.19</v>
      </c>
    </row>
    <row r="493" customFormat="false" ht="15" hidden="false" customHeight="false" outlineLevel="0" collapsed="false">
      <c r="A493" s="0" t="n">
        <v>37593</v>
      </c>
      <c r="B493" s="0" t="s">
        <v>1086</v>
      </c>
      <c r="C493" s="0" t="s">
        <v>589</v>
      </c>
      <c r="D493" s="0" t="s">
        <v>590</v>
      </c>
      <c r="E493" s="291" t="n">
        <v>2.92</v>
      </c>
    </row>
    <row r="494" customFormat="false" ht="15" hidden="false" customHeight="false" outlineLevel="0" collapsed="false">
      <c r="A494" s="0" t="n">
        <v>37594</v>
      </c>
      <c r="B494" s="0" t="s">
        <v>1087</v>
      </c>
      <c r="C494" s="0" t="s">
        <v>589</v>
      </c>
      <c r="D494" s="0" t="s">
        <v>590</v>
      </c>
      <c r="E494" s="291" t="n">
        <v>3.64</v>
      </c>
    </row>
    <row r="495" customFormat="false" ht="15" hidden="false" customHeight="false" outlineLevel="0" collapsed="false">
      <c r="A495" s="0" t="n">
        <v>37592</v>
      </c>
      <c r="B495" s="0" t="s">
        <v>1088</v>
      </c>
      <c r="C495" s="0" t="s">
        <v>589</v>
      </c>
      <c r="D495" s="0" t="s">
        <v>590</v>
      </c>
      <c r="E495" s="291" t="n">
        <v>2.3</v>
      </c>
    </row>
    <row r="496" customFormat="false" ht="15" hidden="false" customHeight="false" outlineLevel="0" collapsed="false">
      <c r="A496" s="0" t="n">
        <v>7270</v>
      </c>
      <c r="B496" s="0" t="s">
        <v>1089</v>
      </c>
      <c r="C496" s="0" t="s">
        <v>589</v>
      </c>
      <c r="D496" s="0" t="s">
        <v>590</v>
      </c>
      <c r="E496" s="291" t="n">
        <v>1.03</v>
      </c>
    </row>
    <row r="497" customFormat="false" ht="15" hidden="false" customHeight="false" outlineLevel="0" collapsed="false">
      <c r="A497" s="0" t="n">
        <v>7267</v>
      </c>
      <c r="B497" s="0" t="s">
        <v>1090</v>
      </c>
      <c r="C497" s="0" t="s">
        <v>589</v>
      </c>
      <c r="D497" s="0" t="s">
        <v>590</v>
      </c>
      <c r="E497" s="291" t="n">
        <v>0.8</v>
      </c>
    </row>
    <row r="498" customFormat="false" ht="15" hidden="false" customHeight="false" outlineLevel="0" collapsed="false">
      <c r="A498" s="0" t="n">
        <v>7271</v>
      </c>
      <c r="B498" s="0" t="s">
        <v>1091</v>
      </c>
      <c r="C498" s="0" t="s">
        <v>589</v>
      </c>
      <c r="D498" s="0" t="s">
        <v>597</v>
      </c>
      <c r="E498" s="291" t="n">
        <v>0.89</v>
      </c>
    </row>
    <row r="499" customFormat="false" ht="15" hidden="false" customHeight="false" outlineLevel="0" collapsed="false">
      <c r="A499" s="0" t="n">
        <v>7268</v>
      </c>
      <c r="B499" s="0" t="s">
        <v>1092</v>
      </c>
      <c r="C499" s="0" t="s">
        <v>589</v>
      </c>
      <c r="D499" s="0" t="s">
        <v>590</v>
      </c>
      <c r="E499" s="291" t="n">
        <v>1.23</v>
      </c>
    </row>
    <row r="500" customFormat="false" ht="15" hidden="false" customHeight="false" outlineLevel="0" collapsed="false">
      <c r="A500" s="0" t="n">
        <v>34556</v>
      </c>
      <c r="B500" s="0" t="s">
        <v>1093</v>
      </c>
      <c r="C500" s="0" t="s">
        <v>589</v>
      </c>
      <c r="D500" s="0" t="s">
        <v>590</v>
      </c>
      <c r="E500" s="291" t="n">
        <v>4.49</v>
      </c>
    </row>
    <row r="501" customFormat="false" ht="15" hidden="false" customHeight="false" outlineLevel="0" collapsed="false">
      <c r="A501" s="0" t="n">
        <v>37873</v>
      </c>
      <c r="B501" s="0" t="s">
        <v>1094</v>
      </c>
      <c r="C501" s="0" t="s">
        <v>589</v>
      </c>
      <c r="D501" s="0" t="s">
        <v>590</v>
      </c>
      <c r="E501" s="291" t="n">
        <v>4.57</v>
      </c>
    </row>
    <row r="502" customFormat="false" ht="15" hidden="false" customHeight="false" outlineLevel="0" collapsed="false">
      <c r="A502" s="0" t="n">
        <v>34564</v>
      </c>
      <c r="B502" s="0" t="s">
        <v>1095</v>
      </c>
      <c r="C502" s="0" t="s">
        <v>589</v>
      </c>
      <c r="D502" s="0" t="s">
        <v>590</v>
      </c>
      <c r="E502" s="291" t="n">
        <v>4.79</v>
      </c>
    </row>
    <row r="503" customFormat="false" ht="15" hidden="false" customHeight="false" outlineLevel="0" collapsed="false">
      <c r="A503" s="0" t="n">
        <v>34565</v>
      </c>
      <c r="B503" s="0" t="s">
        <v>1096</v>
      </c>
      <c r="C503" s="0" t="s">
        <v>589</v>
      </c>
      <c r="D503" s="0" t="s">
        <v>590</v>
      </c>
      <c r="E503" s="291" t="n">
        <v>5.07</v>
      </c>
    </row>
    <row r="504" customFormat="false" ht="15" hidden="false" customHeight="false" outlineLevel="0" collapsed="false">
      <c r="A504" s="0" t="n">
        <v>38590</v>
      </c>
      <c r="B504" s="0" t="s">
        <v>1097</v>
      </c>
      <c r="C504" s="0" t="s">
        <v>589</v>
      </c>
      <c r="D504" s="0" t="s">
        <v>590</v>
      </c>
      <c r="E504" s="291" t="n">
        <v>3.74</v>
      </c>
    </row>
    <row r="505" customFormat="false" ht="15" hidden="false" customHeight="false" outlineLevel="0" collapsed="false">
      <c r="A505" s="0" t="n">
        <v>34566</v>
      </c>
      <c r="B505" s="0" t="s">
        <v>1098</v>
      </c>
      <c r="C505" s="0" t="s">
        <v>589</v>
      </c>
      <c r="D505" s="0" t="s">
        <v>590</v>
      </c>
      <c r="E505" s="291" t="n">
        <v>3.93</v>
      </c>
    </row>
    <row r="506" customFormat="false" ht="15" hidden="false" customHeight="false" outlineLevel="0" collapsed="false">
      <c r="A506" s="0" t="n">
        <v>34567</v>
      </c>
      <c r="B506" s="0" t="s">
        <v>1099</v>
      </c>
      <c r="C506" s="0" t="s">
        <v>589</v>
      </c>
      <c r="D506" s="0" t="s">
        <v>590</v>
      </c>
      <c r="E506" s="291" t="n">
        <v>4.17</v>
      </c>
    </row>
    <row r="507" customFormat="false" ht="15" hidden="false" customHeight="false" outlineLevel="0" collapsed="false">
      <c r="A507" s="0" t="n">
        <v>38591</v>
      </c>
      <c r="B507" s="0" t="s">
        <v>1100</v>
      </c>
      <c r="C507" s="0" t="s">
        <v>589</v>
      </c>
      <c r="D507" s="0" t="s">
        <v>590</v>
      </c>
      <c r="E507" s="291" t="n">
        <v>3.78</v>
      </c>
    </row>
    <row r="508" customFormat="false" ht="15" hidden="false" customHeight="false" outlineLevel="0" collapsed="false">
      <c r="A508" s="0" t="n">
        <v>34568</v>
      </c>
      <c r="B508" s="0" t="s">
        <v>1101</v>
      </c>
      <c r="C508" s="0" t="s">
        <v>589</v>
      </c>
      <c r="D508" s="0" t="s">
        <v>590</v>
      </c>
      <c r="E508" s="291" t="n">
        <v>4.93</v>
      </c>
    </row>
    <row r="509" customFormat="false" ht="15" hidden="false" customHeight="false" outlineLevel="0" collapsed="false">
      <c r="A509" s="0" t="n">
        <v>34569</v>
      </c>
      <c r="B509" s="0" t="s">
        <v>1102</v>
      </c>
      <c r="C509" s="0" t="s">
        <v>589</v>
      </c>
      <c r="D509" s="0" t="s">
        <v>590</v>
      </c>
      <c r="E509" s="291" t="n">
        <v>5.07</v>
      </c>
    </row>
    <row r="510" customFormat="false" ht="15" hidden="false" customHeight="false" outlineLevel="0" collapsed="false">
      <c r="A510" s="0" t="n">
        <v>34570</v>
      </c>
      <c r="B510" s="0" t="s">
        <v>1103</v>
      </c>
      <c r="C510" s="0" t="s">
        <v>589</v>
      </c>
      <c r="D510" s="0" t="s">
        <v>590</v>
      </c>
      <c r="E510" s="291" t="n">
        <v>5.5</v>
      </c>
    </row>
    <row r="511" customFormat="false" ht="15" hidden="false" customHeight="false" outlineLevel="0" collapsed="false">
      <c r="A511" s="0" t="n">
        <v>25070</v>
      </c>
      <c r="B511" s="0" t="s">
        <v>1104</v>
      </c>
      <c r="C511" s="0" t="s">
        <v>589</v>
      </c>
      <c r="D511" s="0" t="s">
        <v>590</v>
      </c>
      <c r="E511" s="291" t="n">
        <v>4.14</v>
      </c>
    </row>
    <row r="512" customFormat="false" ht="15" hidden="false" customHeight="false" outlineLevel="0" collapsed="false">
      <c r="A512" s="0" t="n">
        <v>34571</v>
      </c>
      <c r="B512" s="0" t="s">
        <v>1105</v>
      </c>
      <c r="C512" s="0" t="s">
        <v>589</v>
      </c>
      <c r="D512" s="0" t="s">
        <v>590</v>
      </c>
      <c r="E512" s="291" t="n">
        <v>4.18</v>
      </c>
    </row>
    <row r="513" customFormat="false" ht="15" hidden="false" customHeight="false" outlineLevel="0" collapsed="false">
      <c r="A513" s="0" t="n">
        <v>34573</v>
      </c>
      <c r="B513" s="0" t="s">
        <v>1106</v>
      </c>
      <c r="C513" s="0" t="s">
        <v>589</v>
      </c>
      <c r="D513" s="0" t="s">
        <v>590</v>
      </c>
      <c r="E513" s="291" t="n">
        <v>4.39</v>
      </c>
    </row>
    <row r="514" customFormat="false" ht="15" hidden="false" customHeight="false" outlineLevel="0" collapsed="false">
      <c r="A514" s="0" t="n">
        <v>37107</v>
      </c>
      <c r="B514" s="0" t="s">
        <v>1107</v>
      </c>
      <c r="C514" s="0" t="s">
        <v>589</v>
      </c>
      <c r="D514" s="0" t="s">
        <v>590</v>
      </c>
      <c r="E514" s="291" t="n">
        <v>5.8</v>
      </c>
    </row>
    <row r="515" customFormat="false" ht="15" hidden="false" customHeight="false" outlineLevel="0" collapsed="false">
      <c r="A515" s="0" t="n">
        <v>34576</v>
      </c>
      <c r="B515" s="0" t="s">
        <v>1108</v>
      </c>
      <c r="C515" s="0" t="s">
        <v>589</v>
      </c>
      <c r="D515" s="0" t="s">
        <v>590</v>
      </c>
      <c r="E515" s="291" t="n">
        <v>6.41</v>
      </c>
    </row>
    <row r="516" customFormat="false" ht="15" hidden="false" customHeight="false" outlineLevel="0" collapsed="false">
      <c r="A516" s="0" t="n">
        <v>34577</v>
      </c>
      <c r="B516" s="0" t="s">
        <v>1109</v>
      </c>
      <c r="C516" s="0" t="s">
        <v>589</v>
      </c>
      <c r="D516" s="0" t="s">
        <v>590</v>
      </c>
      <c r="E516" s="291" t="n">
        <v>6.68</v>
      </c>
    </row>
    <row r="517" customFormat="false" ht="15" hidden="false" customHeight="false" outlineLevel="0" collapsed="false">
      <c r="A517" s="0" t="n">
        <v>34578</v>
      </c>
      <c r="B517" s="0" t="s">
        <v>1110</v>
      </c>
      <c r="C517" s="0" t="s">
        <v>589</v>
      </c>
      <c r="D517" s="0" t="s">
        <v>590</v>
      </c>
      <c r="E517" s="291" t="n">
        <v>7.25</v>
      </c>
    </row>
    <row r="518" customFormat="false" ht="15" hidden="false" customHeight="false" outlineLevel="0" collapsed="false">
      <c r="A518" s="0" t="n">
        <v>34579</v>
      </c>
      <c r="B518" s="0" t="s">
        <v>1111</v>
      </c>
      <c r="C518" s="0" t="s">
        <v>589</v>
      </c>
      <c r="D518" s="0" t="s">
        <v>590</v>
      </c>
      <c r="E518" s="291" t="n">
        <v>7.73</v>
      </c>
    </row>
    <row r="519" customFormat="false" ht="15" hidden="false" customHeight="false" outlineLevel="0" collapsed="false">
      <c r="A519" s="0" t="n">
        <v>25067</v>
      </c>
      <c r="B519" s="0" t="s">
        <v>1112</v>
      </c>
      <c r="C519" s="0" t="s">
        <v>589</v>
      </c>
      <c r="D519" s="0" t="s">
        <v>590</v>
      </c>
      <c r="E519" s="291" t="n">
        <v>5.17</v>
      </c>
    </row>
    <row r="520" customFormat="false" ht="15" hidden="false" customHeight="false" outlineLevel="0" collapsed="false">
      <c r="A520" s="0" t="n">
        <v>34580</v>
      </c>
      <c r="B520" s="0" t="s">
        <v>1113</v>
      </c>
      <c r="C520" s="0" t="s">
        <v>589</v>
      </c>
      <c r="D520" s="0" t="s">
        <v>590</v>
      </c>
      <c r="E520" s="291" t="n">
        <v>5.78</v>
      </c>
    </row>
    <row r="521" customFormat="false" ht="15" hidden="false" customHeight="false" outlineLevel="0" collapsed="false">
      <c r="A521" s="0" t="n">
        <v>25071</v>
      </c>
      <c r="B521" s="0" t="s">
        <v>1114</v>
      </c>
      <c r="C521" s="0" t="s">
        <v>589</v>
      </c>
      <c r="D521" s="0" t="s">
        <v>590</v>
      </c>
      <c r="E521" s="291" t="n">
        <v>2.88</v>
      </c>
    </row>
    <row r="522" customFormat="false" ht="15" hidden="false" customHeight="false" outlineLevel="0" collapsed="false">
      <c r="A522" s="0" t="n">
        <v>44171</v>
      </c>
      <c r="B522" s="0" t="s">
        <v>1115</v>
      </c>
      <c r="C522" s="0" t="s">
        <v>589</v>
      </c>
      <c r="D522" s="0" t="s">
        <v>590</v>
      </c>
      <c r="E522" s="291" t="n">
        <v>18.16</v>
      </c>
    </row>
    <row r="523" customFormat="false" ht="15" hidden="false" customHeight="false" outlineLevel="0" collapsed="false">
      <c r="A523" s="0" t="n">
        <v>38395</v>
      </c>
      <c r="B523" s="0" t="s">
        <v>1116</v>
      </c>
      <c r="C523" s="0" t="s">
        <v>589</v>
      </c>
      <c r="D523" s="0" t="s">
        <v>590</v>
      </c>
      <c r="E523" s="291" t="n">
        <v>7.71</v>
      </c>
    </row>
    <row r="524" customFormat="false" ht="15" hidden="false" customHeight="false" outlineLevel="0" collapsed="false">
      <c r="A524" s="0" t="n">
        <v>34583</v>
      </c>
      <c r="B524" s="0" t="s">
        <v>1117</v>
      </c>
      <c r="C524" s="0" t="s">
        <v>1019</v>
      </c>
      <c r="D524" s="0" t="s">
        <v>590</v>
      </c>
      <c r="E524" s="291" t="n">
        <v>61.14</v>
      </c>
    </row>
    <row r="525" customFormat="false" ht="15" hidden="false" customHeight="false" outlineLevel="0" collapsed="false">
      <c r="A525" s="0" t="n">
        <v>34584</v>
      </c>
      <c r="B525" s="0" t="s">
        <v>1118</v>
      </c>
      <c r="C525" s="0" t="s">
        <v>1019</v>
      </c>
      <c r="D525" s="0" t="s">
        <v>590</v>
      </c>
      <c r="E525" s="291" t="n">
        <v>44.83</v>
      </c>
    </row>
    <row r="526" customFormat="false" ht="15" hidden="false" customHeight="false" outlineLevel="0" collapsed="false">
      <c r="A526" s="0" t="n">
        <v>709</v>
      </c>
      <c r="B526" s="0" t="s">
        <v>1119</v>
      </c>
      <c r="C526" s="0" t="s">
        <v>1019</v>
      </c>
      <c r="D526" s="0" t="s">
        <v>592</v>
      </c>
      <c r="E526" s="291" t="n">
        <v>813.39</v>
      </c>
    </row>
    <row r="527" customFormat="false" ht="15" hidden="false" customHeight="false" outlineLevel="0" collapsed="false">
      <c r="A527" s="0" t="n">
        <v>34599</v>
      </c>
      <c r="B527" s="0" t="s">
        <v>1120</v>
      </c>
      <c r="C527" s="0" t="s">
        <v>589</v>
      </c>
      <c r="D527" s="0" t="s">
        <v>590</v>
      </c>
      <c r="E527" s="291" t="n">
        <v>2.95</v>
      </c>
    </row>
    <row r="528" customFormat="false" ht="15" hidden="false" customHeight="false" outlineLevel="0" collapsed="false">
      <c r="A528" s="0" t="n">
        <v>34592</v>
      </c>
      <c r="B528" s="0" t="s">
        <v>1121</v>
      </c>
      <c r="C528" s="0" t="s">
        <v>589</v>
      </c>
      <c r="D528" s="0" t="s">
        <v>590</v>
      </c>
      <c r="E528" s="291" t="n">
        <v>3.29</v>
      </c>
    </row>
    <row r="529" customFormat="false" ht="15" hidden="false" customHeight="false" outlineLevel="0" collapsed="false">
      <c r="A529" s="0" t="n">
        <v>37103</v>
      </c>
      <c r="B529" s="0" t="s">
        <v>1122</v>
      </c>
      <c r="C529" s="0" t="s">
        <v>589</v>
      </c>
      <c r="D529" s="0" t="s">
        <v>590</v>
      </c>
      <c r="E529" s="291" t="n">
        <v>3.76</v>
      </c>
    </row>
    <row r="530" customFormat="false" ht="15" hidden="false" customHeight="false" outlineLevel="0" collapsed="false">
      <c r="A530" s="0" t="n">
        <v>34555</v>
      </c>
      <c r="B530" s="0" t="s">
        <v>1123</v>
      </c>
      <c r="C530" s="0" t="s">
        <v>589</v>
      </c>
      <c r="D530" s="0" t="s">
        <v>590</v>
      </c>
      <c r="E530" s="291" t="n">
        <v>4.78</v>
      </c>
    </row>
    <row r="531" customFormat="false" ht="15" hidden="false" customHeight="false" outlineLevel="0" collapsed="false">
      <c r="A531" s="0" t="n">
        <v>674</v>
      </c>
      <c r="B531" s="0" t="s">
        <v>1124</v>
      </c>
      <c r="C531" s="0" t="s">
        <v>1019</v>
      </c>
      <c r="D531" s="0" t="s">
        <v>592</v>
      </c>
      <c r="E531" s="291" t="n">
        <v>77.61</v>
      </c>
    </row>
    <row r="532" customFormat="false" ht="15" hidden="false" customHeight="false" outlineLevel="0" collapsed="false">
      <c r="A532" s="0" t="n">
        <v>34600</v>
      </c>
      <c r="B532" s="0" t="s">
        <v>1125</v>
      </c>
      <c r="C532" s="0" t="s">
        <v>1019</v>
      </c>
      <c r="D532" s="0" t="s">
        <v>592</v>
      </c>
      <c r="E532" s="291" t="n">
        <v>114</v>
      </c>
    </row>
    <row r="533" customFormat="false" ht="15" hidden="false" customHeight="false" outlineLevel="0" collapsed="false">
      <c r="A533" s="0" t="n">
        <v>652</v>
      </c>
      <c r="B533" s="0" t="s">
        <v>1126</v>
      </c>
      <c r="C533" s="0" t="s">
        <v>1019</v>
      </c>
      <c r="D533" s="0" t="s">
        <v>592</v>
      </c>
      <c r="E533" s="291" t="n">
        <v>174.63</v>
      </c>
    </row>
    <row r="534" customFormat="false" ht="15" hidden="false" customHeight="false" outlineLevel="0" collapsed="false">
      <c r="A534" s="0" t="n">
        <v>651</v>
      </c>
      <c r="B534" s="0" t="s">
        <v>1127</v>
      </c>
      <c r="C534" s="0" t="s">
        <v>589</v>
      </c>
      <c r="D534" s="0" t="s">
        <v>590</v>
      </c>
      <c r="E534" s="291" t="n">
        <v>3.62</v>
      </c>
    </row>
    <row r="535" customFormat="false" ht="15" hidden="false" customHeight="false" outlineLevel="0" collapsed="false">
      <c r="A535" s="0" t="n">
        <v>654</v>
      </c>
      <c r="B535" s="0" t="s">
        <v>1128</v>
      </c>
      <c r="C535" s="0" t="s">
        <v>589</v>
      </c>
      <c r="D535" s="0" t="s">
        <v>590</v>
      </c>
      <c r="E535" s="291" t="n">
        <v>4.49</v>
      </c>
    </row>
    <row r="536" customFormat="false" ht="15" hidden="false" customHeight="false" outlineLevel="0" collapsed="false">
      <c r="A536" s="0" t="n">
        <v>650</v>
      </c>
      <c r="B536" s="0" t="s">
        <v>1129</v>
      </c>
      <c r="C536" s="0" t="s">
        <v>589</v>
      </c>
      <c r="D536" s="0" t="s">
        <v>597</v>
      </c>
      <c r="E536" s="291" t="n">
        <v>2.9</v>
      </c>
    </row>
    <row r="537" customFormat="false" ht="15" hidden="false" customHeight="false" outlineLevel="0" collapsed="false">
      <c r="A537" s="0" t="n">
        <v>718</v>
      </c>
      <c r="B537" s="0" t="s">
        <v>1130</v>
      </c>
      <c r="C537" s="0" t="s">
        <v>589</v>
      </c>
      <c r="D537" s="0" t="s">
        <v>590</v>
      </c>
      <c r="E537" s="291" t="n">
        <v>29.64</v>
      </c>
    </row>
    <row r="538" customFormat="false" ht="15" hidden="false" customHeight="false" outlineLevel="0" collapsed="false">
      <c r="A538" s="0" t="n">
        <v>11981</v>
      </c>
      <c r="B538" s="0" t="s">
        <v>1131</v>
      </c>
      <c r="C538" s="0" t="s">
        <v>589</v>
      </c>
      <c r="D538" s="0" t="s">
        <v>590</v>
      </c>
      <c r="E538" s="291" t="n">
        <v>28.8</v>
      </c>
    </row>
    <row r="539" customFormat="false" ht="15" hidden="false" customHeight="false" outlineLevel="0" collapsed="false">
      <c r="A539" s="0" t="n">
        <v>34586</v>
      </c>
      <c r="B539" s="0" t="s">
        <v>1132</v>
      </c>
      <c r="C539" s="0" t="s">
        <v>589</v>
      </c>
      <c r="D539" s="0" t="s">
        <v>590</v>
      </c>
      <c r="E539" s="291" t="n">
        <v>2.5</v>
      </c>
    </row>
    <row r="540" customFormat="false" ht="15" hidden="false" customHeight="false" outlineLevel="0" collapsed="false">
      <c r="A540" s="0" t="n">
        <v>38603</v>
      </c>
      <c r="B540" s="0" t="s">
        <v>1133</v>
      </c>
      <c r="C540" s="0" t="s">
        <v>589</v>
      </c>
      <c r="D540" s="0" t="s">
        <v>590</v>
      </c>
      <c r="E540" s="291" t="n">
        <v>3.02</v>
      </c>
    </row>
    <row r="541" customFormat="false" ht="15" hidden="false" customHeight="false" outlineLevel="0" collapsed="false">
      <c r="A541" s="0" t="n">
        <v>34588</v>
      </c>
      <c r="B541" s="0" t="s">
        <v>1134</v>
      </c>
      <c r="C541" s="0" t="s">
        <v>589</v>
      </c>
      <c r="D541" s="0" t="s">
        <v>590</v>
      </c>
      <c r="E541" s="291" t="n">
        <v>3.26</v>
      </c>
    </row>
    <row r="542" customFormat="false" ht="15" hidden="false" customHeight="false" outlineLevel="0" collapsed="false">
      <c r="A542" s="0" t="n">
        <v>34590</v>
      </c>
      <c r="B542" s="0" t="s">
        <v>1135</v>
      </c>
      <c r="C542" s="0" t="s">
        <v>589</v>
      </c>
      <c r="D542" s="0" t="s">
        <v>590</v>
      </c>
      <c r="E542" s="291" t="n">
        <v>2.98</v>
      </c>
    </row>
    <row r="543" customFormat="false" ht="15" hidden="false" customHeight="false" outlineLevel="0" collapsed="false">
      <c r="A543" s="0" t="n">
        <v>34591</v>
      </c>
      <c r="B543" s="0" t="s">
        <v>1136</v>
      </c>
      <c r="C543" s="0" t="s">
        <v>589</v>
      </c>
      <c r="D543" s="0" t="s">
        <v>590</v>
      </c>
      <c r="E543" s="291" t="n">
        <v>4.04</v>
      </c>
    </row>
    <row r="544" customFormat="false" ht="15" hidden="false" customHeight="false" outlineLevel="0" collapsed="false">
      <c r="A544" s="0" t="n">
        <v>41372</v>
      </c>
      <c r="B544" s="0" t="s">
        <v>1137</v>
      </c>
      <c r="C544" s="0" t="s">
        <v>1019</v>
      </c>
      <c r="D544" s="0" t="s">
        <v>592</v>
      </c>
      <c r="E544" s="291" t="n">
        <v>108.92</v>
      </c>
    </row>
    <row r="545" customFormat="false" ht="15" hidden="false" customHeight="false" outlineLevel="0" collapsed="false">
      <c r="A545" s="0" t="n">
        <v>41371</v>
      </c>
      <c r="B545" s="0" t="s">
        <v>1138</v>
      </c>
      <c r="C545" s="0" t="s">
        <v>1019</v>
      </c>
      <c r="D545" s="0" t="s">
        <v>592</v>
      </c>
      <c r="E545" s="291" t="n">
        <v>64.38</v>
      </c>
    </row>
    <row r="546" customFormat="false" ht="15" hidden="false" customHeight="false" outlineLevel="0" collapsed="false">
      <c r="A546" s="0" t="n">
        <v>40517</v>
      </c>
      <c r="B546" s="0" t="s">
        <v>1139</v>
      </c>
      <c r="C546" s="0" t="s">
        <v>1019</v>
      </c>
      <c r="D546" s="0" t="s">
        <v>590</v>
      </c>
      <c r="E546" s="291" t="n">
        <v>60.62</v>
      </c>
    </row>
    <row r="547" customFormat="false" ht="15" hidden="false" customHeight="false" outlineLevel="0" collapsed="false">
      <c r="A547" s="0" t="n">
        <v>40515</v>
      </c>
      <c r="B547" s="0" t="s">
        <v>1140</v>
      </c>
      <c r="C547" s="0" t="s">
        <v>1019</v>
      </c>
      <c r="D547" s="0" t="s">
        <v>590</v>
      </c>
      <c r="E547" s="291" t="n">
        <v>136.39</v>
      </c>
    </row>
    <row r="548" customFormat="false" ht="15" hidden="false" customHeight="false" outlineLevel="0" collapsed="false">
      <c r="A548" s="0" t="n">
        <v>40529</v>
      </c>
      <c r="B548" s="0" t="s">
        <v>1141</v>
      </c>
      <c r="C548" s="0" t="s">
        <v>1019</v>
      </c>
      <c r="D548" s="0" t="s">
        <v>590</v>
      </c>
      <c r="E548" s="291" t="n">
        <v>87.14</v>
      </c>
    </row>
    <row r="549" customFormat="false" ht="15" hidden="false" customHeight="false" outlineLevel="0" collapsed="false">
      <c r="A549" s="0" t="n">
        <v>36170</v>
      </c>
      <c r="B549" s="0" t="s">
        <v>1142</v>
      </c>
      <c r="C549" s="0" t="s">
        <v>1019</v>
      </c>
      <c r="D549" s="0" t="s">
        <v>597</v>
      </c>
      <c r="E549" s="291" t="n">
        <v>72.3</v>
      </c>
    </row>
    <row r="550" customFormat="false" ht="15" hidden="false" customHeight="false" outlineLevel="0" collapsed="false">
      <c r="A550" s="0" t="n">
        <v>40524</v>
      </c>
      <c r="B550" s="0" t="s">
        <v>1143</v>
      </c>
      <c r="C550" s="0" t="s">
        <v>1019</v>
      </c>
      <c r="D550" s="0" t="s">
        <v>590</v>
      </c>
      <c r="E550" s="291" t="n">
        <v>85.24</v>
      </c>
    </row>
    <row r="551" customFormat="false" ht="15" hidden="false" customHeight="false" outlineLevel="0" collapsed="false">
      <c r="A551" s="0" t="n">
        <v>36156</v>
      </c>
      <c r="B551" s="0" t="s">
        <v>1144</v>
      </c>
      <c r="C551" s="0" t="s">
        <v>1019</v>
      </c>
      <c r="D551" s="0" t="s">
        <v>590</v>
      </c>
      <c r="E551" s="291" t="n">
        <v>66.3</v>
      </c>
    </row>
    <row r="552" customFormat="false" ht="15" hidden="false" customHeight="false" outlineLevel="0" collapsed="false">
      <c r="A552" s="0" t="n">
        <v>36155</v>
      </c>
      <c r="B552" s="0" t="s">
        <v>1145</v>
      </c>
      <c r="C552" s="0" t="s">
        <v>1019</v>
      </c>
      <c r="D552" s="0" t="s">
        <v>590</v>
      </c>
      <c r="E552" s="291" t="n">
        <v>57.23</v>
      </c>
    </row>
    <row r="553" customFormat="false" ht="15" hidden="false" customHeight="false" outlineLevel="0" collapsed="false">
      <c r="A553" s="0" t="n">
        <v>36154</v>
      </c>
      <c r="B553" s="0" t="s">
        <v>1146</v>
      </c>
      <c r="C553" s="0" t="s">
        <v>1019</v>
      </c>
      <c r="D553" s="0" t="s">
        <v>590</v>
      </c>
      <c r="E553" s="291" t="n">
        <v>79.56</v>
      </c>
    </row>
    <row r="554" customFormat="false" ht="15" hidden="false" customHeight="false" outlineLevel="0" collapsed="false">
      <c r="A554" s="0" t="n">
        <v>695</v>
      </c>
      <c r="B554" s="0" t="s">
        <v>1147</v>
      </c>
      <c r="C554" s="0" t="s">
        <v>1019</v>
      </c>
      <c r="D554" s="0" t="s">
        <v>590</v>
      </c>
      <c r="E554" s="291" t="n">
        <v>58.44</v>
      </c>
    </row>
    <row r="555" customFormat="false" ht="15" hidden="false" customHeight="false" outlineLevel="0" collapsed="false">
      <c r="A555" s="0" t="n">
        <v>679</v>
      </c>
      <c r="B555" s="0" t="s">
        <v>1148</v>
      </c>
      <c r="C555" s="0" t="s">
        <v>1019</v>
      </c>
      <c r="D555" s="0" t="s">
        <v>590</v>
      </c>
      <c r="E555" s="291" t="n">
        <v>87.14</v>
      </c>
    </row>
    <row r="556" customFormat="false" ht="15" hidden="false" customHeight="false" outlineLevel="0" collapsed="false">
      <c r="A556" s="0" t="n">
        <v>711</v>
      </c>
      <c r="B556" s="0" t="s">
        <v>1149</v>
      </c>
      <c r="C556" s="0" t="s">
        <v>1019</v>
      </c>
      <c r="D556" s="0" t="s">
        <v>590</v>
      </c>
      <c r="E556" s="291" t="n">
        <v>57.64</v>
      </c>
    </row>
    <row r="557" customFormat="false" ht="15" hidden="false" customHeight="false" outlineLevel="0" collapsed="false">
      <c r="A557" s="0" t="n">
        <v>712</v>
      </c>
      <c r="B557" s="0" t="s">
        <v>1150</v>
      </c>
      <c r="C557" s="0" t="s">
        <v>1019</v>
      </c>
      <c r="D557" s="0" t="s">
        <v>590</v>
      </c>
      <c r="E557" s="291" t="n">
        <v>72.61</v>
      </c>
    </row>
    <row r="558" customFormat="false" ht="15" hidden="false" customHeight="false" outlineLevel="0" collapsed="false">
      <c r="A558" s="0" t="n">
        <v>12614</v>
      </c>
      <c r="B558" s="0" t="s">
        <v>1151</v>
      </c>
      <c r="C558" s="0" t="s">
        <v>589</v>
      </c>
      <c r="D558" s="0" t="s">
        <v>592</v>
      </c>
      <c r="E558" s="291" t="n">
        <v>22.83</v>
      </c>
    </row>
    <row r="559" customFormat="false" ht="15" hidden="false" customHeight="false" outlineLevel="0" collapsed="false">
      <c r="A559" s="0" t="n">
        <v>6140</v>
      </c>
      <c r="B559" s="0" t="s">
        <v>1152</v>
      </c>
      <c r="C559" s="0" t="s">
        <v>589</v>
      </c>
      <c r="D559" s="0" t="s">
        <v>590</v>
      </c>
      <c r="E559" s="291" t="n">
        <v>5.21</v>
      </c>
    </row>
    <row r="560" customFormat="false" ht="15" hidden="false" customHeight="false" outlineLevel="0" collapsed="false">
      <c r="A560" s="0" t="n">
        <v>38399</v>
      </c>
      <c r="B560" s="0" t="s">
        <v>1153</v>
      </c>
      <c r="C560" s="0" t="s">
        <v>589</v>
      </c>
      <c r="D560" s="0" t="s">
        <v>590</v>
      </c>
      <c r="E560" s="291" t="n">
        <v>291.01</v>
      </c>
    </row>
    <row r="561" customFormat="false" ht="15" hidden="false" customHeight="false" outlineLevel="0" collapsed="false">
      <c r="A561" s="0" t="n">
        <v>735</v>
      </c>
      <c r="B561" s="0" t="s">
        <v>1154</v>
      </c>
      <c r="C561" s="0" t="s">
        <v>589</v>
      </c>
      <c r="D561" s="0" t="s">
        <v>590</v>
      </c>
      <c r="E561" s="292" t="n">
        <v>3348.97</v>
      </c>
    </row>
    <row r="562" customFormat="false" ht="15" hidden="false" customHeight="false" outlineLevel="0" collapsed="false">
      <c r="A562" s="0" t="n">
        <v>736</v>
      </c>
      <c r="B562" s="0" t="s">
        <v>1155</v>
      </c>
      <c r="C562" s="0" t="s">
        <v>589</v>
      </c>
      <c r="D562" s="0" t="s">
        <v>590</v>
      </c>
      <c r="E562" s="292" t="n">
        <v>2815.88</v>
      </c>
    </row>
    <row r="563" customFormat="false" ht="15" hidden="false" customHeight="false" outlineLevel="0" collapsed="false">
      <c r="A563" s="0" t="n">
        <v>729</v>
      </c>
      <c r="B563" s="0" t="s">
        <v>1156</v>
      </c>
      <c r="C563" s="0" t="s">
        <v>589</v>
      </c>
      <c r="D563" s="0" t="s">
        <v>597</v>
      </c>
      <c r="E563" s="292" t="n">
        <v>1147.5</v>
      </c>
    </row>
    <row r="564" customFormat="false" ht="15" hidden="false" customHeight="false" outlineLevel="0" collapsed="false">
      <c r="A564" s="0" t="n">
        <v>39925</v>
      </c>
      <c r="B564" s="0" t="s">
        <v>1157</v>
      </c>
      <c r="C564" s="0" t="s">
        <v>589</v>
      </c>
      <c r="D564" s="0" t="s">
        <v>590</v>
      </c>
      <c r="E564" s="292" t="n">
        <v>16581.27</v>
      </c>
    </row>
    <row r="565" customFormat="false" ht="15" hidden="false" customHeight="false" outlineLevel="0" collapsed="false">
      <c r="A565" s="0" t="n">
        <v>731</v>
      </c>
      <c r="B565" s="0" t="s">
        <v>1158</v>
      </c>
      <c r="C565" s="0" t="s">
        <v>589</v>
      </c>
      <c r="D565" s="0" t="s">
        <v>590</v>
      </c>
      <c r="E565" s="292" t="n">
        <v>1116.8</v>
      </c>
    </row>
    <row r="566" customFormat="false" ht="15" hidden="false" customHeight="false" outlineLevel="0" collapsed="false">
      <c r="A566" s="0" t="n">
        <v>10575</v>
      </c>
      <c r="B566" s="0" t="s">
        <v>1159</v>
      </c>
      <c r="C566" s="0" t="s">
        <v>589</v>
      </c>
      <c r="D566" s="0" t="s">
        <v>590</v>
      </c>
      <c r="E566" s="292" t="n">
        <v>1742.85</v>
      </c>
    </row>
    <row r="567" customFormat="false" ht="15" hidden="false" customHeight="false" outlineLevel="0" collapsed="false">
      <c r="A567" s="0" t="n">
        <v>733</v>
      </c>
      <c r="B567" s="0" t="s">
        <v>1160</v>
      </c>
      <c r="C567" s="0" t="s">
        <v>589</v>
      </c>
      <c r="D567" s="0" t="s">
        <v>590</v>
      </c>
      <c r="E567" s="292" t="n">
        <v>1908.21</v>
      </c>
    </row>
    <row r="568" customFormat="false" ht="15" hidden="false" customHeight="false" outlineLevel="0" collapsed="false">
      <c r="A568" s="0" t="n">
        <v>732</v>
      </c>
      <c r="B568" s="0" t="s">
        <v>1161</v>
      </c>
      <c r="C568" s="0" t="s">
        <v>589</v>
      </c>
      <c r="D568" s="0" t="s">
        <v>590</v>
      </c>
      <c r="E568" s="292" t="n">
        <v>1882.55</v>
      </c>
    </row>
    <row r="569" customFormat="false" ht="15" hidden="false" customHeight="false" outlineLevel="0" collapsed="false">
      <c r="A569" s="0" t="n">
        <v>737</v>
      </c>
      <c r="B569" s="0" t="s">
        <v>1162</v>
      </c>
      <c r="C569" s="0" t="s">
        <v>589</v>
      </c>
      <c r="D569" s="0" t="s">
        <v>590</v>
      </c>
      <c r="E569" s="292" t="n">
        <v>10556.81</v>
      </c>
    </row>
    <row r="570" customFormat="false" ht="15" hidden="false" customHeight="false" outlineLevel="0" collapsed="false">
      <c r="A570" s="0" t="n">
        <v>738</v>
      </c>
      <c r="B570" s="0" t="s">
        <v>1163</v>
      </c>
      <c r="C570" s="0" t="s">
        <v>589</v>
      </c>
      <c r="D570" s="0" t="s">
        <v>590</v>
      </c>
      <c r="E570" s="292" t="n">
        <v>4895.12</v>
      </c>
    </row>
    <row r="571" customFormat="false" ht="15" hidden="false" customHeight="false" outlineLevel="0" collapsed="false">
      <c r="A571" s="0" t="n">
        <v>740</v>
      </c>
      <c r="B571" s="0" t="s">
        <v>1164</v>
      </c>
      <c r="C571" s="0" t="s">
        <v>589</v>
      </c>
      <c r="D571" s="0" t="s">
        <v>590</v>
      </c>
      <c r="E571" s="292" t="n">
        <v>9931.18</v>
      </c>
    </row>
    <row r="572" customFormat="false" ht="15" hidden="false" customHeight="false" outlineLevel="0" collapsed="false">
      <c r="A572" s="0" t="n">
        <v>734</v>
      </c>
      <c r="B572" s="0" t="s">
        <v>1165</v>
      </c>
      <c r="C572" s="0" t="s">
        <v>589</v>
      </c>
      <c r="D572" s="0" t="s">
        <v>590</v>
      </c>
      <c r="E572" s="292" t="n">
        <v>2018.09</v>
      </c>
    </row>
    <row r="573" customFormat="false" ht="15" hidden="false" customHeight="false" outlineLevel="0" collapsed="false">
      <c r="A573" s="0" t="n">
        <v>39008</v>
      </c>
      <c r="B573" s="0" t="s">
        <v>1166</v>
      </c>
      <c r="C573" s="0" t="s">
        <v>589</v>
      </c>
      <c r="D573" s="0" t="s">
        <v>590</v>
      </c>
      <c r="E573" s="292" t="n">
        <v>60951.52</v>
      </c>
    </row>
    <row r="574" customFormat="false" ht="15" hidden="false" customHeight="false" outlineLevel="0" collapsed="false">
      <c r="A574" s="0" t="n">
        <v>39009</v>
      </c>
      <c r="B574" s="0" t="s">
        <v>1167</v>
      </c>
      <c r="C574" s="0" t="s">
        <v>589</v>
      </c>
      <c r="D574" s="0" t="s">
        <v>590</v>
      </c>
      <c r="E574" s="292" t="n">
        <v>65302</v>
      </c>
    </row>
    <row r="575" customFormat="false" ht="15" hidden="false" customHeight="false" outlineLevel="0" collapsed="false">
      <c r="A575" s="0" t="n">
        <v>10587</v>
      </c>
      <c r="B575" s="0" t="s">
        <v>1168</v>
      </c>
      <c r="C575" s="0" t="s">
        <v>589</v>
      </c>
      <c r="D575" s="0" t="s">
        <v>592</v>
      </c>
      <c r="E575" s="292" t="n">
        <v>3582.6</v>
      </c>
    </row>
    <row r="576" customFormat="false" ht="15" hidden="false" customHeight="false" outlineLevel="0" collapsed="false">
      <c r="A576" s="0" t="n">
        <v>759</v>
      </c>
      <c r="B576" s="0" t="s">
        <v>1169</v>
      </c>
      <c r="C576" s="0" t="s">
        <v>589</v>
      </c>
      <c r="D576" s="0" t="s">
        <v>592</v>
      </c>
      <c r="E576" s="292" t="n">
        <v>5151.08</v>
      </c>
    </row>
    <row r="577" customFormat="false" ht="15" hidden="false" customHeight="false" outlineLevel="0" collapsed="false">
      <c r="A577" s="0" t="n">
        <v>761</v>
      </c>
      <c r="B577" s="0" t="s">
        <v>1170</v>
      </c>
      <c r="C577" s="0" t="s">
        <v>589</v>
      </c>
      <c r="D577" s="0" t="s">
        <v>592</v>
      </c>
      <c r="E577" s="292" t="n">
        <v>8731.51</v>
      </c>
    </row>
    <row r="578" customFormat="false" ht="15" hidden="false" customHeight="false" outlineLevel="0" collapsed="false">
      <c r="A578" s="0" t="n">
        <v>750</v>
      </c>
      <c r="B578" s="0" t="s">
        <v>1171</v>
      </c>
      <c r="C578" s="0" t="s">
        <v>589</v>
      </c>
      <c r="D578" s="0" t="s">
        <v>592</v>
      </c>
      <c r="E578" s="292" t="n">
        <v>8289.87</v>
      </c>
    </row>
    <row r="579" customFormat="false" ht="15" hidden="false" customHeight="false" outlineLevel="0" collapsed="false">
      <c r="A579" s="0" t="n">
        <v>755</v>
      </c>
      <c r="B579" s="0" t="s">
        <v>1172</v>
      </c>
      <c r="C579" s="0" t="s">
        <v>589</v>
      </c>
      <c r="D579" s="0" t="s">
        <v>592</v>
      </c>
      <c r="E579" s="292" t="n">
        <v>34017.63</v>
      </c>
    </row>
    <row r="580" customFormat="false" ht="15" hidden="false" customHeight="false" outlineLevel="0" collapsed="false">
      <c r="A580" s="0" t="n">
        <v>749</v>
      </c>
      <c r="B580" s="0" t="s">
        <v>1173</v>
      </c>
      <c r="C580" s="0" t="s">
        <v>589</v>
      </c>
      <c r="D580" s="0" t="s">
        <v>592</v>
      </c>
      <c r="E580" s="292" t="n">
        <v>12511.05</v>
      </c>
    </row>
    <row r="581" customFormat="false" ht="15" hidden="false" customHeight="false" outlineLevel="0" collapsed="false">
      <c r="A581" s="0" t="n">
        <v>756</v>
      </c>
      <c r="B581" s="0" t="s">
        <v>1174</v>
      </c>
      <c r="C581" s="0" t="s">
        <v>589</v>
      </c>
      <c r="D581" s="0" t="s">
        <v>592</v>
      </c>
      <c r="E581" s="292" t="n">
        <v>37100.78</v>
      </c>
    </row>
    <row r="582" customFormat="false" ht="15" hidden="false" customHeight="false" outlineLevel="0" collapsed="false">
      <c r="A582" s="0" t="n">
        <v>757</v>
      </c>
      <c r="B582" s="0" t="s">
        <v>1175</v>
      </c>
      <c r="C582" s="0" t="s">
        <v>589</v>
      </c>
      <c r="D582" s="0" t="s">
        <v>592</v>
      </c>
      <c r="E582" s="292" t="n">
        <v>16846.12</v>
      </c>
    </row>
    <row r="583" customFormat="false" ht="15" hidden="false" customHeight="false" outlineLevel="0" collapsed="false">
      <c r="A583" s="0" t="n">
        <v>10588</v>
      </c>
      <c r="B583" s="0" t="s">
        <v>1176</v>
      </c>
      <c r="C583" s="0" t="s">
        <v>589</v>
      </c>
      <c r="D583" s="0" t="s">
        <v>592</v>
      </c>
      <c r="E583" s="292" t="n">
        <v>3719.2</v>
      </c>
    </row>
    <row r="584" customFormat="false" ht="15" hidden="false" customHeight="false" outlineLevel="0" collapsed="false">
      <c r="A584" s="0" t="n">
        <v>10592</v>
      </c>
      <c r="B584" s="0" t="s">
        <v>1177</v>
      </c>
      <c r="C584" s="0" t="s">
        <v>589</v>
      </c>
      <c r="D584" s="0" t="s">
        <v>592</v>
      </c>
      <c r="E584" s="292" t="n">
        <v>4492.3</v>
      </c>
    </row>
    <row r="585" customFormat="false" ht="15" hidden="false" customHeight="false" outlineLevel="0" collapsed="false">
      <c r="A585" s="0" t="n">
        <v>10589</v>
      </c>
      <c r="B585" s="0" t="s">
        <v>1178</v>
      </c>
      <c r="C585" s="0" t="s">
        <v>589</v>
      </c>
      <c r="D585" s="0" t="s">
        <v>592</v>
      </c>
      <c r="E585" s="292" t="n">
        <v>6035.12</v>
      </c>
    </row>
    <row r="586" customFormat="false" ht="15" hidden="false" customHeight="false" outlineLevel="0" collapsed="false">
      <c r="A586" s="0" t="n">
        <v>760</v>
      </c>
      <c r="B586" s="0" t="s">
        <v>1179</v>
      </c>
      <c r="C586" s="0" t="s">
        <v>589</v>
      </c>
      <c r="D586" s="0" t="s">
        <v>592</v>
      </c>
      <c r="E586" s="292" t="n">
        <v>33692.25</v>
      </c>
    </row>
    <row r="587" customFormat="false" ht="15" hidden="false" customHeight="false" outlineLevel="0" collapsed="false">
      <c r="A587" s="0" t="n">
        <v>751</v>
      </c>
      <c r="B587" s="0" t="s">
        <v>1180</v>
      </c>
      <c r="C587" s="0" t="s">
        <v>589</v>
      </c>
      <c r="D587" s="0" t="s">
        <v>592</v>
      </c>
      <c r="E587" s="292" t="n">
        <v>5306.52</v>
      </c>
    </row>
    <row r="588" customFormat="false" ht="15" hidden="false" customHeight="false" outlineLevel="0" collapsed="false">
      <c r="A588" s="0" t="n">
        <v>754</v>
      </c>
      <c r="B588" s="0" t="s">
        <v>1181</v>
      </c>
      <c r="C588" s="0" t="s">
        <v>589</v>
      </c>
      <c r="D588" s="0" t="s">
        <v>592</v>
      </c>
      <c r="E588" s="292" t="n">
        <v>8423.06</v>
      </c>
    </row>
    <row r="589" customFormat="false" ht="15" hidden="false" customHeight="false" outlineLevel="0" collapsed="false">
      <c r="A589" s="0" t="n">
        <v>44489</v>
      </c>
      <c r="B589" s="0" t="s">
        <v>1182</v>
      </c>
      <c r="C589" s="0" t="s">
        <v>589</v>
      </c>
      <c r="D589" s="0" t="s">
        <v>590</v>
      </c>
      <c r="E589" s="292" t="n">
        <v>285267.99</v>
      </c>
    </row>
    <row r="590" customFormat="false" ht="15" hidden="false" customHeight="false" outlineLevel="0" collapsed="false">
      <c r="A590" s="0" t="n">
        <v>39917</v>
      </c>
      <c r="B590" s="0" t="s">
        <v>1183</v>
      </c>
      <c r="C590" s="0" t="s">
        <v>589</v>
      </c>
      <c r="D590" s="0" t="s">
        <v>590</v>
      </c>
      <c r="E590" s="292" t="n">
        <v>93625.94</v>
      </c>
    </row>
    <row r="591" customFormat="false" ht="15" hidden="false" customHeight="false" outlineLevel="0" collapsed="false">
      <c r="A591" s="0" t="n">
        <v>38167</v>
      </c>
      <c r="B591" s="0" t="s">
        <v>1184</v>
      </c>
      <c r="C591" s="0" t="s">
        <v>1033</v>
      </c>
      <c r="D591" s="0" t="s">
        <v>590</v>
      </c>
      <c r="E591" s="291" t="n">
        <v>25.6</v>
      </c>
    </row>
    <row r="592" customFormat="false" ht="15" hidden="false" customHeight="false" outlineLevel="0" collapsed="false">
      <c r="A592" s="0" t="n">
        <v>36145</v>
      </c>
      <c r="B592" s="0" t="s">
        <v>1185</v>
      </c>
      <c r="C592" s="0" t="s">
        <v>1033</v>
      </c>
      <c r="D592" s="0" t="s">
        <v>590</v>
      </c>
      <c r="E592" s="291" t="n">
        <v>38.88</v>
      </c>
    </row>
    <row r="593" customFormat="false" ht="15" hidden="false" customHeight="false" outlineLevel="0" collapsed="false">
      <c r="A593" s="0" t="n">
        <v>12893</v>
      </c>
      <c r="B593" s="0" t="s">
        <v>1186</v>
      </c>
      <c r="C593" s="0" t="s">
        <v>1033</v>
      </c>
      <c r="D593" s="0" t="s">
        <v>590</v>
      </c>
      <c r="E593" s="291" t="n">
        <v>64.8</v>
      </c>
    </row>
    <row r="594" customFormat="false" ht="15" hidden="false" customHeight="false" outlineLevel="0" collapsed="false">
      <c r="A594" s="0" t="n">
        <v>11685</v>
      </c>
      <c r="B594" s="0" t="s">
        <v>1187</v>
      </c>
      <c r="C594" s="0" t="s">
        <v>589</v>
      </c>
      <c r="D594" s="0" t="s">
        <v>590</v>
      </c>
      <c r="E594" s="291" t="n">
        <v>30.84</v>
      </c>
    </row>
    <row r="595" customFormat="false" ht="15" hidden="false" customHeight="false" outlineLevel="0" collapsed="false">
      <c r="A595" s="0" t="n">
        <v>11680</v>
      </c>
      <c r="B595" s="0" t="s">
        <v>1188</v>
      </c>
      <c r="C595" s="0" t="s">
        <v>589</v>
      </c>
      <c r="D595" s="0" t="s">
        <v>590</v>
      </c>
      <c r="E595" s="291" t="n">
        <v>15.7</v>
      </c>
    </row>
    <row r="596" customFormat="false" ht="15" hidden="false" customHeight="false" outlineLevel="0" collapsed="false">
      <c r="A596" s="0" t="n">
        <v>11679</v>
      </c>
      <c r="B596" s="0" t="s">
        <v>1189</v>
      </c>
      <c r="C596" s="0" t="s">
        <v>589</v>
      </c>
      <c r="D596" s="0" t="s">
        <v>590</v>
      </c>
      <c r="E596" s="291" t="n">
        <v>21.29</v>
      </c>
    </row>
    <row r="597" customFormat="false" ht="15" hidden="false" customHeight="false" outlineLevel="0" collapsed="false">
      <c r="A597" s="0" t="n">
        <v>2512</v>
      </c>
      <c r="B597" s="0" t="s">
        <v>1190</v>
      </c>
      <c r="C597" s="0" t="s">
        <v>589</v>
      </c>
      <c r="D597" s="0" t="s">
        <v>590</v>
      </c>
      <c r="E597" s="291" t="n">
        <v>24.95</v>
      </c>
    </row>
    <row r="598" customFormat="false" ht="15" hidden="false" customHeight="false" outlineLevel="0" collapsed="false">
      <c r="A598" s="0" t="n">
        <v>4374</v>
      </c>
      <c r="B598" s="0" t="s">
        <v>1191</v>
      </c>
      <c r="C598" s="0" t="s">
        <v>589</v>
      </c>
      <c r="D598" s="0" t="s">
        <v>590</v>
      </c>
      <c r="E598" s="291" t="n">
        <v>0.74</v>
      </c>
    </row>
    <row r="599" customFormat="false" ht="15" hidden="false" customHeight="false" outlineLevel="0" collapsed="false">
      <c r="A599" s="0" t="n">
        <v>7568</v>
      </c>
      <c r="B599" s="0" t="s">
        <v>1192</v>
      </c>
      <c r="C599" s="0" t="s">
        <v>589</v>
      </c>
      <c r="D599" s="0" t="s">
        <v>590</v>
      </c>
      <c r="E599" s="291" t="n">
        <v>1.22</v>
      </c>
    </row>
    <row r="600" customFormat="false" ht="15" hidden="false" customHeight="false" outlineLevel="0" collapsed="false">
      <c r="A600" s="0" t="n">
        <v>7584</v>
      </c>
      <c r="B600" s="0" t="s">
        <v>1193</v>
      </c>
      <c r="C600" s="0" t="s">
        <v>589</v>
      </c>
      <c r="D600" s="0" t="s">
        <v>590</v>
      </c>
      <c r="E600" s="291" t="n">
        <v>1.87</v>
      </c>
    </row>
    <row r="601" customFormat="false" ht="15" hidden="false" customHeight="false" outlineLevel="0" collapsed="false">
      <c r="A601" s="0" t="n">
        <v>11945</v>
      </c>
      <c r="B601" s="0" t="s">
        <v>1194</v>
      </c>
      <c r="C601" s="0" t="s">
        <v>589</v>
      </c>
      <c r="D601" s="0" t="s">
        <v>590</v>
      </c>
      <c r="E601" s="291" t="n">
        <v>0.12</v>
      </c>
    </row>
    <row r="602" customFormat="false" ht="15" hidden="false" customHeight="false" outlineLevel="0" collapsed="false">
      <c r="A602" s="0" t="n">
        <v>11946</v>
      </c>
      <c r="B602" s="0" t="s">
        <v>1195</v>
      </c>
      <c r="C602" s="0" t="s">
        <v>589</v>
      </c>
      <c r="D602" s="0" t="s">
        <v>590</v>
      </c>
      <c r="E602" s="291" t="n">
        <v>0.13</v>
      </c>
    </row>
    <row r="603" customFormat="false" ht="15" hidden="false" customHeight="false" outlineLevel="0" collapsed="false">
      <c r="A603" s="0" t="n">
        <v>4375</v>
      </c>
      <c r="B603" s="0" t="s">
        <v>1196</v>
      </c>
      <c r="C603" s="0" t="s">
        <v>589</v>
      </c>
      <c r="D603" s="0" t="s">
        <v>597</v>
      </c>
      <c r="E603" s="291" t="n">
        <v>0.2</v>
      </c>
    </row>
    <row r="604" customFormat="false" ht="15" hidden="false" customHeight="false" outlineLevel="0" collapsed="false">
      <c r="A604" s="0" t="n">
        <v>11950</v>
      </c>
      <c r="B604" s="0" t="s">
        <v>1197</v>
      </c>
      <c r="C604" s="0" t="s">
        <v>589</v>
      </c>
      <c r="D604" s="0" t="s">
        <v>590</v>
      </c>
      <c r="E604" s="291" t="n">
        <v>0.41</v>
      </c>
    </row>
    <row r="605" customFormat="false" ht="15" hidden="false" customHeight="false" outlineLevel="0" collapsed="false">
      <c r="A605" s="0" t="n">
        <v>4376</v>
      </c>
      <c r="B605" s="0" t="s">
        <v>1198</v>
      </c>
      <c r="C605" s="0" t="s">
        <v>589</v>
      </c>
      <c r="D605" s="0" t="s">
        <v>590</v>
      </c>
      <c r="E605" s="291" t="n">
        <v>0.39</v>
      </c>
    </row>
    <row r="606" customFormat="false" ht="15" hidden="false" customHeight="false" outlineLevel="0" collapsed="false">
      <c r="A606" s="0" t="n">
        <v>7583</v>
      </c>
      <c r="B606" s="0" t="s">
        <v>1199</v>
      </c>
      <c r="C606" s="0" t="s">
        <v>589</v>
      </c>
      <c r="D606" s="0" t="s">
        <v>590</v>
      </c>
      <c r="E606" s="291" t="n">
        <v>0.83</v>
      </c>
    </row>
    <row r="607" customFormat="false" ht="15" hidden="false" customHeight="false" outlineLevel="0" collapsed="false">
      <c r="A607" s="0" t="n">
        <v>4350</v>
      </c>
      <c r="B607" s="0" t="s">
        <v>1200</v>
      </c>
      <c r="C607" s="0" t="s">
        <v>589</v>
      </c>
      <c r="D607" s="0" t="s">
        <v>592</v>
      </c>
      <c r="E607" s="291" t="n">
        <v>0.59</v>
      </c>
    </row>
    <row r="608" customFormat="false" ht="15" hidden="false" customHeight="false" outlineLevel="0" collapsed="false">
      <c r="A608" s="0" t="n">
        <v>39886</v>
      </c>
      <c r="B608" s="0" t="s">
        <v>1201</v>
      </c>
      <c r="C608" s="0" t="s">
        <v>589</v>
      </c>
      <c r="D608" s="0" t="s">
        <v>592</v>
      </c>
      <c r="E608" s="291" t="n">
        <v>6.35</v>
      </c>
    </row>
    <row r="609" customFormat="false" ht="15" hidden="false" customHeight="false" outlineLevel="0" collapsed="false">
      <c r="A609" s="0" t="n">
        <v>39887</v>
      </c>
      <c r="B609" s="0" t="s">
        <v>1202</v>
      </c>
      <c r="C609" s="0" t="s">
        <v>589</v>
      </c>
      <c r="D609" s="0" t="s">
        <v>592</v>
      </c>
      <c r="E609" s="291" t="n">
        <v>9.53</v>
      </c>
    </row>
    <row r="610" customFormat="false" ht="15" hidden="false" customHeight="false" outlineLevel="0" collapsed="false">
      <c r="A610" s="0" t="n">
        <v>39888</v>
      </c>
      <c r="B610" s="0" t="s">
        <v>1203</v>
      </c>
      <c r="C610" s="0" t="s">
        <v>589</v>
      </c>
      <c r="D610" s="0" t="s">
        <v>592</v>
      </c>
      <c r="E610" s="291" t="n">
        <v>21.8</v>
      </c>
    </row>
    <row r="611" customFormat="false" ht="15" hidden="false" customHeight="false" outlineLevel="0" collapsed="false">
      <c r="A611" s="0" t="n">
        <v>39890</v>
      </c>
      <c r="B611" s="0" t="s">
        <v>1204</v>
      </c>
      <c r="C611" s="0" t="s">
        <v>589</v>
      </c>
      <c r="D611" s="0" t="s">
        <v>592</v>
      </c>
      <c r="E611" s="291" t="n">
        <v>37.22</v>
      </c>
    </row>
    <row r="612" customFormat="false" ht="15" hidden="false" customHeight="false" outlineLevel="0" collapsed="false">
      <c r="A612" s="0" t="n">
        <v>39891</v>
      </c>
      <c r="B612" s="0" t="s">
        <v>1205</v>
      </c>
      <c r="C612" s="0" t="s">
        <v>589</v>
      </c>
      <c r="D612" s="0" t="s">
        <v>592</v>
      </c>
      <c r="E612" s="291" t="n">
        <v>52.48</v>
      </c>
    </row>
    <row r="613" customFormat="false" ht="15" hidden="false" customHeight="false" outlineLevel="0" collapsed="false">
      <c r="A613" s="0" t="n">
        <v>39892</v>
      </c>
      <c r="B613" s="0" t="s">
        <v>1206</v>
      </c>
      <c r="C613" s="0" t="s">
        <v>589</v>
      </c>
      <c r="D613" s="0" t="s">
        <v>592</v>
      </c>
      <c r="E613" s="291" t="n">
        <v>163.58</v>
      </c>
    </row>
    <row r="614" customFormat="false" ht="15" hidden="false" customHeight="false" outlineLevel="0" collapsed="false">
      <c r="A614" s="0" t="n">
        <v>790</v>
      </c>
      <c r="B614" s="0" t="s">
        <v>1207</v>
      </c>
      <c r="C614" s="0" t="s">
        <v>589</v>
      </c>
      <c r="D614" s="0" t="s">
        <v>592</v>
      </c>
      <c r="E614" s="291" t="n">
        <v>21.7</v>
      </c>
    </row>
    <row r="615" customFormat="false" ht="15" hidden="false" customHeight="false" outlineLevel="0" collapsed="false">
      <c r="A615" s="0" t="n">
        <v>766</v>
      </c>
      <c r="B615" s="0" t="s">
        <v>1208</v>
      </c>
      <c r="C615" s="0" t="s">
        <v>589</v>
      </c>
      <c r="D615" s="0" t="s">
        <v>592</v>
      </c>
      <c r="E615" s="291" t="n">
        <v>21.7</v>
      </c>
    </row>
    <row r="616" customFormat="false" ht="15" hidden="false" customHeight="false" outlineLevel="0" collapsed="false">
      <c r="A616" s="0" t="n">
        <v>791</v>
      </c>
      <c r="B616" s="0" t="s">
        <v>1209</v>
      </c>
      <c r="C616" s="0" t="s">
        <v>589</v>
      </c>
      <c r="D616" s="0" t="s">
        <v>592</v>
      </c>
      <c r="E616" s="291" t="n">
        <v>21.7</v>
      </c>
    </row>
    <row r="617" customFormat="false" ht="15" hidden="false" customHeight="false" outlineLevel="0" collapsed="false">
      <c r="A617" s="0" t="n">
        <v>767</v>
      </c>
      <c r="B617" s="0" t="s">
        <v>1210</v>
      </c>
      <c r="C617" s="0" t="s">
        <v>589</v>
      </c>
      <c r="D617" s="0" t="s">
        <v>592</v>
      </c>
      <c r="E617" s="291" t="n">
        <v>21.7</v>
      </c>
    </row>
    <row r="618" customFormat="false" ht="15" hidden="false" customHeight="false" outlineLevel="0" collapsed="false">
      <c r="A618" s="0" t="n">
        <v>768</v>
      </c>
      <c r="B618" s="0" t="s">
        <v>1211</v>
      </c>
      <c r="C618" s="0" t="s">
        <v>589</v>
      </c>
      <c r="D618" s="0" t="s">
        <v>592</v>
      </c>
      <c r="E618" s="291" t="n">
        <v>17.04</v>
      </c>
    </row>
    <row r="619" customFormat="false" ht="15" hidden="false" customHeight="false" outlineLevel="0" collapsed="false">
      <c r="A619" s="0" t="n">
        <v>789</v>
      </c>
      <c r="B619" s="0" t="s">
        <v>1212</v>
      </c>
      <c r="C619" s="0" t="s">
        <v>589</v>
      </c>
      <c r="D619" s="0" t="s">
        <v>592</v>
      </c>
      <c r="E619" s="291" t="n">
        <v>16.68</v>
      </c>
    </row>
    <row r="620" customFormat="false" ht="15" hidden="false" customHeight="false" outlineLevel="0" collapsed="false">
      <c r="A620" s="0" t="n">
        <v>769</v>
      </c>
      <c r="B620" s="0" t="s">
        <v>1213</v>
      </c>
      <c r="C620" s="0" t="s">
        <v>589</v>
      </c>
      <c r="D620" s="0" t="s">
        <v>592</v>
      </c>
      <c r="E620" s="291" t="n">
        <v>17.04</v>
      </c>
    </row>
    <row r="621" customFormat="false" ht="15" hidden="false" customHeight="false" outlineLevel="0" collapsed="false">
      <c r="A621" s="0" t="n">
        <v>770</v>
      </c>
      <c r="B621" s="0" t="s">
        <v>1214</v>
      </c>
      <c r="C621" s="0" t="s">
        <v>589</v>
      </c>
      <c r="D621" s="0" t="s">
        <v>592</v>
      </c>
      <c r="E621" s="291" t="n">
        <v>6.01</v>
      </c>
    </row>
    <row r="622" customFormat="false" ht="15" hidden="false" customHeight="false" outlineLevel="0" collapsed="false">
      <c r="A622" s="0" t="n">
        <v>12394</v>
      </c>
      <c r="B622" s="0" t="s">
        <v>1215</v>
      </c>
      <c r="C622" s="0" t="s">
        <v>589</v>
      </c>
      <c r="D622" s="0" t="s">
        <v>592</v>
      </c>
      <c r="E622" s="291" t="n">
        <v>6.01</v>
      </c>
    </row>
    <row r="623" customFormat="false" ht="15" hidden="false" customHeight="false" outlineLevel="0" collapsed="false">
      <c r="A623" s="0" t="n">
        <v>764</v>
      </c>
      <c r="B623" s="0" t="s">
        <v>1216</v>
      </c>
      <c r="C623" s="0" t="s">
        <v>589</v>
      </c>
      <c r="D623" s="0" t="s">
        <v>592</v>
      </c>
      <c r="E623" s="291" t="n">
        <v>10.49</v>
      </c>
    </row>
    <row r="624" customFormat="false" ht="15" hidden="false" customHeight="false" outlineLevel="0" collapsed="false">
      <c r="A624" s="0" t="n">
        <v>765</v>
      </c>
      <c r="B624" s="0" t="s">
        <v>1217</v>
      </c>
      <c r="C624" s="0" t="s">
        <v>589</v>
      </c>
      <c r="D624" s="0" t="s">
        <v>592</v>
      </c>
      <c r="E624" s="291" t="n">
        <v>10.49</v>
      </c>
    </row>
    <row r="625" customFormat="false" ht="15" hidden="false" customHeight="false" outlineLevel="0" collapsed="false">
      <c r="A625" s="0" t="n">
        <v>787</v>
      </c>
      <c r="B625" s="0" t="s">
        <v>1218</v>
      </c>
      <c r="C625" s="0" t="s">
        <v>589</v>
      </c>
      <c r="D625" s="0" t="s">
        <v>592</v>
      </c>
      <c r="E625" s="291" t="n">
        <v>46.86</v>
      </c>
    </row>
    <row r="626" customFormat="false" ht="15" hidden="false" customHeight="false" outlineLevel="0" collapsed="false">
      <c r="A626" s="0" t="n">
        <v>774</v>
      </c>
      <c r="B626" s="0" t="s">
        <v>1219</v>
      </c>
      <c r="C626" s="0" t="s">
        <v>589</v>
      </c>
      <c r="D626" s="0" t="s">
        <v>592</v>
      </c>
      <c r="E626" s="291" t="n">
        <v>46.86</v>
      </c>
    </row>
    <row r="627" customFormat="false" ht="15" hidden="false" customHeight="false" outlineLevel="0" collapsed="false">
      <c r="A627" s="0" t="n">
        <v>773</v>
      </c>
      <c r="B627" s="0" t="s">
        <v>1220</v>
      </c>
      <c r="C627" s="0" t="s">
        <v>589</v>
      </c>
      <c r="D627" s="0" t="s">
        <v>592</v>
      </c>
      <c r="E627" s="291" t="n">
        <v>46.86</v>
      </c>
    </row>
    <row r="628" customFormat="false" ht="15" hidden="false" customHeight="false" outlineLevel="0" collapsed="false">
      <c r="A628" s="0" t="n">
        <v>775</v>
      </c>
      <c r="B628" s="0" t="s">
        <v>1221</v>
      </c>
      <c r="C628" s="0" t="s">
        <v>589</v>
      </c>
      <c r="D628" s="0" t="s">
        <v>592</v>
      </c>
      <c r="E628" s="291" t="n">
        <v>46.86</v>
      </c>
    </row>
    <row r="629" customFormat="false" ht="15" hidden="false" customHeight="false" outlineLevel="0" collapsed="false">
      <c r="A629" s="0" t="n">
        <v>788</v>
      </c>
      <c r="B629" s="0" t="s">
        <v>1222</v>
      </c>
      <c r="C629" s="0" t="s">
        <v>589</v>
      </c>
      <c r="D629" s="0" t="s">
        <v>592</v>
      </c>
      <c r="E629" s="291" t="n">
        <v>29.12</v>
      </c>
    </row>
    <row r="630" customFormat="false" ht="15" hidden="false" customHeight="false" outlineLevel="0" collapsed="false">
      <c r="A630" s="0" t="n">
        <v>772</v>
      </c>
      <c r="B630" s="0" t="s">
        <v>1223</v>
      </c>
      <c r="C630" s="0" t="s">
        <v>589</v>
      </c>
      <c r="D630" s="0" t="s">
        <v>592</v>
      </c>
      <c r="E630" s="291" t="n">
        <v>29.12</v>
      </c>
    </row>
    <row r="631" customFormat="false" ht="15" hidden="false" customHeight="false" outlineLevel="0" collapsed="false">
      <c r="A631" s="0" t="n">
        <v>771</v>
      </c>
      <c r="B631" s="0" t="s">
        <v>1224</v>
      </c>
      <c r="C631" s="0" t="s">
        <v>589</v>
      </c>
      <c r="D631" s="0" t="s">
        <v>592</v>
      </c>
      <c r="E631" s="291" t="n">
        <v>29.12</v>
      </c>
    </row>
    <row r="632" customFormat="false" ht="15" hidden="false" customHeight="false" outlineLevel="0" collapsed="false">
      <c r="A632" s="0" t="n">
        <v>779</v>
      </c>
      <c r="B632" s="0" t="s">
        <v>1225</v>
      </c>
      <c r="C632" s="0" t="s">
        <v>589</v>
      </c>
      <c r="D632" s="0" t="s">
        <v>592</v>
      </c>
      <c r="E632" s="291" t="n">
        <v>7.24</v>
      </c>
    </row>
    <row r="633" customFormat="false" ht="15" hidden="false" customHeight="false" outlineLevel="0" collapsed="false">
      <c r="A633" s="0" t="n">
        <v>776</v>
      </c>
      <c r="B633" s="0" t="s">
        <v>1226</v>
      </c>
      <c r="C633" s="0" t="s">
        <v>589</v>
      </c>
      <c r="D633" s="0" t="s">
        <v>592</v>
      </c>
      <c r="E633" s="291" t="n">
        <v>69.08</v>
      </c>
    </row>
    <row r="634" customFormat="false" ht="15" hidden="false" customHeight="false" outlineLevel="0" collapsed="false">
      <c r="A634" s="0" t="n">
        <v>777</v>
      </c>
      <c r="B634" s="0" t="s">
        <v>1227</v>
      </c>
      <c r="C634" s="0" t="s">
        <v>589</v>
      </c>
      <c r="D634" s="0" t="s">
        <v>592</v>
      </c>
      <c r="E634" s="291" t="n">
        <v>67.15</v>
      </c>
    </row>
    <row r="635" customFormat="false" ht="15" hidden="false" customHeight="false" outlineLevel="0" collapsed="false">
      <c r="A635" s="0" t="n">
        <v>780</v>
      </c>
      <c r="B635" s="0" t="s">
        <v>1228</v>
      </c>
      <c r="C635" s="0" t="s">
        <v>589</v>
      </c>
      <c r="D635" s="0" t="s">
        <v>592</v>
      </c>
      <c r="E635" s="291" t="n">
        <v>67.49</v>
      </c>
    </row>
    <row r="636" customFormat="false" ht="15" hidden="false" customHeight="false" outlineLevel="0" collapsed="false">
      <c r="A636" s="0" t="n">
        <v>778</v>
      </c>
      <c r="B636" s="0" t="s">
        <v>1229</v>
      </c>
      <c r="C636" s="0" t="s">
        <v>589</v>
      </c>
      <c r="D636" s="0" t="s">
        <v>592</v>
      </c>
      <c r="E636" s="291" t="n">
        <v>69.08</v>
      </c>
    </row>
    <row r="637" customFormat="false" ht="15" hidden="false" customHeight="false" outlineLevel="0" collapsed="false">
      <c r="A637" s="0" t="n">
        <v>781</v>
      </c>
      <c r="B637" s="0" t="s">
        <v>1230</v>
      </c>
      <c r="C637" s="0" t="s">
        <v>589</v>
      </c>
      <c r="D637" s="0" t="s">
        <v>592</v>
      </c>
      <c r="E637" s="291" t="n">
        <v>127.63</v>
      </c>
    </row>
    <row r="638" customFormat="false" ht="15" hidden="false" customHeight="false" outlineLevel="0" collapsed="false">
      <c r="A638" s="0" t="n">
        <v>786</v>
      </c>
      <c r="B638" s="0" t="s">
        <v>1231</v>
      </c>
      <c r="C638" s="0" t="s">
        <v>589</v>
      </c>
      <c r="D638" s="0" t="s">
        <v>592</v>
      </c>
      <c r="E638" s="291" t="n">
        <v>127.63</v>
      </c>
    </row>
    <row r="639" customFormat="false" ht="15" hidden="false" customHeight="false" outlineLevel="0" collapsed="false">
      <c r="A639" s="0" t="n">
        <v>782</v>
      </c>
      <c r="B639" s="0" t="s">
        <v>1232</v>
      </c>
      <c r="C639" s="0" t="s">
        <v>589</v>
      </c>
      <c r="D639" s="0" t="s">
        <v>592</v>
      </c>
      <c r="E639" s="291" t="n">
        <v>127.63</v>
      </c>
    </row>
    <row r="640" customFormat="false" ht="15" hidden="false" customHeight="false" outlineLevel="0" collapsed="false">
      <c r="A640" s="0" t="n">
        <v>783</v>
      </c>
      <c r="B640" s="0" t="s">
        <v>1233</v>
      </c>
      <c r="C640" s="0" t="s">
        <v>589</v>
      </c>
      <c r="D640" s="0" t="s">
        <v>592</v>
      </c>
      <c r="E640" s="291" t="n">
        <v>349.3</v>
      </c>
    </row>
    <row r="641" customFormat="false" ht="15" hidden="false" customHeight="false" outlineLevel="0" collapsed="false">
      <c r="A641" s="0" t="n">
        <v>785</v>
      </c>
      <c r="B641" s="0" t="s">
        <v>1234</v>
      </c>
      <c r="C641" s="0" t="s">
        <v>589</v>
      </c>
      <c r="D641" s="0" t="s">
        <v>592</v>
      </c>
      <c r="E641" s="291" t="n">
        <v>369.07</v>
      </c>
    </row>
    <row r="642" customFormat="false" ht="15" hidden="false" customHeight="false" outlineLevel="0" collapsed="false">
      <c r="A642" s="0" t="n">
        <v>784</v>
      </c>
      <c r="B642" s="0" t="s">
        <v>1235</v>
      </c>
      <c r="C642" s="0" t="s">
        <v>589</v>
      </c>
      <c r="D642" s="0" t="s">
        <v>592</v>
      </c>
      <c r="E642" s="291" t="n">
        <v>395.92</v>
      </c>
    </row>
    <row r="643" customFormat="false" ht="15" hidden="false" customHeight="false" outlineLevel="0" collapsed="false">
      <c r="A643" s="0" t="n">
        <v>831</v>
      </c>
      <c r="B643" s="0" t="s">
        <v>1236</v>
      </c>
      <c r="C643" s="0" t="s">
        <v>589</v>
      </c>
      <c r="D643" s="0" t="s">
        <v>590</v>
      </c>
      <c r="E643" s="291" t="n">
        <v>116.55</v>
      </c>
    </row>
    <row r="644" customFormat="false" ht="15" hidden="false" customHeight="false" outlineLevel="0" collapsed="false">
      <c r="A644" s="0" t="n">
        <v>828</v>
      </c>
      <c r="B644" s="0" t="s">
        <v>1237</v>
      </c>
      <c r="C644" s="0" t="s">
        <v>589</v>
      </c>
      <c r="D644" s="0" t="s">
        <v>590</v>
      </c>
      <c r="E644" s="291" t="n">
        <v>0.67</v>
      </c>
    </row>
    <row r="645" customFormat="false" ht="15" hidden="false" customHeight="false" outlineLevel="0" collapsed="false">
      <c r="A645" s="0" t="n">
        <v>829</v>
      </c>
      <c r="B645" s="0" t="s">
        <v>1238</v>
      </c>
      <c r="C645" s="0" t="s">
        <v>589</v>
      </c>
      <c r="D645" s="0" t="s">
        <v>590</v>
      </c>
      <c r="E645" s="291" t="n">
        <v>1.41</v>
      </c>
    </row>
    <row r="646" customFormat="false" ht="15" hidden="false" customHeight="false" outlineLevel="0" collapsed="false">
      <c r="A646" s="0" t="n">
        <v>812</v>
      </c>
      <c r="B646" s="0" t="s">
        <v>1239</v>
      </c>
      <c r="C646" s="0" t="s">
        <v>589</v>
      </c>
      <c r="D646" s="0" t="s">
        <v>590</v>
      </c>
      <c r="E646" s="291" t="n">
        <v>3.06</v>
      </c>
    </row>
    <row r="647" customFormat="false" ht="15" hidden="false" customHeight="false" outlineLevel="0" collapsed="false">
      <c r="A647" s="0" t="n">
        <v>819</v>
      </c>
      <c r="B647" s="0" t="s">
        <v>1240</v>
      </c>
      <c r="C647" s="0" t="s">
        <v>589</v>
      </c>
      <c r="D647" s="0" t="s">
        <v>590</v>
      </c>
      <c r="E647" s="291" t="n">
        <v>5.03</v>
      </c>
    </row>
    <row r="648" customFormat="false" ht="15" hidden="false" customHeight="false" outlineLevel="0" collapsed="false">
      <c r="A648" s="0" t="n">
        <v>818</v>
      </c>
      <c r="B648" s="0" t="s">
        <v>1241</v>
      </c>
      <c r="C648" s="0" t="s">
        <v>589</v>
      </c>
      <c r="D648" s="0" t="s">
        <v>590</v>
      </c>
      <c r="E648" s="291" t="n">
        <v>8.46</v>
      </c>
    </row>
    <row r="649" customFormat="false" ht="15" hidden="false" customHeight="false" outlineLevel="0" collapsed="false">
      <c r="A649" s="0" t="n">
        <v>823</v>
      </c>
      <c r="B649" s="0" t="s">
        <v>1242</v>
      </c>
      <c r="C649" s="0" t="s">
        <v>589</v>
      </c>
      <c r="D649" s="0" t="s">
        <v>590</v>
      </c>
      <c r="E649" s="291" t="n">
        <v>25.5</v>
      </c>
    </row>
    <row r="650" customFormat="false" ht="15" hidden="false" customHeight="false" outlineLevel="0" collapsed="false">
      <c r="A650" s="0" t="n">
        <v>830</v>
      </c>
      <c r="B650" s="0" t="s">
        <v>1243</v>
      </c>
      <c r="C650" s="0" t="s">
        <v>589</v>
      </c>
      <c r="D650" s="0" t="s">
        <v>590</v>
      </c>
      <c r="E650" s="291" t="n">
        <v>21</v>
      </c>
    </row>
    <row r="651" customFormat="false" ht="15" hidden="false" customHeight="false" outlineLevel="0" collapsed="false">
      <c r="A651" s="0" t="n">
        <v>826</v>
      </c>
      <c r="B651" s="0" t="s">
        <v>1244</v>
      </c>
      <c r="C651" s="0" t="s">
        <v>589</v>
      </c>
      <c r="D651" s="0" t="s">
        <v>590</v>
      </c>
      <c r="E651" s="291" t="n">
        <v>65.36</v>
      </c>
    </row>
    <row r="652" customFormat="false" ht="15" hidden="false" customHeight="false" outlineLevel="0" collapsed="false">
      <c r="A652" s="0" t="n">
        <v>827</v>
      </c>
      <c r="B652" s="0" t="s">
        <v>1245</v>
      </c>
      <c r="C652" s="0" t="s">
        <v>589</v>
      </c>
      <c r="D652" s="0" t="s">
        <v>590</v>
      </c>
      <c r="E652" s="291" t="n">
        <v>55.22</v>
      </c>
    </row>
    <row r="653" customFormat="false" ht="15" hidden="false" customHeight="false" outlineLevel="0" collapsed="false">
      <c r="A653" s="0" t="n">
        <v>832</v>
      </c>
      <c r="B653" s="0" t="s">
        <v>1246</v>
      </c>
      <c r="C653" s="0" t="s">
        <v>589</v>
      </c>
      <c r="D653" s="0" t="s">
        <v>590</v>
      </c>
      <c r="E653" s="291" t="n">
        <v>3.82</v>
      </c>
    </row>
    <row r="654" customFormat="false" ht="15" hidden="false" customHeight="false" outlineLevel="0" collapsed="false">
      <c r="A654" s="0" t="n">
        <v>833</v>
      </c>
      <c r="B654" s="0" t="s">
        <v>1247</v>
      </c>
      <c r="C654" s="0" t="s">
        <v>589</v>
      </c>
      <c r="D654" s="0" t="s">
        <v>590</v>
      </c>
      <c r="E654" s="291" t="n">
        <v>5.41</v>
      </c>
    </row>
    <row r="655" customFormat="false" ht="15" hidden="false" customHeight="false" outlineLevel="0" collapsed="false">
      <c r="A655" s="0" t="n">
        <v>834</v>
      </c>
      <c r="B655" s="0" t="s">
        <v>1248</v>
      </c>
      <c r="C655" s="0" t="s">
        <v>589</v>
      </c>
      <c r="D655" s="0" t="s">
        <v>590</v>
      </c>
      <c r="E655" s="291" t="n">
        <v>5.94</v>
      </c>
    </row>
    <row r="656" customFormat="false" ht="15" hidden="false" customHeight="false" outlineLevel="0" collapsed="false">
      <c r="A656" s="0" t="n">
        <v>825</v>
      </c>
      <c r="B656" s="0" t="s">
        <v>1249</v>
      </c>
      <c r="C656" s="0" t="s">
        <v>589</v>
      </c>
      <c r="D656" s="0" t="s">
        <v>590</v>
      </c>
      <c r="E656" s="291" t="n">
        <v>6.63</v>
      </c>
    </row>
    <row r="657" customFormat="false" ht="15" hidden="false" customHeight="false" outlineLevel="0" collapsed="false">
      <c r="A657" s="0" t="n">
        <v>813</v>
      </c>
      <c r="B657" s="0" t="s">
        <v>1250</v>
      </c>
      <c r="C657" s="0" t="s">
        <v>589</v>
      </c>
      <c r="D657" s="0" t="s">
        <v>590</v>
      </c>
      <c r="E657" s="291" t="n">
        <v>6.51</v>
      </c>
    </row>
    <row r="658" customFormat="false" ht="15" hidden="false" customHeight="false" outlineLevel="0" collapsed="false">
      <c r="A658" s="0" t="n">
        <v>820</v>
      </c>
      <c r="B658" s="0" t="s">
        <v>1251</v>
      </c>
      <c r="C658" s="0" t="s">
        <v>589</v>
      </c>
      <c r="D658" s="0" t="s">
        <v>590</v>
      </c>
      <c r="E658" s="291" t="n">
        <v>8.27</v>
      </c>
    </row>
    <row r="659" customFormat="false" ht="15" hidden="false" customHeight="false" outlineLevel="0" collapsed="false">
      <c r="A659" s="0" t="n">
        <v>816</v>
      </c>
      <c r="B659" s="0" t="s">
        <v>1252</v>
      </c>
      <c r="C659" s="0" t="s">
        <v>589</v>
      </c>
      <c r="D659" s="0" t="s">
        <v>590</v>
      </c>
      <c r="E659" s="291" t="n">
        <v>14.07</v>
      </c>
    </row>
    <row r="660" customFormat="false" ht="15" hidden="false" customHeight="false" outlineLevel="0" collapsed="false">
      <c r="A660" s="0" t="n">
        <v>814</v>
      </c>
      <c r="B660" s="0" t="s">
        <v>1253</v>
      </c>
      <c r="C660" s="0" t="s">
        <v>589</v>
      </c>
      <c r="D660" s="0" t="s">
        <v>590</v>
      </c>
      <c r="E660" s="291" t="n">
        <v>17</v>
      </c>
    </row>
    <row r="661" customFormat="false" ht="15" hidden="false" customHeight="false" outlineLevel="0" collapsed="false">
      <c r="A661" s="0" t="n">
        <v>815</v>
      </c>
      <c r="B661" s="0" t="s">
        <v>1254</v>
      </c>
      <c r="C661" s="0" t="s">
        <v>589</v>
      </c>
      <c r="D661" s="0" t="s">
        <v>590</v>
      </c>
      <c r="E661" s="291" t="n">
        <v>18.37</v>
      </c>
    </row>
    <row r="662" customFormat="false" ht="15" hidden="false" customHeight="false" outlineLevel="0" collapsed="false">
      <c r="A662" s="0" t="n">
        <v>822</v>
      </c>
      <c r="B662" s="0" t="s">
        <v>1255</v>
      </c>
      <c r="C662" s="0" t="s">
        <v>589</v>
      </c>
      <c r="D662" s="0" t="s">
        <v>590</v>
      </c>
      <c r="E662" s="291" t="n">
        <v>22.38</v>
      </c>
    </row>
    <row r="663" customFormat="false" ht="15" hidden="false" customHeight="false" outlineLevel="0" collapsed="false">
      <c r="A663" s="0" t="n">
        <v>821</v>
      </c>
      <c r="B663" s="0" t="s">
        <v>1256</v>
      </c>
      <c r="C663" s="0" t="s">
        <v>589</v>
      </c>
      <c r="D663" s="0" t="s">
        <v>590</v>
      </c>
      <c r="E663" s="291" t="n">
        <v>26.16</v>
      </c>
    </row>
    <row r="664" customFormat="false" ht="15" hidden="false" customHeight="false" outlineLevel="0" collapsed="false">
      <c r="A664" s="0" t="n">
        <v>817</v>
      </c>
      <c r="B664" s="0" t="s">
        <v>1257</v>
      </c>
      <c r="C664" s="0" t="s">
        <v>589</v>
      </c>
      <c r="D664" s="0" t="s">
        <v>590</v>
      </c>
      <c r="E664" s="291" t="n">
        <v>31.1</v>
      </c>
    </row>
    <row r="665" customFormat="false" ht="15" hidden="false" customHeight="false" outlineLevel="0" collapsed="false">
      <c r="A665" s="0" t="n">
        <v>20086</v>
      </c>
      <c r="B665" s="0" t="s">
        <v>1258</v>
      </c>
      <c r="C665" s="0" t="s">
        <v>589</v>
      </c>
      <c r="D665" s="0" t="s">
        <v>590</v>
      </c>
      <c r="E665" s="291" t="n">
        <v>2.9</v>
      </c>
    </row>
    <row r="666" customFormat="false" ht="15" hidden="false" customHeight="false" outlineLevel="0" collapsed="false">
      <c r="A666" s="0" t="n">
        <v>39191</v>
      </c>
      <c r="B666" s="0" t="s">
        <v>1259</v>
      </c>
      <c r="C666" s="0" t="s">
        <v>589</v>
      </c>
      <c r="D666" s="0" t="s">
        <v>590</v>
      </c>
      <c r="E666" s="291" t="n">
        <v>16.33</v>
      </c>
    </row>
    <row r="667" customFormat="false" ht="15" hidden="false" customHeight="false" outlineLevel="0" collapsed="false">
      <c r="A667" s="0" t="n">
        <v>39190</v>
      </c>
      <c r="B667" s="0" t="s">
        <v>1260</v>
      </c>
      <c r="C667" s="0" t="s">
        <v>589</v>
      </c>
      <c r="D667" s="0" t="s">
        <v>590</v>
      </c>
      <c r="E667" s="291" t="n">
        <v>17.06</v>
      </c>
    </row>
    <row r="668" customFormat="false" ht="15" hidden="false" customHeight="false" outlineLevel="0" collapsed="false">
      <c r="A668" s="0" t="n">
        <v>39189</v>
      </c>
      <c r="B668" s="0" t="s">
        <v>1261</v>
      </c>
      <c r="C668" s="0" t="s">
        <v>589</v>
      </c>
      <c r="D668" s="0" t="s">
        <v>590</v>
      </c>
      <c r="E668" s="291" t="n">
        <v>18.05</v>
      </c>
    </row>
    <row r="669" customFormat="false" ht="15" hidden="false" customHeight="false" outlineLevel="0" collapsed="false">
      <c r="A669" s="0" t="n">
        <v>39186</v>
      </c>
      <c r="B669" s="0" t="s">
        <v>1262</v>
      </c>
      <c r="C669" s="0" t="s">
        <v>589</v>
      </c>
      <c r="D669" s="0" t="s">
        <v>590</v>
      </c>
      <c r="E669" s="291" t="n">
        <v>16.15</v>
      </c>
    </row>
    <row r="670" customFormat="false" ht="15" hidden="false" customHeight="false" outlineLevel="0" collapsed="false">
      <c r="A670" s="0" t="n">
        <v>39188</v>
      </c>
      <c r="B670" s="0" t="s">
        <v>1263</v>
      </c>
      <c r="C670" s="0" t="s">
        <v>589</v>
      </c>
      <c r="D670" s="0" t="s">
        <v>590</v>
      </c>
      <c r="E670" s="291" t="n">
        <v>13.29</v>
      </c>
    </row>
    <row r="671" customFormat="false" ht="15" hidden="false" customHeight="false" outlineLevel="0" collapsed="false">
      <c r="A671" s="0" t="n">
        <v>39187</v>
      </c>
      <c r="B671" s="0" t="s">
        <v>1264</v>
      </c>
      <c r="C671" s="0" t="s">
        <v>589</v>
      </c>
      <c r="D671" s="0" t="s">
        <v>590</v>
      </c>
      <c r="E671" s="291" t="n">
        <v>13.93</v>
      </c>
    </row>
    <row r="672" customFormat="false" ht="15" hidden="false" customHeight="false" outlineLevel="0" collapsed="false">
      <c r="A672" s="0" t="n">
        <v>39184</v>
      </c>
      <c r="B672" s="0" t="s">
        <v>1265</v>
      </c>
      <c r="C672" s="0" t="s">
        <v>589</v>
      </c>
      <c r="D672" s="0" t="s">
        <v>590</v>
      </c>
      <c r="E672" s="291" t="n">
        <v>5.24</v>
      </c>
    </row>
    <row r="673" customFormat="false" ht="15" hidden="false" customHeight="false" outlineLevel="0" collapsed="false">
      <c r="A673" s="0" t="n">
        <v>39185</v>
      </c>
      <c r="B673" s="0" t="s">
        <v>1266</v>
      </c>
      <c r="C673" s="0" t="s">
        <v>589</v>
      </c>
      <c r="D673" s="0" t="s">
        <v>590</v>
      </c>
      <c r="E673" s="291" t="n">
        <v>4.78</v>
      </c>
    </row>
    <row r="674" customFormat="false" ht="15" hidden="false" customHeight="false" outlineLevel="0" collapsed="false">
      <c r="A674" s="0" t="n">
        <v>39198</v>
      </c>
      <c r="B674" s="0" t="s">
        <v>1267</v>
      </c>
      <c r="C674" s="0" t="s">
        <v>589</v>
      </c>
      <c r="D674" s="0" t="s">
        <v>590</v>
      </c>
      <c r="E674" s="291" t="n">
        <v>53.57</v>
      </c>
    </row>
    <row r="675" customFormat="false" ht="15" hidden="false" customHeight="false" outlineLevel="0" collapsed="false">
      <c r="A675" s="0" t="n">
        <v>39197</v>
      </c>
      <c r="B675" s="0" t="s">
        <v>1268</v>
      </c>
      <c r="C675" s="0" t="s">
        <v>589</v>
      </c>
      <c r="D675" s="0" t="s">
        <v>590</v>
      </c>
      <c r="E675" s="291" t="n">
        <v>55.96</v>
      </c>
    </row>
    <row r="676" customFormat="false" ht="15" hidden="false" customHeight="false" outlineLevel="0" collapsed="false">
      <c r="A676" s="0" t="n">
        <v>39196</v>
      </c>
      <c r="B676" s="0" t="s">
        <v>1269</v>
      </c>
      <c r="C676" s="0" t="s">
        <v>589</v>
      </c>
      <c r="D676" s="0" t="s">
        <v>590</v>
      </c>
      <c r="E676" s="291" t="n">
        <v>57.71</v>
      </c>
    </row>
    <row r="677" customFormat="false" ht="15" hidden="false" customHeight="false" outlineLevel="0" collapsed="false">
      <c r="A677" s="0" t="n">
        <v>39199</v>
      </c>
      <c r="B677" s="0" t="s">
        <v>1270</v>
      </c>
      <c r="C677" s="0" t="s">
        <v>589</v>
      </c>
      <c r="D677" s="0" t="s">
        <v>590</v>
      </c>
      <c r="E677" s="291" t="n">
        <v>51.55</v>
      </c>
    </row>
    <row r="678" customFormat="false" ht="15" hidden="false" customHeight="false" outlineLevel="0" collapsed="false">
      <c r="A678" s="0" t="n">
        <v>39195</v>
      </c>
      <c r="B678" s="0" t="s">
        <v>1271</v>
      </c>
      <c r="C678" s="0" t="s">
        <v>589</v>
      </c>
      <c r="D678" s="0" t="s">
        <v>590</v>
      </c>
      <c r="E678" s="291" t="n">
        <v>29.76</v>
      </c>
    </row>
    <row r="679" customFormat="false" ht="15" hidden="false" customHeight="false" outlineLevel="0" collapsed="false">
      <c r="A679" s="0" t="n">
        <v>39194</v>
      </c>
      <c r="B679" s="0" t="s">
        <v>1272</v>
      </c>
      <c r="C679" s="0" t="s">
        <v>589</v>
      </c>
      <c r="D679" s="0" t="s">
        <v>590</v>
      </c>
      <c r="E679" s="291" t="n">
        <v>31.84</v>
      </c>
    </row>
    <row r="680" customFormat="false" ht="15" hidden="false" customHeight="false" outlineLevel="0" collapsed="false">
      <c r="A680" s="0" t="n">
        <v>39193</v>
      </c>
      <c r="B680" s="0" t="s">
        <v>1273</v>
      </c>
      <c r="C680" s="0" t="s">
        <v>589</v>
      </c>
      <c r="D680" s="0" t="s">
        <v>590</v>
      </c>
      <c r="E680" s="291" t="n">
        <v>34.9</v>
      </c>
    </row>
    <row r="681" customFormat="false" ht="15" hidden="false" customHeight="false" outlineLevel="0" collapsed="false">
      <c r="A681" s="0" t="n">
        <v>39192</v>
      </c>
      <c r="B681" s="0" t="s">
        <v>1274</v>
      </c>
      <c r="C681" s="0" t="s">
        <v>589</v>
      </c>
      <c r="D681" s="0" t="s">
        <v>590</v>
      </c>
      <c r="E681" s="291" t="n">
        <v>36.3</v>
      </c>
    </row>
    <row r="682" customFormat="false" ht="15" hidden="false" customHeight="false" outlineLevel="0" collapsed="false">
      <c r="A682" s="0" t="n">
        <v>39920</v>
      </c>
      <c r="B682" s="0" t="s">
        <v>1275</v>
      </c>
      <c r="C682" s="0" t="s">
        <v>589</v>
      </c>
      <c r="D682" s="0" t="s">
        <v>590</v>
      </c>
      <c r="E682" s="291" t="n">
        <v>4.39</v>
      </c>
    </row>
    <row r="683" customFormat="false" ht="15" hidden="false" customHeight="false" outlineLevel="0" collapsed="false">
      <c r="A683" s="0" t="n">
        <v>39201</v>
      </c>
      <c r="B683" s="0" t="s">
        <v>1276</v>
      </c>
      <c r="C683" s="0" t="s">
        <v>589</v>
      </c>
      <c r="D683" s="0" t="s">
        <v>590</v>
      </c>
      <c r="E683" s="291" t="n">
        <v>64.05</v>
      </c>
    </row>
    <row r="684" customFormat="false" ht="15" hidden="false" customHeight="false" outlineLevel="0" collapsed="false">
      <c r="A684" s="0" t="n">
        <v>39200</v>
      </c>
      <c r="B684" s="0" t="s">
        <v>1277</v>
      </c>
      <c r="C684" s="0" t="s">
        <v>589</v>
      </c>
      <c r="D684" s="0" t="s">
        <v>590</v>
      </c>
      <c r="E684" s="291" t="n">
        <v>64.56</v>
      </c>
    </row>
    <row r="685" customFormat="false" ht="15" hidden="false" customHeight="false" outlineLevel="0" collapsed="false">
      <c r="A685" s="0" t="n">
        <v>39203</v>
      </c>
      <c r="B685" s="0" t="s">
        <v>1278</v>
      </c>
      <c r="C685" s="0" t="s">
        <v>589</v>
      </c>
      <c r="D685" s="0" t="s">
        <v>590</v>
      </c>
      <c r="E685" s="291" t="n">
        <v>52.13</v>
      </c>
    </row>
    <row r="686" customFormat="false" ht="15" hidden="false" customHeight="false" outlineLevel="0" collapsed="false">
      <c r="A686" s="0" t="n">
        <v>39202</v>
      </c>
      <c r="B686" s="0" t="s">
        <v>1279</v>
      </c>
      <c r="C686" s="0" t="s">
        <v>589</v>
      </c>
      <c r="D686" s="0" t="s">
        <v>590</v>
      </c>
      <c r="E686" s="291" t="n">
        <v>61.24</v>
      </c>
    </row>
    <row r="687" customFormat="false" ht="15" hidden="false" customHeight="false" outlineLevel="0" collapsed="false">
      <c r="A687" s="0" t="n">
        <v>39205</v>
      </c>
      <c r="B687" s="0" t="s">
        <v>1280</v>
      </c>
      <c r="C687" s="0" t="s">
        <v>589</v>
      </c>
      <c r="D687" s="0" t="s">
        <v>590</v>
      </c>
      <c r="E687" s="291" t="n">
        <v>102.17</v>
      </c>
    </row>
    <row r="688" customFormat="false" ht="15" hidden="false" customHeight="false" outlineLevel="0" collapsed="false">
      <c r="A688" s="0" t="n">
        <v>39204</v>
      </c>
      <c r="B688" s="0" t="s">
        <v>1281</v>
      </c>
      <c r="C688" s="0" t="s">
        <v>589</v>
      </c>
      <c r="D688" s="0" t="s">
        <v>590</v>
      </c>
      <c r="E688" s="291" t="n">
        <v>104.64</v>
      </c>
    </row>
    <row r="689" customFormat="false" ht="15" hidden="false" customHeight="false" outlineLevel="0" collapsed="false">
      <c r="A689" s="0" t="n">
        <v>39206</v>
      </c>
      <c r="B689" s="0" t="s">
        <v>1282</v>
      </c>
      <c r="C689" s="0" t="s">
        <v>589</v>
      </c>
      <c r="D689" s="0" t="s">
        <v>590</v>
      </c>
      <c r="E689" s="291" t="n">
        <v>99.27</v>
      </c>
    </row>
    <row r="690" customFormat="false" ht="15" hidden="false" customHeight="false" outlineLevel="0" collapsed="false">
      <c r="A690" s="0" t="n">
        <v>797</v>
      </c>
      <c r="B690" s="0" t="s">
        <v>1283</v>
      </c>
      <c r="C690" s="0" t="s">
        <v>589</v>
      </c>
      <c r="D690" s="0" t="s">
        <v>590</v>
      </c>
      <c r="E690" s="291" t="n">
        <v>12.16</v>
      </c>
    </row>
    <row r="691" customFormat="false" ht="15" hidden="false" customHeight="false" outlineLevel="0" collapsed="false">
      <c r="A691" s="0" t="n">
        <v>798</v>
      </c>
      <c r="B691" s="0" t="s">
        <v>1284</v>
      </c>
      <c r="C691" s="0" t="s">
        <v>589</v>
      </c>
      <c r="D691" s="0" t="s">
        <v>590</v>
      </c>
      <c r="E691" s="291" t="n">
        <v>1.67</v>
      </c>
    </row>
    <row r="692" customFormat="false" ht="15" hidden="false" customHeight="false" outlineLevel="0" collapsed="false">
      <c r="A692" s="0" t="n">
        <v>796</v>
      </c>
      <c r="B692" s="0" t="s">
        <v>1285</v>
      </c>
      <c r="C692" s="0" t="s">
        <v>589</v>
      </c>
      <c r="D692" s="0" t="s">
        <v>590</v>
      </c>
      <c r="E692" s="291" t="n">
        <v>11.65</v>
      </c>
    </row>
    <row r="693" customFormat="false" ht="15" hidden="false" customHeight="false" outlineLevel="0" collapsed="false">
      <c r="A693" s="0" t="n">
        <v>799</v>
      </c>
      <c r="B693" s="0" t="s">
        <v>1286</v>
      </c>
      <c r="C693" s="0" t="s">
        <v>589</v>
      </c>
      <c r="D693" s="0" t="s">
        <v>590</v>
      </c>
      <c r="E693" s="291" t="n">
        <v>5.48</v>
      </c>
    </row>
    <row r="694" customFormat="false" ht="15" hidden="false" customHeight="false" outlineLevel="0" collapsed="false">
      <c r="A694" s="0" t="n">
        <v>792</v>
      </c>
      <c r="B694" s="0" t="s">
        <v>1287</v>
      </c>
      <c r="C694" s="0" t="s">
        <v>589</v>
      </c>
      <c r="D694" s="0" t="s">
        <v>590</v>
      </c>
      <c r="E694" s="291" t="n">
        <v>5.57</v>
      </c>
    </row>
    <row r="695" customFormat="false" ht="15" hidden="false" customHeight="false" outlineLevel="0" collapsed="false">
      <c r="A695" s="0" t="n">
        <v>804</v>
      </c>
      <c r="B695" s="0" t="s">
        <v>1288</v>
      </c>
      <c r="C695" s="0" t="s">
        <v>589</v>
      </c>
      <c r="D695" s="0" t="s">
        <v>590</v>
      </c>
      <c r="E695" s="291" t="n">
        <v>27.62</v>
      </c>
    </row>
    <row r="696" customFormat="false" ht="15" hidden="false" customHeight="false" outlineLevel="0" collapsed="false">
      <c r="A696" s="0" t="n">
        <v>793</v>
      </c>
      <c r="B696" s="0" t="s">
        <v>1289</v>
      </c>
      <c r="C696" s="0" t="s">
        <v>589</v>
      </c>
      <c r="D696" s="0" t="s">
        <v>590</v>
      </c>
      <c r="E696" s="291" t="n">
        <v>11.86</v>
      </c>
    </row>
    <row r="697" customFormat="false" ht="15" hidden="false" customHeight="false" outlineLevel="0" collapsed="false">
      <c r="A697" s="0" t="n">
        <v>801</v>
      </c>
      <c r="B697" s="0" t="s">
        <v>1290</v>
      </c>
      <c r="C697" s="0" t="s">
        <v>589</v>
      </c>
      <c r="D697" s="0" t="s">
        <v>590</v>
      </c>
      <c r="E697" s="291" t="n">
        <v>8.46</v>
      </c>
    </row>
    <row r="698" customFormat="false" ht="15" hidden="false" customHeight="false" outlineLevel="0" collapsed="false">
      <c r="A698" s="0" t="n">
        <v>794</v>
      </c>
      <c r="B698" s="0" t="s">
        <v>1291</v>
      </c>
      <c r="C698" s="0" t="s">
        <v>589</v>
      </c>
      <c r="D698" s="0" t="s">
        <v>590</v>
      </c>
      <c r="E698" s="291" t="n">
        <v>8.73</v>
      </c>
    </row>
    <row r="699" customFormat="false" ht="15" hidden="false" customHeight="false" outlineLevel="0" collapsed="false">
      <c r="A699" s="0" t="n">
        <v>802</v>
      </c>
      <c r="B699" s="0" t="s">
        <v>1292</v>
      </c>
      <c r="C699" s="0" t="s">
        <v>589</v>
      </c>
      <c r="D699" s="0" t="s">
        <v>590</v>
      </c>
      <c r="E699" s="291" t="n">
        <v>24.36</v>
      </c>
    </row>
    <row r="700" customFormat="false" ht="15" hidden="false" customHeight="false" outlineLevel="0" collapsed="false">
      <c r="A700" s="0" t="n">
        <v>803</v>
      </c>
      <c r="B700" s="0" t="s">
        <v>1293</v>
      </c>
      <c r="C700" s="0" t="s">
        <v>589</v>
      </c>
      <c r="D700" s="0" t="s">
        <v>590</v>
      </c>
      <c r="E700" s="291" t="n">
        <v>21.25</v>
      </c>
    </row>
    <row r="701" customFormat="false" ht="15" hidden="false" customHeight="false" outlineLevel="0" collapsed="false">
      <c r="A701" s="0" t="n">
        <v>38001</v>
      </c>
      <c r="B701" s="0" t="s">
        <v>1294</v>
      </c>
      <c r="C701" s="0" t="s">
        <v>589</v>
      </c>
      <c r="D701" s="0" t="s">
        <v>592</v>
      </c>
      <c r="E701" s="291" t="n">
        <v>0.93</v>
      </c>
    </row>
    <row r="702" customFormat="false" ht="15" hidden="false" customHeight="false" outlineLevel="0" collapsed="false">
      <c r="A702" s="0" t="n">
        <v>38002</v>
      </c>
      <c r="B702" s="0" t="s">
        <v>1295</v>
      </c>
      <c r="C702" s="0" t="s">
        <v>589</v>
      </c>
      <c r="D702" s="0" t="s">
        <v>592</v>
      </c>
      <c r="E702" s="291" t="n">
        <v>1.72</v>
      </c>
    </row>
    <row r="703" customFormat="false" ht="15" hidden="false" customHeight="false" outlineLevel="0" collapsed="false">
      <c r="A703" s="0" t="n">
        <v>38003</v>
      </c>
      <c r="B703" s="0" t="s">
        <v>1296</v>
      </c>
      <c r="C703" s="0" t="s">
        <v>589</v>
      </c>
      <c r="D703" s="0" t="s">
        <v>592</v>
      </c>
      <c r="E703" s="291" t="n">
        <v>20.68</v>
      </c>
    </row>
    <row r="704" customFormat="false" ht="15" hidden="false" customHeight="false" outlineLevel="0" collapsed="false">
      <c r="A704" s="0" t="n">
        <v>38004</v>
      </c>
      <c r="B704" s="0" t="s">
        <v>1297</v>
      </c>
      <c r="C704" s="0" t="s">
        <v>589</v>
      </c>
      <c r="D704" s="0" t="s">
        <v>592</v>
      </c>
      <c r="E704" s="291" t="n">
        <v>27.65</v>
      </c>
    </row>
    <row r="705" customFormat="false" ht="15" hidden="false" customHeight="false" outlineLevel="0" collapsed="false">
      <c r="A705" s="0" t="n">
        <v>36327</v>
      </c>
      <c r="B705" s="0" t="s">
        <v>1298</v>
      </c>
      <c r="C705" s="0" t="s">
        <v>589</v>
      </c>
      <c r="D705" s="0" t="s">
        <v>592</v>
      </c>
      <c r="E705" s="291" t="n">
        <v>2.7</v>
      </c>
    </row>
    <row r="706" customFormat="false" ht="15" hidden="false" customHeight="false" outlineLevel="0" collapsed="false">
      <c r="A706" s="0" t="n">
        <v>38992</v>
      </c>
      <c r="B706" s="0" t="s">
        <v>1299</v>
      </c>
      <c r="C706" s="0" t="s">
        <v>589</v>
      </c>
      <c r="D706" s="0" t="s">
        <v>592</v>
      </c>
      <c r="E706" s="291" t="n">
        <v>4.32</v>
      </c>
    </row>
    <row r="707" customFormat="false" ht="15" hidden="false" customHeight="false" outlineLevel="0" collapsed="false">
      <c r="A707" s="0" t="n">
        <v>38993</v>
      </c>
      <c r="B707" s="0" t="s">
        <v>1300</v>
      </c>
      <c r="C707" s="0" t="s">
        <v>589</v>
      </c>
      <c r="D707" s="0" t="s">
        <v>592</v>
      </c>
      <c r="E707" s="291" t="n">
        <v>12.33</v>
      </c>
    </row>
    <row r="708" customFormat="false" ht="15" hidden="false" customHeight="false" outlineLevel="0" collapsed="false">
      <c r="A708" s="0" t="n">
        <v>38418</v>
      </c>
      <c r="B708" s="0" t="s">
        <v>1301</v>
      </c>
      <c r="C708" s="0" t="s">
        <v>589</v>
      </c>
      <c r="D708" s="0" t="s">
        <v>590</v>
      </c>
      <c r="E708" s="291" t="n">
        <v>8.42</v>
      </c>
    </row>
    <row r="709" customFormat="false" ht="15" hidden="false" customHeight="false" outlineLevel="0" collapsed="false">
      <c r="A709" s="0" t="n">
        <v>39178</v>
      </c>
      <c r="B709" s="0" t="s">
        <v>1302</v>
      </c>
      <c r="C709" s="0" t="s">
        <v>589</v>
      </c>
      <c r="D709" s="0" t="s">
        <v>590</v>
      </c>
      <c r="E709" s="291" t="n">
        <v>1.76</v>
      </c>
    </row>
    <row r="710" customFormat="false" ht="15" hidden="false" customHeight="false" outlineLevel="0" collapsed="false">
      <c r="A710" s="0" t="n">
        <v>39177</v>
      </c>
      <c r="B710" s="0" t="s">
        <v>1303</v>
      </c>
      <c r="C710" s="0" t="s">
        <v>589</v>
      </c>
      <c r="D710" s="0" t="s">
        <v>590</v>
      </c>
      <c r="E710" s="291" t="n">
        <v>1.59</v>
      </c>
    </row>
    <row r="711" customFormat="false" ht="15" hidden="false" customHeight="false" outlineLevel="0" collapsed="false">
      <c r="A711" s="0" t="n">
        <v>39174</v>
      </c>
      <c r="B711" s="0" t="s">
        <v>1304</v>
      </c>
      <c r="C711" s="0" t="s">
        <v>589</v>
      </c>
      <c r="D711" s="0" t="s">
        <v>590</v>
      </c>
      <c r="E711" s="291" t="n">
        <v>0.79</v>
      </c>
    </row>
    <row r="712" customFormat="false" ht="15" hidden="false" customHeight="false" outlineLevel="0" collapsed="false">
      <c r="A712" s="0" t="n">
        <v>39176</v>
      </c>
      <c r="B712" s="0" t="s">
        <v>1305</v>
      </c>
      <c r="C712" s="0" t="s">
        <v>589</v>
      </c>
      <c r="D712" s="0" t="s">
        <v>590</v>
      </c>
      <c r="E712" s="291" t="n">
        <v>1.04</v>
      </c>
    </row>
    <row r="713" customFormat="false" ht="15" hidden="false" customHeight="false" outlineLevel="0" collapsed="false">
      <c r="A713" s="0" t="n">
        <v>39180</v>
      </c>
      <c r="B713" s="0" t="s">
        <v>1306</v>
      </c>
      <c r="C713" s="0" t="s">
        <v>589</v>
      </c>
      <c r="D713" s="0" t="s">
        <v>590</v>
      </c>
      <c r="E713" s="291" t="n">
        <v>4.79</v>
      </c>
    </row>
    <row r="714" customFormat="false" ht="15" hidden="false" customHeight="false" outlineLevel="0" collapsed="false">
      <c r="A714" s="0" t="n">
        <v>39179</v>
      </c>
      <c r="B714" s="0" t="s">
        <v>1307</v>
      </c>
      <c r="C714" s="0" t="s">
        <v>589</v>
      </c>
      <c r="D714" s="0" t="s">
        <v>590</v>
      </c>
      <c r="E714" s="291" t="n">
        <v>4.24</v>
      </c>
    </row>
    <row r="715" customFormat="false" ht="15" hidden="false" customHeight="false" outlineLevel="0" collapsed="false">
      <c r="A715" s="0" t="n">
        <v>39175</v>
      </c>
      <c r="B715" s="0" t="s">
        <v>1308</v>
      </c>
      <c r="C715" s="0" t="s">
        <v>589</v>
      </c>
      <c r="D715" s="0" t="s">
        <v>590</v>
      </c>
      <c r="E715" s="291" t="n">
        <v>0.97</v>
      </c>
    </row>
    <row r="716" customFormat="false" ht="15" hidden="false" customHeight="false" outlineLevel="0" collapsed="false">
      <c r="A716" s="0" t="n">
        <v>39217</v>
      </c>
      <c r="B716" s="0" t="s">
        <v>1309</v>
      </c>
      <c r="C716" s="0" t="s">
        <v>589</v>
      </c>
      <c r="D716" s="0" t="s">
        <v>590</v>
      </c>
      <c r="E716" s="291" t="n">
        <v>0.75</v>
      </c>
    </row>
    <row r="717" customFormat="false" ht="15" hidden="false" customHeight="false" outlineLevel="0" collapsed="false">
      <c r="A717" s="0" t="n">
        <v>39181</v>
      </c>
      <c r="B717" s="0" t="s">
        <v>1310</v>
      </c>
      <c r="C717" s="0" t="s">
        <v>589</v>
      </c>
      <c r="D717" s="0" t="s">
        <v>590</v>
      </c>
      <c r="E717" s="291" t="n">
        <v>6.43</v>
      </c>
    </row>
    <row r="718" customFormat="false" ht="15" hidden="false" customHeight="false" outlineLevel="0" collapsed="false">
      <c r="A718" s="0" t="n">
        <v>39182</v>
      </c>
      <c r="B718" s="0" t="s">
        <v>1311</v>
      </c>
      <c r="C718" s="0" t="s">
        <v>589</v>
      </c>
      <c r="D718" s="0" t="s">
        <v>590</v>
      </c>
      <c r="E718" s="291" t="n">
        <v>9.04</v>
      </c>
    </row>
    <row r="719" customFormat="false" ht="15" hidden="false" customHeight="false" outlineLevel="0" collapsed="false">
      <c r="A719" s="0" t="n">
        <v>12616</v>
      </c>
      <c r="B719" s="0" t="s">
        <v>1312</v>
      </c>
      <c r="C719" s="0" t="s">
        <v>589</v>
      </c>
      <c r="D719" s="0" t="s">
        <v>592</v>
      </c>
      <c r="E719" s="291" t="n">
        <v>6.77</v>
      </c>
    </row>
    <row r="720" customFormat="false" ht="15" hidden="false" customHeight="false" outlineLevel="0" collapsed="false">
      <c r="A720" s="0" t="n">
        <v>1049</v>
      </c>
      <c r="B720" s="0" t="s">
        <v>1313</v>
      </c>
      <c r="C720" s="0" t="s">
        <v>589</v>
      </c>
      <c r="D720" s="0" t="s">
        <v>590</v>
      </c>
      <c r="E720" s="291" t="n">
        <v>7.57</v>
      </c>
    </row>
    <row r="721" customFormat="false" ht="15" hidden="false" customHeight="false" outlineLevel="0" collapsed="false">
      <c r="A721" s="0" t="n">
        <v>1099</v>
      </c>
      <c r="B721" s="0" t="s">
        <v>1314</v>
      </c>
      <c r="C721" s="0" t="s">
        <v>589</v>
      </c>
      <c r="D721" s="0" t="s">
        <v>590</v>
      </c>
      <c r="E721" s="291" t="n">
        <v>5.79</v>
      </c>
    </row>
    <row r="722" customFormat="false" ht="15" hidden="false" customHeight="false" outlineLevel="0" collapsed="false">
      <c r="A722" s="0" t="n">
        <v>39678</v>
      </c>
      <c r="B722" s="0" t="s">
        <v>1315</v>
      </c>
      <c r="C722" s="0" t="s">
        <v>589</v>
      </c>
      <c r="D722" s="0" t="s">
        <v>590</v>
      </c>
      <c r="E722" s="291" t="n">
        <v>2.33</v>
      </c>
    </row>
    <row r="723" customFormat="false" ht="15" hidden="false" customHeight="false" outlineLevel="0" collapsed="false">
      <c r="A723" s="0" t="n">
        <v>1050</v>
      </c>
      <c r="B723" s="0" t="s">
        <v>1316</v>
      </c>
      <c r="C723" s="0" t="s">
        <v>589</v>
      </c>
      <c r="D723" s="0" t="s">
        <v>590</v>
      </c>
      <c r="E723" s="291" t="n">
        <v>3.96</v>
      </c>
    </row>
    <row r="724" customFormat="false" ht="15" hidden="false" customHeight="false" outlineLevel="0" collapsed="false">
      <c r="A724" s="0" t="n">
        <v>1101</v>
      </c>
      <c r="B724" s="0" t="s">
        <v>1317</v>
      </c>
      <c r="C724" s="0" t="s">
        <v>589</v>
      </c>
      <c r="D724" s="0" t="s">
        <v>590</v>
      </c>
      <c r="E724" s="291" t="n">
        <v>24.97</v>
      </c>
    </row>
    <row r="725" customFormat="false" ht="15" hidden="false" customHeight="false" outlineLevel="0" collapsed="false">
      <c r="A725" s="0" t="n">
        <v>1100</v>
      </c>
      <c r="B725" s="0" t="s">
        <v>1318</v>
      </c>
      <c r="C725" s="0" t="s">
        <v>589</v>
      </c>
      <c r="D725" s="0" t="s">
        <v>590</v>
      </c>
      <c r="E725" s="291" t="n">
        <v>12.88</v>
      </c>
    </row>
    <row r="726" customFormat="false" ht="15" hidden="false" customHeight="false" outlineLevel="0" collapsed="false">
      <c r="A726" s="0" t="n">
        <v>39679</v>
      </c>
      <c r="B726" s="0" t="s">
        <v>1319</v>
      </c>
      <c r="C726" s="0" t="s">
        <v>589</v>
      </c>
      <c r="D726" s="0" t="s">
        <v>590</v>
      </c>
      <c r="E726" s="291" t="n">
        <v>49.76</v>
      </c>
    </row>
    <row r="727" customFormat="false" ht="15" hidden="false" customHeight="false" outlineLevel="0" collapsed="false">
      <c r="A727" s="0" t="n">
        <v>1098</v>
      </c>
      <c r="B727" s="0" t="s">
        <v>1320</v>
      </c>
      <c r="C727" s="0" t="s">
        <v>589</v>
      </c>
      <c r="D727" s="0" t="s">
        <v>590</v>
      </c>
      <c r="E727" s="291" t="n">
        <v>3.09</v>
      </c>
    </row>
    <row r="728" customFormat="false" ht="15" hidden="false" customHeight="false" outlineLevel="0" collapsed="false">
      <c r="A728" s="0" t="n">
        <v>1102</v>
      </c>
      <c r="B728" s="0" t="s">
        <v>1321</v>
      </c>
      <c r="C728" s="0" t="s">
        <v>589</v>
      </c>
      <c r="D728" s="0" t="s">
        <v>590</v>
      </c>
      <c r="E728" s="291" t="n">
        <v>37.23</v>
      </c>
    </row>
    <row r="729" customFormat="false" ht="15" hidden="false" customHeight="false" outlineLevel="0" collapsed="false">
      <c r="A729" s="0" t="n">
        <v>1051</v>
      </c>
      <c r="B729" s="0" t="s">
        <v>1322</v>
      </c>
      <c r="C729" s="0" t="s">
        <v>589</v>
      </c>
      <c r="D729" s="0" t="s">
        <v>590</v>
      </c>
      <c r="E729" s="291" t="n">
        <v>54.11</v>
      </c>
    </row>
    <row r="730" customFormat="false" ht="15" hidden="false" customHeight="false" outlineLevel="0" collapsed="false">
      <c r="A730" s="0" t="n">
        <v>37399</v>
      </c>
      <c r="B730" s="0" t="s">
        <v>1323</v>
      </c>
      <c r="C730" s="0" t="s">
        <v>589</v>
      </c>
      <c r="D730" s="0" t="s">
        <v>590</v>
      </c>
      <c r="E730" s="291" t="n">
        <v>15.62</v>
      </c>
    </row>
    <row r="731" customFormat="false" ht="15" hidden="false" customHeight="false" outlineLevel="0" collapsed="false">
      <c r="A731" s="0" t="n">
        <v>41955</v>
      </c>
      <c r="B731" s="0" t="s">
        <v>1324</v>
      </c>
      <c r="C731" s="0" t="s">
        <v>640</v>
      </c>
      <c r="D731" s="0" t="s">
        <v>590</v>
      </c>
      <c r="E731" s="291" t="n">
        <v>91.7</v>
      </c>
    </row>
    <row r="732" customFormat="false" ht="15" hidden="false" customHeight="false" outlineLevel="0" collapsed="false">
      <c r="A732" s="0" t="n">
        <v>41953</v>
      </c>
      <c r="B732" s="0" t="s">
        <v>1325</v>
      </c>
      <c r="C732" s="0" t="s">
        <v>640</v>
      </c>
      <c r="D732" s="0" t="s">
        <v>590</v>
      </c>
      <c r="E732" s="291" t="n">
        <v>87.51</v>
      </c>
    </row>
    <row r="733" customFormat="false" ht="15" hidden="false" customHeight="false" outlineLevel="0" collapsed="false">
      <c r="A733" s="0" t="n">
        <v>41954</v>
      </c>
      <c r="B733" s="0" t="s">
        <v>1326</v>
      </c>
      <c r="C733" s="0" t="s">
        <v>640</v>
      </c>
      <c r="D733" s="0" t="s">
        <v>590</v>
      </c>
      <c r="E733" s="291" t="n">
        <v>86.68</v>
      </c>
    </row>
    <row r="734" customFormat="false" ht="15" hidden="false" customHeight="false" outlineLevel="0" collapsed="false">
      <c r="A734" s="0" t="n">
        <v>25004</v>
      </c>
      <c r="B734" s="0" t="s">
        <v>1327</v>
      </c>
      <c r="C734" s="0" t="s">
        <v>640</v>
      </c>
      <c r="D734" s="0" t="s">
        <v>590</v>
      </c>
      <c r="E734" s="291" t="n">
        <v>33.48</v>
      </c>
    </row>
    <row r="735" customFormat="false" ht="15" hidden="false" customHeight="false" outlineLevel="0" collapsed="false">
      <c r="A735" s="0" t="n">
        <v>25002</v>
      </c>
      <c r="B735" s="0" t="s">
        <v>1328</v>
      </c>
      <c r="C735" s="0" t="s">
        <v>640</v>
      </c>
      <c r="D735" s="0" t="s">
        <v>590</v>
      </c>
      <c r="E735" s="291" t="n">
        <v>33.76</v>
      </c>
    </row>
    <row r="736" customFormat="false" ht="15" hidden="false" customHeight="false" outlineLevel="0" collapsed="false">
      <c r="A736" s="0" t="n">
        <v>37409</v>
      </c>
      <c r="B736" s="0" t="s">
        <v>1329</v>
      </c>
      <c r="C736" s="0" t="s">
        <v>640</v>
      </c>
      <c r="D736" s="0" t="s">
        <v>590</v>
      </c>
      <c r="E736" s="291" t="n">
        <v>33.21</v>
      </c>
    </row>
    <row r="737" customFormat="false" ht="15" hidden="false" customHeight="false" outlineLevel="0" collapsed="false">
      <c r="A737" s="0" t="n">
        <v>841</v>
      </c>
      <c r="B737" s="0" t="s">
        <v>1330</v>
      </c>
      <c r="C737" s="0" t="s">
        <v>640</v>
      </c>
      <c r="D737" s="0" t="s">
        <v>597</v>
      </c>
      <c r="E737" s="291" t="n">
        <v>34.3</v>
      </c>
    </row>
    <row r="738" customFormat="false" ht="15" hidden="false" customHeight="false" outlineLevel="0" collapsed="false">
      <c r="A738" s="0" t="n">
        <v>25005</v>
      </c>
      <c r="B738" s="0" t="s">
        <v>1331</v>
      </c>
      <c r="C738" s="0" t="s">
        <v>640</v>
      </c>
      <c r="D738" s="0" t="s">
        <v>590</v>
      </c>
      <c r="E738" s="291" t="n">
        <v>37.61</v>
      </c>
    </row>
    <row r="739" customFormat="false" ht="15" hidden="false" customHeight="false" outlineLevel="0" collapsed="false">
      <c r="A739" s="0" t="n">
        <v>25003</v>
      </c>
      <c r="B739" s="0" t="s">
        <v>1332</v>
      </c>
      <c r="C739" s="0" t="s">
        <v>640</v>
      </c>
      <c r="D739" s="0" t="s">
        <v>590</v>
      </c>
      <c r="E739" s="291" t="n">
        <v>40.17</v>
      </c>
    </row>
    <row r="740" customFormat="false" ht="15" hidden="false" customHeight="false" outlineLevel="0" collapsed="false">
      <c r="A740" s="0" t="n">
        <v>37410</v>
      </c>
      <c r="B740" s="0" t="s">
        <v>1333</v>
      </c>
      <c r="C740" s="0" t="s">
        <v>640</v>
      </c>
      <c r="D740" s="0" t="s">
        <v>590</v>
      </c>
      <c r="E740" s="291" t="n">
        <v>37.61</v>
      </c>
    </row>
    <row r="741" customFormat="false" ht="15" hidden="false" customHeight="false" outlineLevel="0" collapsed="false">
      <c r="A741" s="0" t="n">
        <v>842</v>
      </c>
      <c r="B741" s="0" t="s">
        <v>1334</v>
      </c>
      <c r="C741" s="0" t="s">
        <v>640</v>
      </c>
      <c r="D741" s="0" t="s">
        <v>590</v>
      </c>
      <c r="E741" s="291" t="n">
        <v>42.31</v>
      </c>
    </row>
    <row r="742" customFormat="false" ht="15" hidden="false" customHeight="false" outlineLevel="0" collapsed="false">
      <c r="A742" s="0" t="n">
        <v>862</v>
      </c>
      <c r="B742" s="0" t="s">
        <v>1335</v>
      </c>
      <c r="C742" s="0" t="s">
        <v>636</v>
      </c>
      <c r="D742" s="0" t="s">
        <v>590</v>
      </c>
      <c r="E742" s="291" t="n">
        <v>9.55</v>
      </c>
    </row>
    <row r="743" customFormat="false" ht="15" hidden="false" customHeight="false" outlineLevel="0" collapsed="false">
      <c r="A743" s="0" t="n">
        <v>866</v>
      </c>
      <c r="B743" s="0" t="s">
        <v>1336</v>
      </c>
      <c r="C743" s="0" t="s">
        <v>636</v>
      </c>
      <c r="D743" s="0" t="s">
        <v>590</v>
      </c>
      <c r="E743" s="291" t="n">
        <v>117.41</v>
      </c>
    </row>
    <row r="744" customFormat="false" ht="15" hidden="false" customHeight="false" outlineLevel="0" collapsed="false">
      <c r="A744" s="0" t="n">
        <v>892</v>
      </c>
      <c r="B744" s="0" t="s">
        <v>1337</v>
      </c>
      <c r="C744" s="0" t="s">
        <v>636</v>
      </c>
      <c r="D744" s="0" t="s">
        <v>590</v>
      </c>
      <c r="E744" s="291" t="n">
        <v>149.31</v>
      </c>
    </row>
    <row r="745" customFormat="false" ht="15" hidden="false" customHeight="false" outlineLevel="0" collapsed="false">
      <c r="A745" s="0" t="n">
        <v>857</v>
      </c>
      <c r="B745" s="0" t="s">
        <v>1338</v>
      </c>
      <c r="C745" s="0" t="s">
        <v>636</v>
      </c>
      <c r="D745" s="0" t="s">
        <v>597</v>
      </c>
      <c r="E745" s="291" t="n">
        <v>15.2</v>
      </c>
    </row>
    <row r="746" customFormat="false" ht="15" hidden="false" customHeight="false" outlineLevel="0" collapsed="false">
      <c r="A746" s="0" t="n">
        <v>37404</v>
      </c>
      <c r="B746" s="0" t="s">
        <v>1339</v>
      </c>
      <c r="C746" s="0" t="s">
        <v>636</v>
      </c>
      <c r="D746" s="0" t="s">
        <v>590</v>
      </c>
      <c r="E746" s="291" t="n">
        <v>179.54</v>
      </c>
    </row>
    <row r="747" customFormat="false" ht="15" hidden="false" customHeight="false" outlineLevel="0" collapsed="false">
      <c r="A747" s="0" t="n">
        <v>868</v>
      </c>
      <c r="B747" s="0" t="s">
        <v>1340</v>
      </c>
      <c r="C747" s="0" t="s">
        <v>636</v>
      </c>
      <c r="D747" s="0" t="s">
        <v>590</v>
      </c>
      <c r="E747" s="291" t="n">
        <v>23.47</v>
      </c>
    </row>
    <row r="748" customFormat="false" ht="15" hidden="false" customHeight="false" outlineLevel="0" collapsed="false">
      <c r="A748" s="0" t="n">
        <v>870</v>
      </c>
      <c r="B748" s="0" t="s">
        <v>1341</v>
      </c>
      <c r="C748" s="0" t="s">
        <v>636</v>
      </c>
      <c r="D748" s="0" t="s">
        <v>590</v>
      </c>
      <c r="E748" s="291" t="n">
        <v>309.38</v>
      </c>
    </row>
    <row r="749" customFormat="false" ht="15" hidden="false" customHeight="false" outlineLevel="0" collapsed="false">
      <c r="A749" s="0" t="n">
        <v>863</v>
      </c>
      <c r="B749" s="0" t="s">
        <v>1342</v>
      </c>
      <c r="C749" s="0" t="s">
        <v>636</v>
      </c>
      <c r="D749" s="0" t="s">
        <v>590</v>
      </c>
      <c r="E749" s="291" t="n">
        <v>32.43</v>
      </c>
    </row>
    <row r="750" customFormat="false" ht="15" hidden="false" customHeight="false" outlineLevel="0" collapsed="false">
      <c r="A750" s="0" t="n">
        <v>867</v>
      </c>
      <c r="B750" s="0" t="s">
        <v>1343</v>
      </c>
      <c r="C750" s="0" t="s">
        <v>636</v>
      </c>
      <c r="D750" s="0" t="s">
        <v>590</v>
      </c>
      <c r="E750" s="291" t="n">
        <v>45.17</v>
      </c>
    </row>
    <row r="751" customFormat="false" ht="15" hidden="false" customHeight="false" outlineLevel="0" collapsed="false">
      <c r="A751" s="0" t="n">
        <v>891</v>
      </c>
      <c r="B751" s="0" t="s">
        <v>1344</v>
      </c>
      <c r="C751" s="0" t="s">
        <v>636</v>
      </c>
      <c r="D751" s="0" t="s">
        <v>590</v>
      </c>
      <c r="E751" s="291" t="n">
        <v>519.58</v>
      </c>
    </row>
    <row r="752" customFormat="false" ht="15" hidden="false" customHeight="false" outlineLevel="0" collapsed="false">
      <c r="A752" s="0" t="n">
        <v>864</v>
      </c>
      <c r="B752" s="0" t="s">
        <v>1345</v>
      </c>
      <c r="C752" s="0" t="s">
        <v>636</v>
      </c>
      <c r="D752" s="0" t="s">
        <v>590</v>
      </c>
      <c r="E752" s="291" t="n">
        <v>63.63</v>
      </c>
    </row>
    <row r="753" customFormat="false" ht="15" hidden="false" customHeight="false" outlineLevel="0" collapsed="false">
      <c r="A753" s="0" t="n">
        <v>865</v>
      </c>
      <c r="B753" s="0" t="s">
        <v>1346</v>
      </c>
      <c r="C753" s="0" t="s">
        <v>636</v>
      </c>
      <c r="D753" s="0" t="s">
        <v>590</v>
      </c>
      <c r="E753" s="291" t="n">
        <v>89.63</v>
      </c>
    </row>
    <row r="754" customFormat="false" ht="15" hidden="false" customHeight="false" outlineLevel="0" collapsed="false">
      <c r="A754" s="0" t="n">
        <v>1006</v>
      </c>
      <c r="B754" s="0" t="s">
        <v>1347</v>
      </c>
      <c r="C754" s="0" t="s">
        <v>636</v>
      </c>
      <c r="D754" s="0" t="s">
        <v>590</v>
      </c>
      <c r="E754" s="291" t="n">
        <v>95.38</v>
      </c>
    </row>
    <row r="755" customFormat="false" ht="15" hidden="false" customHeight="false" outlineLevel="0" collapsed="false">
      <c r="A755" s="0" t="n">
        <v>948</v>
      </c>
      <c r="B755" s="0" t="s">
        <v>1348</v>
      </c>
      <c r="C755" s="0" t="s">
        <v>636</v>
      </c>
      <c r="D755" s="0" t="s">
        <v>590</v>
      </c>
      <c r="E755" s="291" t="n">
        <v>49.67</v>
      </c>
    </row>
    <row r="756" customFormat="false" ht="15" hidden="false" customHeight="false" outlineLevel="0" collapsed="false">
      <c r="A756" s="0" t="n">
        <v>947</v>
      </c>
      <c r="B756" s="0" t="s">
        <v>1349</v>
      </c>
      <c r="C756" s="0" t="s">
        <v>636</v>
      </c>
      <c r="D756" s="0" t="s">
        <v>590</v>
      </c>
      <c r="E756" s="291" t="n">
        <v>50.52</v>
      </c>
    </row>
    <row r="757" customFormat="false" ht="15" hidden="false" customHeight="false" outlineLevel="0" collapsed="false">
      <c r="A757" s="0" t="n">
        <v>911</v>
      </c>
      <c r="B757" s="0" t="s">
        <v>1350</v>
      </c>
      <c r="C757" s="0" t="s">
        <v>636</v>
      </c>
      <c r="D757" s="0" t="s">
        <v>590</v>
      </c>
      <c r="E757" s="291" t="n">
        <v>73.47</v>
      </c>
    </row>
    <row r="758" customFormat="false" ht="15" hidden="false" customHeight="false" outlineLevel="0" collapsed="false">
      <c r="A758" s="0" t="n">
        <v>925</v>
      </c>
      <c r="B758" s="0" t="s">
        <v>1351</v>
      </c>
      <c r="C758" s="0" t="s">
        <v>636</v>
      </c>
      <c r="D758" s="0" t="s">
        <v>590</v>
      </c>
      <c r="E758" s="291" t="n">
        <v>67.9</v>
      </c>
    </row>
    <row r="759" customFormat="false" ht="15" hidden="false" customHeight="false" outlineLevel="0" collapsed="false">
      <c r="A759" s="0" t="n">
        <v>954</v>
      </c>
      <c r="B759" s="0" t="s">
        <v>1352</v>
      </c>
      <c r="C759" s="0" t="s">
        <v>636</v>
      </c>
      <c r="D759" s="0" t="s">
        <v>590</v>
      </c>
      <c r="E759" s="291" t="n">
        <v>75.02</v>
      </c>
    </row>
    <row r="760" customFormat="false" ht="15" hidden="false" customHeight="false" outlineLevel="0" collapsed="false">
      <c r="A760" s="0" t="n">
        <v>901</v>
      </c>
      <c r="B760" s="0" t="s">
        <v>1353</v>
      </c>
      <c r="C760" s="0" t="s">
        <v>636</v>
      </c>
      <c r="D760" s="0" t="s">
        <v>590</v>
      </c>
      <c r="E760" s="291" t="n">
        <v>80.28</v>
      </c>
    </row>
    <row r="761" customFormat="false" ht="15" hidden="false" customHeight="false" outlineLevel="0" collapsed="false">
      <c r="A761" s="0" t="n">
        <v>926</v>
      </c>
      <c r="B761" s="0" t="s">
        <v>1354</v>
      </c>
      <c r="C761" s="0" t="s">
        <v>636</v>
      </c>
      <c r="D761" s="0" t="s">
        <v>590</v>
      </c>
      <c r="E761" s="291" t="n">
        <v>84.85</v>
      </c>
    </row>
    <row r="762" customFormat="false" ht="15" hidden="false" customHeight="false" outlineLevel="0" collapsed="false">
      <c r="A762" s="0" t="n">
        <v>912</v>
      </c>
      <c r="B762" s="0" t="s">
        <v>1355</v>
      </c>
      <c r="C762" s="0" t="s">
        <v>636</v>
      </c>
      <c r="D762" s="0" t="s">
        <v>590</v>
      </c>
      <c r="E762" s="291" t="n">
        <v>85.37</v>
      </c>
    </row>
    <row r="763" customFormat="false" ht="15" hidden="false" customHeight="false" outlineLevel="0" collapsed="false">
      <c r="A763" s="0" t="n">
        <v>955</v>
      </c>
      <c r="B763" s="0" t="s">
        <v>1356</v>
      </c>
      <c r="C763" s="0" t="s">
        <v>636</v>
      </c>
      <c r="D763" s="0" t="s">
        <v>590</v>
      </c>
      <c r="E763" s="291" t="n">
        <v>101.9</v>
      </c>
    </row>
    <row r="764" customFormat="false" ht="15" hidden="false" customHeight="false" outlineLevel="0" collapsed="false">
      <c r="A764" s="0" t="n">
        <v>946</v>
      </c>
      <c r="B764" s="0" t="s">
        <v>1357</v>
      </c>
      <c r="C764" s="0" t="s">
        <v>636</v>
      </c>
      <c r="D764" s="0" t="s">
        <v>590</v>
      </c>
      <c r="E764" s="291" t="n">
        <v>114.56</v>
      </c>
    </row>
    <row r="765" customFormat="false" ht="15" hidden="false" customHeight="false" outlineLevel="0" collapsed="false">
      <c r="A765" s="0" t="n">
        <v>953</v>
      </c>
      <c r="B765" s="0" t="s">
        <v>1358</v>
      </c>
      <c r="C765" s="0" t="s">
        <v>636</v>
      </c>
      <c r="D765" s="0" t="s">
        <v>590</v>
      </c>
      <c r="E765" s="291" t="n">
        <v>104.25</v>
      </c>
    </row>
    <row r="766" customFormat="false" ht="15" hidden="false" customHeight="false" outlineLevel="0" collapsed="false">
      <c r="A766" s="0" t="n">
        <v>902</v>
      </c>
      <c r="B766" s="0" t="s">
        <v>1359</v>
      </c>
      <c r="C766" s="0" t="s">
        <v>636</v>
      </c>
      <c r="D766" s="0" t="s">
        <v>590</v>
      </c>
      <c r="E766" s="291" t="n">
        <v>126.73</v>
      </c>
    </row>
    <row r="767" customFormat="false" ht="15" hidden="false" customHeight="false" outlineLevel="0" collapsed="false">
      <c r="A767" s="0" t="n">
        <v>927</v>
      </c>
      <c r="B767" s="0" t="s">
        <v>1360</v>
      </c>
      <c r="C767" s="0" t="s">
        <v>636</v>
      </c>
      <c r="D767" s="0" t="s">
        <v>590</v>
      </c>
      <c r="E767" s="291" t="n">
        <v>122.84</v>
      </c>
    </row>
    <row r="768" customFormat="false" ht="15" hidden="false" customHeight="false" outlineLevel="0" collapsed="false">
      <c r="A768" s="0" t="n">
        <v>913</v>
      </c>
      <c r="B768" s="0" t="s">
        <v>1361</v>
      </c>
      <c r="C768" s="0" t="s">
        <v>636</v>
      </c>
      <c r="D768" s="0" t="s">
        <v>590</v>
      </c>
      <c r="E768" s="291" t="n">
        <v>137.11</v>
      </c>
    </row>
    <row r="769" customFormat="false" ht="15" hidden="false" customHeight="false" outlineLevel="0" collapsed="false">
      <c r="A769" s="0" t="n">
        <v>903</v>
      </c>
      <c r="B769" s="0" t="s">
        <v>1362</v>
      </c>
      <c r="C769" s="0" t="s">
        <v>636</v>
      </c>
      <c r="D769" s="0" t="s">
        <v>590</v>
      </c>
      <c r="E769" s="291" t="n">
        <v>155.16</v>
      </c>
    </row>
    <row r="770" customFormat="false" ht="15" hidden="false" customHeight="false" outlineLevel="0" collapsed="false">
      <c r="A770" s="0" t="n">
        <v>945</v>
      </c>
      <c r="B770" s="0" t="s">
        <v>1363</v>
      </c>
      <c r="C770" s="0" t="s">
        <v>636</v>
      </c>
      <c r="D770" s="0" t="s">
        <v>590</v>
      </c>
      <c r="E770" s="291" t="n">
        <v>164.14</v>
      </c>
    </row>
    <row r="771" customFormat="false" ht="15" hidden="false" customHeight="false" outlineLevel="0" collapsed="false">
      <c r="A771" s="0" t="n">
        <v>914</v>
      </c>
      <c r="B771" s="0" t="s">
        <v>1364</v>
      </c>
      <c r="C771" s="0" t="s">
        <v>636</v>
      </c>
      <c r="D771" s="0" t="s">
        <v>590</v>
      </c>
      <c r="E771" s="291" t="n">
        <v>168.15</v>
      </c>
    </row>
    <row r="772" customFormat="false" ht="15" hidden="false" customHeight="false" outlineLevel="0" collapsed="false">
      <c r="A772" s="0" t="n">
        <v>993</v>
      </c>
      <c r="B772" s="0" t="s">
        <v>1365</v>
      </c>
      <c r="C772" s="0" t="s">
        <v>636</v>
      </c>
      <c r="D772" s="0" t="s">
        <v>590</v>
      </c>
      <c r="E772" s="291" t="n">
        <v>2.05</v>
      </c>
    </row>
    <row r="773" customFormat="false" ht="15" hidden="false" customHeight="false" outlineLevel="0" collapsed="false">
      <c r="A773" s="0" t="n">
        <v>1020</v>
      </c>
      <c r="B773" s="0" t="s">
        <v>1366</v>
      </c>
      <c r="C773" s="0" t="s">
        <v>636</v>
      </c>
      <c r="D773" s="0" t="s">
        <v>590</v>
      </c>
      <c r="E773" s="291" t="n">
        <v>8.94</v>
      </c>
    </row>
    <row r="774" customFormat="false" ht="15" hidden="false" customHeight="false" outlineLevel="0" collapsed="false">
      <c r="A774" s="0" t="n">
        <v>1017</v>
      </c>
      <c r="B774" s="0" t="s">
        <v>1367</v>
      </c>
      <c r="C774" s="0" t="s">
        <v>636</v>
      </c>
      <c r="D774" s="0" t="s">
        <v>590</v>
      </c>
      <c r="E774" s="291" t="n">
        <v>98.26</v>
      </c>
    </row>
    <row r="775" customFormat="false" ht="15" hidden="false" customHeight="false" outlineLevel="0" collapsed="false">
      <c r="A775" s="0" t="n">
        <v>999</v>
      </c>
      <c r="B775" s="0" t="s">
        <v>1368</v>
      </c>
      <c r="C775" s="0" t="s">
        <v>636</v>
      </c>
      <c r="D775" s="0" t="s">
        <v>590</v>
      </c>
      <c r="E775" s="291" t="n">
        <v>121.74</v>
      </c>
    </row>
    <row r="776" customFormat="false" ht="15" hidden="false" customHeight="false" outlineLevel="0" collapsed="false">
      <c r="A776" s="0" t="n">
        <v>995</v>
      </c>
      <c r="B776" s="0" t="s">
        <v>1369</v>
      </c>
      <c r="C776" s="0" t="s">
        <v>636</v>
      </c>
      <c r="D776" s="0" t="s">
        <v>590</v>
      </c>
      <c r="E776" s="291" t="n">
        <v>13.71</v>
      </c>
    </row>
    <row r="777" customFormat="false" ht="15" hidden="false" customHeight="false" outlineLevel="0" collapsed="false">
      <c r="A777" s="0" t="n">
        <v>1000</v>
      </c>
      <c r="B777" s="0" t="s">
        <v>1370</v>
      </c>
      <c r="C777" s="0" t="s">
        <v>636</v>
      </c>
      <c r="D777" s="0" t="s">
        <v>590</v>
      </c>
      <c r="E777" s="291" t="n">
        <v>149.24</v>
      </c>
    </row>
    <row r="778" customFormat="false" ht="15" hidden="false" customHeight="false" outlineLevel="0" collapsed="false">
      <c r="A778" s="0" t="n">
        <v>1022</v>
      </c>
      <c r="B778" s="0" t="s">
        <v>1371</v>
      </c>
      <c r="C778" s="0" t="s">
        <v>636</v>
      </c>
      <c r="D778" s="0" t="s">
        <v>590</v>
      </c>
      <c r="E778" s="291" t="n">
        <v>2.85</v>
      </c>
    </row>
    <row r="779" customFormat="false" ht="15" hidden="false" customHeight="false" outlineLevel="0" collapsed="false">
      <c r="A779" s="0" t="n">
        <v>1015</v>
      </c>
      <c r="B779" s="0" t="s">
        <v>1372</v>
      </c>
      <c r="C779" s="0" t="s">
        <v>636</v>
      </c>
      <c r="D779" s="0" t="s">
        <v>590</v>
      </c>
      <c r="E779" s="291" t="n">
        <v>196.52</v>
      </c>
    </row>
    <row r="780" customFormat="false" ht="15" hidden="false" customHeight="false" outlineLevel="0" collapsed="false">
      <c r="A780" s="0" t="n">
        <v>996</v>
      </c>
      <c r="B780" s="0" t="s">
        <v>1373</v>
      </c>
      <c r="C780" s="0" t="s">
        <v>636</v>
      </c>
      <c r="D780" s="0" t="s">
        <v>590</v>
      </c>
      <c r="E780" s="291" t="n">
        <v>20.88</v>
      </c>
    </row>
    <row r="781" customFormat="false" ht="15" hidden="false" customHeight="false" outlineLevel="0" collapsed="false">
      <c r="A781" s="0" t="n">
        <v>1001</v>
      </c>
      <c r="B781" s="0" t="s">
        <v>1374</v>
      </c>
      <c r="C781" s="0" t="s">
        <v>636</v>
      </c>
      <c r="D781" s="0" t="s">
        <v>590</v>
      </c>
      <c r="E781" s="291" t="n">
        <v>245.93</v>
      </c>
    </row>
    <row r="782" customFormat="false" ht="15" hidden="false" customHeight="false" outlineLevel="0" collapsed="false">
      <c r="A782" s="0" t="n">
        <v>1019</v>
      </c>
      <c r="B782" s="0" t="s">
        <v>1375</v>
      </c>
      <c r="C782" s="0" t="s">
        <v>636</v>
      </c>
      <c r="D782" s="0" t="s">
        <v>590</v>
      </c>
      <c r="E782" s="291" t="n">
        <v>28.78</v>
      </c>
    </row>
    <row r="783" customFormat="false" ht="15" hidden="false" customHeight="false" outlineLevel="0" collapsed="false">
      <c r="A783" s="0" t="n">
        <v>1021</v>
      </c>
      <c r="B783" s="0" t="s">
        <v>1376</v>
      </c>
      <c r="C783" s="0" t="s">
        <v>636</v>
      </c>
      <c r="D783" s="0" t="s">
        <v>590</v>
      </c>
      <c r="E783" s="291" t="n">
        <v>4.08</v>
      </c>
    </row>
    <row r="784" customFormat="false" ht="15" hidden="false" customHeight="false" outlineLevel="0" collapsed="false">
      <c r="A784" s="0" t="n">
        <v>39249</v>
      </c>
      <c r="B784" s="0" t="s">
        <v>1377</v>
      </c>
      <c r="C784" s="0" t="s">
        <v>636</v>
      </c>
      <c r="D784" s="0" t="s">
        <v>590</v>
      </c>
      <c r="E784" s="291" t="n">
        <v>320.82</v>
      </c>
    </row>
    <row r="785" customFormat="false" ht="15" hidden="false" customHeight="false" outlineLevel="0" collapsed="false">
      <c r="A785" s="0" t="n">
        <v>1018</v>
      </c>
      <c r="B785" s="0" t="s">
        <v>1378</v>
      </c>
      <c r="C785" s="0" t="s">
        <v>636</v>
      </c>
      <c r="D785" s="0" t="s">
        <v>590</v>
      </c>
      <c r="E785" s="291" t="n">
        <v>41.02</v>
      </c>
    </row>
    <row r="786" customFormat="false" ht="15" hidden="false" customHeight="false" outlineLevel="0" collapsed="false">
      <c r="A786" s="0" t="n">
        <v>39250</v>
      </c>
      <c r="B786" s="0" t="s">
        <v>1379</v>
      </c>
      <c r="C786" s="0" t="s">
        <v>636</v>
      </c>
      <c r="D786" s="0" t="s">
        <v>590</v>
      </c>
      <c r="E786" s="291" t="n">
        <v>412.12</v>
      </c>
    </row>
    <row r="787" customFormat="false" ht="15" hidden="false" customHeight="false" outlineLevel="0" collapsed="false">
      <c r="A787" s="0" t="n">
        <v>994</v>
      </c>
      <c r="B787" s="0" t="s">
        <v>1380</v>
      </c>
      <c r="C787" s="0" t="s">
        <v>636</v>
      </c>
      <c r="D787" s="0" t="s">
        <v>590</v>
      </c>
      <c r="E787" s="291" t="n">
        <v>5.58</v>
      </c>
    </row>
    <row r="788" customFormat="false" ht="15" hidden="false" customHeight="false" outlineLevel="0" collapsed="false">
      <c r="A788" s="0" t="n">
        <v>977</v>
      </c>
      <c r="B788" s="0" t="s">
        <v>1381</v>
      </c>
      <c r="C788" s="0" t="s">
        <v>636</v>
      </c>
      <c r="D788" s="0" t="s">
        <v>590</v>
      </c>
      <c r="E788" s="291" t="n">
        <v>56.82</v>
      </c>
    </row>
    <row r="789" customFormat="false" ht="15" hidden="false" customHeight="false" outlineLevel="0" collapsed="false">
      <c r="A789" s="0" t="n">
        <v>998</v>
      </c>
      <c r="B789" s="0" t="s">
        <v>1382</v>
      </c>
      <c r="C789" s="0" t="s">
        <v>636</v>
      </c>
      <c r="D789" s="0" t="s">
        <v>590</v>
      </c>
      <c r="E789" s="291" t="n">
        <v>75.48</v>
      </c>
    </row>
    <row r="790" customFormat="false" ht="15" hidden="false" customHeight="false" outlineLevel="0" collapsed="false">
      <c r="A790" s="0" t="n">
        <v>39251</v>
      </c>
      <c r="B790" s="0" t="s">
        <v>1383</v>
      </c>
      <c r="C790" s="0" t="s">
        <v>636</v>
      </c>
      <c r="D790" s="0" t="s">
        <v>590</v>
      </c>
      <c r="E790" s="291" t="n">
        <v>0.54</v>
      </c>
    </row>
    <row r="791" customFormat="false" ht="15" hidden="false" customHeight="false" outlineLevel="0" collapsed="false">
      <c r="A791" s="0" t="n">
        <v>1011</v>
      </c>
      <c r="B791" s="0" t="s">
        <v>1384</v>
      </c>
      <c r="C791" s="0" t="s">
        <v>636</v>
      </c>
      <c r="D791" s="0" t="s">
        <v>590</v>
      </c>
      <c r="E791" s="291" t="n">
        <v>0.76</v>
      </c>
    </row>
    <row r="792" customFormat="false" ht="15" hidden="false" customHeight="false" outlineLevel="0" collapsed="false">
      <c r="A792" s="0" t="n">
        <v>39252</v>
      </c>
      <c r="B792" s="0" t="s">
        <v>1385</v>
      </c>
      <c r="C792" s="0" t="s">
        <v>636</v>
      </c>
      <c r="D792" s="0" t="s">
        <v>590</v>
      </c>
      <c r="E792" s="291" t="n">
        <v>0.91</v>
      </c>
    </row>
    <row r="793" customFormat="false" ht="15" hidden="false" customHeight="false" outlineLevel="0" collapsed="false">
      <c r="A793" s="0" t="n">
        <v>1013</v>
      </c>
      <c r="B793" s="0" t="s">
        <v>1386</v>
      </c>
      <c r="C793" s="0" t="s">
        <v>636</v>
      </c>
      <c r="D793" s="0" t="s">
        <v>590</v>
      </c>
      <c r="E793" s="291" t="n">
        <v>1.2</v>
      </c>
    </row>
    <row r="794" customFormat="false" ht="15" hidden="false" customHeight="false" outlineLevel="0" collapsed="false">
      <c r="A794" s="0" t="n">
        <v>980</v>
      </c>
      <c r="B794" s="0" t="s">
        <v>1387</v>
      </c>
      <c r="C794" s="0" t="s">
        <v>636</v>
      </c>
      <c r="D794" s="0" t="s">
        <v>590</v>
      </c>
      <c r="E794" s="291" t="n">
        <v>8.2</v>
      </c>
    </row>
    <row r="795" customFormat="false" ht="15" hidden="false" customHeight="false" outlineLevel="0" collapsed="false">
      <c r="A795" s="0" t="n">
        <v>39237</v>
      </c>
      <c r="B795" s="0" t="s">
        <v>1388</v>
      </c>
      <c r="C795" s="0" t="s">
        <v>636</v>
      </c>
      <c r="D795" s="0" t="s">
        <v>590</v>
      </c>
      <c r="E795" s="291" t="n">
        <v>97.23</v>
      </c>
    </row>
    <row r="796" customFormat="false" ht="15" hidden="false" customHeight="false" outlineLevel="0" collapsed="false">
      <c r="A796" s="0" t="n">
        <v>39238</v>
      </c>
      <c r="B796" s="0" t="s">
        <v>1389</v>
      </c>
      <c r="C796" s="0" t="s">
        <v>636</v>
      </c>
      <c r="D796" s="0" t="s">
        <v>590</v>
      </c>
      <c r="E796" s="291" t="n">
        <v>121.39</v>
      </c>
    </row>
    <row r="797" customFormat="false" ht="15" hidden="false" customHeight="false" outlineLevel="0" collapsed="false">
      <c r="A797" s="0" t="n">
        <v>979</v>
      </c>
      <c r="B797" s="0" t="s">
        <v>1390</v>
      </c>
      <c r="C797" s="0" t="s">
        <v>636</v>
      </c>
      <c r="D797" s="0" t="s">
        <v>590</v>
      </c>
      <c r="E797" s="291" t="n">
        <v>12.63</v>
      </c>
    </row>
    <row r="798" customFormat="false" ht="15" hidden="false" customHeight="false" outlineLevel="0" collapsed="false">
      <c r="A798" s="0" t="n">
        <v>39239</v>
      </c>
      <c r="B798" s="0" t="s">
        <v>1391</v>
      </c>
      <c r="C798" s="0" t="s">
        <v>636</v>
      </c>
      <c r="D798" s="0" t="s">
        <v>590</v>
      </c>
      <c r="E798" s="291" t="n">
        <v>147.73</v>
      </c>
    </row>
    <row r="799" customFormat="false" ht="15" hidden="false" customHeight="false" outlineLevel="0" collapsed="false">
      <c r="A799" s="0" t="n">
        <v>1014</v>
      </c>
      <c r="B799" s="0" t="s">
        <v>1392</v>
      </c>
      <c r="C799" s="0" t="s">
        <v>636</v>
      </c>
      <c r="D799" s="0" t="s">
        <v>590</v>
      </c>
      <c r="E799" s="291" t="n">
        <v>1.92</v>
      </c>
    </row>
    <row r="800" customFormat="false" ht="15" hidden="false" customHeight="false" outlineLevel="0" collapsed="false">
      <c r="A800" s="0" t="n">
        <v>39240</v>
      </c>
      <c r="B800" s="0" t="s">
        <v>1393</v>
      </c>
      <c r="C800" s="0" t="s">
        <v>636</v>
      </c>
      <c r="D800" s="0" t="s">
        <v>590</v>
      </c>
      <c r="E800" s="291" t="n">
        <v>195.26</v>
      </c>
    </row>
    <row r="801" customFormat="false" ht="15" hidden="false" customHeight="false" outlineLevel="0" collapsed="false">
      <c r="A801" s="0" t="n">
        <v>39232</v>
      </c>
      <c r="B801" s="0" t="s">
        <v>1394</v>
      </c>
      <c r="C801" s="0" t="s">
        <v>636</v>
      </c>
      <c r="D801" s="0" t="s">
        <v>590</v>
      </c>
      <c r="E801" s="291" t="n">
        <v>20.27</v>
      </c>
    </row>
    <row r="802" customFormat="false" ht="15" hidden="false" customHeight="false" outlineLevel="0" collapsed="false">
      <c r="A802" s="0" t="n">
        <v>39233</v>
      </c>
      <c r="B802" s="0" t="s">
        <v>1395</v>
      </c>
      <c r="C802" s="0" t="s">
        <v>636</v>
      </c>
      <c r="D802" s="0" t="s">
        <v>590</v>
      </c>
      <c r="E802" s="291" t="n">
        <v>27.87</v>
      </c>
    </row>
    <row r="803" customFormat="false" ht="15" hidden="false" customHeight="false" outlineLevel="0" collapsed="false">
      <c r="A803" s="0" t="n">
        <v>981</v>
      </c>
      <c r="B803" s="0" t="s">
        <v>1396</v>
      </c>
      <c r="C803" s="0" t="s">
        <v>636</v>
      </c>
      <c r="D803" s="0" t="s">
        <v>597</v>
      </c>
      <c r="E803" s="291" t="n">
        <v>3.43</v>
      </c>
    </row>
    <row r="804" customFormat="false" ht="15" hidden="false" customHeight="false" outlineLevel="0" collapsed="false">
      <c r="A804" s="0" t="n">
        <v>39234</v>
      </c>
      <c r="B804" s="0" t="s">
        <v>1397</v>
      </c>
      <c r="C804" s="0" t="s">
        <v>636</v>
      </c>
      <c r="D804" s="0" t="s">
        <v>590</v>
      </c>
      <c r="E804" s="291" t="n">
        <v>40.91</v>
      </c>
    </row>
    <row r="805" customFormat="false" ht="15" hidden="false" customHeight="false" outlineLevel="0" collapsed="false">
      <c r="A805" s="0" t="n">
        <v>982</v>
      </c>
      <c r="B805" s="0" t="s">
        <v>1398</v>
      </c>
      <c r="C805" s="0" t="s">
        <v>636</v>
      </c>
      <c r="D805" s="0" t="s">
        <v>590</v>
      </c>
      <c r="E805" s="291" t="n">
        <v>4.8</v>
      </c>
    </row>
    <row r="806" customFormat="false" ht="15" hidden="false" customHeight="false" outlineLevel="0" collapsed="false">
      <c r="A806" s="0" t="n">
        <v>39235</v>
      </c>
      <c r="B806" s="0" t="s">
        <v>1399</v>
      </c>
      <c r="C806" s="0" t="s">
        <v>636</v>
      </c>
      <c r="D806" s="0" t="s">
        <v>590</v>
      </c>
      <c r="E806" s="291" t="n">
        <v>57.54</v>
      </c>
    </row>
    <row r="807" customFormat="false" ht="15" hidden="false" customHeight="false" outlineLevel="0" collapsed="false">
      <c r="A807" s="0" t="n">
        <v>39236</v>
      </c>
      <c r="B807" s="0" t="s">
        <v>1400</v>
      </c>
      <c r="C807" s="0" t="s">
        <v>636</v>
      </c>
      <c r="D807" s="0" t="s">
        <v>590</v>
      </c>
      <c r="E807" s="291" t="n">
        <v>75.43</v>
      </c>
    </row>
    <row r="808" customFormat="false" ht="15" hidden="false" customHeight="false" outlineLevel="0" collapsed="false">
      <c r="A808" s="0" t="n">
        <v>876</v>
      </c>
      <c r="B808" s="0" t="s">
        <v>1401</v>
      </c>
      <c r="C808" s="0" t="s">
        <v>636</v>
      </c>
      <c r="D808" s="0" t="s">
        <v>590</v>
      </c>
      <c r="E808" s="291" t="n">
        <v>194.71</v>
      </c>
    </row>
    <row r="809" customFormat="false" ht="15" hidden="false" customHeight="false" outlineLevel="0" collapsed="false">
      <c r="A809" s="0" t="n">
        <v>877</v>
      </c>
      <c r="B809" s="0" t="s">
        <v>1402</v>
      </c>
      <c r="C809" s="0" t="s">
        <v>636</v>
      </c>
      <c r="D809" s="0" t="s">
        <v>590</v>
      </c>
      <c r="E809" s="291" t="n">
        <v>228.9</v>
      </c>
    </row>
    <row r="810" customFormat="false" ht="15" hidden="false" customHeight="false" outlineLevel="0" collapsed="false">
      <c r="A810" s="0" t="n">
        <v>882</v>
      </c>
      <c r="B810" s="0" t="s">
        <v>1403</v>
      </c>
      <c r="C810" s="0" t="s">
        <v>636</v>
      </c>
      <c r="D810" s="0" t="s">
        <v>590</v>
      </c>
      <c r="E810" s="291" t="n">
        <v>249.42</v>
      </c>
    </row>
    <row r="811" customFormat="false" ht="15" hidden="false" customHeight="false" outlineLevel="0" collapsed="false">
      <c r="A811" s="0" t="n">
        <v>878</v>
      </c>
      <c r="B811" s="0" t="s">
        <v>1404</v>
      </c>
      <c r="C811" s="0" t="s">
        <v>636</v>
      </c>
      <c r="D811" s="0" t="s">
        <v>590</v>
      </c>
      <c r="E811" s="291" t="n">
        <v>310.09</v>
      </c>
    </row>
    <row r="812" customFormat="false" ht="15" hidden="false" customHeight="false" outlineLevel="0" collapsed="false">
      <c r="A812" s="0" t="n">
        <v>879</v>
      </c>
      <c r="B812" s="0" t="s">
        <v>1405</v>
      </c>
      <c r="C812" s="0" t="s">
        <v>636</v>
      </c>
      <c r="D812" s="0" t="s">
        <v>590</v>
      </c>
      <c r="E812" s="291" t="n">
        <v>365.49</v>
      </c>
    </row>
    <row r="813" customFormat="false" ht="15" hidden="false" customHeight="false" outlineLevel="0" collapsed="false">
      <c r="A813" s="0" t="n">
        <v>880</v>
      </c>
      <c r="B813" s="0" t="s">
        <v>1406</v>
      </c>
      <c r="C813" s="0" t="s">
        <v>636</v>
      </c>
      <c r="D813" s="0" t="s">
        <v>590</v>
      </c>
      <c r="E813" s="291" t="n">
        <v>430.04</v>
      </c>
    </row>
    <row r="814" customFormat="false" ht="15" hidden="false" customHeight="false" outlineLevel="0" collapsed="false">
      <c r="A814" s="0" t="n">
        <v>873</v>
      </c>
      <c r="B814" s="0" t="s">
        <v>1407</v>
      </c>
      <c r="C814" s="0" t="s">
        <v>636</v>
      </c>
      <c r="D814" s="0" t="s">
        <v>590</v>
      </c>
      <c r="E814" s="291" t="n">
        <v>130.76</v>
      </c>
    </row>
    <row r="815" customFormat="false" ht="15" hidden="false" customHeight="false" outlineLevel="0" collapsed="false">
      <c r="A815" s="0" t="n">
        <v>881</v>
      </c>
      <c r="B815" s="0" t="s">
        <v>1408</v>
      </c>
      <c r="C815" s="0" t="s">
        <v>636</v>
      </c>
      <c r="D815" s="0" t="s">
        <v>590</v>
      </c>
      <c r="E815" s="291" t="n">
        <v>587.79</v>
      </c>
    </row>
    <row r="816" customFormat="false" ht="15" hidden="false" customHeight="false" outlineLevel="0" collapsed="false">
      <c r="A816" s="0" t="n">
        <v>874</v>
      </c>
      <c r="B816" s="0" t="s">
        <v>1409</v>
      </c>
      <c r="C816" s="0" t="s">
        <v>636</v>
      </c>
      <c r="D816" s="0" t="s">
        <v>590</v>
      </c>
      <c r="E816" s="291" t="n">
        <v>155.18</v>
      </c>
    </row>
    <row r="817" customFormat="false" ht="15" hidden="false" customHeight="false" outlineLevel="0" collapsed="false">
      <c r="A817" s="0" t="n">
        <v>875</v>
      </c>
      <c r="B817" s="0" t="s">
        <v>1410</v>
      </c>
      <c r="C817" s="0" t="s">
        <v>636</v>
      </c>
      <c r="D817" s="0" t="s">
        <v>590</v>
      </c>
      <c r="E817" s="291" t="n">
        <v>185.14</v>
      </c>
    </row>
    <row r="818" customFormat="false" ht="15" hidden="false" customHeight="false" outlineLevel="0" collapsed="false">
      <c r="A818" s="0" t="n">
        <v>983</v>
      </c>
      <c r="B818" s="0" t="s">
        <v>1411</v>
      </c>
      <c r="C818" s="0" t="s">
        <v>636</v>
      </c>
      <c r="D818" s="0" t="s">
        <v>590</v>
      </c>
      <c r="E818" s="291" t="n">
        <v>1.16</v>
      </c>
    </row>
    <row r="819" customFormat="false" ht="15" hidden="false" customHeight="false" outlineLevel="0" collapsed="false">
      <c r="A819" s="0" t="n">
        <v>985</v>
      </c>
      <c r="B819" s="0" t="s">
        <v>1412</v>
      </c>
      <c r="C819" s="0" t="s">
        <v>636</v>
      </c>
      <c r="D819" s="0" t="s">
        <v>590</v>
      </c>
      <c r="E819" s="291" t="n">
        <v>8.69</v>
      </c>
    </row>
    <row r="820" customFormat="false" ht="15" hidden="false" customHeight="false" outlineLevel="0" collapsed="false">
      <c r="A820" s="0" t="n">
        <v>990</v>
      </c>
      <c r="B820" s="0" t="s">
        <v>1413</v>
      </c>
      <c r="C820" s="0" t="s">
        <v>636</v>
      </c>
      <c r="D820" s="0" t="s">
        <v>590</v>
      </c>
      <c r="E820" s="291" t="n">
        <v>119.02</v>
      </c>
    </row>
    <row r="821" customFormat="false" ht="15" hidden="false" customHeight="false" outlineLevel="0" collapsed="false">
      <c r="A821" s="0" t="n">
        <v>39241</v>
      </c>
      <c r="B821" s="0" t="s">
        <v>1414</v>
      </c>
      <c r="C821" s="0" t="s">
        <v>636</v>
      </c>
      <c r="D821" s="0" t="s">
        <v>590</v>
      </c>
      <c r="E821" s="291" t="n">
        <v>13.61</v>
      </c>
    </row>
    <row r="822" customFormat="false" ht="15" hidden="false" customHeight="false" outlineLevel="0" collapsed="false">
      <c r="A822" s="0" t="n">
        <v>1005</v>
      </c>
      <c r="B822" s="0" t="s">
        <v>1415</v>
      </c>
      <c r="C822" s="0" t="s">
        <v>636</v>
      </c>
      <c r="D822" s="0" t="s">
        <v>590</v>
      </c>
      <c r="E822" s="291" t="n">
        <v>146.08</v>
      </c>
    </row>
    <row r="823" customFormat="false" ht="15" hidden="false" customHeight="false" outlineLevel="0" collapsed="false">
      <c r="A823" s="0" t="n">
        <v>984</v>
      </c>
      <c r="B823" s="0" t="s">
        <v>1416</v>
      </c>
      <c r="C823" s="0" t="s">
        <v>636</v>
      </c>
      <c r="D823" s="0" t="s">
        <v>590</v>
      </c>
      <c r="E823" s="291" t="n">
        <v>3</v>
      </c>
    </row>
    <row r="824" customFormat="false" ht="15" hidden="false" customHeight="false" outlineLevel="0" collapsed="false">
      <c r="A824" s="0" t="n">
        <v>991</v>
      </c>
      <c r="B824" s="0" t="s">
        <v>1417</v>
      </c>
      <c r="C824" s="0" t="s">
        <v>636</v>
      </c>
      <c r="D824" s="0" t="s">
        <v>590</v>
      </c>
      <c r="E824" s="291" t="n">
        <v>193.03</v>
      </c>
    </row>
    <row r="825" customFormat="false" ht="15" hidden="false" customHeight="false" outlineLevel="0" collapsed="false">
      <c r="A825" s="0" t="n">
        <v>986</v>
      </c>
      <c r="B825" s="0" t="s">
        <v>1418</v>
      </c>
      <c r="C825" s="0" t="s">
        <v>636</v>
      </c>
      <c r="D825" s="0" t="s">
        <v>590</v>
      </c>
      <c r="E825" s="291" t="n">
        <v>20.79</v>
      </c>
    </row>
    <row r="826" customFormat="false" ht="15" hidden="false" customHeight="false" outlineLevel="0" collapsed="false">
      <c r="A826" s="0" t="n">
        <v>1024</v>
      </c>
      <c r="B826" s="0" t="s">
        <v>1419</v>
      </c>
      <c r="C826" s="0" t="s">
        <v>636</v>
      </c>
      <c r="D826" s="0" t="s">
        <v>590</v>
      </c>
      <c r="E826" s="291" t="n">
        <v>238.91</v>
      </c>
    </row>
    <row r="827" customFormat="false" ht="15" hidden="false" customHeight="false" outlineLevel="0" collapsed="false">
      <c r="A827" s="0" t="n">
        <v>987</v>
      </c>
      <c r="B827" s="0" t="s">
        <v>1420</v>
      </c>
      <c r="C827" s="0" t="s">
        <v>636</v>
      </c>
      <c r="D827" s="0" t="s">
        <v>590</v>
      </c>
      <c r="E827" s="291" t="n">
        <v>28.26</v>
      </c>
    </row>
    <row r="828" customFormat="false" ht="15" hidden="false" customHeight="false" outlineLevel="0" collapsed="false">
      <c r="A828" s="0" t="n">
        <v>1003</v>
      </c>
      <c r="B828" s="0" t="s">
        <v>1421</v>
      </c>
      <c r="C828" s="0" t="s">
        <v>636</v>
      </c>
      <c r="D828" s="0" t="s">
        <v>590</v>
      </c>
      <c r="E828" s="291" t="n">
        <v>4.4</v>
      </c>
    </row>
    <row r="829" customFormat="false" ht="15" hidden="false" customHeight="false" outlineLevel="0" collapsed="false">
      <c r="A829" s="0" t="n">
        <v>992</v>
      </c>
      <c r="B829" s="0" t="s">
        <v>1422</v>
      </c>
      <c r="C829" s="0" t="s">
        <v>636</v>
      </c>
      <c r="D829" s="0" t="s">
        <v>590</v>
      </c>
      <c r="E829" s="291" t="n">
        <v>309.1</v>
      </c>
    </row>
    <row r="830" customFormat="false" ht="15" hidden="false" customHeight="false" outlineLevel="0" collapsed="false">
      <c r="A830" s="0" t="n">
        <v>1007</v>
      </c>
      <c r="B830" s="0" t="s">
        <v>1423</v>
      </c>
      <c r="C830" s="0" t="s">
        <v>636</v>
      </c>
      <c r="D830" s="0" t="s">
        <v>590</v>
      </c>
      <c r="E830" s="291" t="n">
        <v>40.08</v>
      </c>
    </row>
    <row r="831" customFormat="false" ht="15" hidden="false" customHeight="false" outlineLevel="0" collapsed="false">
      <c r="A831" s="0" t="n">
        <v>39242</v>
      </c>
      <c r="B831" s="0" t="s">
        <v>1424</v>
      </c>
      <c r="C831" s="0" t="s">
        <v>636</v>
      </c>
      <c r="D831" s="0" t="s">
        <v>590</v>
      </c>
      <c r="E831" s="291" t="n">
        <v>382.98</v>
      </c>
    </row>
    <row r="832" customFormat="false" ht="15" hidden="false" customHeight="false" outlineLevel="0" collapsed="false">
      <c r="A832" s="0" t="n">
        <v>1008</v>
      </c>
      <c r="B832" s="0" t="s">
        <v>1425</v>
      </c>
      <c r="C832" s="0" t="s">
        <v>636</v>
      </c>
      <c r="D832" s="0" t="s">
        <v>590</v>
      </c>
      <c r="E832" s="291" t="n">
        <v>4.99</v>
      </c>
    </row>
    <row r="833" customFormat="false" ht="15" hidden="false" customHeight="false" outlineLevel="0" collapsed="false">
      <c r="A833" s="0" t="n">
        <v>988</v>
      </c>
      <c r="B833" s="0" t="s">
        <v>1426</v>
      </c>
      <c r="C833" s="0" t="s">
        <v>636</v>
      </c>
      <c r="D833" s="0" t="s">
        <v>590</v>
      </c>
      <c r="E833" s="291" t="n">
        <v>55.37</v>
      </c>
    </row>
    <row r="834" customFormat="false" ht="15" hidden="false" customHeight="false" outlineLevel="0" collapsed="false">
      <c r="A834" s="0" t="n">
        <v>989</v>
      </c>
      <c r="B834" s="0" t="s">
        <v>1427</v>
      </c>
      <c r="C834" s="0" t="s">
        <v>636</v>
      </c>
      <c r="D834" s="0" t="s">
        <v>590</v>
      </c>
      <c r="E834" s="291" t="n">
        <v>75</v>
      </c>
    </row>
    <row r="835" customFormat="false" ht="15" hidden="false" customHeight="false" outlineLevel="0" collapsed="false">
      <c r="A835" s="0" t="n">
        <v>43972</v>
      </c>
      <c r="B835" s="0" t="s">
        <v>1428</v>
      </c>
      <c r="C835" s="0" t="s">
        <v>636</v>
      </c>
      <c r="D835" s="0" t="s">
        <v>590</v>
      </c>
      <c r="E835" s="291" t="n">
        <v>4.04</v>
      </c>
    </row>
    <row r="836" customFormat="false" ht="15" hidden="false" customHeight="false" outlineLevel="0" collapsed="false">
      <c r="A836" s="0" t="n">
        <v>43971</v>
      </c>
      <c r="B836" s="0" t="s">
        <v>1429</v>
      </c>
      <c r="C836" s="0" t="s">
        <v>636</v>
      </c>
      <c r="D836" s="0" t="s">
        <v>597</v>
      </c>
      <c r="E836" s="291" t="n">
        <v>3.09</v>
      </c>
    </row>
    <row r="837" customFormat="false" ht="15" hidden="false" customHeight="false" outlineLevel="0" collapsed="false">
      <c r="A837" s="0" t="n">
        <v>39598</v>
      </c>
      <c r="B837" s="0" t="s">
        <v>1430</v>
      </c>
      <c r="C837" s="0" t="s">
        <v>636</v>
      </c>
      <c r="D837" s="0" t="s">
        <v>590</v>
      </c>
      <c r="E837" s="291" t="n">
        <v>5.73</v>
      </c>
    </row>
    <row r="838" customFormat="false" ht="15" hidden="false" customHeight="false" outlineLevel="0" collapsed="false">
      <c r="A838" s="0" t="n">
        <v>39599</v>
      </c>
      <c r="B838" s="0" t="s">
        <v>1431</v>
      </c>
      <c r="C838" s="0" t="s">
        <v>636</v>
      </c>
      <c r="D838" s="0" t="s">
        <v>590</v>
      </c>
      <c r="E838" s="291" t="n">
        <v>8.24</v>
      </c>
    </row>
    <row r="839" customFormat="false" ht="15" hidden="false" customHeight="false" outlineLevel="0" collapsed="false">
      <c r="A839" s="0" t="n">
        <v>34602</v>
      </c>
      <c r="B839" s="0" t="s">
        <v>1432</v>
      </c>
      <c r="C839" s="0" t="s">
        <v>636</v>
      </c>
      <c r="D839" s="0" t="s">
        <v>590</v>
      </c>
      <c r="E839" s="291" t="n">
        <v>4.68</v>
      </c>
    </row>
    <row r="840" customFormat="false" ht="15" hidden="false" customHeight="false" outlineLevel="0" collapsed="false">
      <c r="A840" s="0" t="n">
        <v>34603</v>
      </c>
      <c r="B840" s="0" t="s">
        <v>1433</v>
      </c>
      <c r="C840" s="0" t="s">
        <v>636</v>
      </c>
      <c r="D840" s="0" t="s">
        <v>590</v>
      </c>
      <c r="E840" s="291" t="n">
        <v>22.5</v>
      </c>
    </row>
    <row r="841" customFormat="false" ht="15" hidden="false" customHeight="false" outlineLevel="0" collapsed="false">
      <c r="A841" s="0" t="n">
        <v>34607</v>
      </c>
      <c r="B841" s="0" t="s">
        <v>1434</v>
      </c>
      <c r="C841" s="0" t="s">
        <v>636</v>
      </c>
      <c r="D841" s="0" t="s">
        <v>590</v>
      </c>
      <c r="E841" s="291" t="n">
        <v>10.03</v>
      </c>
    </row>
    <row r="842" customFormat="false" ht="15" hidden="false" customHeight="false" outlineLevel="0" collapsed="false">
      <c r="A842" s="0" t="n">
        <v>34609</v>
      </c>
      <c r="B842" s="0" t="s">
        <v>1435</v>
      </c>
      <c r="C842" s="0" t="s">
        <v>636</v>
      </c>
      <c r="D842" s="0" t="s">
        <v>590</v>
      </c>
      <c r="E842" s="291" t="n">
        <v>15.05</v>
      </c>
    </row>
    <row r="843" customFormat="false" ht="15" hidden="false" customHeight="false" outlineLevel="0" collapsed="false">
      <c r="A843" s="0" t="n">
        <v>34618</v>
      </c>
      <c r="B843" s="0" t="s">
        <v>1436</v>
      </c>
      <c r="C843" s="0" t="s">
        <v>636</v>
      </c>
      <c r="D843" s="0" t="s">
        <v>590</v>
      </c>
      <c r="E843" s="291" t="n">
        <v>6.2</v>
      </c>
    </row>
    <row r="844" customFormat="false" ht="15" hidden="false" customHeight="false" outlineLevel="0" collapsed="false">
      <c r="A844" s="0" t="n">
        <v>34620</v>
      </c>
      <c r="B844" s="0" t="s">
        <v>1437</v>
      </c>
      <c r="C844" s="0" t="s">
        <v>636</v>
      </c>
      <c r="D844" s="0" t="s">
        <v>590</v>
      </c>
      <c r="E844" s="291" t="n">
        <v>31.05</v>
      </c>
    </row>
    <row r="845" customFormat="false" ht="15" hidden="false" customHeight="false" outlineLevel="0" collapsed="false">
      <c r="A845" s="0" t="n">
        <v>34621</v>
      </c>
      <c r="B845" s="0" t="s">
        <v>1438</v>
      </c>
      <c r="C845" s="0" t="s">
        <v>636</v>
      </c>
      <c r="D845" s="0" t="s">
        <v>590</v>
      </c>
      <c r="E845" s="291" t="n">
        <v>14.4</v>
      </c>
    </row>
    <row r="846" customFormat="false" ht="15" hidden="false" customHeight="false" outlineLevel="0" collapsed="false">
      <c r="A846" s="0" t="n">
        <v>34622</v>
      </c>
      <c r="B846" s="0" t="s">
        <v>1439</v>
      </c>
      <c r="C846" s="0" t="s">
        <v>636</v>
      </c>
      <c r="D846" s="0" t="s">
        <v>590</v>
      </c>
      <c r="E846" s="291" t="n">
        <v>20.41</v>
      </c>
    </row>
    <row r="847" customFormat="false" ht="15" hidden="false" customHeight="false" outlineLevel="0" collapsed="false">
      <c r="A847" s="0" t="n">
        <v>34624</v>
      </c>
      <c r="B847" s="0" t="s">
        <v>1440</v>
      </c>
      <c r="C847" s="0" t="s">
        <v>636</v>
      </c>
      <c r="D847" s="0" t="s">
        <v>590</v>
      </c>
      <c r="E847" s="291" t="n">
        <v>7.92</v>
      </c>
    </row>
    <row r="848" customFormat="false" ht="15" hidden="false" customHeight="false" outlineLevel="0" collapsed="false">
      <c r="A848" s="0" t="n">
        <v>34626</v>
      </c>
      <c r="B848" s="0" t="s">
        <v>1441</v>
      </c>
      <c r="C848" s="0" t="s">
        <v>636</v>
      </c>
      <c r="D848" s="0" t="s">
        <v>590</v>
      </c>
      <c r="E848" s="291" t="n">
        <v>42.68</v>
      </c>
    </row>
    <row r="849" customFormat="false" ht="15" hidden="false" customHeight="false" outlineLevel="0" collapsed="false">
      <c r="A849" s="0" t="n">
        <v>34627</v>
      </c>
      <c r="B849" s="0" t="s">
        <v>1442</v>
      </c>
      <c r="C849" s="0" t="s">
        <v>636</v>
      </c>
      <c r="D849" s="0" t="s">
        <v>590</v>
      </c>
      <c r="E849" s="291" t="n">
        <v>18.39</v>
      </c>
    </row>
    <row r="850" customFormat="false" ht="15" hidden="false" customHeight="false" outlineLevel="0" collapsed="false">
      <c r="A850" s="0" t="n">
        <v>34629</v>
      </c>
      <c r="B850" s="0" t="s">
        <v>1443</v>
      </c>
      <c r="C850" s="0" t="s">
        <v>636</v>
      </c>
      <c r="D850" s="0" t="s">
        <v>590</v>
      </c>
      <c r="E850" s="291" t="n">
        <v>26.93</v>
      </c>
    </row>
    <row r="851" customFormat="false" ht="15" hidden="false" customHeight="false" outlineLevel="0" collapsed="false">
      <c r="A851" s="0" t="n">
        <v>39257</v>
      </c>
      <c r="B851" s="0" t="s">
        <v>1444</v>
      </c>
      <c r="C851" s="0" t="s">
        <v>636</v>
      </c>
      <c r="D851" s="0" t="s">
        <v>590</v>
      </c>
      <c r="E851" s="291" t="n">
        <v>5.24</v>
      </c>
    </row>
    <row r="852" customFormat="false" ht="15" hidden="false" customHeight="false" outlineLevel="0" collapsed="false">
      <c r="A852" s="0" t="n">
        <v>39261</v>
      </c>
      <c r="B852" s="0" t="s">
        <v>1445</v>
      </c>
      <c r="C852" s="0" t="s">
        <v>636</v>
      </c>
      <c r="D852" s="0" t="s">
        <v>590</v>
      </c>
      <c r="E852" s="291" t="n">
        <v>27.9</v>
      </c>
    </row>
    <row r="853" customFormat="false" ht="15" hidden="false" customHeight="false" outlineLevel="0" collapsed="false">
      <c r="A853" s="0" t="n">
        <v>39268</v>
      </c>
      <c r="B853" s="0" t="s">
        <v>1446</v>
      </c>
      <c r="C853" s="0" t="s">
        <v>636</v>
      </c>
      <c r="D853" s="0" t="s">
        <v>590</v>
      </c>
      <c r="E853" s="291" t="n">
        <v>321.92</v>
      </c>
    </row>
    <row r="854" customFormat="false" ht="15" hidden="false" customHeight="false" outlineLevel="0" collapsed="false">
      <c r="A854" s="0" t="n">
        <v>39262</v>
      </c>
      <c r="B854" s="0" t="s">
        <v>1447</v>
      </c>
      <c r="C854" s="0" t="s">
        <v>636</v>
      </c>
      <c r="D854" s="0" t="s">
        <v>590</v>
      </c>
      <c r="E854" s="291" t="n">
        <v>43.62</v>
      </c>
    </row>
    <row r="855" customFormat="false" ht="15" hidden="false" customHeight="false" outlineLevel="0" collapsed="false">
      <c r="A855" s="0" t="n">
        <v>39258</v>
      </c>
      <c r="B855" s="0" t="s">
        <v>1448</v>
      </c>
      <c r="C855" s="0" t="s">
        <v>636</v>
      </c>
      <c r="D855" s="0" t="s">
        <v>590</v>
      </c>
      <c r="E855" s="291" t="n">
        <v>7.76</v>
      </c>
    </row>
    <row r="856" customFormat="false" ht="15" hidden="false" customHeight="false" outlineLevel="0" collapsed="false">
      <c r="A856" s="0" t="n">
        <v>39263</v>
      </c>
      <c r="B856" s="0" t="s">
        <v>1449</v>
      </c>
      <c r="C856" s="0" t="s">
        <v>636</v>
      </c>
      <c r="D856" s="0" t="s">
        <v>590</v>
      </c>
      <c r="E856" s="291" t="n">
        <v>67.5</v>
      </c>
    </row>
    <row r="857" customFormat="false" ht="15" hidden="false" customHeight="false" outlineLevel="0" collapsed="false">
      <c r="A857" s="0" t="n">
        <v>39264</v>
      </c>
      <c r="B857" s="0" t="s">
        <v>1450</v>
      </c>
      <c r="C857" s="0" t="s">
        <v>636</v>
      </c>
      <c r="D857" s="0" t="s">
        <v>590</v>
      </c>
      <c r="E857" s="291" t="n">
        <v>91.4</v>
      </c>
    </row>
    <row r="858" customFormat="false" ht="15" hidden="false" customHeight="false" outlineLevel="0" collapsed="false">
      <c r="A858" s="0" t="n">
        <v>39259</v>
      </c>
      <c r="B858" s="0" t="s">
        <v>1451</v>
      </c>
      <c r="C858" s="0" t="s">
        <v>636</v>
      </c>
      <c r="D858" s="0" t="s">
        <v>590</v>
      </c>
      <c r="E858" s="291" t="n">
        <v>11.82</v>
      </c>
    </row>
    <row r="859" customFormat="false" ht="15" hidden="false" customHeight="false" outlineLevel="0" collapsed="false">
      <c r="A859" s="0" t="n">
        <v>39265</v>
      </c>
      <c r="B859" s="0" t="s">
        <v>1452</v>
      </c>
      <c r="C859" s="0" t="s">
        <v>636</v>
      </c>
      <c r="D859" s="0" t="s">
        <v>590</v>
      </c>
      <c r="E859" s="291" t="n">
        <v>134.64</v>
      </c>
    </row>
    <row r="860" customFormat="false" ht="15" hidden="false" customHeight="false" outlineLevel="0" collapsed="false">
      <c r="A860" s="0" t="n">
        <v>39260</v>
      </c>
      <c r="B860" s="0" t="s">
        <v>1453</v>
      </c>
      <c r="C860" s="0" t="s">
        <v>636</v>
      </c>
      <c r="D860" s="0" t="s">
        <v>590</v>
      </c>
      <c r="E860" s="291" t="n">
        <v>16.83</v>
      </c>
    </row>
    <row r="861" customFormat="false" ht="15" hidden="false" customHeight="false" outlineLevel="0" collapsed="false">
      <c r="A861" s="0" t="n">
        <v>39266</v>
      </c>
      <c r="B861" s="0" t="s">
        <v>1454</v>
      </c>
      <c r="C861" s="0" t="s">
        <v>636</v>
      </c>
      <c r="D861" s="0" t="s">
        <v>590</v>
      </c>
      <c r="E861" s="291" t="n">
        <v>188.92</v>
      </c>
    </row>
    <row r="862" customFormat="false" ht="15" hidden="false" customHeight="false" outlineLevel="0" collapsed="false">
      <c r="A862" s="0" t="n">
        <v>39267</v>
      </c>
      <c r="B862" s="0" t="s">
        <v>1455</v>
      </c>
      <c r="C862" s="0" t="s">
        <v>636</v>
      </c>
      <c r="D862" s="0" t="s">
        <v>590</v>
      </c>
      <c r="E862" s="291" t="n">
        <v>247.64</v>
      </c>
    </row>
    <row r="863" customFormat="false" ht="15" hidden="false" customHeight="false" outlineLevel="0" collapsed="false">
      <c r="A863" s="0" t="n">
        <v>11901</v>
      </c>
      <c r="B863" s="0" t="s">
        <v>1456</v>
      </c>
      <c r="C863" s="0" t="s">
        <v>636</v>
      </c>
      <c r="D863" s="0" t="s">
        <v>590</v>
      </c>
      <c r="E863" s="291" t="n">
        <v>0.74</v>
      </c>
    </row>
    <row r="864" customFormat="false" ht="15" hidden="false" customHeight="false" outlineLevel="0" collapsed="false">
      <c r="A864" s="0" t="n">
        <v>11902</v>
      </c>
      <c r="B864" s="0" t="s">
        <v>1457</v>
      </c>
      <c r="C864" s="0" t="s">
        <v>636</v>
      </c>
      <c r="D864" s="0" t="s">
        <v>590</v>
      </c>
      <c r="E864" s="291" t="n">
        <v>1.42</v>
      </c>
    </row>
    <row r="865" customFormat="false" ht="15" hidden="false" customHeight="false" outlineLevel="0" collapsed="false">
      <c r="A865" s="0" t="n">
        <v>11903</v>
      </c>
      <c r="B865" s="0" t="s">
        <v>1458</v>
      </c>
      <c r="C865" s="0" t="s">
        <v>636</v>
      </c>
      <c r="D865" s="0" t="s">
        <v>590</v>
      </c>
      <c r="E865" s="291" t="n">
        <v>1.5</v>
      </c>
    </row>
    <row r="866" customFormat="false" ht="15" hidden="false" customHeight="false" outlineLevel="0" collapsed="false">
      <c r="A866" s="0" t="n">
        <v>11904</v>
      </c>
      <c r="B866" s="0" t="s">
        <v>1459</v>
      </c>
      <c r="C866" s="0" t="s">
        <v>636</v>
      </c>
      <c r="D866" s="0" t="s">
        <v>590</v>
      </c>
      <c r="E866" s="291" t="n">
        <v>2.28</v>
      </c>
    </row>
    <row r="867" customFormat="false" ht="15" hidden="false" customHeight="false" outlineLevel="0" collapsed="false">
      <c r="A867" s="0" t="n">
        <v>11905</v>
      </c>
      <c r="B867" s="0" t="s">
        <v>1460</v>
      </c>
      <c r="C867" s="0" t="s">
        <v>636</v>
      </c>
      <c r="D867" s="0" t="s">
        <v>590</v>
      </c>
      <c r="E867" s="291" t="n">
        <v>2.78</v>
      </c>
    </row>
    <row r="868" customFormat="false" ht="15" hidden="false" customHeight="false" outlineLevel="0" collapsed="false">
      <c r="A868" s="0" t="n">
        <v>11906</v>
      </c>
      <c r="B868" s="0" t="s">
        <v>1461</v>
      </c>
      <c r="C868" s="0" t="s">
        <v>636</v>
      </c>
      <c r="D868" s="0" t="s">
        <v>590</v>
      </c>
      <c r="E868" s="291" t="n">
        <v>3.54</v>
      </c>
    </row>
    <row r="869" customFormat="false" ht="15" hidden="false" customHeight="false" outlineLevel="0" collapsed="false">
      <c r="A869" s="0" t="n">
        <v>11919</v>
      </c>
      <c r="B869" s="0" t="s">
        <v>1462</v>
      </c>
      <c r="C869" s="0" t="s">
        <v>636</v>
      </c>
      <c r="D869" s="0" t="s">
        <v>590</v>
      </c>
      <c r="E869" s="291" t="n">
        <v>6.48</v>
      </c>
    </row>
    <row r="870" customFormat="false" ht="15" hidden="false" customHeight="false" outlineLevel="0" collapsed="false">
      <c r="A870" s="0" t="n">
        <v>11920</v>
      </c>
      <c r="B870" s="0" t="s">
        <v>1463</v>
      </c>
      <c r="C870" s="0" t="s">
        <v>636</v>
      </c>
      <c r="D870" s="0" t="s">
        <v>590</v>
      </c>
      <c r="E870" s="291" t="n">
        <v>12.31</v>
      </c>
    </row>
    <row r="871" customFormat="false" ht="15" hidden="false" customHeight="false" outlineLevel="0" collapsed="false">
      <c r="A871" s="0" t="n">
        <v>11924</v>
      </c>
      <c r="B871" s="0" t="s">
        <v>1464</v>
      </c>
      <c r="C871" s="0" t="s">
        <v>636</v>
      </c>
      <c r="D871" s="0" t="s">
        <v>590</v>
      </c>
      <c r="E871" s="291" t="n">
        <v>103.38</v>
      </c>
    </row>
    <row r="872" customFormat="false" ht="15" hidden="false" customHeight="false" outlineLevel="0" collapsed="false">
      <c r="A872" s="0" t="n">
        <v>11921</v>
      </c>
      <c r="B872" s="0" t="s">
        <v>1465</v>
      </c>
      <c r="C872" s="0" t="s">
        <v>636</v>
      </c>
      <c r="D872" s="0" t="s">
        <v>590</v>
      </c>
      <c r="E872" s="291" t="n">
        <v>18.02</v>
      </c>
    </row>
    <row r="873" customFormat="false" ht="15" hidden="false" customHeight="false" outlineLevel="0" collapsed="false">
      <c r="A873" s="0" t="n">
        <v>11922</v>
      </c>
      <c r="B873" s="0" t="s">
        <v>1466</v>
      </c>
      <c r="C873" s="0" t="s">
        <v>636</v>
      </c>
      <c r="D873" s="0" t="s">
        <v>590</v>
      </c>
      <c r="E873" s="291" t="n">
        <v>29.14</v>
      </c>
    </row>
    <row r="874" customFormat="false" ht="15" hidden="false" customHeight="false" outlineLevel="0" collapsed="false">
      <c r="A874" s="0" t="n">
        <v>11923</v>
      </c>
      <c r="B874" s="0" t="s">
        <v>1467</v>
      </c>
      <c r="C874" s="0" t="s">
        <v>636</v>
      </c>
      <c r="D874" s="0" t="s">
        <v>590</v>
      </c>
      <c r="E874" s="291" t="n">
        <v>42.65</v>
      </c>
    </row>
    <row r="875" customFormat="false" ht="15" hidden="false" customHeight="false" outlineLevel="0" collapsed="false">
      <c r="A875" s="0" t="n">
        <v>11916</v>
      </c>
      <c r="B875" s="0" t="s">
        <v>1468</v>
      </c>
      <c r="C875" s="0" t="s">
        <v>636</v>
      </c>
      <c r="D875" s="0" t="s">
        <v>590</v>
      </c>
      <c r="E875" s="291" t="n">
        <v>8.87</v>
      </c>
    </row>
    <row r="876" customFormat="false" ht="15" hidden="false" customHeight="false" outlineLevel="0" collapsed="false">
      <c r="A876" s="0" t="n">
        <v>11914</v>
      </c>
      <c r="B876" s="0" t="s">
        <v>1469</v>
      </c>
      <c r="C876" s="0" t="s">
        <v>636</v>
      </c>
      <c r="D876" s="0" t="s">
        <v>590</v>
      </c>
      <c r="E876" s="291" t="n">
        <v>63.9</v>
      </c>
    </row>
    <row r="877" customFormat="false" ht="15" hidden="false" customHeight="false" outlineLevel="0" collapsed="false">
      <c r="A877" s="0" t="n">
        <v>11917</v>
      </c>
      <c r="B877" s="0" t="s">
        <v>1470</v>
      </c>
      <c r="C877" s="0" t="s">
        <v>636</v>
      </c>
      <c r="D877" s="0" t="s">
        <v>590</v>
      </c>
      <c r="E877" s="291" t="n">
        <v>15.62</v>
      </c>
    </row>
    <row r="878" customFormat="false" ht="15" hidden="false" customHeight="false" outlineLevel="0" collapsed="false">
      <c r="A878" s="0" t="n">
        <v>11918</v>
      </c>
      <c r="B878" s="0" t="s">
        <v>1471</v>
      </c>
      <c r="C878" s="0" t="s">
        <v>636</v>
      </c>
      <c r="D878" s="0" t="s">
        <v>590</v>
      </c>
      <c r="E878" s="291" t="n">
        <v>18.53</v>
      </c>
    </row>
    <row r="879" customFormat="false" ht="15" hidden="false" customHeight="false" outlineLevel="0" collapsed="false">
      <c r="A879" s="0" t="n">
        <v>37734</v>
      </c>
      <c r="B879" s="0" t="s">
        <v>1472</v>
      </c>
      <c r="C879" s="0" t="s">
        <v>589</v>
      </c>
      <c r="D879" s="0" t="s">
        <v>592</v>
      </c>
      <c r="E879" s="292" t="n">
        <v>71861.01</v>
      </c>
    </row>
    <row r="880" customFormat="false" ht="15" hidden="false" customHeight="false" outlineLevel="0" collapsed="false">
      <c r="A880" s="0" t="n">
        <v>42251</v>
      </c>
      <c r="B880" s="0" t="s">
        <v>1473</v>
      </c>
      <c r="C880" s="0" t="s">
        <v>589</v>
      </c>
      <c r="D880" s="0" t="s">
        <v>592</v>
      </c>
      <c r="E880" s="292" t="n">
        <v>81602.56</v>
      </c>
    </row>
    <row r="881" customFormat="false" ht="15" hidden="false" customHeight="false" outlineLevel="0" collapsed="false">
      <c r="A881" s="0" t="n">
        <v>37733</v>
      </c>
      <c r="B881" s="0" t="s">
        <v>1474</v>
      </c>
      <c r="C881" s="0" t="s">
        <v>589</v>
      </c>
      <c r="D881" s="0" t="s">
        <v>592</v>
      </c>
      <c r="E881" s="292" t="n">
        <v>53881.11</v>
      </c>
    </row>
    <row r="882" customFormat="false" ht="15" hidden="false" customHeight="false" outlineLevel="0" collapsed="false">
      <c r="A882" s="0" t="n">
        <v>37735</v>
      </c>
      <c r="B882" s="0" t="s">
        <v>1475</v>
      </c>
      <c r="C882" s="0" t="s">
        <v>589</v>
      </c>
      <c r="D882" s="0" t="s">
        <v>592</v>
      </c>
      <c r="E882" s="292" t="n">
        <v>64926.74</v>
      </c>
    </row>
    <row r="883" customFormat="false" ht="15" hidden="false" customHeight="false" outlineLevel="0" collapsed="false">
      <c r="A883" s="0" t="n">
        <v>5090</v>
      </c>
      <c r="B883" s="0" t="s">
        <v>1476</v>
      </c>
      <c r="C883" s="0" t="s">
        <v>589</v>
      </c>
      <c r="D883" s="0" t="s">
        <v>597</v>
      </c>
      <c r="E883" s="291" t="n">
        <v>18.79</v>
      </c>
    </row>
    <row r="884" customFormat="false" ht="15" hidden="false" customHeight="false" outlineLevel="0" collapsed="false">
      <c r="A884" s="0" t="n">
        <v>5085</v>
      </c>
      <c r="B884" s="0" t="s">
        <v>1477</v>
      </c>
      <c r="C884" s="0" t="s">
        <v>589</v>
      </c>
      <c r="D884" s="0" t="s">
        <v>590</v>
      </c>
      <c r="E884" s="291" t="n">
        <v>27.97</v>
      </c>
    </row>
    <row r="885" customFormat="false" ht="15" hidden="false" customHeight="false" outlineLevel="0" collapsed="false">
      <c r="A885" s="0" t="n">
        <v>43603</v>
      </c>
      <c r="B885" s="0" t="s">
        <v>1478</v>
      </c>
      <c r="C885" s="0" t="s">
        <v>589</v>
      </c>
      <c r="D885" s="0" t="s">
        <v>590</v>
      </c>
      <c r="E885" s="291" t="n">
        <v>39.96</v>
      </c>
    </row>
    <row r="886" customFormat="false" ht="15" hidden="false" customHeight="false" outlineLevel="0" collapsed="false">
      <c r="A886" s="0" t="n">
        <v>38374</v>
      </c>
      <c r="B886" s="0" t="s">
        <v>1479</v>
      </c>
      <c r="C886" s="0" t="s">
        <v>589</v>
      </c>
      <c r="D886" s="0" t="s">
        <v>590</v>
      </c>
      <c r="E886" s="291" t="n">
        <v>974.63</v>
      </c>
    </row>
    <row r="887" customFormat="false" ht="15" hidden="false" customHeight="false" outlineLevel="0" collapsed="false">
      <c r="A887" s="0" t="n">
        <v>20209</v>
      </c>
      <c r="B887" s="0" t="s">
        <v>1480</v>
      </c>
      <c r="C887" s="0" t="s">
        <v>636</v>
      </c>
      <c r="D887" s="0" t="s">
        <v>590</v>
      </c>
      <c r="E887" s="291" t="n">
        <v>27.96</v>
      </c>
    </row>
    <row r="888" customFormat="false" ht="15" hidden="false" customHeight="false" outlineLevel="0" collapsed="false">
      <c r="A888" s="0" t="n">
        <v>20212</v>
      </c>
      <c r="B888" s="0" t="s">
        <v>1481</v>
      </c>
      <c r="C888" s="0" t="s">
        <v>636</v>
      </c>
      <c r="D888" s="0" t="s">
        <v>590</v>
      </c>
      <c r="E888" s="291" t="n">
        <v>23.41</v>
      </c>
    </row>
    <row r="889" customFormat="false" ht="15" hidden="false" customHeight="false" outlineLevel="0" collapsed="false">
      <c r="A889" s="0" t="n">
        <v>4433</v>
      </c>
      <c r="B889" s="0" t="s">
        <v>1482</v>
      </c>
      <c r="C889" s="0" t="s">
        <v>636</v>
      </c>
      <c r="D889" s="0" t="s">
        <v>590</v>
      </c>
      <c r="E889" s="291" t="n">
        <v>26.79</v>
      </c>
    </row>
    <row r="890" customFormat="false" ht="15" hidden="false" customHeight="false" outlineLevel="0" collapsed="false">
      <c r="A890" s="0" t="n">
        <v>4430</v>
      </c>
      <c r="B890" s="0" t="s">
        <v>1483</v>
      </c>
      <c r="C890" s="0" t="s">
        <v>636</v>
      </c>
      <c r="D890" s="0" t="s">
        <v>597</v>
      </c>
      <c r="E890" s="291" t="n">
        <v>13.7</v>
      </c>
    </row>
    <row r="891" customFormat="false" ht="15" hidden="false" customHeight="false" outlineLevel="0" collapsed="false">
      <c r="A891" s="0" t="n">
        <v>4400</v>
      </c>
      <c r="B891" s="0" t="s">
        <v>1484</v>
      </c>
      <c r="C891" s="0" t="s">
        <v>636</v>
      </c>
      <c r="D891" s="0" t="s">
        <v>590</v>
      </c>
      <c r="E891" s="291" t="n">
        <v>21.8</v>
      </c>
    </row>
    <row r="892" customFormat="false" ht="15" hidden="false" customHeight="false" outlineLevel="0" collapsed="false">
      <c r="A892" s="0" t="n">
        <v>2729</v>
      </c>
      <c r="B892" s="0" t="s">
        <v>1485</v>
      </c>
      <c r="C892" s="0" t="s">
        <v>589</v>
      </c>
      <c r="D892" s="0" t="s">
        <v>590</v>
      </c>
      <c r="E892" s="291" t="n">
        <v>25.85</v>
      </c>
    </row>
    <row r="893" customFormat="false" ht="15" hidden="false" customHeight="false" outlineLevel="0" collapsed="false">
      <c r="A893" s="0" t="n">
        <v>4513</v>
      </c>
      <c r="B893" s="0" t="s">
        <v>1486</v>
      </c>
      <c r="C893" s="0" t="s">
        <v>636</v>
      </c>
      <c r="D893" s="0" t="s">
        <v>590</v>
      </c>
      <c r="E893" s="291" t="n">
        <v>5.51</v>
      </c>
    </row>
    <row r="894" customFormat="false" ht="15" hidden="false" customHeight="false" outlineLevel="0" collapsed="false">
      <c r="A894" s="0" t="n">
        <v>11871</v>
      </c>
      <c r="B894" s="0" t="s">
        <v>1487</v>
      </c>
      <c r="C894" s="0" t="s">
        <v>589</v>
      </c>
      <c r="D894" s="0" t="s">
        <v>592</v>
      </c>
      <c r="E894" s="291" t="n">
        <v>458</v>
      </c>
    </row>
    <row r="895" customFormat="false" ht="15" hidden="false" customHeight="false" outlineLevel="0" collapsed="false">
      <c r="A895" s="0" t="n">
        <v>34636</v>
      </c>
      <c r="B895" s="0" t="s">
        <v>1488</v>
      </c>
      <c r="C895" s="0" t="s">
        <v>589</v>
      </c>
      <c r="D895" s="0" t="s">
        <v>597</v>
      </c>
      <c r="E895" s="291" t="n">
        <v>389.9</v>
      </c>
    </row>
    <row r="896" customFormat="false" ht="15" hidden="false" customHeight="false" outlineLevel="0" collapsed="false">
      <c r="A896" s="0" t="n">
        <v>34639</v>
      </c>
      <c r="B896" s="0" t="s">
        <v>1489</v>
      </c>
      <c r="C896" s="0" t="s">
        <v>589</v>
      </c>
      <c r="D896" s="0" t="s">
        <v>590</v>
      </c>
      <c r="E896" s="291" t="n">
        <v>791.88</v>
      </c>
    </row>
    <row r="897" customFormat="false" ht="15" hidden="false" customHeight="false" outlineLevel="0" collapsed="false">
      <c r="A897" s="0" t="n">
        <v>34640</v>
      </c>
      <c r="B897" s="0" t="s">
        <v>1490</v>
      </c>
      <c r="C897" s="0" t="s">
        <v>589</v>
      </c>
      <c r="D897" s="0" t="s">
        <v>590</v>
      </c>
      <c r="E897" s="291" t="n">
        <v>889.49</v>
      </c>
    </row>
    <row r="898" customFormat="false" ht="15" hidden="false" customHeight="false" outlineLevel="0" collapsed="false">
      <c r="A898" s="0" t="n">
        <v>34637</v>
      </c>
      <c r="B898" s="0" t="s">
        <v>1491</v>
      </c>
      <c r="C898" s="0" t="s">
        <v>589</v>
      </c>
      <c r="D898" s="0" t="s">
        <v>590</v>
      </c>
      <c r="E898" s="291" t="n">
        <v>223.86</v>
      </c>
    </row>
    <row r="899" customFormat="false" ht="15" hidden="false" customHeight="false" outlineLevel="0" collapsed="false">
      <c r="A899" s="0" t="n">
        <v>34638</v>
      </c>
      <c r="B899" s="0" t="s">
        <v>1492</v>
      </c>
      <c r="C899" s="0" t="s">
        <v>589</v>
      </c>
      <c r="D899" s="0" t="s">
        <v>590</v>
      </c>
      <c r="E899" s="291" t="n">
        <v>383.89</v>
      </c>
    </row>
    <row r="900" customFormat="false" ht="15" hidden="false" customHeight="false" outlineLevel="0" collapsed="false">
      <c r="A900" s="0" t="n">
        <v>11868</v>
      </c>
      <c r="B900" s="0" t="s">
        <v>1493</v>
      </c>
      <c r="C900" s="0" t="s">
        <v>589</v>
      </c>
      <c r="D900" s="0" t="s">
        <v>592</v>
      </c>
      <c r="E900" s="291" t="n">
        <v>629.46</v>
      </c>
    </row>
    <row r="901" customFormat="false" ht="15" hidden="false" customHeight="false" outlineLevel="0" collapsed="false">
      <c r="A901" s="0" t="n">
        <v>37106</v>
      </c>
      <c r="B901" s="0" t="s">
        <v>1494</v>
      </c>
      <c r="C901" s="0" t="s">
        <v>589</v>
      </c>
      <c r="D901" s="0" t="s">
        <v>592</v>
      </c>
      <c r="E901" s="292" t="n">
        <v>6079.85</v>
      </c>
    </row>
    <row r="902" customFormat="false" ht="15" hidden="false" customHeight="false" outlineLevel="0" collapsed="false">
      <c r="A902" s="0" t="n">
        <v>11869</v>
      </c>
      <c r="B902" s="0" t="s">
        <v>1495</v>
      </c>
      <c r="C902" s="0" t="s">
        <v>589</v>
      </c>
      <c r="D902" s="0" t="s">
        <v>592</v>
      </c>
      <c r="E902" s="292" t="n">
        <v>1021.28</v>
      </c>
    </row>
    <row r="903" customFormat="false" ht="15" hidden="false" customHeight="false" outlineLevel="0" collapsed="false">
      <c r="A903" s="0" t="n">
        <v>37104</v>
      </c>
      <c r="B903" s="0" t="s">
        <v>1496</v>
      </c>
      <c r="C903" s="0" t="s">
        <v>589</v>
      </c>
      <c r="D903" s="0" t="s">
        <v>592</v>
      </c>
      <c r="E903" s="292" t="n">
        <v>1316.5</v>
      </c>
    </row>
    <row r="904" customFormat="false" ht="15" hidden="false" customHeight="false" outlineLevel="0" collapsed="false">
      <c r="A904" s="0" t="n">
        <v>37105</v>
      </c>
      <c r="B904" s="0" t="s">
        <v>1497</v>
      </c>
      <c r="C904" s="0" t="s">
        <v>589</v>
      </c>
      <c r="D904" s="0" t="s">
        <v>592</v>
      </c>
      <c r="E904" s="292" t="n">
        <v>2932.05</v>
      </c>
    </row>
    <row r="905" customFormat="false" ht="15" hidden="false" customHeight="false" outlineLevel="0" collapsed="false">
      <c r="A905" s="0" t="n">
        <v>34641</v>
      </c>
      <c r="B905" s="0" t="s">
        <v>1498</v>
      </c>
      <c r="C905" s="0" t="s">
        <v>589</v>
      </c>
      <c r="D905" s="0" t="s">
        <v>590</v>
      </c>
      <c r="E905" s="291" t="n">
        <v>67.61</v>
      </c>
    </row>
    <row r="906" customFormat="false" ht="15" hidden="false" customHeight="false" outlineLevel="0" collapsed="false">
      <c r="A906" s="0" t="n">
        <v>43434</v>
      </c>
      <c r="B906" s="0" t="s">
        <v>1499</v>
      </c>
      <c r="C906" s="0" t="s">
        <v>589</v>
      </c>
      <c r="D906" s="0" t="s">
        <v>590</v>
      </c>
      <c r="E906" s="291" t="n">
        <v>73.1</v>
      </c>
    </row>
    <row r="907" customFormat="false" ht="15" hidden="false" customHeight="false" outlineLevel="0" collapsed="false">
      <c r="A907" s="0" t="n">
        <v>43435</v>
      </c>
      <c r="B907" s="0" t="s">
        <v>1500</v>
      </c>
      <c r="C907" s="0" t="s">
        <v>589</v>
      </c>
      <c r="D907" s="0" t="s">
        <v>590</v>
      </c>
      <c r="E907" s="291" t="n">
        <v>134.03</v>
      </c>
    </row>
    <row r="908" customFormat="false" ht="15" hidden="false" customHeight="false" outlineLevel="0" collapsed="false">
      <c r="A908" s="0" t="n">
        <v>43436</v>
      </c>
      <c r="B908" s="0" t="s">
        <v>1501</v>
      </c>
      <c r="C908" s="0" t="s">
        <v>589</v>
      </c>
      <c r="D908" s="0" t="s">
        <v>590</v>
      </c>
      <c r="E908" s="291" t="n">
        <v>234.55</v>
      </c>
    </row>
    <row r="909" customFormat="false" ht="15" hidden="false" customHeight="false" outlineLevel="0" collapsed="false">
      <c r="A909" s="0" t="n">
        <v>43437</v>
      </c>
      <c r="B909" s="0" t="s">
        <v>1502</v>
      </c>
      <c r="C909" s="0" t="s">
        <v>589</v>
      </c>
      <c r="D909" s="0" t="s">
        <v>590</v>
      </c>
      <c r="E909" s="291" t="n">
        <v>425.25</v>
      </c>
    </row>
    <row r="910" customFormat="false" ht="15" hidden="false" customHeight="false" outlineLevel="0" collapsed="false">
      <c r="A910" s="0" t="n">
        <v>43438</v>
      </c>
      <c r="B910" s="0" t="s">
        <v>1503</v>
      </c>
      <c r="C910" s="0" t="s">
        <v>589</v>
      </c>
      <c r="D910" s="0" t="s">
        <v>590</v>
      </c>
      <c r="E910" s="291" t="n">
        <v>761.55</v>
      </c>
    </row>
    <row r="911" customFormat="false" ht="15" hidden="false" customHeight="false" outlineLevel="0" collapsed="false">
      <c r="A911" s="0" t="n">
        <v>41627</v>
      </c>
      <c r="B911" s="0" t="s">
        <v>1504</v>
      </c>
      <c r="C911" s="0" t="s">
        <v>589</v>
      </c>
      <c r="D911" s="0" t="s">
        <v>590</v>
      </c>
      <c r="E911" s="291" t="n">
        <v>112.71</v>
      </c>
    </row>
    <row r="912" customFormat="false" ht="15" hidden="false" customHeight="false" outlineLevel="0" collapsed="false">
      <c r="A912" s="0" t="n">
        <v>41628</v>
      </c>
      <c r="B912" s="0" t="s">
        <v>1505</v>
      </c>
      <c r="C912" s="0" t="s">
        <v>589</v>
      </c>
      <c r="D912" s="0" t="s">
        <v>590</v>
      </c>
      <c r="E912" s="291" t="n">
        <v>207.14</v>
      </c>
    </row>
    <row r="913" customFormat="false" ht="15" hidden="false" customHeight="false" outlineLevel="0" collapsed="false">
      <c r="A913" s="0" t="n">
        <v>41629</v>
      </c>
      <c r="B913" s="0" t="s">
        <v>1506</v>
      </c>
      <c r="C913" s="0" t="s">
        <v>589</v>
      </c>
      <c r="D913" s="0" t="s">
        <v>590</v>
      </c>
      <c r="E913" s="291" t="n">
        <v>263.19</v>
      </c>
    </row>
    <row r="914" customFormat="false" ht="15" hidden="false" customHeight="false" outlineLevel="0" collapsed="false">
      <c r="A914" s="0" t="n">
        <v>43429</v>
      </c>
      <c r="B914" s="0" t="s">
        <v>1507</v>
      </c>
      <c r="C914" s="0" t="s">
        <v>589</v>
      </c>
      <c r="D914" s="0" t="s">
        <v>590</v>
      </c>
      <c r="E914" s="291" t="n">
        <v>58.31</v>
      </c>
    </row>
    <row r="915" customFormat="false" ht="15" hidden="false" customHeight="false" outlineLevel="0" collapsed="false">
      <c r="A915" s="0" t="n">
        <v>43430</v>
      </c>
      <c r="B915" s="0" t="s">
        <v>1508</v>
      </c>
      <c r="C915" s="0" t="s">
        <v>589</v>
      </c>
      <c r="D915" s="0" t="s">
        <v>590</v>
      </c>
      <c r="E915" s="291" t="n">
        <v>96.86</v>
      </c>
    </row>
    <row r="916" customFormat="false" ht="15" hidden="false" customHeight="false" outlineLevel="0" collapsed="false">
      <c r="A916" s="0" t="n">
        <v>43431</v>
      </c>
      <c r="B916" s="0" t="s">
        <v>1509</v>
      </c>
      <c r="C916" s="0" t="s">
        <v>589</v>
      </c>
      <c r="D916" s="0" t="s">
        <v>590</v>
      </c>
      <c r="E916" s="291" t="n">
        <v>187.64</v>
      </c>
    </row>
    <row r="917" customFormat="false" ht="15" hidden="false" customHeight="false" outlineLevel="0" collapsed="false">
      <c r="A917" s="0" t="n">
        <v>43432</v>
      </c>
      <c r="B917" s="0" t="s">
        <v>1510</v>
      </c>
      <c r="C917" s="0" t="s">
        <v>589</v>
      </c>
      <c r="D917" s="0" t="s">
        <v>590</v>
      </c>
      <c r="E917" s="291" t="n">
        <v>389.91</v>
      </c>
    </row>
    <row r="918" customFormat="false" ht="15" hidden="false" customHeight="false" outlineLevel="0" collapsed="false">
      <c r="A918" s="0" t="n">
        <v>43433</v>
      </c>
      <c r="B918" s="0" t="s">
        <v>1511</v>
      </c>
      <c r="C918" s="0" t="s">
        <v>589</v>
      </c>
      <c r="D918" s="0" t="s">
        <v>590</v>
      </c>
      <c r="E918" s="291" t="n">
        <v>614.72</v>
      </c>
    </row>
    <row r="919" customFormat="false" ht="15" hidden="false" customHeight="false" outlineLevel="0" collapsed="false">
      <c r="A919" s="0" t="n">
        <v>43094</v>
      </c>
      <c r="B919" s="0" t="s">
        <v>1512</v>
      </c>
      <c r="C919" s="0" t="s">
        <v>589</v>
      </c>
      <c r="D919" s="0" t="s">
        <v>590</v>
      </c>
      <c r="E919" s="291" t="n">
        <v>248.03</v>
      </c>
    </row>
    <row r="920" customFormat="false" ht="15" hidden="false" customHeight="false" outlineLevel="0" collapsed="false">
      <c r="A920" s="0" t="n">
        <v>43093</v>
      </c>
      <c r="B920" s="0" t="s">
        <v>1513</v>
      </c>
      <c r="C920" s="0" t="s">
        <v>589</v>
      </c>
      <c r="D920" s="0" t="s">
        <v>590</v>
      </c>
      <c r="E920" s="291" t="n">
        <v>263.59</v>
      </c>
    </row>
    <row r="921" customFormat="false" ht="15" hidden="false" customHeight="false" outlineLevel="0" collapsed="false">
      <c r="A921" s="0" t="n">
        <v>1030</v>
      </c>
      <c r="B921" s="0" t="s">
        <v>1514</v>
      </c>
      <c r="C921" s="0" t="s">
        <v>589</v>
      </c>
      <c r="D921" s="0" t="s">
        <v>597</v>
      </c>
      <c r="E921" s="291" t="n">
        <v>59.91</v>
      </c>
    </row>
    <row r="922" customFormat="false" ht="15" hidden="false" customHeight="false" outlineLevel="0" collapsed="false">
      <c r="A922" s="0" t="n">
        <v>11694</v>
      </c>
      <c r="B922" s="0" t="s">
        <v>1515</v>
      </c>
      <c r="C922" s="0" t="s">
        <v>589</v>
      </c>
      <c r="D922" s="0" t="s">
        <v>590</v>
      </c>
      <c r="E922" s="292" t="n">
        <v>1324.32</v>
      </c>
    </row>
    <row r="923" customFormat="false" ht="15" hidden="false" customHeight="false" outlineLevel="0" collapsed="false">
      <c r="A923" s="0" t="n">
        <v>11881</v>
      </c>
      <c r="B923" s="0" t="s">
        <v>1516</v>
      </c>
      <c r="C923" s="0" t="s">
        <v>589</v>
      </c>
      <c r="D923" s="0" t="s">
        <v>590</v>
      </c>
      <c r="E923" s="291" t="n">
        <v>103.57</v>
      </c>
    </row>
    <row r="924" customFormat="false" ht="15" hidden="false" customHeight="false" outlineLevel="0" collapsed="false">
      <c r="A924" s="0" t="n">
        <v>35277</v>
      </c>
      <c r="B924" s="0" t="s">
        <v>1517</v>
      </c>
      <c r="C924" s="0" t="s">
        <v>589</v>
      </c>
      <c r="D924" s="0" t="s">
        <v>590</v>
      </c>
      <c r="E924" s="291" t="n">
        <v>336.84</v>
      </c>
    </row>
    <row r="925" customFormat="false" ht="15" hidden="false" customHeight="false" outlineLevel="0" collapsed="false">
      <c r="A925" s="0" t="n">
        <v>10521</v>
      </c>
      <c r="B925" s="0" t="s">
        <v>1518</v>
      </c>
      <c r="C925" s="0" t="s">
        <v>589</v>
      </c>
      <c r="D925" s="0" t="s">
        <v>592</v>
      </c>
      <c r="E925" s="291" t="n">
        <v>324.83</v>
      </c>
    </row>
    <row r="926" customFormat="false" ht="15" hidden="false" customHeight="false" outlineLevel="0" collapsed="false">
      <c r="A926" s="0" t="n">
        <v>10885</v>
      </c>
      <c r="B926" s="0" t="s">
        <v>1519</v>
      </c>
      <c r="C926" s="0" t="s">
        <v>589</v>
      </c>
      <c r="D926" s="0" t="s">
        <v>592</v>
      </c>
      <c r="E926" s="291" t="n">
        <v>410.87</v>
      </c>
    </row>
    <row r="927" customFormat="false" ht="15" hidden="false" customHeight="false" outlineLevel="0" collapsed="false">
      <c r="A927" s="0" t="n">
        <v>20962</v>
      </c>
      <c r="B927" s="0" t="s">
        <v>1520</v>
      </c>
      <c r="C927" s="0" t="s">
        <v>589</v>
      </c>
      <c r="D927" s="0" t="s">
        <v>592</v>
      </c>
      <c r="E927" s="291" t="n">
        <v>340.3</v>
      </c>
    </row>
    <row r="928" customFormat="false" ht="15" hidden="false" customHeight="false" outlineLevel="0" collapsed="false">
      <c r="A928" s="0" t="n">
        <v>20963</v>
      </c>
      <c r="B928" s="0" t="s">
        <v>1521</v>
      </c>
      <c r="C928" s="0" t="s">
        <v>589</v>
      </c>
      <c r="D928" s="0" t="s">
        <v>592</v>
      </c>
      <c r="E928" s="291" t="n">
        <v>415.7</v>
      </c>
    </row>
    <row r="929" customFormat="false" ht="15" hidden="false" customHeight="false" outlineLevel="0" collapsed="false">
      <c r="A929" s="0" t="n">
        <v>34643</v>
      </c>
      <c r="B929" s="0" t="s">
        <v>1522</v>
      </c>
      <c r="C929" s="0" t="s">
        <v>589</v>
      </c>
      <c r="D929" s="0" t="s">
        <v>590</v>
      </c>
      <c r="E929" s="291" t="n">
        <v>38.79</v>
      </c>
    </row>
    <row r="930" customFormat="false" ht="15" hidden="false" customHeight="false" outlineLevel="0" collapsed="false">
      <c r="A930" s="0" t="n">
        <v>41480</v>
      </c>
      <c r="B930" s="0" t="s">
        <v>1523</v>
      </c>
      <c r="C930" s="0" t="s">
        <v>589</v>
      </c>
      <c r="D930" s="0" t="s">
        <v>590</v>
      </c>
      <c r="E930" s="291" t="n">
        <v>44.98</v>
      </c>
    </row>
    <row r="931" customFormat="false" ht="15" hidden="false" customHeight="false" outlineLevel="0" collapsed="false">
      <c r="A931" s="0" t="n">
        <v>41474</v>
      </c>
      <c r="B931" s="0" t="s">
        <v>1524</v>
      </c>
      <c r="C931" s="0" t="s">
        <v>589</v>
      </c>
      <c r="D931" s="0" t="s">
        <v>590</v>
      </c>
      <c r="E931" s="291" t="n">
        <v>71.85</v>
      </c>
    </row>
    <row r="932" customFormat="false" ht="15" hidden="false" customHeight="false" outlineLevel="0" collapsed="false">
      <c r="A932" s="0" t="n">
        <v>41475</v>
      </c>
      <c r="B932" s="0" t="s">
        <v>1525</v>
      </c>
      <c r="C932" s="0" t="s">
        <v>589</v>
      </c>
      <c r="D932" s="0" t="s">
        <v>590</v>
      </c>
      <c r="E932" s="291" t="n">
        <v>61.3</v>
      </c>
    </row>
    <row r="933" customFormat="false" ht="15" hidden="false" customHeight="false" outlineLevel="0" collapsed="false">
      <c r="A933" s="0" t="n">
        <v>41476</v>
      </c>
      <c r="B933" s="0" t="s">
        <v>1526</v>
      </c>
      <c r="C933" s="0" t="s">
        <v>589</v>
      </c>
      <c r="D933" s="0" t="s">
        <v>590</v>
      </c>
      <c r="E933" s="291" t="n">
        <v>134.24</v>
      </c>
    </row>
    <row r="934" customFormat="false" ht="15" hidden="false" customHeight="false" outlineLevel="0" collapsed="false">
      <c r="A934" s="0" t="n">
        <v>2555</v>
      </c>
      <c r="B934" s="0" t="s">
        <v>1527</v>
      </c>
      <c r="C934" s="0" t="s">
        <v>589</v>
      </c>
      <c r="D934" s="0" t="s">
        <v>592</v>
      </c>
      <c r="E934" s="291" t="n">
        <v>1.79</v>
      </c>
    </row>
    <row r="935" customFormat="false" ht="15" hidden="false" customHeight="false" outlineLevel="0" collapsed="false">
      <c r="A935" s="0" t="n">
        <v>2556</v>
      </c>
      <c r="B935" s="0" t="s">
        <v>1528</v>
      </c>
      <c r="C935" s="0" t="s">
        <v>589</v>
      </c>
      <c r="D935" s="0" t="s">
        <v>592</v>
      </c>
      <c r="E935" s="291" t="n">
        <v>1.85</v>
      </c>
    </row>
    <row r="936" customFormat="false" ht="15" hidden="false" customHeight="false" outlineLevel="0" collapsed="false">
      <c r="A936" s="0" t="n">
        <v>2557</v>
      </c>
      <c r="B936" s="0" t="s">
        <v>1529</v>
      </c>
      <c r="C936" s="0" t="s">
        <v>589</v>
      </c>
      <c r="D936" s="0" t="s">
        <v>592</v>
      </c>
      <c r="E936" s="291" t="n">
        <v>3.92</v>
      </c>
    </row>
    <row r="937" customFormat="false" ht="15" hidden="false" customHeight="false" outlineLevel="0" collapsed="false">
      <c r="A937" s="0" t="n">
        <v>10569</v>
      </c>
      <c r="B937" s="0" t="s">
        <v>1530</v>
      </c>
      <c r="C937" s="0" t="s">
        <v>589</v>
      </c>
      <c r="D937" s="0" t="s">
        <v>592</v>
      </c>
      <c r="E937" s="291" t="n">
        <v>3.92</v>
      </c>
    </row>
    <row r="938" customFormat="false" ht="15" hidden="false" customHeight="false" outlineLevel="0" collapsed="false">
      <c r="A938" s="0" t="n">
        <v>39810</v>
      </c>
      <c r="B938" s="0" t="s">
        <v>1531</v>
      </c>
      <c r="C938" s="0" t="s">
        <v>589</v>
      </c>
      <c r="D938" s="0" t="s">
        <v>590</v>
      </c>
      <c r="E938" s="291" t="n">
        <v>33.47</v>
      </c>
    </row>
    <row r="939" customFormat="false" ht="15" hidden="false" customHeight="false" outlineLevel="0" collapsed="false">
      <c r="A939" s="0" t="n">
        <v>39811</v>
      </c>
      <c r="B939" s="0" t="s">
        <v>1532</v>
      </c>
      <c r="C939" s="0" t="s">
        <v>589</v>
      </c>
      <c r="D939" s="0" t="s">
        <v>590</v>
      </c>
      <c r="E939" s="291" t="n">
        <v>40.94</v>
      </c>
    </row>
    <row r="940" customFormat="false" ht="15" hidden="false" customHeight="false" outlineLevel="0" collapsed="false">
      <c r="A940" s="0" t="n">
        <v>39812</v>
      </c>
      <c r="B940" s="0" t="s">
        <v>1533</v>
      </c>
      <c r="C940" s="0" t="s">
        <v>589</v>
      </c>
      <c r="D940" s="0" t="s">
        <v>590</v>
      </c>
      <c r="E940" s="291" t="n">
        <v>67.32</v>
      </c>
    </row>
    <row r="941" customFormat="false" ht="15" hidden="false" customHeight="false" outlineLevel="0" collapsed="false">
      <c r="A941" s="0" t="n">
        <v>43096</v>
      </c>
      <c r="B941" s="0" t="s">
        <v>1534</v>
      </c>
      <c r="C941" s="0" t="s">
        <v>589</v>
      </c>
      <c r="D941" s="0" t="s">
        <v>590</v>
      </c>
      <c r="E941" s="291" t="n">
        <v>223.15</v>
      </c>
    </row>
    <row r="942" customFormat="false" ht="15" hidden="false" customHeight="false" outlineLevel="0" collapsed="false">
      <c r="A942" s="0" t="n">
        <v>43102</v>
      </c>
      <c r="B942" s="0" t="s">
        <v>1535</v>
      </c>
      <c r="C942" s="0" t="s">
        <v>589</v>
      </c>
      <c r="D942" s="0" t="s">
        <v>590</v>
      </c>
      <c r="E942" s="291" t="n">
        <v>135.69</v>
      </c>
    </row>
    <row r="943" customFormat="false" ht="15" hidden="false" customHeight="false" outlineLevel="0" collapsed="false">
      <c r="A943" s="0" t="n">
        <v>43103</v>
      </c>
      <c r="B943" s="0" t="s">
        <v>1536</v>
      </c>
      <c r="C943" s="0" t="s">
        <v>589</v>
      </c>
      <c r="D943" s="0" t="s">
        <v>590</v>
      </c>
      <c r="E943" s="291" t="n">
        <v>199.8</v>
      </c>
    </row>
    <row r="944" customFormat="false" ht="15" hidden="false" customHeight="false" outlineLevel="0" collapsed="false">
      <c r="A944" s="0" t="n">
        <v>43098</v>
      </c>
      <c r="B944" s="0" t="s">
        <v>1537</v>
      </c>
      <c r="C944" s="0" t="s">
        <v>589</v>
      </c>
      <c r="D944" s="0" t="s">
        <v>590</v>
      </c>
      <c r="E944" s="291" t="n">
        <v>75.59</v>
      </c>
    </row>
    <row r="945" customFormat="false" ht="15" hidden="false" customHeight="false" outlineLevel="0" collapsed="false">
      <c r="A945" s="0" t="n">
        <v>43097</v>
      </c>
      <c r="B945" s="0" t="s">
        <v>1538</v>
      </c>
      <c r="C945" s="0" t="s">
        <v>589</v>
      </c>
      <c r="D945" s="0" t="s">
        <v>590</v>
      </c>
      <c r="E945" s="291" t="n">
        <v>44.78</v>
      </c>
    </row>
    <row r="946" customFormat="false" ht="15" hidden="false" customHeight="false" outlineLevel="0" collapsed="false">
      <c r="A946" s="0" t="n">
        <v>43104</v>
      </c>
      <c r="B946" s="0" t="s">
        <v>1539</v>
      </c>
      <c r="C946" s="0" t="s">
        <v>589</v>
      </c>
      <c r="D946" s="0" t="s">
        <v>590</v>
      </c>
      <c r="E946" s="291" t="n">
        <v>529.74</v>
      </c>
    </row>
    <row r="947" customFormat="false" ht="15" hidden="false" customHeight="false" outlineLevel="0" collapsed="false">
      <c r="A947" s="0" t="n">
        <v>39771</v>
      </c>
      <c r="B947" s="0" t="s">
        <v>1540</v>
      </c>
      <c r="C947" s="0" t="s">
        <v>589</v>
      </c>
      <c r="D947" s="0" t="s">
        <v>592</v>
      </c>
      <c r="E947" s="291" t="n">
        <v>37.65</v>
      </c>
    </row>
    <row r="948" customFormat="false" ht="15" hidden="false" customHeight="false" outlineLevel="0" collapsed="false">
      <c r="A948" s="0" t="n">
        <v>39772</v>
      </c>
      <c r="B948" s="0" t="s">
        <v>1541</v>
      </c>
      <c r="C948" s="0" t="s">
        <v>589</v>
      </c>
      <c r="D948" s="0" t="s">
        <v>592</v>
      </c>
      <c r="E948" s="291" t="n">
        <v>74</v>
      </c>
    </row>
    <row r="949" customFormat="false" ht="15" hidden="false" customHeight="false" outlineLevel="0" collapsed="false">
      <c r="A949" s="0" t="n">
        <v>39773</v>
      </c>
      <c r="B949" s="0" t="s">
        <v>1542</v>
      </c>
      <c r="C949" s="0" t="s">
        <v>589</v>
      </c>
      <c r="D949" s="0" t="s">
        <v>592</v>
      </c>
      <c r="E949" s="291" t="n">
        <v>118.94</v>
      </c>
    </row>
    <row r="950" customFormat="false" ht="15" hidden="false" customHeight="false" outlineLevel="0" collapsed="false">
      <c r="A950" s="0" t="n">
        <v>39774</v>
      </c>
      <c r="B950" s="0" t="s">
        <v>1543</v>
      </c>
      <c r="C950" s="0" t="s">
        <v>589</v>
      </c>
      <c r="D950" s="0" t="s">
        <v>592</v>
      </c>
      <c r="E950" s="291" t="n">
        <v>177.91</v>
      </c>
    </row>
    <row r="951" customFormat="false" ht="15" hidden="false" customHeight="false" outlineLevel="0" collapsed="false">
      <c r="A951" s="0" t="n">
        <v>39775</v>
      </c>
      <c r="B951" s="0" t="s">
        <v>1544</v>
      </c>
      <c r="C951" s="0" t="s">
        <v>589</v>
      </c>
      <c r="D951" s="0" t="s">
        <v>592</v>
      </c>
      <c r="E951" s="291" t="n">
        <v>237.44</v>
      </c>
    </row>
    <row r="952" customFormat="false" ht="15" hidden="false" customHeight="false" outlineLevel="0" collapsed="false">
      <c r="A952" s="0" t="n">
        <v>39776</v>
      </c>
      <c r="B952" s="0" t="s">
        <v>1545</v>
      </c>
      <c r="C952" s="0" t="s">
        <v>589</v>
      </c>
      <c r="D952" s="0" t="s">
        <v>592</v>
      </c>
      <c r="E952" s="291" t="n">
        <v>286.95</v>
      </c>
    </row>
    <row r="953" customFormat="false" ht="15" hidden="false" customHeight="false" outlineLevel="0" collapsed="false">
      <c r="A953" s="0" t="n">
        <v>39777</v>
      </c>
      <c r="B953" s="0" t="s">
        <v>1546</v>
      </c>
      <c r="C953" s="0" t="s">
        <v>589</v>
      </c>
      <c r="D953" s="0" t="s">
        <v>592</v>
      </c>
      <c r="E953" s="291" t="n">
        <v>363.7</v>
      </c>
    </row>
    <row r="954" customFormat="false" ht="15" hidden="false" customHeight="false" outlineLevel="0" collapsed="false">
      <c r="A954" s="0" t="n">
        <v>20254</v>
      </c>
      <c r="B954" s="0" t="s">
        <v>1547</v>
      </c>
      <c r="C954" s="0" t="s">
        <v>589</v>
      </c>
      <c r="D954" s="0" t="s">
        <v>592</v>
      </c>
      <c r="E954" s="291" t="n">
        <v>26.4</v>
      </c>
    </row>
    <row r="955" customFormat="false" ht="15" hidden="false" customHeight="false" outlineLevel="0" collapsed="false">
      <c r="A955" s="0" t="n">
        <v>20253</v>
      </c>
      <c r="B955" s="0" t="s">
        <v>1548</v>
      </c>
      <c r="C955" s="0" t="s">
        <v>589</v>
      </c>
      <c r="D955" s="0" t="s">
        <v>592</v>
      </c>
      <c r="E955" s="291" t="n">
        <v>86.68</v>
      </c>
    </row>
    <row r="956" customFormat="false" ht="15" hidden="false" customHeight="false" outlineLevel="0" collapsed="false">
      <c r="A956" s="0" t="n">
        <v>11247</v>
      </c>
      <c r="B956" s="0" t="s">
        <v>1549</v>
      </c>
      <c r="C956" s="0" t="s">
        <v>589</v>
      </c>
      <c r="D956" s="0" t="s">
        <v>592</v>
      </c>
      <c r="E956" s="292" t="n">
        <v>1666.84</v>
      </c>
    </row>
    <row r="957" customFormat="false" ht="15" hidden="false" customHeight="false" outlineLevel="0" collapsed="false">
      <c r="A957" s="0" t="n">
        <v>11250</v>
      </c>
      <c r="B957" s="0" t="s">
        <v>1550</v>
      </c>
      <c r="C957" s="0" t="s">
        <v>589</v>
      </c>
      <c r="D957" s="0" t="s">
        <v>592</v>
      </c>
      <c r="E957" s="291" t="n">
        <v>71.76</v>
      </c>
    </row>
    <row r="958" customFormat="false" ht="15" hidden="false" customHeight="false" outlineLevel="0" collapsed="false">
      <c r="A958" s="0" t="n">
        <v>11249</v>
      </c>
      <c r="B958" s="0" t="s">
        <v>1551</v>
      </c>
      <c r="C958" s="0" t="s">
        <v>589</v>
      </c>
      <c r="D958" s="0" t="s">
        <v>592</v>
      </c>
      <c r="E958" s="292" t="n">
        <v>3255.93</v>
      </c>
    </row>
    <row r="959" customFormat="false" ht="15" hidden="false" customHeight="false" outlineLevel="0" collapsed="false">
      <c r="A959" s="0" t="n">
        <v>11251</v>
      </c>
      <c r="B959" s="0" t="s">
        <v>1552</v>
      </c>
      <c r="C959" s="0" t="s">
        <v>589</v>
      </c>
      <c r="D959" s="0" t="s">
        <v>592</v>
      </c>
      <c r="E959" s="291" t="n">
        <v>158.95</v>
      </c>
    </row>
    <row r="960" customFormat="false" ht="15" hidden="false" customHeight="false" outlineLevel="0" collapsed="false">
      <c r="A960" s="0" t="n">
        <v>11253</v>
      </c>
      <c r="B960" s="0" t="s">
        <v>1553</v>
      </c>
      <c r="C960" s="0" t="s">
        <v>589</v>
      </c>
      <c r="D960" s="0" t="s">
        <v>592</v>
      </c>
      <c r="E960" s="291" t="n">
        <v>263.4</v>
      </c>
    </row>
    <row r="961" customFormat="false" ht="15" hidden="false" customHeight="false" outlineLevel="0" collapsed="false">
      <c r="A961" s="0" t="n">
        <v>11255</v>
      </c>
      <c r="B961" s="0" t="s">
        <v>1554</v>
      </c>
      <c r="C961" s="0" t="s">
        <v>589</v>
      </c>
      <c r="D961" s="0" t="s">
        <v>592</v>
      </c>
      <c r="E961" s="291" t="n">
        <v>393.78</v>
      </c>
    </row>
    <row r="962" customFormat="false" ht="15" hidden="false" customHeight="false" outlineLevel="0" collapsed="false">
      <c r="A962" s="0" t="n">
        <v>14055</v>
      </c>
      <c r="B962" s="0" t="s">
        <v>1555</v>
      </c>
      <c r="C962" s="0" t="s">
        <v>589</v>
      </c>
      <c r="D962" s="0" t="s">
        <v>592</v>
      </c>
      <c r="E962" s="291" t="n">
        <v>792.14</v>
      </c>
    </row>
    <row r="963" customFormat="false" ht="15" hidden="false" customHeight="false" outlineLevel="0" collapsed="false">
      <c r="A963" s="0" t="n">
        <v>11256</v>
      </c>
      <c r="B963" s="0" t="s">
        <v>1556</v>
      </c>
      <c r="C963" s="0" t="s">
        <v>589</v>
      </c>
      <c r="D963" s="0" t="s">
        <v>592</v>
      </c>
      <c r="E963" s="291" t="n">
        <v>493.25</v>
      </c>
    </row>
    <row r="964" customFormat="false" ht="15" hidden="false" customHeight="false" outlineLevel="0" collapsed="false">
      <c r="A964" s="0" t="n">
        <v>1872</v>
      </c>
      <c r="B964" s="0" t="s">
        <v>1557</v>
      </c>
      <c r="C964" s="0" t="s">
        <v>589</v>
      </c>
      <c r="D964" s="0" t="s">
        <v>590</v>
      </c>
      <c r="E964" s="291" t="n">
        <v>1.55</v>
      </c>
    </row>
    <row r="965" customFormat="false" ht="15" hidden="false" customHeight="false" outlineLevel="0" collapsed="false">
      <c r="A965" s="0" t="n">
        <v>1873</v>
      </c>
      <c r="B965" s="0" t="s">
        <v>1558</v>
      </c>
      <c r="C965" s="0" t="s">
        <v>589</v>
      </c>
      <c r="D965" s="0" t="s">
        <v>590</v>
      </c>
      <c r="E965" s="291" t="n">
        <v>3.09</v>
      </c>
    </row>
    <row r="966" customFormat="false" ht="15" hidden="false" customHeight="false" outlineLevel="0" collapsed="false">
      <c r="A966" s="0" t="n">
        <v>39693</v>
      </c>
      <c r="B966" s="0" t="s">
        <v>1559</v>
      </c>
      <c r="C966" s="0" t="s">
        <v>589</v>
      </c>
      <c r="D966" s="0" t="s">
        <v>592</v>
      </c>
      <c r="E966" s="292" t="n">
        <v>3097.83</v>
      </c>
    </row>
    <row r="967" customFormat="false" ht="15" hidden="false" customHeight="false" outlineLevel="0" collapsed="false">
      <c r="A967" s="0" t="n">
        <v>39692</v>
      </c>
      <c r="B967" s="0" t="s">
        <v>1560</v>
      </c>
      <c r="C967" s="0" t="s">
        <v>589</v>
      </c>
      <c r="D967" s="0" t="s">
        <v>592</v>
      </c>
      <c r="E967" s="291" t="n">
        <v>991.23</v>
      </c>
    </row>
    <row r="968" customFormat="false" ht="15" hidden="false" customHeight="false" outlineLevel="0" collapsed="false">
      <c r="A968" s="0" t="n">
        <v>1062</v>
      </c>
      <c r="B968" s="0" t="s">
        <v>1561</v>
      </c>
      <c r="C968" s="0" t="s">
        <v>589</v>
      </c>
      <c r="D968" s="0" t="s">
        <v>592</v>
      </c>
      <c r="E968" s="291" t="n">
        <v>314.14</v>
      </c>
    </row>
    <row r="969" customFormat="false" ht="15" hidden="false" customHeight="false" outlineLevel="0" collapsed="false">
      <c r="A969" s="0" t="n">
        <v>39686</v>
      </c>
      <c r="B969" s="0" t="s">
        <v>1562</v>
      </c>
      <c r="C969" s="0" t="s">
        <v>589</v>
      </c>
      <c r="D969" s="0" t="s">
        <v>592</v>
      </c>
      <c r="E969" s="291" t="n">
        <v>508.66</v>
      </c>
    </row>
    <row r="970" customFormat="false" ht="15" hidden="false" customHeight="false" outlineLevel="0" collapsed="false">
      <c r="A970" s="0" t="n">
        <v>43095</v>
      </c>
      <c r="B970" s="0" t="s">
        <v>1563</v>
      </c>
      <c r="C970" s="0" t="s">
        <v>589</v>
      </c>
      <c r="D970" s="0" t="s">
        <v>590</v>
      </c>
      <c r="E970" s="291" t="n">
        <v>147.05</v>
      </c>
    </row>
    <row r="971" customFormat="false" ht="15" hidden="false" customHeight="false" outlineLevel="0" collapsed="false">
      <c r="A971" s="0" t="n">
        <v>1871</v>
      </c>
      <c r="B971" s="0" t="s">
        <v>1564</v>
      </c>
      <c r="C971" s="0" t="s">
        <v>589</v>
      </c>
      <c r="D971" s="0" t="s">
        <v>590</v>
      </c>
      <c r="E971" s="291" t="n">
        <v>2.78</v>
      </c>
    </row>
    <row r="972" customFormat="false" ht="15" hidden="false" customHeight="false" outlineLevel="0" collapsed="false">
      <c r="A972" s="0" t="n">
        <v>12001</v>
      </c>
      <c r="B972" s="0" t="s">
        <v>1565</v>
      </c>
      <c r="C972" s="0" t="s">
        <v>589</v>
      </c>
      <c r="D972" s="0" t="s">
        <v>590</v>
      </c>
      <c r="E972" s="291" t="n">
        <v>4.02</v>
      </c>
    </row>
    <row r="973" customFormat="false" ht="15" hidden="false" customHeight="false" outlineLevel="0" collapsed="false">
      <c r="A973" s="0" t="n">
        <v>11882</v>
      </c>
      <c r="B973" s="0" t="s">
        <v>1566</v>
      </c>
      <c r="C973" s="0" t="s">
        <v>589</v>
      </c>
      <c r="D973" s="0" t="s">
        <v>590</v>
      </c>
      <c r="E973" s="291" t="n">
        <v>74.32</v>
      </c>
    </row>
    <row r="974" customFormat="false" ht="15" hidden="false" customHeight="false" outlineLevel="0" collapsed="false">
      <c r="A974" s="0" t="n">
        <v>1068</v>
      </c>
      <c r="B974" s="0" t="s">
        <v>1567</v>
      </c>
      <c r="C974" s="0" t="s">
        <v>589</v>
      </c>
      <c r="D974" s="0" t="s">
        <v>592</v>
      </c>
      <c r="E974" s="292" t="n">
        <v>2072.07</v>
      </c>
    </row>
    <row r="975" customFormat="false" ht="15" hidden="false" customHeight="false" outlineLevel="0" collapsed="false">
      <c r="A975" s="0" t="n">
        <v>39690</v>
      </c>
      <c r="B975" s="0" t="s">
        <v>1568</v>
      </c>
      <c r="C975" s="0" t="s">
        <v>589</v>
      </c>
      <c r="D975" s="0" t="s">
        <v>592</v>
      </c>
      <c r="E975" s="292" t="n">
        <v>3476.25</v>
      </c>
    </row>
    <row r="976" customFormat="false" ht="15" hidden="false" customHeight="false" outlineLevel="0" collapsed="false">
      <c r="A976" s="0" t="n">
        <v>39691</v>
      </c>
      <c r="B976" s="0" t="s">
        <v>1569</v>
      </c>
      <c r="C976" s="0" t="s">
        <v>589</v>
      </c>
      <c r="D976" s="0" t="s">
        <v>592</v>
      </c>
      <c r="E976" s="292" t="n">
        <v>4372.15</v>
      </c>
    </row>
    <row r="977" customFormat="false" ht="15" hidden="false" customHeight="false" outlineLevel="0" collapsed="false">
      <c r="A977" s="0" t="n">
        <v>39808</v>
      </c>
      <c r="B977" s="0" t="s">
        <v>1570</v>
      </c>
      <c r="C977" s="0" t="s">
        <v>589</v>
      </c>
      <c r="D977" s="0" t="s">
        <v>590</v>
      </c>
      <c r="E977" s="291" t="n">
        <v>76.77</v>
      </c>
    </row>
    <row r="978" customFormat="false" ht="15" hidden="false" customHeight="false" outlineLevel="0" collapsed="false">
      <c r="A978" s="0" t="n">
        <v>39809</v>
      </c>
      <c r="B978" s="0" t="s">
        <v>1571</v>
      </c>
      <c r="C978" s="0" t="s">
        <v>589</v>
      </c>
      <c r="D978" s="0" t="s">
        <v>590</v>
      </c>
      <c r="E978" s="291" t="n">
        <v>182.09</v>
      </c>
    </row>
    <row r="979" customFormat="false" ht="15" hidden="false" customHeight="false" outlineLevel="0" collapsed="false">
      <c r="A979" s="0" t="n">
        <v>43439</v>
      </c>
      <c r="B979" s="0" t="s">
        <v>1572</v>
      </c>
      <c r="C979" s="0" t="s">
        <v>589</v>
      </c>
      <c r="D979" s="0" t="s">
        <v>590</v>
      </c>
      <c r="E979" s="291" t="n">
        <v>341.17</v>
      </c>
    </row>
    <row r="980" customFormat="false" ht="15" hidden="false" customHeight="false" outlineLevel="0" collapsed="false">
      <c r="A980" s="0" t="n">
        <v>5103</v>
      </c>
      <c r="B980" s="0" t="s">
        <v>1573</v>
      </c>
      <c r="C980" s="0" t="s">
        <v>589</v>
      </c>
      <c r="D980" s="0" t="s">
        <v>590</v>
      </c>
      <c r="E980" s="291" t="n">
        <v>21.32</v>
      </c>
    </row>
    <row r="981" customFormat="false" ht="15" hidden="false" customHeight="false" outlineLevel="0" collapsed="false">
      <c r="A981" s="0" t="n">
        <v>11880</v>
      </c>
      <c r="B981" s="0" t="s">
        <v>1574</v>
      </c>
      <c r="C981" s="0" t="s">
        <v>589</v>
      </c>
      <c r="D981" s="0" t="s">
        <v>590</v>
      </c>
      <c r="E981" s="291" t="n">
        <v>89.69</v>
      </c>
    </row>
    <row r="982" customFormat="false" ht="15" hidden="false" customHeight="false" outlineLevel="0" collapsed="false">
      <c r="A982" s="0" t="n">
        <v>11714</v>
      </c>
      <c r="B982" s="0" t="s">
        <v>1575</v>
      </c>
      <c r="C982" s="0" t="s">
        <v>589</v>
      </c>
      <c r="D982" s="0" t="s">
        <v>590</v>
      </c>
      <c r="E982" s="291" t="n">
        <v>61.1</v>
      </c>
    </row>
    <row r="983" customFormat="false" ht="15" hidden="false" customHeight="false" outlineLevel="0" collapsed="false">
      <c r="A983" s="0" t="n">
        <v>11712</v>
      </c>
      <c r="B983" s="0" t="s">
        <v>1576</v>
      </c>
      <c r="C983" s="0" t="s">
        <v>589</v>
      </c>
      <c r="D983" s="0" t="s">
        <v>597</v>
      </c>
      <c r="E983" s="291" t="n">
        <v>39.9</v>
      </c>
    </row>
    <row r="984" customFormat="false" ht="15" hidden="false" customHeight="false" outlineLevel="0" collapsed="false">
      <c r="A984" s="0" t="n">
        <v>11717</v>
      </c>
      <c r="B984" s="0" t="s">
        <v>1577</v>
      </c>
      <c r="C984" s="0" t="s">
        <v>589</v>
      </c>
      <c r="D984" s="0" t="s">
        <v>590</v>
      </c>
      <c r="E984" s="291" t="n">
        <v>48.1</v>
      </c>
    </row>
    <row r="985" customFormat="false" ht="15" hidden="false" customHeight="false" outlineLevel="0" collapsed="false">
      <c r="A985" s="0" t="n">
        <v>1106</v>
      </c>
      <c r="B985" s="0" t="s">
        <v>1578</v>
      </c>
      <c r="C985" s="0" t="s">
        <v>640</v>
      </c>
      <c r="D985" s="0" t="s">
        <v>597</v>
      </c>
      <c r="E985" s="291" t="n">
        <v>1.09</v>
      </c>
    </row>
    <row r="986" customFormat="false" ht="15" hidden="false" customHeight="false" outlineLevel="0" collapsed="false">
      <c r="A986" s="0" t="n">
        <v>11161</v>
      </c>
      <c r="B986" s="0" t="s">
        <v>1579</v>
      </c>
      <c r="C986" s="0" t="s">
        <v>640</v>
      </c>
      <c r="D986" s="0" t="s">
        <v>590</v>
      </c>
      <c r="E986" s="291" t="n">
        <v>1.82</v>
      </c>
    </row>
    <row r="987" customFormat="false" ht="15" hidden="false" customHeight="false" outlineLevel="0" collapsed="false">
      <c r="A987" s="0" t="n">
        <v>1107</v>
      </c>
      <c r="B987" s="0" t="s">
        <v>1580</v>
      </c>
      <c r="C987" s="0" t="s">
        <v>640</v>
      </c>
      <c r="D987" s="0" t="s">
        <v>590</v>
      </c>
      <c r="E987" s="291" t="n">
        <v>0.92</v>
      </c>
    </row>
    <row r="988" customFormat="false" ht="15" hidden="false" customHeight="false" outlineLevel="0" collapsed="false">
      <c r="A988" s="0" t="n">
        <v>44479</v>
      </c>
      <c r="B988" s="0" t="s">
        <v>1581</v>
      </c>
      <c r="C988" s="0" t="s">
        <v>640</v>
      </c>
      <c r="D988" s="0" t="s">
        <v>590</v>
      </c>
      <c r="E988" s="291" t="n">
        <v>0.15</v>
      </c>
    </row>
    <row r="989" customFormat="false" ht="15" hidden="false" customHeight="false" outlineLevel="0" collapsed="false">
      <c r="A989" s="0" t="n">
        <v>41068</v>
      </c>
      <c r="B989" s="0" t="s">
        <v>1582</v>
      </c>
      <c r="C989" s="0" t="s">
        <v>756</v>
      </c>
      <c r="D989" s="0" t="s">
        <v>590</v>
      </c>
      <c r="E989" s="292" t="n">
        <v>2833.95</v>
      </c>
    </row>
    <row r="990" customFormat="false" ht="15" hidden="false" customHeight="false" outlineLevel="0" collapsed="false">
      <c r="A990" s="0" t="n">
        <v>4759</v>
      </c>
      <c r="B990" s="0" t="s">
        <v>1583</v>
      </c>
      <c r="C990" s="0" t="s">
        <v>754</v>
      </c>
      <c r="D990" s="0" t="s">
        <v>590</v>
      </c>
      <c r="E990" s="291" t="n">
        <v>16.06</v>
      </c>
    </row>
    <row r="991" customFormat="false" ht="15" hidden="false" customHeight="false" outlineLevel="0" collapsed="false">
      <c r="A991" s="0" t="n">
        <v>1108</v>
      </c>
      <c r="B991" s="0" t="s">
        <v>1584</v>
      </c>
      <c r="C991" s="0" t="s">
        <v>636</v>
      </c>
      <c r="D991" s="0" t="s">
        <v>592</v>
      </c>
      <c r="E991" s="291" t="n">
        <v>33.79</v>
      </c>
    </row>
    <row r="992" customFormat="false" ht="15" hidden="false" customHeight="false" outlineLevel="0" collapsed="false">
      <c r="A992" s="0" t="n">
        <v>1117</v>
      </c>
      <c r="B992" s="0" t="s">
        <v>1585</v>
      </c>
      <c r="C992" s="0" t="s">
        <v>636</v>
      </c>
      <c r="D992" s="0" t="s">
        <v>592</v>
      </c>
      <c r="E992" s="291" t="n">
        <v>34.06</v>
      </c>
    </row>
    <row r="993" customFormat="false" ht="15" hidden="false" customHeight="false" outlineLevel="0" collapsed="false">
      <c r="A993" s="0" t="n">
        <v>1118</v>
      </c>
      <c r="B993" s="0" t="s">
        <v>1586</v>
      </c>
      <c r="C993" s="0" t="s">
        <v>636</v>
      </c>
      <c r="D993" s="0" t="s">
        <v>592</v>
      </c>
      <c r="E993" s="291" t="n">
        <v>40.25</v>
      </c>
    </row>
    <row r="994" customFormat="false" ht="15" hidden="false" customHeight="false" outlineLevel="0" collapsed="false">
      <c r="A994" s="0" t="n">
        <v>1110</v>
      </c>
      <c r="B994" s="0" t="s">
        <v>1587</v>
      </c>
      <c r="C994" s="0" t="s">
        <v>636</v>
      </c>
      <c r="D994" s="0" t="s">
        <v>592</v>
      </c>
      <c r="E994" s="291" t="n">
        <v>40.25</v>
      </c>
    </row>
    <row r="995" customFormat="false" ht="15" hidden="false" customHeight="false" outlineLevel="0" collapsed="false">
      <c r="A995" s="0" t="n">
        <v>12618</v>
      </c>
      <c r="B995" s="0" t="s">
        <v>1588</v>
      </c>
      <c r="C995" s="0" t="s">
        <v>589</v>
      </c>
      <c r="D995" s="0" t="s">
        <v>592</v>
      </c>
      <c r="E995" s="291" t="n">
        <v>54.45</v>
      </c>
    </row>
    <row r="996" customFormat="false" ht="15" hidden="false" customHeight="false" outlineLevel="0" collapsed="false">
      <c r="A996" s="0" t="n">
        <v>40784</v>
      </c>
      <c r="B996" s="0" t="s">
        <v>1589</v>
      </c>
      <c r="C996" s="0" t="s">
        <v>636</v>
      </c>
      <c r="D996" s="0" t="s">
        <v>592</v>
      </c>
      <c r="E996" s="291" t="n">
        <v>111.02</v>
      </c>
    </row>
    <row r="997" customFormat="false" ht="15" hidden="false" customHeight="false" outlineLevel="0" collapsed="false">
      <c r="A997" s="0" t="n">
        <v>40782</v>
      </c>
      <c r="B997" s="0" t="s">
        <v>1590</v>
      </c>
      <c r="C997" s="0" t="s">
        <v>636</v>
      </c>
      <c r="D997" s="0" t="s">
        <v>592</v>
      </c>
      <c r="E997" s="291" t="n">
        <v>43.57</v>
      </c>
    </row>
    <row r="998" customFormat="false" ht="15" hidden="false" customHeight="false" outlineLevel="0" collapsed="false">
      <c r="A998" s="0" t="n">
        <v>40783</v>
      </c>
      <c r="B998" s="0" t="s">
        <v>1591</v>
      </c>
      <c r="C998" s="0" t="s">
        <v>636</v>
      </c>
      <c r="D998" s="0" t="s">
        <v>592</v>
      </c>
      <c r="E998" s="291" t="n">
        <v>56.75</v>
      </c>
    </row>
    <row r="999" customFormat="false" ht="15" hidden="false" customHeight="false" outlineLevel="0" collapsed="false">
      <c r="A999" s="0" t="n">
        <v>1109</v>
      </c>
      <c r="B999" s="0" t="s">
        <v>1592</v>
      </c>
      <c r="C999" s="0" t="s">
        <v>636</v>
      </c>
      <c r="D999" s="0" t="s">
        <v>592</v>
      </c>
      <c r="E999" s="291" t="n">
        <v>33.79</v>
      </c>
    </row>
    <row r="1000" customFormat="false" ht="15" hidden="false" customHeight="false" outlineLevel="0" collapsed="false">
      <c r="A1000" s="0" t="n">
        <v>1119</v>
      </c>
      <c r="B1000" s="0" t="s">
        <v>1593</v>
      </c>
      <c r="C1000" s="0" t="s">
        <v>636</v>
      </c>
      <c r="D1000" s="0" t="s">
        <v>592</v>
      </c>
      <c r="E1000" s="291" t="n">
        <v>21.78</v>
      </c>
    </row>
    <row r="1001" customFormat="false" ht="15" hidden="false" customHeight="false" outlineLevel="0" collapsed="false">
      <c r="A1001" s="0" t="n">
        <v>13115</v>
      </c>
      <c r="B1001" s="0" t="s">
        <v>1594</v>
      </c>
      <c r="C1001" s="0" t="s">
        <v>636</v>
      </c>
      <c r="D1001" s="0" t="s">
        <v>592</v>
      </c>
      <c r="E1001" s="291" t="n">
        <v>23.31</v>
      </c>
    </row>
    <row r="1002" customFormat="false" ht="15" hidden="false" customHeight="false" outlineLevel="0" collapsed="false">
      <c r="A1002" s="0" t="n">
        <v>10541</v>
      </c>
      <c r="B1002" s="0" t="s">
        <v>1595</v>
      </c>
      <c r="C1002" s="0" t="s">
        <v>636</v>
      </c>
      <c r="D1002" s="0" t="s">
        <v>592</v>
      </c>
      <c r="E1002" s="291" t="n">
        <v>28.48</v>
      </c>
    </row>
    <row r="1003" customFormat="false" ht="15" hidden="false" customHeight="false" outlineLevel="0" collapsed="false">
      <c r="A1003" s="0" t="n">
        <v>10542</v>
      </c>
      <c r="B1003" s="0" t="s">
        <v>1596</v>
      </c>
      <c r="C1003" s="0" t="s">
        <v>636</v>
      </c>
      <c r="D1003" s="0" t="s">
        <v>592</v>
      </c>
      <c r="E1003" s="291" t="n">
        <v>37.25</v>
      </c>
    </row>
    <row r="1004" customFormat="false" ht="15" hidden="false" customHeight="false" outlineLevel="0" collapsed="false">
      <c r="A1004" s="0" t="n">
        <v>10543</v>
      </c>
      <c r="B1004" s="0" t="s">
        <v>1597</v>
      </c>
      <c r="C1004" s="0" t="s">
        <v>636</v>
      </c>
      <c r="D1004" s="0" t="s">
        <v>592</v>
      </c>
      <c r="E1004" s="291" t="n">
        <v>60.43</v>
      </c>
    </row>
    <row r="1005" customFormat="false" ht="15" hidden="false" customHeight="false" outlineLevel="0" collapsed="false">
      <c r="A1005" s="0" t="n">
        <v>10544</v>
      </c>
      <c r="B1005" s="0" t="s">
        <v>1598</v>
      </c>
      <c r="C1005" s="0" t="s">
        <v>636</v>
      </c>
      <c r="D1005" s="0" t="s">
        <v>592</v>
      </c>
      <c r="E1005" s="291" t="n">
        <v>78.16</v>
      </c>
    </row>
    <row r="1006" customFormat="false" ht="15" hidden="false" customHeight="false" outlineLevel="0" collapsed="false">
      <c r="A1006" s="0" t="n">
        <v>10545</v>
      </c>
      <c r="B1006" s="0" t="s">
        <v>1599</v>
      </c>
      <c r="C1006" s="0" t="s">
        <v>636</v>
      </c>
      <c r="D1006" s="0" t="s">
        <v>592</v>
      </c>
      <c r="E1006" s="291" t="n">
        <v>146.08</v>
      </c>
    </row>
    <row r="1007" customFormat="false" ht="15" hidden="false" customHeight="false" outlineLevel="0" collapsed="false">
      <c r="A1007" s="0" t="n">
        <v>38365</v>
      </c>
      <c r="B1007" s="0" t="s">
        <v>1600</v>
      </c>
      <c r="C1007" s="0" t="s">
        <v>1019</v>
      </c>
      <c r="D1007" s="0" t="s">
        <v>590</v>
      </c>
      <c r="E1007" s="291" t="n">
        <v>2.05</v>
      </c>
    </row>
    <row r="1008" customFormat="false" ht="15" hidden="false" customHeight="false" outlineLevel="0" collapsed="false">
      <c r="A1008" s="0" t="n">
        <v>44056</v>
      </c>
      <c r="B1008" s="0" t="s">
        <v>1601</v>
      </c>
      <c r="C1008" s="0" t="s">
        <v>589</v>
      </c>
      <c r="D1008" s="0" t="s">
        <v>592</v>
      </c>
      <c r="E1008" s="292" t="n">
        <v>390702.68</v>
      </c>
    </row>
    <row r="1009" customFormat="false" ht="15" hidden="false" customHeight="false" outlineLevel="0" collapsed="false">
      <c r="A1009" s="0" t="n">
        <v>44057</v>
      </c>
      <c r="B1009" s="0" t="s">
        <v>1602</v>
      </c>
      <c r="C1009" s="0" t="s">
        <v>589</v>
      </c>
      <c r="D1009" s="0" t="s">
        <v>592</v>
      </c>
      <c r="E1009" s="292" t="n">
        <v>417000</v>
      </c>
    </row>
    <row r="1010" customFormat="false" ht="15" hidden="false" customHeight="false" outlineLevel="0" collapsed="false">
      <c r="A1010" s="0" t="n">
        <v>37754</v>
      </c>
      <c r="B1010" s="0" t="s">
        <v>1603</v>
      </c>
      <c r="C1010" s="0" t="s">
        <v>589</v>
      </c>
      <c r="D1010" s="0" t="s">
        <v>592</v>
      </c>
      <c r="E1010" s="292" t="n">
        <v>431125.41</v>
      </c>
    </row>
    <row r="1011" customFormat="false" ht="15" hidden="false" customHeight="false" outlineLevel="0" collapsed="false">
      <c r="A1011" s="0" t="n">
        <v>37757</v>
      </c>
      <c r="B1011" s="0" t="s">
        <v>1604</v>
      </c>
      <c r="C1011" s="0" t="s">
        <v>589</v>
      </c>
      <c r="D1011" s="0" t="s">
        <v>592</v>
      </c>
      <c r="E1011" s="292" t="n">
        <v>480864.88</v>
      </c>
    </row>
    <row r="1012" customFormat="false" ht="15" hidden="false" customHeight="false" outlineLevel="0" collapsed="false">
      <c r="A1012" s="0" t="n">
        <v>44058</v>
      </c>
      <c r="B1012" s="0" t="s">
        <v>1605</v>
      </c>
      <c r="C1012" s="0" t="s">
        <v>589</v>
      </c>
      <c r="D1012" s="0" t="s">
        <v>592</v>
      </c>
      <c r="E1012" s="292" t="n">
        <v>454567.57</v>
      </c>
    </row>
    <row r="1013" customFormat="false" ht="15" hidden="false" customHeight="false" outlineLevel="0" collapsed="false">
      <c r="A1013" s="0" t="n">
        <v>37752</v>
      </c>
      <c r="B1013" s="0" t="s">
        <v>1606</v>
      </c>
      <c r="C1013" s="0" t="s">
        <v>589</v>
      </c>
      <c r="D1013" s="0" t="s">
        <v>592</v>
      </c>
      <c r="E1013" s="292" t="n">
        <v>473351.33</v>
      </c>
    </row>
    <row r="1014" customFormat="false" ht="15" hidden="false" customHeight="false" outlineLevel="0" collapsed="false">
      <c r="A1014" s="0" t="n">
        <v>44059</v>
      </c>
      <c r="B1014" s="0" t="s">
        <v>1607</v>
      </c>
      <c r="C1014" s="0" t="s">
        <v>589</v>
      </c>
      <c r="D1014" s="0" t="s">
        <v>592</v>
      </c>
      <c r="E1014" s="292" t="n">
        <v>374172.97</v>
      </c>
    </row>
    <row r="1015" customFormat="false" ht="15" hidden="false" customHeight="false" outlineLevel="0" collapsed="false">
      <c r="A1015" s="0" t="n">
        <v>37750</v>
      </c>
      <c r="B1015" s="0" t="s">
        <v>1608</v>
      </c>
      <c r="C1015" s="0" t="s">
        <v>589</v>
      </c>
      <c r="D1015" s="0" t="s">
        <v>592</v>
      </c>
      <c r="E1015" s="292" t="n">
        <v>374924.32</v>
      </c>
    </row>
    <row r="1016" customFormat="false" ht="15" hidden="false" customHeight="false" outlineLevel="0" collapsed="false">
      <c r="A1016" s="0" t="n">
        <v>37758</v>
      </c>
      <c r="B1016" s="0" t="s">
        <v>1609</v>
      </c>
      <c r="C1016" s="0" t="s">
        <v>589</v>
      </c>
      <c r="D1016" s="0" t="s">
        <v>592</v>
      </c>
      <c r="E1016" s="292" t="n">
        <v>596572.96</v>
      </c>
    </row>
    <row r="1017" customFormat="false" ht="15" hidden="false" customHeight="false" outlineLevel="0" collapsed="false">
      <c r="A1017" s="0" t="n">
        <v>44060</v>
      </c>
      <c r="B1017" s="0" t="s">
        <v>1610</v>
      </c>
      <c r="C1017" s="0" t="s">
        <v>589</v>
      </c>
      <c r="D1017" s="0" t="s">
        <v>592</v>
      </c>
      <c r="E1017" s="292" t="n">
        <v>577037.84</v>
      </c>
    </row>
    <row r="1018" customFormat="false" ht="15" hidden="false" customHeight="false" outlineLevel="0" collapsed="false">
      <c r="A1018" s="0" t="n">
        <v>37749</v>
      </c>
      <c r="B1018" s="0" t="s">
        <v>1611</v>
      </c>
      <c r="C1018" s="0" t="s">
        <v>589</v>
      </c>
      <c r="D1018" s="0" t="s">
        <v>592</v>
      </c>
      <c r="E1018" s="292" t="n">
        <v>616108.11</v>
      </c>
    </row>
    <row r="1019" customFormat="false" ht="15" hidden="false" customHeight="false" outlineLevel="0" collapsed="false">
      <c r="A1019" s="0" t="n">
        <v>44061</v>
      </c>
      <c r="B1019" s="0" t="s">
        <v>1612</v>
      </c>
      <c r="C1019" s="0" t="s">
        <v>589</v>
      </c>
      <c r="D1019" s="0" t="s">
        <v>592</v>
      </c>
      <c r="E1019" s="292" t="n">
        <v>565767.58</v>
      </c>
    </row>
    <row r="1020" customFormat="false" ht="15" hidden="false" customHeight="false" outlineLevel="0" collapsed="false">
      <c r="A1020" s="0" t="n">
        <v>1159</v>
      </c>
      <c r="B1020" s="0" t="s">
        <v>1613</v>
      </c>
      <c r="C1020" s="0" t="s">
        <v>589</v>
      </c>
      <c r="D1020" s="0" t="s">
        <v>597</v>
      </c>
      <c r="E1020" s="292" t="n">
        <v>253072.83</v>
      </c>
    </row>
    <row r="1021" customFormat="false" ht="15" hidden="false" customHeight="false" outlineLevel="0" collapsed="false">
      <c r="A1021" s="0" t="n">
        <v>12114</v>
      </c>
      <c r="B1021" s="0" t="s">
        <v>1614</v>
      </c>
      <c r="C1021" s="0" t="s">
        <v>589</v>
      </c>
      <c r="D1021" s="0" t="s">
        <v>590</v>
      </c>
      <c r="E1021" s="291" t="n">
        <v>129.47</v>
      </c>
    </row>
    <row r="1022" customFormat="false" ht="15" hidden="false" customHeight="false" outlineLevel="0" collapsed="false">
      <c r="A1022" s="0" t="n">
        <v>38106</v>
      </c>
      <c r="B1022" s="0" t="s">
        <v>1615</v>
      </c>
      <c r="C1022" s="0" t="s">
        <v>589</v>
      </c>
      <c r="D1022" s="0" t="s">
        <v>590</v>
      </c>
      <c r="E1022" s="291" t="n">
        <v>17.59</v>
      </c>
    </row>
    <row r="1023" customFormat="false" ht="15" hidden="false" customHeight="false" outlineLevel="0" collapsed="false">
      <c r="A1023" s="0" t="n">
        <v>38085</v>
      </c>
      <c r="B1023" s="0" t="s">
        <v>1616</v>
      </c>
      <c r="C1023" s="0" t="s">
        <v>589</v>
      </c>
      <c r="D1023" s="0" t="s">
        <v>590</v>
      </c>
      <c r="E1023" s="291" t="n">
        <v>20.78</v>
      </c>
    </row>
    <row r="1024" customFormat="false" ht="15" hidden="false" customHeight="false" outlineLevel="0" collapsed="false">
      <c r="A1024" s="0" t="n">
        <v>38599</v>
      </c>
      <c r="B1024" s="0" t="s">
        <v>1617</v>
      </c>
      <c r="C1024" s="0" t="s">
        <v>589</v>
      </c>
      <c r="D1024" s="0" t="s">
        <v>590</v>
      </c>
      <c r="E1024" s="291" t="n">
        <v>5.58</v>
      </c>
    </row>
    <row r="1025" customFormat="false" ht="15" hidden="false" customHeight="false" outlineLevel="0" collapsed="false">
      <c r="A1025" s="0" t="n">
        <v>38596</v>
      </c>
      <c r="B1025" s="0" t="s">
        <v>1618</v>
      </c>
      <c r="C1025" s="0" t="s">
        <v>589</v>
      </c>
      <c r="D1025" s="0" t="s">
        <v>590</v>
      </c>
      <c r="E1025" s="291" t="n">
        <v>4.63</v>
      </c>
    </row>
    <row r="1026" customFormat="false" ht="15" hidden="false" customHeight="false" outlineLevel="0" collapsed="false">
      <c r="A1026" s="0" t="n">
        <v>38600</v>
      </c>
      <c r="B1026" s="0" t="s">
        <v>1619</v>
      </c>
      <c r="C1026" s="0" t="s">
        <v>589</v>
      </c>
      <c r="D1026" s="0" t="s">
        <v>590</v>
      </c>
      <c r="E1026" s="291" t="n">
        <v>5.91</v>
      </c>
    </row>
    <row r="1027" customFormat="false" ht="15" hidden="false" customHeight="false" outlineLevel="0" collapsed="false">
      <c r="A1027" s="0" t="n">
        <v>38597</v>
      </c>
      <c r="B1027" s="0" t="s">
        <v>1620</v>
      </c>
      <c r="C1027" s="0" t="s">
        <v>589</v>
      </c>
      <c r="D1027" s="0" t="s">
        <v>590</v>
      </c>
      <c r="E1027" s="291" t="n">
        <v>4.66</v>
      </c>
    </row>
    <row r="1028" customFormat="false" ht="15" hidden="false" customHeight="false" outlineLevel="0" collapsed="false">
      <c r="A1028" s="0" t="n">
        <v>659</v>
      </c>
      <c r="B1028" s="0" t="s">
        <v>1621</v>
      </c>
      <c r="C1028" s="0" t="s">
        <v>589</v>
      </c>
      <c r="D1028" s="0" t="s">
        <v>590</v>
      </c>
      <c r="E1028" s="291" t="n">
        <v>2.68</v>
      </c>
    </row>
    <row r="1029" customFormat="false" ht="15" hidden="false" customHeight="false" outlineLevel="0" collapsed="false">
      <c r="A1029" s="0" t="n">
        <v>660</v>
      </c>
      <c r="B1029" s="0" t="s">
        <v>1622</v>
      </c>
      <c r="C1029" s="0" t="s">
        <v>589</v>
      </c>
      <c r="D1029" s="0" t="s">
        <v>590</v>
      </c>
      <c r="E1029" s="291" t="n">
        <v>3.21</v>
      </c>
    </row>
    <row r="1030" customFormat="false" ht="15" hidden="false" customHeight="false" outlineLevel="0" collapsed="false">
      <c r="A1030" s="0" t="n">
        <v>658</v>
      </c>
      <c r="B1030" s="0" t="s">
        <v>1623</v>
      </c>
      <c r="C1030" s="0" t="s">
        <v>589</v>
      </c>
      <c r="D1030" s="0" t="s">
        <v>590</v>
      </c>
      <c r="E1030" s="291" t="n">
        <v>1.81</v>
      </c>
    </row>
    <row r="1031" customFormat="false" ht="15" hidden="false" customHeight="false" outlineLevel="0" collapsed="false">
      <c r="A1031" s="0" t="n">
        <v>38548</v>
      </c>
      <c r="B1031" s="0" t="s">
        <v>1624</v>
      </c>
      <c r="C1031" s="0" t="s">
        <v>589</v>
      </c>
      <c r="D1031" s="0" t="s">
        <v>590</v>
      </c>
      <c r="E1031" s="291" t="n">
        <v>2.17</v>
      </c>
    </row>
    <row r="1032" customFormat="false" ht="15" hidden="false" customHeight="false" outlineLevel="0" collapsed="false">
      <c r="A1032" s="0" t="n">
        <v>34649</v>
      </c>
      <c r="B1032" s="0" t="s">
        <v>1625</v>
      </c>
      <c r="C1032" s="0" t="s">
        <v>589</v>
      </c>
      <c r="D1032" s="0" t="s">
        <v>590</v>
      </c>
      <c r="E1032" s="291" t="n">
        <v>2.93</v>
      </c>
    </row>
    <row r="1033" customFormat="false" ht="15" hidden="false" customHeight="false" outlineLevel="0" collapsed="false">
      <c r="A1033" s="0" t="n">
        <v>34655</v>
      </c>
      <c r="B1033" s="0" t="s">
        <v>1626</v>
      </c>
      <c r="C1033" s="0" t="s">
        <v>589</v>
      </c>
      <c r="D1033" s="0" t="s">
        <v>590</v>
      </c>
      <c r="E1033" s="291" t="n">
        <v>3.89</v>
      </c>
    </row>
    <row r="1034" customFormat="false" ht="15" hidden="false" customHeight="false" outlineLevel="0" collapsed="false">
      <c r="A1034" s="0" t="n">
        <v>40607</v>
      </c>
      <c r="B1034" s="0" t="s">
        <v>1627</v>
      </c>
      <c r="C1034" s="0" t="s">
        <v>589</v>
      </c>
      <c r="D1034" s="0" t="s">
        <v>592</v>
      </c>
      <c r="E1034" s="291" t="n">
        <v>3.94</v>
      </c>
    </row>
    <row r="1035" customFormat="false" ht="15" hidden="false" customHeight="false" outlineLevel="0" collapsed="false">
      <c r="A1035" s="0" t="n">
        <v>567</v>
      </c>
      <c r="B1035" s="0" t="s">
        <v>1628</v>
      </c>
      <c r="C1035" s="0" t="s">
        <v>636</v>
      </c>
      <c r="D1035" s="0" t="s">
        <v>590</v>
      </c>
      <c r="E1035" s="291" t="n">
        <v>16.69</v>
      </c>
    </row>
    <row r="1036" customFormat="false" ht="15" hidden="false" customHeight="false" outlineLevel="0" collapsed="false">
      <c r="A1036" s="0" t="n">
        <v>574</v>
      </c>
      <c r="B1036" s="0" t="s">
        <v>1629</v>
      </c>
      <c r="C1036" s="0" t="s">
        <v>636</v>
      </c>
      <c r="D1036" s="0" t="s">
        <v>590</v>
      </c>
      <c r="E1036" s="291" t="n">
        <v>43.88</v>
      </c>
    </row>
    <row r="1037" customFormat="false" ht="15" hidden="false" customHeight="false" outlineLevel="0" collapsed="false">
      <c r="A1037" s="0" t="n">
        <v>568</v>
      </c>
      <c r="B1037" s="0" t="s">
        <v>1630</v>
      </c>
      <c r="C1037" s="0" t="s">
        <v>636</v>
      </c>
      <c r="D1037" s="0" t="s">
        <v>590</v>
      </c>
      <c r="E1037" s="291" t="n">
        <v>92.45</v>
      </c>
    </row>
    <row r="1038" customFormat="false" ht="15" hidden="false" customHeight="false" outlineLevel="0" collapsed="false">
      <c r="A1038" s="0" t="n">
        <v>585</v>
      </c>
      <c r="B1038" s="0" t="s">
        <v>1631</v>
      </c>
      <c r="C1038" s="0" t="s">
        <v>640</v>
      </c>
      <c r="D1038" s="0" t="s">
        <v>592</v>
      </c>
      <c r="E1038" s="291" t="n">
        <v>32.89</v>
      </c>
    </row>
    <row r="1039" customFormat="false" ht="15" hidden="false" customHeight="false" outlineLevel="0" collapsed="false">
      <c r="A1039" s="0" t="n">
        <v>4777</v>
      </c>
      <c r="B1039" s="0" t="s">
        <v>1632</v>
      </c>
      <c r="C1039" s="0" t="s">
        <v>640</v>
      </c>
      <c r="D1039" s="0" t="s">
        <v>592</v>
      </c>
      <c r="E1039" s="291" t="n">
        <v>10.37</v>
      </c>
    </row>
    <row r="1040" customFormat="false" ht="15" hidden="false" customHeight="false" outlineLevel="0" collapsed="false">
      <c r="A1040" s="0" t="n">
        <v>587</v>
      </c>
      <c r="B1040" s="0" t="s">
        <v>1633</v>
      </c>
      <c r="C1040" s="0" t="s">
        <v>640</v>
      </c>
      <c r="D1040" s="0" t="s">
        <v>592</v>
      </c>
      <c r="E1040" s="291" t="n">
        <v>35.24</v>
      </c>
    </row>
    <row r="1041" customFormat="false" ht="15" hidden="false" customHeight="false" outlineLevel="0" collapsed="false">
      <c r="A1041" s="0" t="n">
        <v>590</v>
      </c>
      <c r="B1041" s="0" t="s">
        <v>1634</v>
      </c>
      <c r="C1041" s="0" t="s">
        <v>640</v>
      </c>
      <c r="D1041" s="0" t="s">
        <v>592</v>
      </c>
      <c r="E1041" s="291" t="n">
        <v>34.06</v>
      </c>
    </row>
    <row r="1042" customFormat="false" ht="15" hidden="false" customHeight="false" outlineLevel="0" collapsed="false">
      <c r="A1042" s="0" t="n">
        <v>592</v>
      </c>
      <c r="B1042" s="0" t="s">
        <v>1635</v>
      </c>
      <c r="C1042" s="0" t="s">
        <v>640</v>
      </c>
      <c r="D1042" s="0" t="s">
        <v>592</v>
      </c>
      <c r="E1042" s="291" t="n">
        <v>35.24</v>
      </c>
    </row>
    <row r="1043" customFormat="false" ht="15" hidden="false" customHeight="false" outlineLevel="0" collapsed="false">
      <c r="A1043" s="0" t="n">
        <v>586</v>
      </c>
      <c r="B1043" s="0" t="s">
        <v>1636</v>
      </c>
      <c r="C1043" s="0" t="s">
        <v>636</v>
      </c>
      <c r="D1043" s="0" t="s">
        <v>592</v>
      </c>
      <c r="E1043" s="291" t="n">
        <v>20.72</v>
      </c>
    </row>
    <row r="1044" customFormat="false" ht="15" hidden="false" customHeight="false" outlineLevel="0" collapsed="false">
      <c r="A1044" s="0" t="n">
        <v>591</v>
      </c>
      <c r="B1044" s="0" t="s">
        <v>1637</v>
      </c>
      <c r="C1044" s="0" t="s">
        <v>640</v>
      </c>
      <c r="D1044" s="0" t="s">
        <v>592</v>
      </c>
      <c r="E1044" s="291" t="n">
        <v>32.89</v>
      </c>
    </row>
    <row r="1045" customFormat="false" ht="15" hidden="false" customHeight="false" outlineLevel="0" collapsed="false">
      <c r="A1045" s="0" t="n">
        <v>588</v>
      </c>
      <c r="B1045" s="0" t="s">
        <v>1638</v>
      </c>
      <c r="C1045" s="0" t="s">
        <v>636</v>
      </c>
      <c r="D1045" s="0" t="s">
        <v>592</v>
      </c>
      <c r="E1045" s="291" t="n">
        <v>32.77</v>
      </c>
    </row>
    <row r="1046" customFormat="false" ht="15" hidden="false" customHeight="false" outlineLevel="0" collapsed="false">
      <c r="A1046" s="0" t="n">
        <v>589</v>
      </c>
      <c r="B1046" s="0" t="s">
        <v>1639</v>
      </c>
      <c r="C1046" s="0" t="s">
        <v>636</v>
      </c>
      <c r="D1046" s="0" t="s">
        <v>592</v>
      </c>
      <c r="E1046" s="291" t="n">
        <v>55.39</v>
      </c>
    </row>
    <row r="1047" customFormat="false" ht="15" hidden="false" customHeight="false" outlineLevel="0" collapsed="false">
      <c r="A1047" s="0" t="n">
        <v>584</v>
      </c>
      <c r="B1047" s="0" t="s">
        <v>1640</v>
      </c>
      <c r="C1047" s="0" t="s">
        <v>636</v>
      </c>
      <c r="D1047" s="0" t="s">
        <v>592</v>
      </c>
      <c r="E1047" s="291" t="n">
        <v>35</v>
      </c>
    </row>
    <row r="1048" customFormat="false" ht="15" hidden="false" customHeight="false" outlineLevel="0" collapsed="false">
      <c r="A1048" s="0" t="n">
        <v>1165</v>
      </c>
      <c r="B1048" s="0" t="s">
        <v>1641</v>
      </c>
      <c r="C1048" s="0" t="s">
        <v>589</v>
      </c>
      <c r="D1048" s="0" t="s">
        <v>592</v>
      </c>
      <c r="E1048" s="291" t="n">
        <v>20.11</v>
      </c>
    </row>
    <row r="1049" customFormat="false" ht="15" hidden="false" customHeight="false" outlineLevel="0" collapsed="false">
      <c r="A1049" s="0" t="n">
        <v>1164</v>
      </c>
      <c r="B1049" s="0" t="s">
        <v>1642</v>
      </c>
      <c r="C1049" s="0" t="s">
        <v>589</v>
      </c>
      <c r="D1049" s="0" t="s">
        <v>592</v>
      </c>
      <c r="E1049" s="291" t="n">
        <v>16.29</v>
      </c>
    </row>
    <row r="1050" customFormat="false" ht="15" hidden="false" customHeight="false" outlineLevel="0" collapsed="false">
      <c r="A1050" s="0" t="n">
        <v>1162</v>
      </c>
      <c r="B1050" s="0" t="s">
        <v>1643</v>
      </c>
      <c r="C1050" s="0" t="s">
        <v>589</v>
      </c>
      <c r="D1050" s="0" t="s">
        <v>592</v>
      </c>
      <c r="E1050" s="291" t="n">
        <v>5.66</v>
      </c>
    </row>
    <row r="1051" customFormat="false" ht="15" hidden="false" customHeight="false" outlineLevel="0" collapsed="false">
      <c r="A1051" s="0" t="n">
        <v>12395</v>
      </c>
      <c r="B1051" s="0" t="s">
        <v>1644</v>
      </c>
      <c r="C1051" s="0" t="s">
        <v>589</v>
      </c>
      <c r="D1051" s="0" t="s">
        <v>592</v>
      </c>
      <c r="E1051" s="291" t="n">
        <v>5.5</v>
      </c>
    </row>
    <row r="1052" customFormat="false" ht="15" hidden="false" customHeight="false" outlineLevel="0" collapsed="false">
      <c r="A1052" s="0" t="n">
        <v>1170</v>
      </c>
      <c r="B1052" s="0" t="s">
        <v>1645</v>
      </c>
      <c r="C1052" s="0" t="s">
        <v>589</v>
      </c>
      <c r="D1052" s="0" t="s">
        <v>592</v>
      </c>
      <c r="E1052" s="291" t="n">
        <v>10.67</v>
      </c>
    </row>
    <row r="1053" customFormat="false" ht="15" hidden="false" customHeight="false" outlineLevel="0" collapsed="false">
      <c r="A1053" s="0" t="n">
        <v>1169</v>
      </c>
      <c r="B1053" s="0" t="s">
        <v>1646</v>
      </c>
      <c r="C1053" s="0" t="s">
        <v>589</v>
      </c>
      <c r="D1053" s="0" t="s">
        <v>592</v>
      </c>
      <c r="E1053" s="291" t="n">
        <v>52.4</v>
      </c>
    </row>
    <row r="1054" customFormat="false" ht="15" hidden="false" customHeight="false" outlineLevel="0" collapsed="false">
      <c r="A1054" s="0" t="n">
        <v>1166</v>
      </c>
      <c r="B1054" s="0" t="s">
        <v>1647</v>
      </c>
      <c r="C1054" s="0" t="s">
        <v>589</v>
      </c>
      <c r="D1054" s="0" t="s">
        <v>592</v>
      </c>
      <c r="E1054" s="291" t="n">
        <v>29.05</v>
      </c>
    </row>
    <row r="1055" customFormat="false" ht="15" hidden="false" customHeight="false" outlineLevel="0" collapsed="false">
      <c r="A1055" s="0" t="n">
        <v>1163</v>
      </c>
      <c r="B1055" s="0" t="s">
        <v>1648</v>
      </c>
      <c r="C1055" s="0" t="s">
        <v>589</v>
      </c>
      <c r="D1055" s="0" t="s">
        <v>592</v>
      </c>
      <c r="E1055" s="291" t="n">
        <v>7.32</v>
      </c>
    </row>
    <row r="1056" customFormat="false" ht="15" hidden="false" customHeight="false" outlineLevel="0" collapsed="false">
      <c r="A1056" s="0" t="n">
        <v>12396</v>
      </c>
      <c r="B1056" s="0" t="s">
        <v>1649</v>
      </c>
      <c r="C1056" s="0" t="s">
        <v>589</v>
      </c>
      <c r="D1056" s="0" t="s">
        <v>592</v>
      </c>
      <c r="E1056" s="291" t="n">
        <v>5.5</v>
      </c>
    </row>
    <row r="1057" customFormat="false" ht="15" hidden="false" customHeight="false" outlineLevel="0" collapsed="false">
      <c r="A1057" s="0" t="n">
        <v>1168</v>
      </c>
      <c r="B1057" s="0" t="s">
        <v>1650</v>
      </c>
      <c r="C1057" s="0" t="s">
        <v>589</v>
      </c>
      <c r="D1057" s="0" t="s">
        <v>592</v>
      </c>
      <c r="E1057" s="291" t="n">
        <v>74.7</v>
      </c>
    </row>
    <row r="1058" customFormat="false" ht="15" hidden="false" customHeight="false" outlineLevel="0" collapsed="false">
      <c r="A1058" s="0" t="n">
        <v>1167</v>
      </c>
      <c r="B1058" s="0" t="s">
        <v>1651</v>
      </c>
      <c r="C1058" s="0" t="s">
        <v>589</v>
      </c>
      <c r="D1058" s="0" t="s">
        <v>592</v>
      </c>
      <c r="E1058" s="291" t="n">
        <v>124.96</v>
      </c>
    </row>
    <row r="1059" customFormat="false" ht="15" hidden="false" customHeight="false" outlineLevel="0" collapsed="false">
      <c r="A1059" s="0" t="n">
        <v>36331</v>
      </c>
      <c r="B1059" s="0" t="s">
        <v>1652</v>
      </c>
      <c r="C1059" s="0" t="s">
        <v>589</v>
      </c>
      <c r="D1059" s="0" t="s">
        <v>592</v>
      </c>
      <c r="E1059" s="291" t="n">
        <v>2.09</v>
      </c>
    </row>
    <row r="1060" customFormat="false" ht="15" hidden="false" customHeight="false" outlineLevel="0" collapsed="false">
      <c r="A1060" s="0" t="n">
        <v>36346</v>
      </c>
      <c r="B1060" s="0" t="s">
        <v>1653</v>
      </c>
      <c r="C1060" s="0" t="s">
        <v>589</v>
      </c>
      <c r="D1060" s="0" t="s">
        <v>592</v>
      </c>
      <c r="E1060" s="291" t="n">
        <v>3.59</v>
      </c>
    </row>
    <row r="1061" customFormat="false" ht="15" hidden="false" customHeight="false" outlineLevel="0" collapsed="false">
      <c r="A1061" s="0" t="n">
        <v>1210</v>
      </c>
      <c r="B1061" s="0" t="s">
        <v>1654</v>
      </c>
      <c r="C1061" s="0" t="s">
        <v>589</v>
      </c>
      <c r="D1061" s="0" t="s">
        <v>590</v>
      </c>
      <c r="E1061" s="291" t="n">
        <v>18.83</v>
      </c>
    </row>
    <row r="1062" customFormat="false" ht="15" hidden="false" customHeight="false" outlineLevel="0" collapsed="false">
      <c r="A1062" s="0" t="n">
        <v>1203</v>
      </c>
      <c r="B1062" s="0" t="s">
        <v>1655</v>
      </c>
      <c r="C1062" s="0" t="s">
        <v>589</v>
      </c>
      <c r="D1062" s="0" t="s">
        <v>590</v>
      </c>
      <c r="E1062" s="291" t="n">
        <v>18.25</v>
      </c>
    </row>
    <row r="1063" customFormat="false" ht="15" hidden="false" customHeight="false" outlineLevel="0" collapsed="false">
      <c r="A1063" s="0" t="n">
        <v>1197</v>
      </c>
      <c r="B1063" s="0" t="s">
        <v>1656</v>
      </c>
      <c r="C1063" s="0" t="s">
        <v>589</v>
      </c>
      <c r="D1063" s="0" t="s">
        <v>590</v>
      </c>
      <c r="E1063" s="291" t="n">
        <v>2.33</v>
      </c>
    </row>
    <row r="1064" customFormat="false" ht="15" hidden="false" customHeight="false" outlineLevel="0" collapsed="false">
      <c r="A1064" s="0" t="n">
        <v>1202</v>
      </c>
      <c r="B1064" s="0" t="s">
        <v>1657</v>
      </c>
      <c r="C1064" s="0" t="s">
        <v>589</v>
      </c>
      <c r="D1064" s="0" t="s">
        <v>590</v>
      </c>
      <c r="E1064" s="291" t="n">
        <v>6.28</v>
      </c>
    </row>
    <row r="1065" customFormat="false" ht="15" hidden="false" customHeight="false" outlineLevel="0" collapsed="false">
      <c r="A1065" s="0" t="n">
        <v>1188</v>
      </c>
      <c r="B1065" s="0" t="s">
        <v>1658</v>
      </c>
      <c r="C1065" s="0" t="s">
        <v>589</v>
      </c>
      <c r="D1065" s="0" t="s">
        <v>590</v>
      </c>
      <c r="E1065" s="291" t="n">
        <v>37.09</v>
      </c>
    </row>
    <row r="1066" customFormat="false" ht="15" hidden="false" customHeight="false" outlineLevel="0" collapsed="false">
      <c r="A1066" s="0" t="n">
        <v>1211</v>
      </c>
      <c r="B1066" s="0" t="s">
        <v>1659</v>
      </c>
      <c r="C1066" s="0" t="s">
        <v>589</v>
      </c>
      <c r="D1066" s="0" t="s">
        <v>590</v>
      </c>
      <c r="E1066" s="291" t="n">
        <v>19.15</v>
      </c>
    </row>
    <row r="1067" customFormat="false" ht="15" hidden="false" customHeight="false" outlineLevel="0" collapsed="false">
      <c r="A1067" s="0" t="n">
        <v>1198</v>
      </c>
      <c r="B1067" s="0" t="s">
        <v>1660</v>
      </c>
      <c r="C1067" s="0" t="s">
        <v>589</v>
      </c>
      <c r="D1067" s="0" t="s">
        <v>590</v>
      </c>
      <c r="E1067" s="291" t="n">
        <v>3.45</v>
      </c>
    </row>
    <row r="1068" customFormat="false" ht="15" hidden="false" customHeight="false" outlineLevel="0" collapsed="false">
      <c r="A1068" s="0" t="n">
        <v>1199</v>
      </c>
      <c r="B1068" s="0" t="s">
        <v>1661</v>
      </c>
      <c r="C1068" s="0" t="s">
        <v>589</v>
      </c>
      <c r="D1068" s="0" t="s">
        <v>590</v>
      </c>
      <c r="E1068" s="291" t="n">
        <v>48.45</v>
      </c>
    </row>
    <row r="1069" customFormat="false" ht="15" hidden="false" customHeight="false" outlineLevel="0" collapsed="false">
      <c r="A1069" s="0" t="n">
        <v>20088</v>
      </c>
      <c r="B1069" s="0" t="s">
        <v>1662</v>
      </c>
      <c r="C1069" s="0" t="s">
        <v>589</v>
      </c>
      <c r="D1069" s="0" t="s">
        <v>590</v>
      </c>
      <c r="E1069" s="291" t="n">
        <v>19.38</v>
      </c>
    </row>
    <row r="1070" customFormat="false" ht="15" hidden="false" customHeight="false" outlineLevel="0" collapsed="false">
      <c r="A1070" s="0" t="n">
        <v>20089</v>
      </c>
      <c r="B1070" s="0" t="s">
        <v>1663</v>
      </c>
      <c r="C1070" s="0" t="s">
        <v>589</v>
      </c>
      <c r="D1070" s="0" t="s">
        <v>590</v>
      </c>
      <c r="E1070" s="291" t="n">
        <v>92.39</v>
      </c>
    </row>
    <row r="1071" customFormat="false" ht="15" hidden="false" customHeight="false" outlineLevel="0" collapsed="false">
      <c r="A1071" s="0" t="n">
        <v>20087</v>
      </c>
      <c r="B1071" s="0" t="s">
        <v>1664</v>
      </c>
      <c r="C1071" s="0" t="s">
        <v>589</v>
      </c>
      <c r="D1071" s="0" t="s">
        <v>590</v>
      </c>
      <c r="E1071" s="291" t="n">
        <v>13.96</v>
      </c>
    </row>
    <row r="1072" customFormat="false" ht="15" hidden="false" customHeight="false" outlineLevel="0" collapsed="false">
      <c r="A1072" s="0" t="n">
        <v>1200</v>
      </c>
      <c r="B1072" s="0" t="s">
        <v>1665</v>
      </c>
      <c r="C1072" s="0" t="s">
        <v>589</v>
      </c>
      <c r="D1072" s="0" t="s">
        <v>590</v>
      </c>
      <c r="E1072" s="291" t="n">
        <v>11.34</v>
      </c>
    </row>
    <row r="1073" customFormat="false" ht="15" hidden="false" customHeight="false" outlineLevel="0" collapsed="false">
      <c r="A1073" s="0" t="n">
        <v>12909</v>
      </c>
      <c r="B1073" s="0" t="s">
        <v>1666</v>
      </c>
      <c r="C1073" s="0" t="s">
        <v>589</v>
      </c>
      <c r="D1073" s="0" t="s">
        <v>590</v>
      </c>
      <c r="E1073" s="291" t="n">
        <v>5.14</v>
      </c>
    </row>
    <row r="1074" customFormat="false" ht="15" hidden="false" customHeight="false" outlineLevel="0" collapsed="false">
      <c r="A1074" s="0" t="n">
        <v>12910</v>
      </c>
      <c r="B1074" s="0" t="s">
        <v>1667</v>
      </c>
      <c r="C1074" s="0" t="s">
        <v>589</v>
      </c>
      <c r="D1074" s="0" t="s">
        <v>590</v>
      </c>
      <c r="E1074" s="291" t="n">
        <v>8.58</v>
      </c>
    </row>
    <row r="1075" customFormat="false" ht="15" hidden="false" customHeight="false" outlineLevel="0" collapsed="false">
      <c r="A1075" s="0" t="n">
        <v>1184</v>
      </c>
      <c r="B1075" s="0" t="s">
        <v>1668</v>
      </c>
      <c r="C1075" s="0" t="s">
        <v>589</v>
      </c>
      <c r="D1075" s="0" t="s">
        <v>590</v>
      </c>
      <c r="E1075" s="291" t="n">
        <v>119.12</v>
      </c>
    </row>
    <row r="1076" customFormat="false" ht="15" hidden="false" customHeight="false" outlineLevel="0" collapsed="false">
      <c r="A1076" s="0" t="n">
        <v>1191</v>
      </c>
      <c r="B1076" s="0" t="s">
        <v>1669</v>
      </c>
      <c r="C1076" s="0" t="s">
        <v>589</v>
      </c>
      <c r="D1076" s="0" t="s">
        <v>590</v>
      </c>
      <c r="E1076" s="291" t="n">
        <v>1.69</v>
      </c>
    </row>
    <row r="1077" customFormat="false" ht="15" hidden="false" customHeight="false" outlineLevel="0" collapsed="false">
      <c r="A1077" s="0" t="n">
        <v>1185</v>
      </c>
      <c r="B1077" s="0" t="s">
        <v>1670</v>
      </c>
      <c r="C1077" s="0" t="s">
        <v>589</v>
      </c>
      <c r="D1077" s="0" t="s">
        <v>590</v>
      </c>
      <c r="E1077" s="291" t="n">
        <v>1.93</v>
      </c>
    </row>
    <row r="1078" customFormat="false" ht="15" hidden="false" customHeight="false" outlineLevel="0" collapsed="false">
      <c r="A1078" s="0" t="n">
        <v>1189</v>
      </c>
      <c r="B1078" s="0" t="s">
        <v>1671</v>
      </c>
      <c r="C1078" s="0" t="s">
        <v>589</v>
      </c>
      <c r="D1078" s="0" t="s">
        <v>590</v>
      </c>
      <c r="E1078" s="291" t="n">
        <v>3.35</v>
      </c>
    </row>
    <row r="1079" customFormat="false" ht="15" hidden="false" customHeight="false" outlineLevel="0" collapsed="false">
      <c r="A1079" s="0" t="n">
        <v>1193</v>
      </c>
      <c r="B1079" s="0" t="s">
        <v>1672</v>
      </c>
      <c r="C1079" s="0" t="s">
        <v>589</v>
      </c>
      <c r="D1079" s="0" t="s">
        <v>590</v>
      </c>
      <c r="E1079" s="291" t="n">
        <v>6.45</v>
      </c>
    </row>
    <row r="1080" customFormat="false" ht="15" hidden="false" customHeight="false" outlineLevel="0" collapsed="false">
      <c r="A1080" s="0" t="n">
        <v>1194</v>
      </c>
      <c r="B1080" s="0" t="s">
        <v>1673</v>
      </c>
      <c r="C1080" s="0" t="s">
        <v>589</v>
      </c>
      <c r="D1080" s="0" t="s">
        <v>590</v>
      </c>
      <c r="E1080" s="291" t="n">
        <v>12.22</v>
      </c>
    </row>
    <row r="1081" customFormat="false" ht="15" hidden="false" customHeight="false" outlineLevel="0" collapsed="false">
      <c r="A1081" s="0" t="n">
        <v>1195</v>
      </c>
      <c r="B1081" s="0" t="s">
        <v>1674</v>
      </c>
      <c r="C1081" s="0" t="s">
        <v>589</v>
      </c>
      <c r="D1081" s="0" t="s">
        <v>590</v>
      </c>
      <c r="E1081" s="291" t="n">
        <v>18.37</v>
      </c>
    </row>
    <row r="1082" customFormat="false" ht="15" hidden="false" customHeight="false" outlineLevel="0" collapsed="false">
      <c r="A1082" s="0" t="n">
        <v>1204</v>
      </c>
      <c r="B1082" s="0" t="s">
        <v>1675</v>
      </c>
      <c r="C1082" s="0" t="s">
        <v>589</v>
      </c>
      <c r="D1082" s="0" t="s">
        <v>590</v>
      </c>
      <c r="E1082" s="291" t="n">
        <v>33.41</v>
      </c>
    </row>
    <row r="1083" customFormat="false" ht="15" hidden="false" customHeight="false" outlineLevel="0" collapsed="false">
      <c r="A1083" s="0" t="n">
        <v>1205</v>
      </c>
      <c r="B1083" s="0" t="s">
        <v>1676</v>
      </c>
      <c r="C1083" s="0" t="s">
        <v>589</v>
      </c>
      <c r="D1083" s="0" t="s">
        <v>590</v>
      </c>
      <c r="E1083" s="291" t="n">
        <v>79.26</v>
      </c>
    </row>
    <row r="1084" customFormat="false" ht="15" hidden="false" customHeight="false" outlineLevel="0" collapsed="false">
      <c r="A1084" s="0" t="n">
        <v>1207</v>
      </c>
      <c r="B1084" s="0" t="s">
        <v>1677</v>
      </c>
      <c r="C1084" s="0" t="s">
        <v>589</v>
      </c>
      <c r="D1084" s="0" t="s">
        <v>592</v>
      </c>
      <c r="E1084" s="291" t="n">
        <v>39.75</v>
      </c>
    </row>
    <row r="1085" customFormat="false" ht="15" hidden="false" customHeight="false" outlineLevel="0" collapsed="false">
      <c r="A1085" s="0" t="n">
        <v>1206</v>
      </c>
      <c r="B1085" s="0" t="s">
        <v>1678</v>
      </c>
      <c r="C1085" s="0" t="s">
        <v>589</v>
      </c>
      <c r="D1085" s="0" t="s">
        <v>592</v>
      </c>
      <c r="E1085" s="291" t="n">
        <v>9.97</v>
      </c>
    </row>
    <row r="1086" customFormat="false" ht="15" hidden="false" customHeight="false" outlineLevel="0" collapsed="false">
      <c r="A1086" s="0" t="n">
        <v>1183</v>
      </c>
      <c r="B1086" s="0" t="s">
        <v>1679</v>
      </c>
      <c r="C1086" s="0" t="s">
        <v>589</v>
      </c>
      <c r="D1086" s="0" t="s">
        <v>592</v>
      </c>
      <c r="E1086" s="291" t="n">
        <v>25.96</v>
      </c>
    </row>
    <row r="1087" customFormat="false" ht="15" hidden="false" customHeight="false" outlineLevel="0" collapsed="false">
      <c r="A1087" s="0" t="n">
        <v>42685</v>
      </c>
      <c r="B1087" s="0" t="s">
        <v>1680</v>
      </c>
      <c r="C1087" s="0" t="s">
        <v>589</v>
      </c>
      <c r="D1087" s="0" t="s">
        <v>592</v>
      </c>
      <c r="E1087" s="291" t="n">
        <v>102.69</v>
      </c>
    </row>
    <row r="1088" customFormat="false" ht="15" hidden="false" customHeight="false" outlineLevel="0" collapsed="false">
      <c r="A1088" s="0" t="n">
        <v>42686</v>
      </c>
      <c r="B1088" s="0" t="s">
        <v>1681</v>
      </c>
      <c r="C1088" s="0" t="s">
        <v>589</v>
      </c>
      <c r="D1088" s="0" t="s">
        <v>592</v>
      </c>
      <c r="E1088" s="291" t="n">
        <v>159.88</v>
      </c>
    </row>
    <row r="1089" customFormat="false" ht="15" hidden="false" customHeight="false" outlineLevel="0" collapsed="false">
      <c r="A1089" s="0" t="n">
        <v>12894</v>
      </c>
      <c r="B1089" s="0" t="s">
        <v>1682</v>
      </c>
      <c r="C1089" s="0" t="s">
        <v>589</v>
      </c>
      <c r="D1089" s="0" t="s">
        <v>590</v>
      </c>
      <c r="E1089" s="291" t="n">
        <v>17.55</v>
      </c>
    </row>
    <row r="1090" customFormat="false" ht="15" hidden="false" customHeight="false" outlineLevel="0" collapsed="false">
      <c r="A1090" s="0" t="n">
        <v>12895</v>
      </c>
      <c r="B1090" s="0" t="s">
        <v>1683</v>
      </c>
      <c r="C1090" s="0" t="s">
        <v>589</v>
      </c>
      <c r="D1090" s="0" t="s">
        <v>597</v>
      </c>
      <c r="E1090" s="291" t="n">
        <v>13.5</v>
      </c>
    </row>
    <row r="1091" customFormat="false" ht="15" hidden="false" customHeight="false" outlineLevel="0" collapsed="false">
      <c r="A1091" s="0" t="n">
        <v>1631</v>
      </c>
      <c r="B1091" s="0" t="s">
        <v>1684</v>
      </c>
      <c r="C1091" s="0" t="s">
        <v>589</v>
      </c>
      <c r="D1091" s="0" t="s">
        <v>590</v>
      </c>
      <c r="E1091" s="291" t="n">
        <v>96.38</v>
      </c>
    </row>
    <row r="1092" customFormat="false" ht="15" hidden="false" customHeight="false" outlineLevel="0" collapsed="false">
      <c r="A1092" s="0" t="n">
        <v>1633</v>
      </c>
      <c r="B1092" s="0" t="s">
        <v>1685</v>
      </c>
      <c r="C1092" s="0" t="s">
        <v>589</v>
      </c>
      <c r="D1092" s="0" t="s">
        <v>590</v>
      </c>
      <c r="E1092" s="291" t="n">
        <v>163.76</v>
      </c>
    </row>
    <row r="1093" customFormat="false" ht="15" hidden="false" customHeight="false" outlineLevel="0" collapsed="false">
      <c r="A1093" s="0" t="n">
        <v>10818</v>
      </c>
      <c r="B1093" s="0" t="s">
        <v>1686</v>
      </c>
      <c r="C1093" s="0" t="s">
        <v>640</v>
      </c>
      <c r="D1093" s="0" t="s">
        <v>592</v>
      </c>
      <c r="E1093" s="291" t="n">
        <v>45.34</v>
      </c>
    </row>
    <row r="1094" customFormat="false" ht="15" hidden="false" customHeight="false" outlineLevel="0" collapsed="false">
      <c r="A1094" s="0" t="n">
        <v>41410</v>
      </c>
      <c r="B1094" s="0" t="s">
        <v>1687</v>
      </c>
      <c r="C1094" s="0" t="s">
        <v>589</v>
      </c>
      <c r="D1094" s="0" t="s">
        <v>590</v>
      </c>
      <c r="E1094" s="291" t="n">
        <v>78.13</v>
      </c>
    </row>
    <row r="1095" customFormat="false" ht="15" hidden="false" customHeight="false" outlineLevel="0" collapsed="false">
      <c r="A1095" s="0" t="n">
        <v>41411</v>
      </c>
      <c r="B1095" s="0" t="s">
        <v>1688</v>
      </c>
      <c r="C1095" s="0" t="s">
        <v>589</v>
      </c>
      <c r="D1095" s="0" t="s">
        <v>590</v>
      </c>
      <c r="E1095" s="291" t="n">
        <v>70.83</v>
      </c>
    </row>
    <row r="1096" customFormat="false" ht="15" hidden="false" customHeight="false" outlineLevel="0" collapsed="false">
      <c r="A1096" s="0" t="n">
        <v>41412</v>
      </c>
      <c r="B1096" s="0" t="s">
        <v>1689</v>
      </c>
      <c r="C1096" s="0" t="s">
        <v>589</v>
      </c>
      <c r="D1096" s="0" t="s">
        <v>590</v>
      </c>
      <c r="E1096" s="291" t="n">
        <v>137</v>
      </c>
    </row>
    <row r="1097" customFormat="false" ht="15" hidden="false" customHeight="false" outlineLevel="0" collapsed="false">
      <c r="A1097" s="0" t="n">
        <v>41413</v>
      </c>
      <c r="B1097" s="0" t="s">
        <v>1690</v>
      </c>
      <c r="C1097" s="0" t="s">
        <v>589</v>
      </c>
      <c r="D1097" s="0" t="s">
        <v>590</v>
      </c>
      <c r="E1097" s="291" t="n">
        <v>123.28</v>
      </c>
    </row>
    <row r="1098" customFormat="false" ht="15" hidden="false" customHeight="false" outlineLevel="0" collapsed="false">
      <c r="A1098" s="0" t="n">
        <v>39359</v>
      </c>
      <c r="B1098" s="0" t="s">
        <v>1691</v>
      </c>
      <c r="C1098" s="0" t="s">
        <v>589</v>
      </c>
      <c r="D1098" s="0" t="s">
        <v>592</v>
      </c>
      <c r="E1098" s="291" t="n">
        <v>24.81</v>
      </c>
    </row>
    <row r="1099" customFormat="false" ht="15" hidden="false" customHeight="false" outlineLevel="0" collapsed="false">
      <c r="A1099" s="0" t="n">
        <v>39360</v>
      </c>
      <c r="B1099" s="0" t="s">
        <v>1692</v>
      </c>
      <c r="C1099" s="0" t="s">
        <v>589</v>
      </c>
      <c r="D1099" s="0" t="s">
        <v>592</v>
      </c>
      <c r="E1099" s="291" t="n">
        <v>22.55</v>
      </c>
    </row>
    <row r="1100" customFormat="false" ht="15" hidden="false" customHeight="false" outlineLevel="0" collapsed="false">
      <c r="A1100" s="0" t="n">
        <v>10710</v>
      </c>
      <c r="B1100" s="0" t="s">
        <v>1693</v>
      </c>
      <c r="C1100" s="0" t="s">
        <v>1019</v>
      </c>
      <c r="D1100" s="0" t="s">
        <v>592</v>
      </c>
      <c r="E1100" s="291" t="n">
        <v>123</v>
      </c>
    </row>
    <row r="1101" customFormat="false" ht="15" hidden="false" customHeight="false" outlineLevel="0" collapsed="false">
      <c r="A1101" s="0" t="n">
        <v>10709</v>
      </c>
      <c r="B1101" s="0" t="s">
        <v>1694</v>
      </c>
      <c r="C1101" s="0" t="s">
        <v>1019</v>
      </c>
      <c r="D1101" s="0" t="s">
        <v>592</v>
      </c>
      <c r="E1101" s="291" t="n">
        <v>151.11</v>
      </c>
    </row>
    <row r="1102" customFormat="false" ht="15" hidden="false" customHeight="false" outlineLevel="0" collapsed="false">
      <c r="A1102" s="0" t="n">
        <v>39636</v>
      </c>
      <c r="B1102" s="0" t="s">
        <v>1695</v>
      </c>
      <c r="C1102" s="0" t="s">
        <v>1019</v>
      </c>
      <c r="D1102" s="0" t="s">
        <v>592</v>
      </c>
      <c r="E1102" s="291" t="n">
        <v>154.3</v>
      </c>
    </row>
    <row r="1103" customFormat="false" ht="15" hidden="false" customHeight="false" outlineLevel="0" collapsed="false">
      <c r="A1103" s="0" t="n">
        <v>10708</v>
      </c>
      <c r="B1103" s="0" t="s">
        <v>1696</v>
      </c>
      <c r="C1103" s="0" t="s">
        <v>1019</v>
      </c>
      <c r="D1103" s="0" t="s">
        <v>592</v>
      </c>
      <c r="E1103" s="291" t="n">
        <v>47.61</v>
      </c>
    </row>
    <row r="1104" customFormat="false" ht="15" hidden="false" customHeight="false" outlineLevel="0" collapsed="false">
      <c r="A1104" s="0" t="n">
        <v>39635</v>
      </c>
      <c r="B1104" s="0" t="s">
        <v>1697</v>
      </c>
      <c r="C1104" s="0" t="s">
        <v>1019</v>
      </c>
      <c r="D1104" s="0" t="s">
        <v>592</v>
      </c>
      <c r="E1104" s="291" t="n">
        <v>81.06</v>
      </c>
    </row>
    <row r="1105" customFormat="false" ht="15" hidden="false" customHeight="false" outlineLevel="0" collapsed="false">
      <c r="A1105" s="0" t="n">
        <v>6117</v>
      </c>
      <c r="B1105" s="0" t="s">
        <v>1698</v>
      </c>
      <c r="C1105" s="0" t="s">
        <v>754</v>
      </c>
      <c r="D1105" s="0" t="s">
        <v>590</v>
      </c>
      <c r="E1105" s="291" t="n">
        <v>11.52</v>
      </c>
    </row>
    <row r="1106" customFormat="false" ht="15" hidden="false" customHeight="false" outlineLevel="0" collapsed="false">
      <c r="A1106" s="0" t="n">
        <v>40913</v>
      </c>
      <c r="B1106" s="0" t="s">
        <v>1699</v>
      </c>
      <c r="C1106" s="0" t="s">
        <v>756</v>
      </c>
      <c r="D1106" s="0" t="s">
        <v>590</v>
      </c>
      <c r="E1106" s="292" t="n">
        <v>2036.55</v>
      </c>
    </row>
    <row r="1107" customFormat="false" ht="15" hidden="false" customHeight="false" outlineLevel="0" collapsed="false">
      <c r="A1107" s="0" t="n">
        <v>1214</v>
      </c>
      <c r="B1107" s="0" t="s">
        <v>1700</v>
      </c>
      <c r="C1107" s="0" t="s">
        <v>754</v>
      </c>
      <c r="D1107" s="0" t="s">
        <v>590</v>
      </c>
      <c r="E1107" s="291" t="n">
        <v>16.69</v>
      </c>
    </row>
    <row r="1108" customFormat="false" ht="15" hidden="false" customHeight="false" outlineLevel="0" collapsed="false">
      <c r="A1108" s="0" t="n">
        <v>40915</v>
      </c>
      <c r="B1108" s="0" t="s">
        <v>1701</v>
      </c>
      <c r="C1108" s="0" t="s">
        <v>756</v>
      </c>
      <c r="D1108" s="0" t="s">
        <v>590</v>
      </c>
      <c r="E1108" s="292" t="n">
        <v>2946.31</v>
      </c>
    </row>
    <row r="1109" customFormat="false" ht="15" hidden="false" customHeight="false" outlineLevel="0" collapsed="false">
      <c r="A1109" s="0" t="n">
        <v>1213</v>
      </c>
      <c r="B1109" s="0" t="s">
        <v>1702</v>
      </c>
      <c r="C1109" s="0" t="s">
        <v>754</v>
      </c>
      <c r="D1109" s="0" t="s">
        <v>597</v>
      </c>
      <c r="E1109" s="291" t="n">
        <v>17.73</v>
      </c>
    </row>
    <row r="1110" customFormat="false" ht="15" hidden="false" customHeight="false" outlineLevel="0" collapsed="false">
      <c r="A1110" s="0" t="n">
        <v>40914</v>
      </c>
      <c r="B1110" s="0" t="s">
        <v>1703</v>
      </c>
      <c r="C1110" s="0" t="s">
        <v>756</v>
      </c>
      <c r="D1110" s="0" t="s">
        <v>590</v>
      </c>
      <c r="E1110" s="292" t="n">
        <v>3128.89</v>
      </c>
    </row>
    <row r="1111" customFormat="false" ht="15" hidden="false" customHeight="false" outlineLevel="0" collapsed="false">
      <c r="A1111" s="0" t="n">
        <v>5091</v>
      </c>
      <c r="B1111" s="0" t="s">
        <v>1704</v>
      </c>
      <c r="C1111" s="0" t="s">
        <v>589</v>
      </c>
      <c r="D1111" s="0" t="s">
        <v>590</v>
      </c>
      <c r="E1111" s="291" t="n">
        <v>18.34</v>
      </c>
    </row>
    <row r="1112" customFormat="false" ht="15" hidden="false" customHeight="false" outlineLevel="0" collapsed="false">
      <c r="A1112" s="0" t="n">
        <v>14615</v>
      </c>
      <c r="B1112" s="0" t="s">
        <v>1705</v>
      </c>
      <c r="C1112" s="0" t="s">
        <v>589</v>
      </c>
      <c r="D1112" s="0" t="s">
        <v>590</v>
      </c>
      <c r="E1112" s="292" t="n">
        <v>3899.64</v>
      </c>
    </row>
    <row r="1113" customFormat="false" ht="15" hidden="false" customHeight="false" outlineLevel="0" collapsed="false">
      <c r="A1113" s="0" t="n">
        <v>2711</v>
      </c>
      <c r="B1113" s="0" t="s">
        <v>1706</v>
      </c>
      <c r="C1113" s="0" t="s">
        <v>589</v>
      </c>
      <c r="D1113" s="0" t="s">
        <v>597</v>
      </c>
      <c r="E1113" s="291" t="n">
        <v>235.5</v>
      </c>
    </row>
    <row r="1114" customFormat="false" ht="15" hidden="false" customHeight="false" outlineLevel="0" collapsed="false">
      <c r="A1114" s="0" t="n">
        <v>37727</v>
      </c>
      <c r="B1114" s="0" t="s">
        <v>1707</v>
      </c>
      <c r="C1114" s="0" t="s">
        <v>589</v>
      </c>
      <c r="D1114" s="0" t="s">
        <v>592</v>
      </c>
      <c r="E1114" s="292" t="n">
        <v>16750</v>
      </c>
    </row>
    <row r="1115" customFormat="false" ht="15" hidden="false" customHeight="false" outlineLevel="0" collapsed="false">
      <c r="A1115" s="0" t="n">
        <v>37728</v>
      </c>
      <c r="B1115" s="0" t="s">
        <v>1708</v>
      </c>
      <c r="C1115" s="0" t="s">
        <v>589</v>
      </c>
      <c r="D1115" s="0" t="s">
        <v>592</v>
      </c>
      <c r="E1115" s="292" t="n">
        <v>22723.77</v>
      </c>
    </row>
    <row r="1116" customFormat="false" ht="15" hidden="false" customHeight="false" outlineLevel="0" collapsed="false">
      <c r="A1116" s="0" t="n">
        <v>37729</v>
      </c>
      <c r="B1116" s="0" t="s">
        <v>1709</v>
      </c>
      <c r="C1116" s="0" t="s">
        <v>589</v>
      </c>
      <c r="D1116" s="0" t="s">
        <v>592</v>
      </c>
      <c r="E1116" s="292" t="n">
        <v>24597.9</v>
      </c>
    </row>
    <row r="1117" customFormat="false" ht="15" hidden="false" customHeight="false" outlineLevel="0" collapsed="false">
      <c r="A1117" s="0" t="n">
        <v>37730</v>
      </c>
      <c r="B1117" s="0" t="s">
        <v>1710</v>
      </c>
      <c r="C1117" s="0" t="s">
        <v>589</v>
      </c>
      <c r="D1117" s="0" t="s">
        <v>592</v>
      </c>
      <c r="E1117" s="292" t="n">
        <v>26472.02</v>
      </c>
    </row>
    <row r="1118" customFormat="false" ht="15" hidden="false" customHeight="false" outlineLevel="0" collapsed="false">
      <c r="A1118" s="0" t="n">
        <v>37731</v>
      </c>
      <c r="B1118" s="0" t="s">
        <v>1711</v>
      </c>
      <c r="C1118" s="0" t="s">
        <v>589</v>
      </c>
      <c r="D1118" s="0" t="s">
        <v>592</v>
      </c>
      <c r="E1118" s="292" t="n">
        <v>28346.15</v>
      </c>
    </row>
    <row r="1119" customFormat="false" ht="15" hidden="false" customHeight="false" outlineLevel="0" collapsed="false">
      <c r="A1119" s="0" t="n">
        <v>37732</v>
      </c>
      <c r="B1119" s="0" t="s">
        <v>1712</v>
      </c>
      <c r="C1119" s="0" t="s">
        <v>589</v>
      </c>
      <c r="D1119" s="0" t="s">
        <v>592</v>
      </c>
      <c r="E1119" s="292" t="n">
        <v>32328.67</v>
      </c>
    </row>
    <row r="1120" customFormat="false" ht="15" hidden="false" customHeight="false" outlineLevel="0" collapsed="false">
      <c r="A1120" s="0" t="n">
        <v>42256</v>
      </c>
      <c r="B1120" s="0" t="s">
        <v>1713</v>
      </c>
      <c r="C1120" s="0" t="s">
        <v>640</v>
      </c>
      <c r="D1120" s="0" t="s">
        <v>590</v>
      </c>
      <c r="E1120" s="291" t="n">
        <v>7.61</v>
      </c>
    </row>
    <row r="1121" customFormat="false" ht="15" hidden="false" customHeight="false" outlineLevel="0" collapsed="false">
      <c r="A1121" s="0" t="n">
        <v>42250</v>
      </c>
      <c r="B1121" s="0" t="s">
        <v>1714</v>
      </c>
      <c r="C1121" s="0" t="s">
        <v>1715</v>
      </c>
      <c r="D1121" s="0" t="s">
        <v>590</v>
      </c>
      <c r="E1121" s="292" t="n">
        <v>3425.43</v>
      </c>
    </row>
    <row r="1122" customFormat="false" ht="15" hidden="false" customHeight="false" outlineLevel="0" collapsed="false">
      <c r="A1122" s="0" t="n">
        <v>4743</v>
      </c>
      <c r="B1122" s="0" t="s">
        <v>1716</v>
      </c>
      <c r="C1122" s="0" t="s">
        <v>752</v>
      </c>
      <c r="D1122" s="0" t="s">
        <v>590</v>
      </c>
      <c r="E1122" s="291" t="n">
        <v>58.66</v>
      </c>
    </row>
    <row r="1123" customFormat="false" ht="15" hidden="false" customHeight="false" outlineLevel="0" collapsed="false">
      <c r="A1123" s="0" t="n">
        <v>4744</v>
      </c>
      <c r="B1123" s="0" t="s">
        <v>1717</v>
      </c>
      <c r="C1123" s="0" t="s">
        <v>752</v>
      </c>
      <c r="D1123" s="0" t="s">
        <v>590</v>
      </c>
      <c r="E1123" s="291" t="n">
        <v>93.86</v>
      </c>
    </row>
    <row r="1124" customFormat="false" ht="15" hidden="false" customHeight="false" outlineLevel="0" collapsed="false">
      <c r="A1124" s="0" t="n">
        <v>4745</v>
      </c>
      <c r="B1124" s="0" t="s">
        <v>1718</v>
      </c>
      <c r="C1124" s="0" t="s">
        <v>752</v>
      </c>
      <c r="D1124" s="0" t="s">
        <v>590</v>
      </c>
      <c r="E1124" s="291" t="n">
        <v>112.57</v>
      </c>
    </row>
    <row r="1125" customFormat="false" ht="15" hidden="false" customHeight="false" outlineLevel="0" collapsed="false">
      <c r="A1125" s="0" t="n">
        <v>36496</v>
      </c>
      <c r="B1125" s="0" t="s">
        <v>1719</v>
      </c>
      <c r="C1125" s="0" t="s">
        <v>589</v>
      </c>
      <c r="D1125" s="0" t="s">
        <v>590</v>
      </c>
      <c r="E1125" s="292" t="n">
        <v>9901.12</v>
      </c>
    </row>
    <row r="1126" customFormat="false" ht="15" hidden="false" customHeight="false" outlineLevel="0" collapsed="false">
      <c r="A1126" s="0" t="n">
        <v>10630</v>
      </c>
      <c r="B1126" s="0" t="s">
        <v>1720</v>
      </c>
      <c r="C1126" s="0" t="s">
        <v>589</v>
      </c>
      <c r="D1126" s="0" t="s">
        <v>590</v>
      </c>
      <c r="E1126" s="292" t="n">
        <v>722026.62</v>
      </c>
    </row>
    <row r="1127" customFormat="false" ht="15" hidden="false" customHeight="false" outlineLevel="0" collapsed="false">
      <c r="A1127" s="0" t="n">
        <v>37762</v>
      </c>
      <c r="B1127" s="0" t="s">
        <v>1721</v>
      </c>
      <c r="C1127" s="0" t="s">
        <v>589</v>
      </c>
      <c r="D1127" s="0" t="s">
        <v>590</v>
      </c>
      <c r="E1127" s="292" t="n">
        <v>619238.23</v>
      </c>
    </row>
    <row r="1128" customFormat="false" ht="15" hidden="false" customHeight="false" outlineLevel="0" collapsed="false">
      <c r="A1128" s="0" t="n">
        <v>37763</v>
      </c>
      <c r="B1128" s="0" t="s">
        <v>1722</v>
      </c>
      <c r="C1128" s="0" t="s">
        <v>589</v>
      </c>
      <c r="D1128" s="0" t="s">
        <v>590</v>
      </c>
      <c r="E1128" s="292" t="n">
        <v>626759.24</v>
      </c>
    </row>
    <row r="1129" customFormat="false" ht="15" hidden="false" customHeight="false" outlineLevel="0" collapsed="false">
      <c r="A1129" s="0" t="n">
        <v>41992</v>
      </c>
      <c r="B1129" s="0" t="s">
        <v>1723</v>
      </c>
      <c r="C1129" s="0" t="s">
        <v>589</v>
      </c>
      <c r="D1129" s="0" t="s">
        <v>597</v>
      </c>
      <c r="E1129" s="292" t="n">
        <v>712500</v>
      </c>
    </row>
    <row r="1130" customFormat="false" ht="15" hidden="false" customHeight="false" outlineLevel="0" collapsed="false">
      <c r="A1130" s="0" t="n">
        <v>13215</v>
      </c>
      <c r="B1130" s="0" t="s">
        <v>1724</v>
      </c>
      <c r="C1130" s="0" t="s">
        <v>589</v>
      </c>
      <c r="D1130" s="0" t="s">
        <v>590</v>
      </c>
      <c r="E1130" s="292" t="n">
        <v>873702.41</v>
      </c>
    </row>
    <row r="1131" customFormat="false" ht="15" hidden="false" customHeight="false" outlineLevel="0" collapsed="false">
      <c r="A1131" s="0" t="n">
        <v>4235</v>
      </c>
      <c r="B1131" s="0" t="s">
        <v>1725</v>
      </c>
      <c r="C1131" s="0" t="s">
        <v>754</v>
      </c>
      <c r="D1131" s="0" t="s">
        <v>590</v>
      </c>
      <c r="E1131" s="291" t="n">
        <v>15.98</v>
      </c>
    </row>
    <row r="1132" customFormat="false" ht="15" hidden="false" customHeight="false" outlineLevel="0" collapsed="false">
      <c r="A1132" s="0" t="n">
        <v>40976</v>
      </c>
      <c r="B1132" s="0" t="s">
        <v>1726</v>
      </c>
      <c r="C1132" s="0" t="s">
        <v>756</v>
      </c>
      <c r="D1132" s="0" t="s">
        <v>590</v>
      </c>
      <c r="E1132" s="292" t="n">
        <v>2822.21</v>
      </c>
    </row>
    <row r="1133" customFormat="false" ht="15" hidden="false" customHeight="false" outlineLevel="0" collapsed="false">
      <c r="A1133" s="0" t="n">
        <v>39013</v>
      </c>
      <c r="B1133" s="0" t="s">
        <v>1727</v>
      </c>
      <c r="C1133" s="0" t="s">
        <v>589</v>
      </c>
      <c r="D1133" s="0" t="s">
        <v>592</v>
      </c>
      <c r="E1133" s="291" t="n">
        <v>1.48</v>
      </c>
    </row>
    <row r="1134" customFormat="false" ht="15" hidden="false" customHeight="false" outlineLevel="0" collapsed="false">
      <c r="A1134" s="0" t="n">
        <v>43091</v>
      </c>
      <c r="B1134" s="0" t="s">
        <v>1728</v>
      </c>
      <c r="C1134" s="0" t="s">
        <v>589</v>
      </c>
      <c r="D1134" s="0" t="s">
        <v>590</v>
      </c>
      <c r="E1134" s="292" t="n">
        <v>6141.93</v>
      </c>
    </row>
    <row r="1135" customFormat="false" ht="15" hidden="false" customHeight="false" outlineLevel="0" collapsed="false">
      <c r="A1135" s="0" t="n">
        <v>43092</v>
      </c>
      <c r="B1135" s="0" t="s">
        <v>1729</v>
      </c>
      <c r="C1135" s="0" t="s">
        <v>589</v>
      </c>
      <c r="D1135" s="0" t="s">
        <v>590</v>
      </c>
      <c r="E1135" s="292" t="n">
        <v>8189.24</v>
      </c>
    </row>
    <row r="1136" customFormat="false" ht="15" hidden="false" customHeight="false" outlineLevel="0" collapsed="false">
      <c r="A1136" s="0" t="n">
        <v>43089</v>
      </c>
      <c r="B1136" s="0" t="s">
        <v>1730</v>
      </c>
      <c r="C1136" s="0" t="s">
        <v>589</v>
      </c>
      <c r="D1136" s="0" t="s">
        <v>590</v>
      </c>
      <c r="E1136" s="292" t="n">
        <v>1427.21</v>
      </c>
    </row>
    <row r="1137" customFormat="false" ht="15" hidden="false" customHeight="false" outlineLevel="0" collapsed="false">
      <c r="A1137" s="0" t="n">
        <v>43090</v>
      </c>
      <c r="B1137" s="0" t="s">
        <v>1731</v>
      </c>
      <c r="C1137" s="0" t="s">
        <v>589</v>
      </c>
      <c r="D1137" s="0" t="s">
        <v>590</v>
      </c>
      <c r="E1137" s="292" t="n">
        <v>3149.7</v>
      </c>
    </row>
    <row r="1138" customFormat="false" ht="15" hidden="false" customHeight="false" outlineLevel="0" collapsed="false">
      <c r="A1138" s="0" t="n">
        <v>41967</v>
      </c>
      <c r="B1138" s="0" t="s">
        <v>1732</v>
      </c>
      <c r="C1138" s="0" t="s">
        <v>642</v>
      </c>
      <c r="D1138" s="0" t="s">
        <v>590</v>
      </c>
      <c r="E1138" s="291" t="n">
        <v>22.54</v>
      </c>
    </row>
    <row r="1139" customFormat="false" ht="15" hidden="false" customHeight="false" outlineLevel="0" collapsed="false">
      <c r="A1139" s="0" t="n">
        <v>12760</v>
      </c>
      <c r="B1139" s="0" t="s">
        <v>1733</v>
      </c>
      <c r="C1139" s="0" t="s">
        <v>1019</v>
      </c>
      <c r="D1139" s="0" t="s">
        <v>590</v>
      </c>
      <c r="E1139" s="292" t="n">
        <v>1473.05</v>
      </c>
    </row>
    <row r="1140" customFormat="false" ht="15" hidden="false" customHeight="false" outlineLevel="0" collapsed="false">
      <c r="A1140" s="0" t="n">
        <v>12759</v>
      </c>
      <c r="B1140" s="0" t="s">
        <v>1734</v>
      </c>
      <c r="C1140" s="0" t="s">
        <v>1019</v>
      </c>
      <c r="D1140" s="0" t="s">
        <v>590</v>
      </c>
      <c r="E1140" s="291" t="n">
        <v>982.02</v>
      </c>
    </row>
    <row r="1141" customFormat="false" ht="15" hidden="false" customHeight="false" outlineLevel="0" collapsed="false">
      <c r="A1141" s="0" t="n">
        <v>43105</v>
      </c>
      <c r="B1141" s="0" t="s">
        <v>1735</v>
      </c>
      <c r="C1141" s="0" t="s">
        <v>640</v>
      </c>
      <c r="D1141" s="0" t="s">
        <v>592</v>
      </c>
      <c r="E1141" s="291" t="n">
        <v>43.94</v>
      </c>
    </row>
    <row r="1142" customFormat="false" ht="15" hidden="false" customHeight="false" outlineLevel="0" collapsed="false">
      <c r="A1142" s="0" t="n">
        <v>40424</v>
      </c>
      <c r="B1142" s="0" t="s">
        <v>1736</v>
      </c>
      <c r="C1142" s="0" t="s">
        <v>640</v>
      </c>
      <c r="D1142" s="0" t="s">
        <v>592</v>
      </c>
      <c r="E1142" s="291" t="n">
        <v>11.16</v>
      </c>
    </row>
    <row r="1143" customFormat="false" ht="15" hidden="false" customHeight="false" outlineLevel="0" collapsed="false">
      <c r="A1143" s="0" t="n">
        <v>1325</v>
      </c>
      <c r="B1143" s="0" t="s">
        <v>1737</v>
      </c>
      <c r="C1143" s="0" t="s">
        <v>640</v>
      </c>
      <c r="D1143" s="0" t="s">
        <v>592</v>
      </c>
      <c r="E1143" s="291" t="n">
        <v>12.23</v>
      </c>
    </row>
    <row r="1144" customFormat="false" ht="15" hidden="false" customHeight="false" outlineLevel="0" collapsed="false">
      <c r="A1144" s="0" t="n">
        <v>1327</v>
      </c>
      <c r="B1144" s="0" t="s">
        <v>1738</v>
      </c>
      <c r="C1144" s="0" t="s">
        <v>640</v>
      </c>
      <c r="D1144" s="0" t="s">
        <v>592</v>
      </c>
      <c r="E1144" s="291" t="n">
        <v>13.02</v>
      </c>
    </row>
    <row r="1145" customFormat="false" ht="15" hidden="false" customHeight="false" outlineLevel="0" collapsed="false">
      <c r="A1145" s="0" t="n">
        <v>1328</v>
      </c>
      <c r="B1145" s="0" t="s">
        <v>1739</v>
      </c>
      <c r="C1145" s="0" t="s">
        <v>640</v>
      </c>
      <c r="D1145" s="0" t="s">
        <v>592</v>
      </c>
      <c r="E1145" s="291" t="n">
        <v>12.26</v>
      </c>
    </row>
    <row r="1146" customFormat="false" ht="15" hidden="false" customHeight="false" outlineLevel="0" collapsed="false">
      <c r="A1146" s="0" t="n">
        <v>1321</v>
      </c>
      <c r="B1146" s="0" t="s">
        <v>1740</v>
      </c>
      <c r="C1146" s="0" t="s">
        <v>640</v>
      </c>
      <c r="D1146" s="0" t="s">
        <v>592</v>
      </c>
      <c r="E1146" s="291" t="n">
        <v>11.35</v>
      </c>
    </row>
    <row r="1147" customFormat="false" ht="15" hidden="false" customHeight="false" outlineLevel="0" collapsed="false">
      <c r="A1147" s="0" t="n">
        <v>1318</v>
      </c>
      <c r="B1147" s="0" t="s">
        <v>1741</v>
      </c>
      <c r="C1147" s="0" t="s">
        <v>640</v>
      </c>
      <c r="D1147" s="0" t="s">
        <v>592</v>
      </c>
      <c r="E1147" s="291" t="n">
        <v>11.36</v>
      </c>
    </row>
    <row r="1148" customFormat="false" ht="15" hidden="false" customHeight="false" outlineLevel="0" collapsed="false">
      <c r="A1148" s="0" t="n">
        <v>1322</v>
      </c>
      <c r="B1148" s="0" t="s">
        <v>1742</v>
      </c>
      <c r="C1148" s="0" t="s">
        <v>640</v>
      </c>
      <c r="D1148" s="0" t="s">
        <v>592</v>
      </c>
      <c r="E1148" s="291" t="n">
        <v>12</v>
      </c>
    </row>
    <row r="1149" customFormat="false" ht="15" hidden="false" customHeight="false" outlineLevel="0" collapsed="false">
      <c r="A1149" s="0" t="n">
        <v>1323</v>
      </c>
      <c r="B1149" s="0" t="s">
        <v>1743</v>
      </c>
      <c r="C1149" s="0" t="s">
        <v>640</v>
      </c>
      <c r="D1149" s="0" t="s">
        <v>592</v>
      </c>
      <c r="E1149" s="291" t="n">
        <v>12</v>
      </c>
    </row>
    <row r="1150" customFormat="false" ht="15" hidden="false" customHeight="false" outlineLevel="0" collapsed="false">
      <c r="A1150" s="0" t="n">
        <v>1319</v>
      </c>
      <c r="B1150" s="0" t="s">
        <v>1744</v>
      </c>
      <c r="C1150" s="0" t="s">
        <v>640</v>
      </c>
      <c r="D1150" s="0" t="s">
        <v>592</v>
      </c>
      <c r="E1150" s="291" t="n">
        <v>10.11</v>
      </c>
    </row>
    <row r="1151" customFormat="false" ht="15" hidden="false" customHeight="false" outlineLevel="0" collapsed="false">
      <c r="A1151" s="0" t="n">
        <v>11026</v>
      </c>
      <c r="B1151" s="0" t="s">
        <v>1745</v>
      </c>
      <c r="C1151" s="0" t="s">
        <v>640</v>
      </c>
      <c r="D1151" s="0" t="s">
        <v>592</v>
      </c>
      <c r="E1151" s="291" t="n">
        <v>13.91</v>
      </c>
    </row>
    <row r="1152" customFormat="false" ht="15" hidden="false" customHeight="false" outlineLevel="0" collapsed="false">
      <c r="A1152" s="0" t="n">
        <v>11027</v>
      </c>
      <c r="B1152" s="0" t="s">
        <v>1746</v>
      </c>
      <c r="C1152" s="0" t="s">
        <v>640</v>
      </c>
      <c r="D1152" s="0" t="s">
        <v>592</v>
      </c>
      <c r="E1152" s="291" t="n">
        <v>14.48</v>
      </c>
    </row>
    <row r="1153" customFormat="false" ht="15" hidden="false" customHeight="false" outlineLevel="0" collapsed="false">
      <c r="A1153" s="0" t="n">
        <v>11046</v>
      </c>
      <c r="B1153" s="0" t="s">
        <v>1747</v>
      </c>
      <c r="C1153" s="0" t="s">
        <v>640</v>
      </c>
      <c r="D1153" s="0" t="s">
        <v>592</v>
      </c>
      <c r="E1153" s="291" t="n">
        <v>13.87</v>
      </c>
    </row>
    <row r="1154" customFormat="false" ht="15" hidden="false" customHeight="false" outlineLevel="0" collapsed="false">
      <c r="A1154" s="0" t="n">
        <v>11047</v>
      </c>
      <c r="B1154" s="0" t="s">
        <v>1748</v>
      </c>
      <c r="C1154" s="0" t="s">
        <v>640</v>
      </c>
      <c r="D1154" s="0" t="s">
        <v>592</v>
      </c>
      <c r="E1154" s="291" t="n">
        <v>15.12</v>
      </c>
    </row>
    <row r="1155" customFormat="false" ht="15" hidden="false" customHeight="false" outlineLevel="0" collapsed="false">
      <c r="A1155" s="0" t="n">
        <v>43668</v>
      </c>
      <c r="B1155" s="0" t="s">
        <v>1749</v>
      </c>
      <c r="C1155" s="0" t="s">
        <v>640</v>
      </c>
      <c r="D1155" s="0" t="s">
        <v>592</v>
      </c>
      <c r="E1155" s="291" t="n">
        <v>13.34</v>
      </c>
    </row>
    <row r="1156" customFormat="false" ht="15" hidden="false" customHeight="false" outlineLevel="0" collapsed="false">
      <c r="A1156" s="0" t="n">
        <v>11049</v>
      </c>
      <c r="B1156" s="0" t="s">
        <v>1750</v>
      </c>
      <c r="C1156" s="0" t="s">
        <v>640</v>
      </c>
      <c r="D1156" s="0" t="s">
        <v>592</v>
      </c>
      <c r="E1156" s="291" t="n">
        <v>14.45</v>
      </c>
    </row>
    <row r="1157" customFormat="false" ht="15" hidden="false" customHeight="false" outlineLevel="0" collapsed="false">
      <c r="A1157" s="0" t="n">
        <v>43106</v>
      </c>
      <c r="B1157" s="0" t="s">
        <v>1751</v>
      </c>
      <c r="C1157" s="0" t="s">
        <v>640</v>
      </c>
      <c r="D1157" s="0" t="s">
        <v>592</v>
      </c>
      <c r="E1157" s="291" t="n">
        <v>14.54</v>
      </c>
    </row>
    <row r="1158" customFormat="false" ht="15" hidden="false" customHeight="false" outlineLevel="0" collapsed="false">
      <c r="A1158" s="0" t="n">
        <v>11051</v>
      </c>
      <c r="B1158" s="0" t="s">
        <v>1752</v>
      </c>
      <c r="C1158" s="0" t="s">
        <v>640</v>
      </c>
      <c r="D1158" s="0" t="s">
        <v>592</v>
      </c>
      <c r="E1158" s="291" t="n">
        <v>15.17</v>
      </c>
    </row>
    <row r="1159" customFormat="false" ht="15" hidden="false" customHeight="false" outlineLevel="0" collapsed="false">
      <c r="A1159" s="0" t="n">
        <v>11061</v>
      </c>
      <c r="B1159" s="0" t="s">
        <v>1753</v>
      </c>
      <c r="C1159" s="0" t="s">
        <v>640</v>
      </c>
      <c r="D1159" s="0" t="s">
        <v>592</v>
      </c>
      <c r="E1159" s="291" t="n">
        <v>18.2</v>
      </c>
    </row>
    <row r="1160" customFormat="false" ht="15" hidden="false" customHeight="false" outlineLevel="0" collapsed="false">
      <c r="A1160" s="0" t="n">
        <v>43667</v>
      </c>
      <c r="B1160" s="0" t="s">
        <v>1754</v>
      </c>
      <c r="C1160" s="0" t="s">
        <v>640</v>
      </c>
      <c r="D1160" s="0" t="s">
        <v>592</v>
      </c>
      <c r="E1160" s="291" t="n">
        <v>13.23</v>
      </c>
    </row>
    <row r="1161" customFormat="false" ht="15" hidden="false" customHeight="false" outlineLevel="0" collapsed="false">
      <c r="A1161" s="0" t="n">
        <v>1333</v>
      </c>
      <c r="B1161" s="0" t="s">
        <v>1755</v>
      </c>
      <c r="C1161" s="0" t="s">
        <v>640</v>
      </c>
      <c r="D1161" s="0" t="s">
        <v>592</v>
      </c>
      <c r="E1161" s="291" t="n">
        <v>11.02</v>
      </c>
    </row>
    <row r="1162" customFormat="false" ht="15" hidden="false" customHeight="false" outlineLevel="0" collapsed="false">
      <c r="A1162" s="0" t="n">
        <v>1330</v>
      </c>
      <c r="B1162" s="0" t="s">
        <v>1756</v>
      </c>
      <c r="C1162" s="0" t="s">
        <v>640</v>
      </c>
      <c r="D1162" s="0" t="s">
        <v>592</v>
      </c>
      <c r="E1162" s="291" t="n">
        <v>10.92</v>
      </c>
    </row>
    <row r="1163" customFormat="false" ht="15" hidden="false" customHeight="false" outlineLevel="0" collapsed="false">
      <c r="A1163" s="0" t="n">
        <v>10957</v>
      </c>
      <c r="B1163" s="0" t="s">
        <v>1757</v>
      </c>
      <c r="C1163" s="0" t="s">
        <v>640</v>
      </c>
      <c r="D1163" s="0" t="s">
        <v>592</v>
      </c>
      <c r="E1163" s="291" t="n">
        <v>12.59</v>
      </c>
    </row>
    <row r="1164" customFormat="false" ht="15" hidden="false" customHeight="false" outlineLevel="0" collapsed="false">
      <c r="A1164" s="0" t="n">
        <v>1332</v>
      </c>
      <c r="B1164" s="0" t="s">
        <v>1758</v>
      </c>
      <c r="C1164" s="0" t="s">
        <v>640</v>
      </c>
      <c r="D1164" s="0" t="s">
        <v>592</v>
      </c>
      <c r="E1164" s="291" t="n">
        <v>11.19</v>
      </c>
    </row>
    <row r="1165" customFormat="false" ht="15" hidden="false" customHeight="false" outlineLevel="0" collapsed="false">
      <c r="A1165" s="0" t="n">
        <v>1334</v>
      </c>
      <c r="B1165" s="0" t="s">
        <v>1759</v>
      </c>
      <c r="C1165" s="0" t="s">
        <v>640</v>
      </c>
      <c r="D1165" s="0" t="s">
        <v>592</v>
      </c>
      <c r="E1165" s="291" t="n">
        <v>12.41</v>
      </c>
    </row>
    <row r="1166" customFormat="false" ht="15" hidden="false" customHeight="false" outlineLevel="0" collapsed="false">
      <c r="A1166" s="0" t="n">
        <v>1335</v>
      </c>
      <c r="B1166" s="0" t="s">
        <v>1760</v>
      </c>
      <c r="C1166" s="0" t="s">
        <v>640</v>
      </c>
      <c r="D1166" s="0" t="s">
        <v>592</v>
      </c>
      <c r="E1166" s="291" t="n">
        <v>12.82</v>
      </c>
    </row>
    <row r="1167" customFormat="false" ht="15" hidden="false" customHeight="false" outlineLevel="0" collapsed="false">
      <c r="A1167" s="0" t="n">
        <v>40425</v>
      </c>
      <c r="B1167" s="0" t="s">
        <v>1761</v>
      </c>
      <c r="C1167" s="0" t="s">
        <v>640</v>
      </c>
      <c r="D1167" s="0" t="s">
        <v>592</v>
      </c>
      <c r="E1167" s="291" t="n">
        <v>10.98</v>
      </c>
    </row>
    <row r="1168" customFormat="false" ht="15" hidden="false" customHeight="false" outlineLevel="0" collapsed="false">
      <c r="A1168" s="0" t="n">
        <v>1337</v>
      </c>
      <c r="B1168" s="0" t="s">
        <v>1762</v>
      </c>
      <c r="C1168" s="0" t="s">
        <v>640</v>
      </c>
      <c r="D1168" s="0" t="s">
        <v>592</v>
      </c>
      <c r="E1168" s="291" t="n">
        <v>12.59</v>
      </c>
    </row>
    <row r="1169" customFormat="false" ht="15" hidden="false" customHeight="false" outlineLevel="0" collapsed="false">
      <c r="A1169" s="0" t="n">
        <v>1338</v>
      </c>
      <c r="B1169" s="0" t="s">
        <v>1763</v>
      </c>
      <c r="C1169" s="0" t="s">
        <v>1019</v>
      </c>
      <c r="D1169" s="0" t="s">
        <v>597</v>
      </c>
      <c r="E1169" s="291" t="n">
        <v>57.4</v>
      </c>
    </row>
    <row r="1170" customFormat="false" ht="15" hidden="false" customHeight="false" outlineLevel="0" collapsed="false">
      <c r="A1170" s="0" t="n">
        <v>1340</v>
      </c>
      <c r="B1170" s="0" t="s">
        <v>1764</v>
      </c>
      <c r="C1170" s="0" t="s">
        <v>1019</v>
      </c>
      <c r="D1170" s="0" t="s">
        <v>590</v>
      </c>
      <c r="E1170" s="291" t="n">
        <v>66.36</v>
      </c>
    </row>
    <row r="1171" customFormat="false" ht="15" hidden="false" customHeight="false" outlineLevel="0" collapsed="false">
      <c r="A1171" s="0" t="n">
        <v>1341</v>
      </c>
      <c r="B1171" s="0" t="s">
        <v>1765</v>
      </c>
      <c r="C1171" s="0" t="s">
        <v>1019</v>
      </c>
      <c r="D1171" s="0" t="s">
        <v>590</v>
      </c>
      <c r="E1171" s="291" t="n">
        <v>63.92</v>
      </c>
    </row>
    <row r="1172" customFormat="false" ht="15" hidden="false" customHeight="false" outlineLevel="0" collapsed="false">
      <c r="A1172" s="0" t="n">
        <v>34659</v>
      </c>
      <c r="B1172" s="0" t="s">
        <v>1766</v>
      </c>
      <c r="C1172" s="0" t="s">
        <v>1019</v>
      </c>
      <c r="D1172" s="0" t="s">
        <v>590</v>
      </c>
      <c r="E1172" s="291" t="n">
        <v>44.35</v>
      </c>
    </row>
    <row r="1173" customFormat="false" ht="15" hidden="false" customHeight="false" outlineLevel="0" collapsed="false">
      <c r="A1173" s="0" t="n">
        <v>34514</v>
      </c>
      <c r="B1173" s="0" t="s">
        <v>1767</v>
      </c>
      <c r="C1173" s="0" t="s">
        <v>1019</v>
      </c>
      <c r="D1173" s="0" t="s">
        <v>597</v>
      </c>
      <c r="E1173" s="291" t="n">
        <v>49.13</v>
      </c>
    </row>
    <row r="1174" customFormat="false" ht="15" hidden="false" customHeight="false" outlineLevel="0" collapsed="false">
      <c r="A1174" s="0" t="n">
        <v>34660</v>
      </c>
      <c r="B1174" s="0" t="s">
        <v>1768</v>
      </c>
      <c r="C1174" s="0" t="s">
        <v>1019</v>
      </c>
      <c r="D1174" s="0" t="s">
        <v>590</v>
      </c>
      <c r="E1174" s="291" t="n">
        <v>62.35</v>
      </c>
    </row>
    <row r="1175" customFormat="false" ht="15" hidden="false" customHeight="false" outlineLevel="0" collapsed="false">
      <c r="A1175" s="0" t="n">
        <v>34661</v>
      </c>
      <c r="B1175" s="0" t="s">
        <v>1769</v>
      </c>
      <c r="C1175" s="0" t="s">
        <v>1019</v>
      </c>
      <c r="D1175" s="0" t="s">
        <v>590</v>
      </c>
      <c r="E1175" s="291" t="n">
        <v>89.55</v>
      </c>
    </row>
    <row r="1176" customFormat="false" ht="15" hidden="false" customHeight="false" outlineLevel="0" collapsed="false">
      <c r="A1176" s="0" t="n">
        <v>34667</v>
      </c>
      <c r="B1176" s="0" t="s">
        <v>1770</v>
      </c>
      <c r="C1176" s="0" t="s">
        <v>1019</v>
      </c>
      <c r="D1176" s="0" t="s">
        <v>590</v>
      </c>
      <c r="E1176" s="291" t="n">
        <v>32.43</v>
      </c>
    </row>
    <row r="1177" customFormat="false" ht="15" hidden="false" customHeight="false" outlineLevel="0" collapsed="false">
      <c r="A1177" s="0" t="n">
        <v>34668</v>
      </c>
      <c r="B1177" s="0" t="s">
        <v>1771</v>
      </c>
      <c r="C1177" s="0" t="s">
        <v>1019</v>
      </c>
      <c r="D1177" s="0" t="s">
        <v>590</v>
      </c>
      <c r="E1177" s="291" t="n">
        <v>42.38</v>
      </c>
    </row>
    <row r="1178" customFormat="false" ht="15" hidden="false" customHeight="false" outlineLevel="0" collapsed="false">
      <c r="A1178" s="0" t="n">
        <v>34741</v>
      </c>
      <c r="B1178" s="0" t="s">
        <v>1772</v>
      </c>
      <c r="C1178" s="0" t="s">
        <v>1019</v>
      </c>
      <c r="D1178" s="0" t="s">
        <v>590</v>
      </c>
      <c r="E1178" s="291" t="n">
        <v>46.63</v>
      </c>
    </row>
    <row r="1179" customFormat="false" ht="15" hidden="false" customHeight="false" outlineLevel="0" collapsed="false">
      <c r="A1179" s="0" t="n">
        <v>34664</v>
      </c>
      <c r="B1179" s="0" t="s">
        <v>1773</v>
      </c>
      <c r="C1179" s="0" t="s">
        <v>1019</v>
      </c>
      <c r="D1179" s="0" t="s">
        <v>590</v>
      </c>
      <c r="E1179" s="291" t="n">
        <v>50.88</v>
      </c>
    </row>
    <row r="1180" customFormat="false" ht="15" hidden="false" customHeight="false" outlineLevel="0" collapsed="false">
      <c r="A1180" s="0" t="n">
        <v>34665</v>
      </c>
      <c r="B1180" s="0" t="s">
        <v>1774</v>
      </c>
      <c r="C1180" s="0" t="s">
        <v>1019</v>
      </c>
      <c r="D1180" s="0" t="s">
        <v>590</v>
      </c>
      <c r="E1180" s="291" t="n">
        <v>63.17</v>
      </c>
    </row>
    <row r="1181" customFormat="false" ht="15" hidden="false" customHeight="false" outlineLevel="0" collapsed="false">
      <c r="A1181" s="0" t="n">
        <v>34666</v>
      </c>
      <c r="B1181" s="0" t="s">
        <v>1775</v>
      </c>
      <c r="C1181" s="0" t="s">
        <v>1019</v>
      </c>
      <c r="D1181" s="0" t="s">
        <v>590</v>
      </c>
      <c r="E1181" s="291" t="n">
        <v>95.41</v>
      </c>
    </row>
    <row r="1182" customFormat="false" ht="15" hidden="false" customHeight="false" outlineLevel="0" collapsed="false">
      <c r="A1182" s="0" t="n">
        <v>34669</v>
      </c>
      <c r="B1182" s="0" t="s">
        <v>1776</v>
      </c>
      <c r="C1182" s="0" t="s">
        <v>1019</v>
      </c>
      <c r="D1182" s="0" t="s">
        <v>590</v>
      </c>
      <c r="E1182" s="291" t="n">
        <v>34.98</v>
      </c>
    </row>
    <row r="1183" customFormat="false" ht="15" hidden="false" customHeight="false" outlineLevel="0" collapsed="false">
      <c r="A1183" s="0" t="n">
        <v>34670</v>
      </c>
      <c r="B1183" s="0" t="s">
        <v>1777</v>
      </c>
      <c r="C1183" s="0" t="s">
        <v>1019</v>
      </c>
      <c r="D1183" s="0" t="s">
        <v>590</v>
      </c>
      <c r="E1183" s="291" t="n">
        <v>42.78</v>
      </c>
    </row>
    <row r="1184" customFormat="false" ht="15" hidden="false" customHeight="false" outlineLevel="0" collapsed="false">
      <c r="A1184" s="0" t="n">
        <v>34671</v>
      </c>
      <c r="B1184" s="0" t="s">
        <v>1778</v>
      </c>
      <c r="C1184" s="0" t="s">
        <v>1019</v>
      </c>
      <c r="D1184" s="0" t="s">
        <v>590</v>
      </c>
      <c r="E1184" s="291" t="n">
        <v>35.71</v>
      </c>
    </row>
    <row r="1185" customFormat="false" ht="15" hidden="false" customHeight="false" outlineLevel="0" collapsed="false">
      <c r="A1185" s="0" t="n">
        <v>34672</v>
      </c>
      <c r="B1185" s="0" t="s">
        <v>1779</v>
      </c>
      <c r="C1185" s="0" t="s">
        <v>1019</v>
      </c>
      <c r="D1185" s="0" t="s">
        <v>590</v>
      </c>
      <c r="E1185" s="291" t="n">
        <v>37.66</v>
      </c>
    </row>
    <row r="1186" customFormat="false" ht="15" hidden="false" customHeight="false" outlineLevel="0" collapsed="false">
      <c r="A1186" s="0" t="n">
        <v>34673</v>
      </c>
      <c r="B1186" s="0" t="s">
        <v>1780</v>
      </c>
      <c r="C1186" s="0" t="s">
        <v>1019</v>
      </c>
      <c r="D1186" s="0" t="s">
        <v>590</v>
      </c>
      <c r="E1186" s="291" t="n">
        <v>45.95</v>
      </c>
    </row>
    <row r="1187" customFormat="false" ht="15" hidden="false" customHeight="false" outlineLevel="0" collapsed="false">
      <c r="A1187" s="0" t="n">
        <v>34674</v>
      </c>
      <c r="B1187" s="0" t="s">
        <v>1781</v>
      </c>
      <c r="C1187" s="0" t="s">
        <v>1019</v>
      </c>
      <c r="D1187" s="0" t="s">
        <v>590</v>
      </c>
      <c r="E1187" s="291" t="n">
        <v>61.09</v>
      </c>
    </row>
    <row r="1188" customFormat="false" ht="15" hidden="false" customHeight="false" outlineLevel="0" collapsed="false">
      <c r="A1188" s="0" t="n">
        <v>34675</v>
      </c>
      <c r="B1188" s="0" t="s">
        <v>1782</v>
      </c>
      <c r="C1188" s="0" t="s">
        <v>1019</v>
      </c>
      <c r="D1188" s="0" t="s">
        <v>590</v>
      </c>
      <c r="E1188" s="291" t="n">
        <v>74.49</v>
      </c>
    </row>
    <row r="1189" customFormat="false" ht="15" hidden="false" customHeight="false" outlineLevel="0" collapsed="false">
      <c r="A1189" s="0" t="n">
        <v>34676</v>
      </c>
      <c r="B1189" s="0" t="s">
        <v>1783</v>
      </c>
      <c r="C1189" s="0" t="s">
        <v>1019</v>
      </c>
      <c r="D1189" s="0" t="s">
        <v>590</v>
      </c>
      <c r="E1189" s="291" t="n">
        <v>21.44</v>
      </c>
    </row>
    <row r="1190" customFormat="false" ht="15" hidden="false" customHeight="false" outlineLevel="0" collapsed="false">
      <c r="A1190" s="0" t="n">
        <v>34677</v>
      </c>
      <c r="B1190" s="0" t="s">
        <v>1784</v>
      </c>
      <c r="C1190" s="0" t="s">
        <v>1019</v>
      </c>
      <c r="D1190" s="0" t="s">
        <v>590</v>
      </c>
      <c r="E1190" s="291" t="n">
        <v>28.83</v>
      </c>
    </row>
    <row r="1191" customFormat="false" ht="15" hidden="false" customHeight="false" outlineLevel="0" collapsed="false">
      <c r="A1191" s="0" t="n">
        <v>43126</v>
      </c>
      <c r="B1191" s="0" t="s">
        <v>1785</v>
      </c>
      <c r="C1191" s="0" t="s">
        <v>1019</v>
      </c>
      <c r="D1191" s="0" t="s">
        <v>592</v>
      </c>
      <c r="E1191" s="291" t="n">
        <v>149.66</v>
      </c>
    </row>
    <row r="1192" customFormat="false" ht="15" hidden="false" customHeight="false" outlineLevel="0" collapsed="false">
      <c r="A1192" s="0" t="n">
        <v>43124</v>
      </c>
      <c r="B1192" s="0" t="s">
        <v>1786</v>
      </c>
      <c r="C1192" s="0" t="s">
        <v>1019</v>
      </c>
      <c r="D1192" s="0" t="s">
        <v>592</v>
      </c>
      <c r="E1192" s="291" t="n">
        <v>174.74</v>
      </c>
    </row>
    <row r="1193" customFormat="false" ht="15" hidden="false" customHeight="false" outlineLevel="0" collapsed="false">
      <c r="A1193" s="0" t="n">
        <v>43125</v>
      </c>
      <c r="B1193" s="0" t="s">
        <v>1787</v>
      </c>
      <c r="C1193" s="0" t="s">
        <v>1019</v>
      </c>
      <c r="D1193" s="0" t="s">
        <v>592</v>
      </c>
      <c r="E1193" s="291" t="n">
        <v>226.62</v>
      </c>
    </row>
    <row r="1194" customFormat="false" ht="15" hidden="false" customHeight="false" outlineLevel="0" collapsed="false">
      <c r="A1194" s="0" t="n">
        <v>40623</v>
      </c>
      <c r="B1194" s="0" t="s">
        <v>1788</v>
      </c>
      <c r="C1194" s="0" t="s">
        <v>1033</v>
      </c>
      <c r="D1194" s="0" t="s">
        <v>592</v>
      </c>
      <c r="E1194" s="291" t="n">
        <v>122.56</v>
      </c>
    </row>
    <row r="1195" customFormat="false" ht="15" hidden="false" customHeight="false" outlineLevel="0" collapsed="false">
      <c r="A1195" s="0" t="n">
        <v>43701</v>
      </c>
      <c r="B1195" s="0" t="s">
        <v>1789</v>
      </c>
      <c r="C1195" s="0" t="s">
        <v>640</v>
      </c>
      <c r="D1195" s="0" t="s">
        <v>592</v>
      </c>
      <c r="E1195" s="291" t="n">
        <v>48</v>
      </c>
    </row>
    <row r="1196" customFormat="false" ht="15" hidden="false" customHeight="false" outlineLevel="0" collapsed="false">
      <c r="A1196" s="0" t="n">
        <v>1345</v>
      </c>
      <c r="B1196" s="0" t="s">
        <v>1790</v>
      </c>
      <c r="C1196" s="0" t="s">
        <v>1019</v>
      </c>
      <c r="D1196" s="0" t="s">
        <v>590</v>
      </c>
      <c r="E1196" s="291" t="n">
        <v>66.55</v>
      </c>
    </row>
    <row r="1197" customFormat="false" ht="15" hidden="false" customHeight="false" outlineLevel="0" collapsed="false">
      <c r="A1197" s="0" t="n">
        <v>1346</v>
      </c>
      <c r="B1197" s="0" t="s">
        <v>1791</v>
      </c>
      <c r="C1197" s="0" t="s">
        <v>1019</v>
      </c>
      <c r="D1197" s="0" t="s">
        <v>590</v>
      </c>
      <c r="E1197" s="291" t="n">
        <v>38.71</v>
      </c>
    </row>
    <row r="1198" customFormat="false" ht="15" hidden="false" customHeight="false" outlineLevel="0" collapsed="false">
      <c r="A1198" s="0" t="n">
        <v>1347</v>
      </c>
      <c r="B1198" s="0" t="s">
        <v>1792</v>
      </c>
      <c r="C1198" s="0" t="s">
        <v>1019</v>
      </c>
      <c r="D1198" s="0" t="s">
        <v>590</v>
      </c>
      <c r="E1198" s="291" t="n">
        <v>47.96</v>
      </c>
    </row>
    <row r="1199" customFormat="false" ht="15" hidden="false" customHeight="false" outlineLevel="0" collapsed="false">
      <c r="A1199" s="0" t="n">
        <v>43678</v>
      </c>
      <c r="B1199" s="0" t="s">
        <v>1793</v>
      </c>
      <c r="C1199" s="0" t="s">
        <v>1019</v>
      </c>
      <c r="D1199" s="0" t="s">
        <v>590</v>
      </c>
      <c r="E1199" s="291" t="n">
        <v>55.64</v>
      </c>
    </row>
    <row r="1200" customFormat="false" ht="15" hidden="false" customHeight="false" outlineLevel="0" collapsed="false">
      <c r="A1200" s="0" t="n">
        <v>43680</v>
      </c>
      <c r="B1200" s="0" t="s">
        <v>1794</v>
      </c>
      <c r="C1200" s="0" t="s">
        <v>1019</v>
      </c>
      <c r="D1200" s="0" t="s">
        <v>590</v>
      </c>
      <c r="E1200" s="291" t="n">
        <v>80.15</v>
      </c>
    </row>
    <row r="1201" customFormat="false" ht="15" hidden="false" customHeight="false" outlineLevel="0" collapsed="false">
      <c r="A1201" s="0" t="n">
        <v>43679</v>
      </c>
      <c r="B1201" s="0" t="s">
        <v>1795</v>
      </c>
      <c r="C1201" s="0" t="s">
        <v>1019</v>
      </c>
      <c r="D1201" s="0" t="s">
        <v>590</v>
      </c>
      <c r="E1201" s="291" t="n">
        <v>28.13</v>
      </c>
    </row>
    <row r="1202" customFormat="false" ht="15" hidden="false" customHeight="false" outlineLevel="0" collapsed="false">
      <c r="A1202" s="0" t="n">
        <v>1355</v>
      </c>
      <c r="B1202" s="0" t="s">
        <v>1796</v>
      </c>
      <c r="C1202" s="0" t="s">
        <v>1019</v>
      </c>
      <c r="D1202" s="0" t="s">
        <v>590</v>
      </c>
      <c r="E1202" s="291" t="n">
        <v>32.01</v>
      </c>
    </row>
    <row r="1203" customFormat="false" ht="15" hidden="false" customHeight="false" outlineLevel="0" collapsed="false">
      <c r="A1203" s="0" t="n">
        <v>1358</v>
      </c>
      <c r="B1203" s="0" t="s">
        <v>1797</v>
      </c>
      <c r="C1203" s="0" t="s">
        <v>1019</v>
      </c>
      <c r="D1203" s="0" t="s">
        <v>590</v>
      </c>
      <c r="E1203" s="291" t="n">
        <v>39.3</v>
      </c>
    </row>
    <row r="1204" customFormat="false" ht="15" hidden="false" customHeight="false" outlineLevel="0" collapsed="false">
      <c r="A1204" s="0" t="n">
        <v>43681</v>
      </c>
      <c r="B1204" s="0" t="s">
        <v>1798</v>
      </c>
      <c r="C1204" s="0" t="s">
        <v>1019</v>
      </c>
      <c r="D1204" s="0" t="s">
        <v>597</v>
      </c>
      <c r="E1204" s="291" t="n">
        <v>24.76</v>
      </c>
    </row>
    <row r="1205" customFormat="false" ht="15" hidden="false" customHeight="false" outlineLevel="0" collapsed="false">
      <c r="A1205" s="0" t="n">
        <v>43677</v>
      </c>
      <c r="B1205" s="0" t="s">
        <v>1799</v>
      </c>
      <c r="C1205" s="0" t="s">
        <v>1019</v>
      </c>
      <c r="D1205" s="0" t="s">
        <v>590</v>
      </c>
      <c r="E1205" s="291" t="n">
        <v>48.75</v>
      </c>
    </row>
    <row r="1206" customFormat="false" ht="15" hidden="false" customHeight="false" outlineLevel="0" collapsed="false">
      <c r="A1206" s="0" t="n">
        <v>43682</v>
      </c>
      <c r="B1206" s="0" t="s">
        <v>1800</v>
      </c>
      <c r="C1206" s="0" t="s">
        <v>1019</v>
      </c>
      <c r="D1206" s="0" t="s">
        <v>590</v>
      </c>
      <c r="E1206" s="291" t="n">
        <v>14.94</v>
      </c>
    </row>
    <row r="1207" customFormat="false" ht="15" hidden="false" customHeight="false" outlineLevel="0" collapsed="false">
      <c r="A1207" s="0" t="n">
        <v>20971</v>
      </c>
      <c r="B1207" s="0" t="s">
        <v>1801</v>
      </c>
      <c r="C1207" s="0" t="s">
        <v>589</v>
      </c>
      <c r="D1207" s="0" t="s">
        <v>592</v>
      </c>
      <c r="E1207" s="291" t="n">
        <v>23.33</v>
      </c>
    </row>
    <row r="1208" customFormat="false" ht="15" hidden="false" customHeight="false" outlineLevel="0" collapsed="false">
      <c r="A1208" s="0" t="n">
        <v>13279</v>
      </c>
      <c r="B1208" s="0" t="s">
        <v>1802</v>
      </c>
      <c r="C1208" s="0" t="s">
        <v>640</v>
      </c>
      <c r="D1208" s="0" t="s">
        <v>592</v>
      </c>
      <c r="E1208" s="291" t="n">
        <v>19.22</v>
      </c>
    </row>
    <row r="1209" customFormat="false" ht="15" hidden="false" customHeight="false" outlineLevel="0" collapsed="false">
      <c r="A1209" s="0" t="n">
        <v>11977</v>
      </c>
      <c r="B1209" s="0" t="s">
        <v>1803</v>
      </c>
      <c r="C1209" s="0" t="s">
        <v>589</v>
      </c>
      <c r="D1209" s="0" t="s">
        <v>592</v>
      </c>
      <c r="E1209" s="291" t="n">
        <v>9.96</v>
      </c>
    </row>
    <row r="1210" customFormat="false" ht="15" hidden="false" customHeight="false" outlineLevel="0" collapsed="false">
      <c r="A1210" s="0" t="n">
        <v>11975</v>
      </c>
      <c r="B1210" s="0" t="s">
        <v>1804</v>
      </c>
      <c r="C1210" s="0" t="s">
        <v>589</v>
      </c>
      <c r="D1210" s="0" t="s">
        <v>592</v>
      </c>
      <c r="E1210" s="291" t="n">
        <v>21.83</v>
      </c>
    </row>
    <row r="1211" customFormat="false" ht="15" hidden="false" customHeight="false" outlineLevel="0" collapsed="false">
      <c r="A1211" s="0" t="n">
        <v>39746</v>
      </c>
      <c r="B1211" s="0" t="s">
        <v>1805</v>
      </c>
      <c r="C1211" s="0" t="s">
        <v>589</v>
      </c>
      <c r="D1211" s="0" t="s">
        <v>592</v>
      </c>
      <c r="E1211" s="291" t="n">
        <v>242.9</v>
      </c>
    </row>
    <row r="1212" customFormat="false" ht="15" hidden="false" customHeight="false" outlineLevel="0" collapsed="false">
      <c r="A1212" s="0" t="n">
        <v>11976</v>
      </c>
      <c r="B1212" s="0" t="s">
        <v>1806</v>
      </c>
      <c r="C1212" s="0" t="s">
        <v>589</v>
      </c>
      <c r="D1212" s="0" t="s">
        <v>592</v>
      </c>
      <c r="E1212" s="291" t="n">
        <v>1.11</v>
      </c>
    </row>
    <row r="1213" customFormat="false" ht="15" hidden="false" customHeight="false" outlineLevel="0" collapsed="false">
      <c r="A1213" s="0" t="n">
        <v>1368</v>
      </c>
      <c r="B1213" s="0" t="s">
        <v>1807</v>
      </c>
      <c r="C1213" s="0" t="s">
        <v>589</v>
      </c>
      <c r="D1213" s="0" t="s">
        <v>597</v>
      </c>
      <c r="E1213" s="291" t="n">
        <v>70</v>
      </c>
    </row>
    <row r="1214" customFormat="false" ht="15" hidden="false" customHeight="false" outlineLevel="0" collapsed="false">
      <c r="A1214" s="0" t="n">
        <v>1367</v>
      </c>
      <c r="B1214" s="0" t="s">
        <v>1808</v>
      </c>
      <c r="C1214" s="0" t="s">
        <v>589</v>
      </c>
      <c r="D1214" s="0" t="s">
        <v>590</v>
      </c>
      <c r="E1214" s="291" t="n">
        <v>226.43</v>
      </c>
    </row>
    <row r="1215" customFormat="false" ht="15" hidden="false" customHeight="false" outlineLevel="0" collapsed="false">
      <c r="A1215" s="0" t="n">
        <v>41899</v>
      </c>
      <c r="B1215" s="0" t="s">
        <v>1809</v>
      </c>
      <c r="C1215" s="0" t="s">
        <v>1715</v>
      </c>
      <c r="D1215" s="0" t="s">
        <v>597</v>
      </c>
      <c r="E1215" s="292" t="n">
        <v>5644.51</v>
      </c>
    </row>
    <row r="1216" customFormat="false" ht="15" hidden="false" customHeight="false" outlineLevel="0" collapsed="false">
      <c r="A1216" s="0" t="n">
        <v>1380</v>
      </c>
      <c r="B1216" s="0" t="s">
        <v>1810</v>
      </c>
      <c r="C1216" s="0" t="s">
        <v>640</v>
      </c>
      <c r="D1216" s="0" t="s">
        <v>590</v>
      </c>
      <c r="E1216" s="291" t="n">
        <v>2.14</v>
      </c>
    </row>
    <row r="1217" customFormat="false" ht="15" hidden="false" customHeight="false" outlineLevel="0" collapsed="false">
      <c r="A1217" s="0" t="n">
        <v>1375</v>
      </c>
      <c r="B1217" s="0" t="s">
        <v>1811</v>
      </c>
      <c r="C1217" s="0" t="s">
        <v>640</v>
      </c>
      <c r="D1217" s="0" t="s">
        <v>590</v>
      </c>
      <c r="E1217" s="291" t="n">
        <v>16.86</v>
      </c>
    </row>
    <row r="1218" customFormat="false" ht="15" hidden="false" customHeight="false" outlineLevel="0" collapsed="false">
      <c r="A1218" s="0" t="n">
        <v>1379</v>
      </c>
      <c r="B1218" s="0" t="s">
        <v>1812</v>
      </c>
      <c r="C1218" s="0" t="s">
        <v>640</v>
      </c>
      <c r="D1218" s="0" t="s">
        <v>597</v>
      </c>
      <c r="E1218" s="291" t="n">
        <v>0.68</v>
      </c>
    </row>
    <row r="1219" customFormat="false" ht="15" hidden="false" customHeight="false" outlineLevel="0" collapsed="false">
      <c r="A1219" s="0" t="n">
        <v>13284</v>
      </c>
      <c r="B1219" s="0" t="s">
        <v>1813</v>
      </c>
      <c r="C1219" s="0" t="s">
        <v>640</v>
      </c>
      <c r="D1219" s="0" t="s">
        <v>590</v>
      </c>
      <c r="E1219" s="291" t="n">
        <v>0.68</v>
      </c>
    </row>
    <row r="1220" customFormat="false" ht="15" hidden="false" customHeight="false" outlineLevel="0" collapsed="false">
      <c r="A1220" s="0" t="n">
        <v>44528</v>
      </c>
      <c r="B1220" s="0" t="s">
        <v>1814</v>
      </c>
      <c r="C1220" s="0" t="s">
        <v>640</v>
      </c>
      <c r="D1220" s="0" t="s">
        <v>590</v>
      </c>
      <c r="E1220" s="291" t="n">
        <v>2.56</v>
      </c>
    </row>
    <row r="1221" customFormat="false" ht="15" hidden="false" customHeight="false" outlineLevel="0" collapsed="false">
      <c r="A1221" s="0" t="n">
        <v>34753</v>
      </c>
      <c r="B1221" s="0" t="s">
        <v>1815</v>
      </c>
      <c r="C1221" s="0" t="s">
        <v>640</v>
      </c>
      <c r="D1221" s="0" t="s">
        <v>590</v>
      </c>
      <c r="E1221" s="291" t="n">
        <v>0.74</v>
      </c>
    </row>
    <row r="1222" customFormat="false" ht="15" hidden="false" customHeight="false" outlineLevel="0" collapsed="false">
      <c r="A1222" s="0" t="n">
        <v>420</v>
      </c>
      <c r="B1222" s="0" t="s">
        <v>1816</v>
      </c>
      <c r="C1222" s="0" t="s">
        <v>589</v>
      </c>
      <c r="D1222" s="0" t="s">
        <v>590</v>
      </c>
      <c r="E1222" s="291" t="n">
        <v>38.07</v>
      </c>
    </row>
    <row r="1223" customFormat="false" ht="15" hidden="false" customHeight="false" outlineLevel="0" collapsed="false">
      <c r="A1223" s="0" t="n">
        <v>12327</v>
      </c>
      <c r="B1223" s="0" t="s">
        <v>1817</v>
      </c>
      <c r="C1223" s="0" t="s">
        <v>589</v>
      </c>
      <c r="D1223" s="0" t="s">
        <v>590</v>
      </c>
      <c r="E1223" s="291" t="n">
        <v>45.35</v>
      </c>
    </row>
    <row r="1224" customFormat="false" ht="15" hidden="false" customHeight="false" outlineLevel="0" collapsed="false">
      <c r="A1224" s="0" t="n">
        <v>36148</v>
      </c>
      <c r="B1224" s="0" t="s">
        <v>1818</v>
      </c>
      <c r="C1224" s="0" t="s">
        <v>589</v>
      </c>
      <c r="D1224" s="0" t="s">
        <v>590</v>
      </c>
      <c r="E1224" s="291" t="n">
        <v>64.8</v>
      </c>
    </row>
    <row r="1225" customFormat="false" ht="15" hidden="false" customHeight="false" outlineLevel="0" collapsed="false">
      <c r="A1225" s="0" t="n">
        <v>12329</v>
      </c>
      <c r="B1225" s="0" t="s">
        <v>1819</v>
      </c>
      <c r="C1225" s="0" t="s">
        <v>640</v>
      </c>
      <c r="D1225" s="0" t="s">
        <v>590</v>
      </c>
      <c r="E1225" s="291" t="n">
        <v>139.41</v>
      </c>
    </row>
    <row r="1226" customFormat="false" ht="15" hidden="false" customHeight="false" outlineLevel="0" collapsed="false">
      <c r="A1226" s="0" t="n">
        <v>1339</v>
      </c>
      <c r="B1226" s="0" t="s">
        <v>1820</v>
      </c>
      <c r="C1226" s="0" t="s">
        <v>640</v>
      </c>
      <c r="D1226" s="0" t="s">
        <v>590</v>
      </c>
      <c r="E1226" s="291" t="n">
        <v>57.55</v>
      </c>
    </row>
    <row r="1227" customFormat="false" ht="15" hidden="false" customHeight="false" outlineLevel="0" collapsed="false">
      <c r="A1227" s="0" t="n">
        <v>44396</v>
      </c>
      <c r="B1227" s="0" t="s">
        <v>1821</v>
      </c>
      <c r="C1227" s="0" t="s">
        <v>640</v>
      </c>
      <c r="D1227" s="0" t="s">
        <v>590</v>
      </c>
      <c r="E1227" s="291" t="n">
        <v>40.07</v>
      </c>
    </row>
    <row r="1228" customFormat="false" ht="15" hidden="false" customHeight="false" outlineLevel="0" collapsed="false">
      <c r="A1228" s="0" t="n">
        <v>44327</v>
      </c>
      <c r="B1228" s="0" t="s">
        <v>1822</v>
      </c>
      <c r="C1228" s="0" t="s">
        <v>642</v>
      </c>
      <c r="D1228" s="0" t="s">
        <v>590</v>
      </c>
      <c r="E1228" s="291" t="n">
        <v>136.27</v>
      </c>
    </row>
    <row r="1229" customFormat="false" ht="15" hidden="false" customHeight="false" outlineLevel="0" collapsed="false">
      <c r="A1229" s="0" t="n">
        <v>37418</v>
      </c>
      <c r="B1229" s="0" t="s">
        <v>1823</v>
      </c>
      <c r="C1229" s="0" t="s">
        <v>589</v>
      </c>
      <c r="D1229" s="0" t="s">
        <v>592</v>
      </c>
      <c r="E1229" s="291" t="n">
        <v>19.9</v>
      </c>
    </row>
    <row r="1230" customFormat="false" ht="15" hidden="false" customHeight="false" outlineLevel="0" collapsed="false">
      <c r="A1230" s="0" t="n">
        <v>37419</v>
      </c>
      <c r="B1230" s="0" t="s">
        <v>1824</v>
      </c>
      <c r="C1230" s="0" t="s">
        <v>589</v>
      </c>
      <c r="D1230" s="0" t="s">
        <v>592</v>
      </c>
      <c r="E1230" s="291" t="n">
        <v>20.43</v>
      </c>
    </row>
    <row r="1231" customFormat="false" ht="15" hidden="false" customHeight="false" outlineLevel="0" collapsed="false">
      <c r="A1231" s="0" t="n">
        <v>1427</v>
      </c>
      <c r="B1231" s="0" t="s">
        <v>1825</v>
      </c>
      <c r="C1231" s="0" t="s">
        <v>589</v>
      </c>
      <c r="D1231" s="0" t="s">
        <v>592</v>
      </c>
      <c r="E1231" s="291" t="n">
        <v>23.38</v>
      </c>
    </row>
    <row r="1232" customFormat="false" ht="15" hidden="false" customHeight="false" outlineLevel="0" collapsed="false">
      <c r="A1232" s="0" t="n">
        <v>1402</v>
      </c>
      <c r="B1232" s="0" t="s">
        <v>1826</v>
      </c>
      <c r="C1232" s="0" t="s">
        <v>589</v>
      </c>
      <c r="D1232" s="0" t="s">
        <v>592</v>
      </c>
      <c r="E1232" s="291" t="n">
        <v>8.09</v>
      </c>
    </row>
    <row r="1233" customFormat="false" ht="15" hidden="false" customHeight="false" outlineLevel="0" collapsed="false">
      <c r="A1233" s="0" t="n">
        <v>1420</v>
      </c>
      <c r="B1233" s="0" t="s">
        <v>1827</v>
      </c>
      <c r="C1233" s="0" t="s">
        <v>589</v>
      </c>
      <c r="D1233" s="0" t="s">
        <v>592</v>
      </c>
      <c r="E1233" s="291" t="n">
        <v>10.4</v>
      </c>
    </row>
    <row r="1234" customFormat="false" ht="15" hidden="false" customHeight="false" outlineLevel="0" collapsed="false">
      <c r="A1234" s="0" t="n">
        <v>1419</v>
      </c>
      <c r="B1234" s="0" t="s">
        <v>1828</v>
      </c>
      <c r="C1234" s="0" t="s">
        <v>589</v>
      </c>
      <c r="D1234" s="0" t="s">
        <v>592</v>
      </c>
      <c r="E1234" s="291" t="n">
        <v>12.57</v>
      </c>
    </row>
    <row r="1235" customFormat="false" ht="15" hidden="false" customHeight="false" outlineLevel="0" collapsed="false">
      <c r="A1235" s="0" t="n">
        <v>1414</v>
      </c>
      <c r="B1235" s="0" t="s">
        <v>1829</v>
      </c>
      <c r="C1235" s="0" t="s">
        <v>589</v>
      </c>
      <c r="D1235" s="0" t="s">
        <v>592</v>
      </c>
      <c r="E1235" s="291" t="n">
        <v>12.29</v>
      </c>
    </row>
    <row r="1236" customFormat="false" ht="15" hidden="false" customHeight="false" outlineLevel="0" collapsed="false">
      <c r="A1236" s="0" t="n">
        <v>1413</v>
      </c>
      <c r="B1236" s="0" t="s">
        <v>1830</v>
      </c>
      <c r="C1236" s="0" t="s">
        <v>589</v>
      </c>
      <c r="D1236" s="0" t="s">
        <v>592</v>
      </c>
      <c r="E1236" s="291" t="n">
        <v>18.16</v>
      </c>
    </row>
    <row r="1237" customFormat="false" ht="15" hidden="false" customHeight="false" outlineLevel="0" collapsed="false">
      <c r="A1237" s="0" t="n">
        <v>1412</v>
      </c>
      <c r="B1237" s="0" t="s">
        <v>1831</v>
      </c>
      <c r="C1237" s="0" t="s">
        <v>589</v>
      </c>
      <c r="D1237" s="0" t="s">
        <v>592</v>
      </c>
      <c r="E1237" s="291" t="n">
        <v>15.39</v>
      </c>
    </row>
    <row r="1238" customFormat="false" ht="15" hidden="false" customHeight="false" outlineLevel="0" collapsed="false">
      <c r="A1238" s="0" t="n">
        <v>1411</v>
      </c>
      <c r="B1238" s="0" t="s">
        <v>1832</v>
      </c>
      <c r="C1238" s="0" t="s">
        <v>589</v>
      </c>
      <c r="D1238" s="0" t="s">
        <v>592</v>
      </c>
      <c r="E1238" s="291" t="n">
        <v>27.99</v>
      </c>
    </row>
    <row r="1239" customFormat="false" ht="15" hidden="false" customHeight="false" outlineLevel="0" collapsed="false">
      <c r="A1239" s="0" t="n">
        <v>1406</v>
      </c>
      <c r="B1239" s="0" t="s">
        <v>1833</v>
      </c>
      <c r="C1239" s="0" t="s">
        <v>589</v>
      </c>
      <c r="D1239" s="0" t="s">
        <v>592</v>
      </c>
      <c r="E1239" s="291" t="n">
        <v>18.56</v>
      </c>
    </row>
    <row r="1240" customFormat="false" ht="15" hidden="false" customHeight="false" outlineLevel="0" collapsed="false">
      <c r="A1240" s="0" t="n">
        <v>1407</v>
      </c>
      <c r="B1240" s="0" t="s">
        <v>1834</v>
      </c>
      <c r="C1240" s="0" t="s">
        <v>589</v>
      </c>
      <c r="D1240" s="0" t="s">
        <v>592</v>
      </c>
      <c r="E1240" s="291" t="n">
        <v>23.15</v>
      </c>
    </row>
    <row r="1241" customFormat="false" ht="15" hidden="false" customHeight="false" outlineLevel="0" collapsed="false">
      <c r="A1241" s="0" t="n">
        <v>1404</v>
      </c>
      <c r="B1241" s="0" t="s">
        <v>1835</v>
      </c>
      <c r="C1241" s="0" t="s">
        <v>589</v>
      </c>
      <c r="D1241" s="0" t="s">
        <v>592</v>
      </c>
      <c r="E1241" s="291" t="n">
        <v>24.61</v>
      </c>
    </row>
    <row r="1242" customFormat="false" ht="15" hidden="false" customHeight="false" outlineLevel="0" collapsed="false">
      <c r="A1242" s="0" t="n">
        <v>11281</v>
      </c>
      <c r="B1242" s="0" t="s">
        <v>1836</v>
      </c>
      <c r="C1242" s="0" t="s">
        <v>589</v>
      </c>
      <c r="D1242" s="0" t="s">
        <v>592</v>
      </c>
      <c r="E1242" s="292" t="n">
        <v>11599.9</v>
      </c>
    </row>
    <row r="1243" customFormat="false" ht="15" hidden="false" customHeight="false" outlineLevel="0" collapsed="false">
      <c r="A1243" s="0" t="n">
        <v>1442</v>
      </c>
      <c r="B1243" s="0" t="s">
        <v>1837</v>
      </c>
      <c r="C1243" s="0" t="s">
        <v>589</v>
      </c>
      <c r="D1243" s="0" t="s">
        <v>592</v>
      </c>
      <c r="E1243" s="292" t="n">
        <v>9738.03</v>
      </c>
    </row>
    <row r="1244" customFormat="false" ht="15" hidden="false" customHeight="false" outlineLevel="0" collapsed="false">
      <c r="A1244" s="0" t="n">
        <v>13457</v>
      </c>
      <c r="B1244" s="0" t="s">
        <v>1838</v>
      </c>
      <c r="C1244" s="0" t="s">
        <v>589</v>
      </c>
      <c r="D1244" s="0" t="s">
        <v>592</v>
      </c>
      <c r="E1244" s="292" t="n">
        <v>8405.72</v>
      </c>
    </row>
    <row r="1245" customFormat="false" ht="15" hidden="false" customHeight="false" outlineLevel="0" collapsed="false">
      <c r="A1245" s="0" t="n">
        <v>40699</v>
      </c>
      <c r="B1245" s="0" t="s">
        <v>1839</v>
      </c>
      <c r="C1245" s="0" t="s">
        <v>589</v>
      </c>
      <c r="D1245" s="0" t="s">
        <v>592</v>
      </c>
      <c r="E1245" s="292" t="n">
        <v>6497.94</v>
      </c>
    </row>
    <row r="1246" customFormat="false" ht="15" hidden="false" customHeight="false" outlineLevel="0" collapsed="false">
      <c r="A1246" s="0" t="n">
        <v>40701</v>
      </c>
      <c r="B1246" s="0" t="s">
        <v>1840</v>
      </c>
      <c r="C1246" s="0" t="s">
        <v>589</v>
      </c>
      <c r="D1246" s="0" t="s">
        <v>592</v>
      </c>
      <c r="E1246" s="292" t="n">
        <v>114892.54</v>
      </c>
    </row>
    <row r="1247" customFormat="false" ht="15" hidden="false" customHeight="false" outlineLevel="0" collapsed="false">
      <c r="A1247" s="0" t="n">
        <v>40700</v>
      </c>
      <c r="B1247" s="0" t="s">
        <v>1841</v>
      </c>
      <c r="C1247" s="0" t="s">
        <v>589</v>
      </c>
      <c r="D1247" s="0" t="s">
        <v>592</v>
      </c>
      <c r="E1247" s="292" t="n">
        <v>15126.36</v>
      </c>
    </row>
    <row r="1248" customFormat="false" ht="15" hidden="false" customHeight="false" outlineLevel="0" collapsed="false">
      <c r="A1248" s="0" t="n">
        <v>13458</v>
      </c>
      <c r="B1248" s="0" t="s">
        <v>1842</v>
      </c>
      <c r="C1248" s="0" t="s">
        <v>589</v>
      </c>
      <c r="D1248" s="0" t="s">
        <v>592</v>
      </c>
      <c r="E1248" s="292" t="n">
        <v>14373.78</v>
      </c>
    </row>
    <row r="1249" customFormat="false" ht="15" hidden="false" customHeight="false" outlineLevel="0" collapsed="false">
      <c r="A1249" s="0" t="n">
        <v>11134</v>
      </c>
      <c r="B1249" s="0" t="s">
        <v>1843</v>
      </c>
      <c r="C1249" s="0" t="s">
        <v>1019</v>
      </c>
      <c r="D1249" s="0" t="s">
        <v>590</v>
      </c>
      <c r="E1249" s="291" t="n">
        <v>55.15</v>
      </c>
    </row>
    <row r="1250" customFormat="false" ht="15" hidden="false" customHeight="false" outlineLevel="0" collapsed="false">
      <c r="A1250" s="0" t="n">
        <v>11135</v>
      </c>
      <c r="B1250" s="0" t="s">
        <v>1844</v>
      </c>
      <c r="C1250" s="0" t="s">
        <v>1019</v>
      </c>
      <c r="D1250" s="0" t="s">
        <v>590</v>
      </c>
      <c r="E1250" s="291" t="n">
        <v>59.54</v>
      </c>
    </row>
    <row r="1251" customFormat="false" ht="15" hidden="false" customHeight="false" outlineLevel="0" collapsed="false">
      <c r="A1251" s="0" t="n">
        <v>11136</v>
      </c>
      <c r="B1251" s="0" t="s">
        <v>1845</v>
      </c>
      <c r="C1251" s="0" t="s">
        <v>1019</v>
      </c>
      <c r="D1251" s="0" t="s">
        <v>590</v>
      </c>
      <c r="E1251" s="291" t="n">
        <v>68.18</v>
      </c>
    </row>
    <row r="1252" customFormat="false" ht="15" hidden="false" customHeight="false" outlineLevel="0" collapsed="false">
      <c r="A1252" s="0" t="n">
        <v>34743</v>
      </c>
      <c r="B1252" s="0" t="s">
        <v>1846</v>
      </c>
      <c r="C1252" s="0" t="s">
        <v>1019</v>
      </c>
      <c r="D1252" s="0" t="s">
        <v>590</v>
      </c>
      <c r="E1252" s="291" t="n">
        <v>82.26</v>
      </c>
    </row>
    <row r="1253" customFormat="false" ht="15" hidden="false" customHeight="false" outlineLevel="0" collapsed="false">
      <c r="A1253" s="0" t="n">
        <v>11137</v>
      </c>
      <c r="B1253" s="0" t="s">
        <v>1847</v>
      </c>
      <c r="C1253" s="0" t="s">
        <v>1019</v>
      </c>
      <c r="D1253" s="0" t="s">
        <v>590</v>
      </c>
      <c r="E1253" s="291" t="n">
        <v>93.43</v>
      </c>
    </row>
    <row r="1254" customFormat="false" ht="15" hidden="false" customHeight="false" outlineLevel="0" collapsed="false">
      <c r="A1254" s="0" t="n">
        <v>34745</v>
      </c>
      <c r="B1254" s="0" t="s">
        <v>1848</v>
      </c>
      <c r="C1254" s="0" t="s">
        <v>1019</v>
      </c>
      <c r="D1254" s="0" t="s">
        <v>590</v>
      </c>
      <c r="E1254" s="291" t="n">
        <v>111.11</v>
      </c>
    </row>
    <row r="1255" customFormat="false" ht="15" hidden="false" customHeight="false" outlineLevel="0" collapsed="false">
      <c r="A1255" s="0" t="n">
        <v>34746</v>
      </c>
      <c r="B1255" s="0" t="s">
        <v>1849</v>
      </c>
      <c r="C1255" s="0" t="s">
        <v>1019</v>
      </c>
      <c r="D1255" s="0" t="s">
        <v>590</v>
      </c>
      <c r="E1255" s="291" t="n">
        <v>30.3</v>
      </c>
    </row>
    <row r="1256" customFormat="false" ht="15" hidden="false" customHeight="false" outlineLevel="0" collapsed="false">
      <c r="A1256" s="0" t="n">
        <v>1360</v>
      </c>
      <c r="B1256" s="0" t="s">
        <v>1850</v>
      </c>
      <c r="C1256" s="0" t="s">
        <v>1019</v>
      </c>
      <c r="D1256" s="0" t="s">
        <v>590</v>
      </c>
      <c r="E1256" s="291" t="n">
        <v>35.35</v>
      </c>
    </row>
    <row r="1257" customFormat="false" ht="15" hidden="false" customHeight="false" outlineLevel="0" collapsed="false">
      <c r="A1257" s="0" t="n">
        <v>36524</v>
      </c>
      <c r="B1257" s="0" t="s">
        <v>1851</v>
      </c>
      <c r="C1257" s="0" t="s">
        <v>589</v>
      </c>
      <c r="D1257" s="0" t="s">
        <v>592</v>
      </c>
      <c r="E1257" s="292" t="n">
        <v>144260.8</v>
      </c>
    </row>
    <row r="1258" customFormat="false" ht="15" hidden="false" customHeight="false" outlineLevel="0" collapsed="false">
      <c r="A1258" s="0" t="n">
        <v>36526</v>
      </c>
      <c r="B1258" s="0" t="s">
        <v>1852</v>
      </c>
      <c r="C1258" s="0" t="s">
        <v>589</v>
      </c>
      <c r="D1258" s="0" t="s">
        <v>592</v>
      </c>
      <c r="E1258" s="292" t="n">
        <v>116251.23</v>
      </c>
    </row>
    <row r="1259" customFormat="false" ht="15" hidden="false" customHeight="false" outlineLevel="0" collapsed="false">
      <c r="A1259" s="0" t="n">
        <v>36523</v>
      </c>
      <c r="B1259" s="0" t="s">
        <v>1853</v>
      </c>
      <c r="C1259" s="0" t="s">
        <v>589</v>
      </c>
      <c r="D1259" s="0" t="s">
        <v>592</v>
      </c>
      <c r="E1259" s="292" t="n">
        <v>248878.19</v>
      </c>
    </row>
    <row r="1260" customFormat="false" ht="15" hidden="false" customHeight="false" outlineLevel="0" collapsed="false">
      <c r="A1260" s="0" t="n">
        <v>36527</v>
      </c>
      <c r="B1260" s="0" t="s">
        <v>1854</v>
      </c>
      <c r="C1260" s="0" t="s">
        <v>589</v>
      </c>
      <c r="D1260" s="0" t="s">
        <v>592</v>
      </c>
      <c r="E1260" s="292" t="n">
        <v>270332.98</v>
      </c>
    </row>
    <row r="1261" customFormat="false" ht="15" hidden="false" customHeight="false" outlineLevel="0" collapsed="false">
      <c r="A1261" s="0" t="n">
        <v>13803</v>
      </c>
      <c r="B1261" s="0" t="s">
        <v>1855</v>
      </c>
      <c r="C1261" s="0" t="s">
        <v>589</v>
      </c>
      <c r="D1261" s="0" t="s">
        <v>592</v>
      </c>
      <c r="E1261" s="292" t="n">
        <v>97750.05</v>
      </c>
    </row>
    <row r="1262" customFormat="false" ht="15" hidden="false" customHeight="false" outlineLevel="0" collapsed="false">
      <c r="A1262" s="0" t="n">
        <v>38642</v>
      </c>
      <c r="B1262" s="0" t="s">
        <v>1856</v>
      </c>
      <c r="C1262" s="0" t="s">
        <v>589</v>
      </c>
      <c r="D1262" s="0" t="s">
        <v>592</v>
      </c>
      <c r="E1262" s="292" t="n">
        <v>62940.45</v>
      </c>
    </row>
    <row r="1263" customFormat="false" ht="15" hidden="false" customHeight="false" outlineLevel="0" collapsed="false">
      <c r="A1263" s="0" t="n">
        <v>36522</v>
      </c>
      <c r="B1263" s="0" t="s">
        <v>1857</v>
      </c>
      <c r="C1263" s="0" t="s">
        <v>589</v>
      </c>
      <c r="D1263" s="0" t="s">
        <v>592</v>
      </c>
      <c r="E1263" s="292" t="n">
        <v>73199</v>
      </c>
    </row>
    <row r="1264" customFormat="false" ht="15" hidden="false" customHeight="false" outlineLevel="0" collapsed="false">
      <c r="A1264" s="0" t="n">
        <v>36525</v>
      </c>
      <c r="B1264" s="0" t="s">
        <v>1858</v>
      </c>
      <c r="C1264" s="0" t="s">
        <v>589</v>
      </c>
      <c r="D1264" s="0" t="s">
        <v>592</v>
      </c>
      <c r="E1264" s="292" t="n">
        <v>98030.55</v>
      </c>
    </row>
    <row r="1265" customFormat="false" ht="15" hidden="false" customHeight="false" outlineLevel="0" collapsed="false">
      <c r="A1265" s="0" t="n">
        <v>34348</v>
      </c>
      <c r="B1265" s="0" t="s">
        <v>1859</v>
      </c>
      <c r="C1265" s="0" t="s">
        <v>636</v>
      </c>
      <c r="D1265" s="0" t="s">
        <v>590</v>
      </c>
      <c r="E1265" s="291" t="n">
        <v>28.7</v>
      </c>
    </row>
    <row r="1266" customFormat="false" ht="15" hidden="false" customHeight="false" outlineLevel="0" collapsed="false">
      <c r="A1266" s="0" t="n">
        <v>34347</v>
      </c>
      <c r="B1266" s="0" t="s">
        <v>1860</v>
      </c>
      <c r="C1266" s="0" t="s">
        <v>636</v>
      </c>
      <c r="D1266" s="0" t="s">
        <v>590</v>
      </c>
      <c r="E1266" s="291" t="n">
        <v>20.52</v>
      </c>
    </row>
    <row r="1267" customFormat="false" ht="15" hidden="false" customHeight="false" outlineLevel="0" collapsed="false">
      <c r="A1267" s="0" t="n">
        <v>11146</v>
      </c>
      <c r="B1267" s="0" t="s">
        <v>1861</v>
      </c>
      <c r="C1267" s="0" t="s">
        <v>752</v>
      </c>
      <c r="D1267" s="0" t="s">
        <v>590</v>
      </c>
      <c r="E1267" s="291" t="n">
        <v>652.64</v>
      </c>
    </row>
    <row r="1268" customFormat="false" ht="15" hidden="false" customHeight="false" outlineLevel="0" collapsed="false">
      <c r="A1268" s="0" t="n">
        <v>11147</v>
      </c>
      <c r="B1268" s="0" t="s">
        <v>1862</v>
      </c>
      <c r="C1268" s="0" t="s">
        <v>752</v>
      </c>
      <c r="D1268" s="0" t="s">
        <v>590</v>
      </c>
      <c r="E1268" s="291" t="n">
        <v>678.18</v>
      </c>
    </row>
    <row r="1269" customFormat="false" ht="15" hidden="false" customHeight="false" outlineLevel="0" collapsed="false">
      <c r="A1269" s="0" t="n">
        <v>34872</v>
      </c>
      <c r="B1269" s="0" t="s">
        <v>1863</v>
      </c>
      <c r="C1269" s="0" t="s">
        <v>752</v>
      </c>
      <c r="D1269" s="0" t="s">
        <v>590</v>
      </c>
      <c r="E1269" s="291" t="n">
        <v>685.8</v>
      </c>
    </row>
    <row r="1270" customFormat="false" ht="15" hidden="false" customHeight="false" outlineLevel="0" collapsed="false">
      <c r="A1270" s="0" t="n">
        <v>34491</v>
      </c>
      <c r="B1270" s="0" t="s">
        <v>1864</v>
      </c>
      <c r="C1270" s="0" t="s">
        <v>752</v>
      </c>
      <c r="D1270" s="0" t="s">
        <v>590</v>
      </c>
      <c r="E1270" s="291" t="n">
        <v>705.67</v>
      </c>
    </row>
    <row r="1271" customFormat="false" ht="15" hidden="false" customHeight="false" outlineLevel="0" collapsed="false">
      <c r="A1271" s="0" t="n">
        <v>34770</v>
      </c>
      <c r="B1271" s="0" t="s">
        <v>1865</v>
      </c>
      <c r="C1271" s="0" t="s">
        <v>1715</v>
      </c>
      <c r="D1271" s="0" t="s">
        <v>592</v>
      </c>
      <c r="E1271" s="291" t="n">
        <v>512.51</v>
      </c>
    </row>
    <row r="1272" customFormat="false" ht="15" hidden="false" customHeight="false" outlineLevel="0" collapsed="false">
      <c r="A1272" s="0" t="n">
        <v>1518</v>
      </c>
      <c r="B1272" s="0" t="s">
        <v>1866</v>
      </c>
      <c r="C1272" s="0" t="s">
        <v>1715</v>
      </c>
      <c r="D1272" s="0" t="s">
        <v>592</v>
      </c>
      <c r="E1272" s="291" t="n">
        <v>522.5</v>
      </c>
    </row>
    <row r="1273" customFormat="false" ht="15" hidden="false" customHeight="false" outlineLevel="0" collapsed="false">
      <c r="A1273" s="0" t="n">
        <v>41965</v>
      </c>
      <c r="B1273" s="0" t="s">
        <v>1867</v>
      </c>
      <c r="C1273" s="0" t="s">
        <v>1715</v>
      </c>
      <c r="D1273" s="0" t="s">
        <v>592</v>
      </c>
      <c r="E1273" s="291" t="n">
        <v>458.14</v>
      </c>
    </row>
    <row r="1274" customFormat="false" ht="15" hidden="false" customHeight="false" outlineLevel="0" collapsed="false">
      <c r="A1274" s="0" t="n">
        <v>34492</v>
      </c>
      <c r="B1274" s="0" t="s">
        <v>1868</v>
      </c>
      <c r="C1274" s="0" t="s">
        <v>752</v>
      </c>
      <c r="D1274" s="0" t="s">
        <v>597</v>
      </c>
      <c r="E1274" s="291" t="n">
        <v>580</v>
      </c>
    </row>
    <row r="1275" customFormat="false" ht="15" hidden="false" customHeight="false" outlineLevel="0" collapsed="false">
      <c r="A1275" s="0" t="n">
        <v>1524</v>
      </c>
      <c r="B1275" s="0" t="s">
        <v>1869</v>
      </c>
      <c r="C1275" s="0" t="s">
        <v>752</v>
      </c>
      <c r="D1275" s="0" t="s">
        <v>590</v>
      </c>
      <c r="E1275" s="291" t="n">
        <v>626.16</v>
      </c>
    </row>
    <row r="1276" customFormat="false" ht="15" hidden="false" customHeight="false" outlineLevel="0" collapsed="false">
      <c r="A1276" s="0" t="n">
        <v>38404</v>
      </c>
      <c r="B1276" s="0" t="s">
        <v>1870</v>
      </c>
      <c r="C1276" s="0" t="s">
        <v>752</v>
      </c>
      <c r="D1276" s="0" t="s">
        <v>590</v>
      </c>
      <c r="E1276" s="291" t="n">
        <v>600.76</v>
      </c>
    </row>
    <row r="1277" customFormat="false" ht="15" hidden="false" customHeight="false" outlineLevel="0" collapsed="false">
      <c r="A1277" s="0" t="n">
        <v>39849</v>
      </c>
      <c r="B1277" s="0" t="s">
        <v>1871</v>
      </c>
      <c r="C1277" s="0" t="s">
        <v>752</v>
      </c>
      <c r="D1277" s="0" t="s">
        <v>590</v>
      </c>
      <c r="E1277" s="291" t="n">
        <v>688.48</v>
      </c>
    </row>
    <row r="1278" customFormat="false" ht="15" hidden="false" customHeight="false" outlineLevel="0" collapsed="false">
      <c r="A1278" s="0" t="n">
        <v>38464</v>
      </c>
      <c r="B1278" s="0" t="s">
        <v>1872</v>
      </c>
      <c r="C1278" s="0" t="s">
        <v>752</v>
      </c>
      <c r="D1278" s="0" t="s">
        <v>590</v>
      </c>
      <c r="E1278" s="291" t="n">
        <v>698.47</v>
      </c>
    </row>
    <row r="1279" customFormat="false" ht="15" hidden="false" customHeight="false" outlineLevel="0" collapsed="false">
      <c r="A1279" s="0" t="n">
        <v>34493</v>
      </c>
      <c r="B1279" s="0" t="s">
        <v>1873</v>
      </c>
      <c r="C1279" s="0" t="s">
        <v>752</v>
      </c>
      <c r="D1279" s="0" t="s">
        <v>590</v>
      </c>
      <c r="E1279" s="291" t="n">
        <v>596.34</v>
      </c>
    </row>
    <row r="1280" customFormat="false" ht="15" hidden="false" customHeight="false" outlineLevel="0" collapsed="false">
      <c r="A1280" s="0" t="n">
        <v>1527</v>
      </c>
      <c r="B1280" s="0" t="s">
        <v>1874</v>
      </c>
      <c r="C1280" s="0" t="s">
        <v>752</v>
      </c>
      <c r="D1280" s="0" t="s">
        <v>590</v>
      </c>
      <c r="E1280" s="291" t="n">
        <v>646.04</v>
      </c>
    </row>
    <row r="1281" customFormat="false" ht="15" hidden="false" customHeight="false" outlineLevel="0" collapsed="false">
      <c r="A1281" s="0" t="n">
        <v>38405</v>
      </c>
      <c r="B1281" s="0" t="s">
        <v>1875</v>
      </c>
      <c r="C1281" s="0" t="s">
        <v>752</v>
      </c>
      <c r="D1281" s="0" t="s">
        <v>590</v>
      </c>
      <c r="E1281" s="291" t="n">
        <v>619.29</v>
      </c>
    </row>
    <row r="1282" customFormat="false" ht="15" hidden="false" customHeight="false" outlineLevel="0" collapsed="false">
      <c r="A1282" s="0" t="n">
        <v>38408</v>
      </c>
      <c r="B1282" s="0" t="s">
        <v>1876</v>
      </c>
      <c r="C1282" s="0" t="s">
        <v>752</v>
      </c>
      <c r="D1282" s="0" t="s">
        <v>590</v>
      </c>
      <c r="E1282" s="291" t="n">
        <v>685.5</v>
      </c>
    </row>
    <row r="1283" customFormat="false" ht="15" hidden="false" customHeight="false" outlineLevel="0" collapsed="false">
      <c r="A1283" s="0" t="n">
        <v>34494</v>
      </c>
      <c r="B1283" s="0" t="s">
        <v>1877</v>
      </c>
      <c r="C1283" s="0" t="s">
        <v>752</v>
      </c>
      <c r="D1283" s="0" t="s">
        <v>590</v>
      </c>
      <c r="E1283" s="291" t="n">
        <v>616.22</v>
      </c>
    </row>
    <row r="1284" customFormat="false" ht="15" hidden="false" customHeight="false" outlineLevel="0" collapsed="false">
      <c r="A1284" s="0" t="n">
        <v>1525</v>
      </c>
      <c r="B1284" s="0" t="s">
        <v>1878</v>
      </c>
      <c r="C1284" s="0" t="s">
        <v>752</v>
      </c>
      <c r="D1284" s="0" t="s">
        <v>590</v>
      </c>
      <c r="E1284" s="291" t="n">
        <v>665.92</v>
      </c>
    </row>
    <row r="1285" customFormat="false" ht="15" hidden="false" customHeight="false" outlineLevel="0" collapsed="false">
      <c r="A1285" s="0" t="n">
        <v>38406</v>
      </c>
      <c r="B1285" s="0" t="s">
        <v>1879</v>
      </c>
      <c r="C1285" s="0" t="s">
        <v>752</v>
      </c>
      <c r="D1285" s="0" t="s">
        <v>590</v>
      </c>
      <c r="E1285" s="291" t="n">
        <v>653.93</v>
      </c>
    </row>
    <row r="1286" customFormat="false" ht="15" hidden="false" customHeight="false" outlineLevel="0" collapsed="false">
      <c r="A1286" s="0" t="n">
        <v>38409</v>
      </c>
      <c r="B1286" s="0" t="s">
        <v>1880</v>
      </c>
      <c r="C1286" s="0" t="s">
        <v>752</v>
      </c>
      <c r="D1286" s="0" t="s">
        <v>590</v>
      </c>
      <c r="E1286" s="291" t="n">
        <v>690.17</v>
      </c>
    </row>
    <row r="1287" customFormat="false" ht="15" hidden="false" customHeight="false" outlineLevel="0" collapsed="false">
      <c r="A1287" s="0" t="n">
        <v>43360</v>
      </c>
      <c r="B1287" s="0" t="s">
        <v>1881</v>
      </c>
      <c r="C1287" s="0" t="s">
        <v>752</v>
      </c>
      <c r="D1287" s="0" t="s">
        <v>590</v>
      </c>
      <c r="E1287" s="291" t="n">
        <v>719.65</v>
      </c>
    </row>
    <row r="1288" customFormat="false" ht="15" hidden="false" customHeight="false" outlineLevel="0" collapsed="false">
      <c r="A1288" s="0" t="n">
        <v>34495</v>
      </c>
      <c r="B1288" s="0" t="s">
        <v>1882</v>
      </c>
      <c r="C1288" s="0" t="s">
        <v>752</v>
      </c>
      <c r="D1288" s="0" t="s">
        <v>590</v>
      </c>
      <c r="E1288" s="291" t="n">
        <v>636.1</v>
      </c>
    </row>
    <row r="1289" customFormat="false" ht="15" hidden="false" customHeight="false" outlineLevel="0" collapsed="false">
      <c r="A1289" s="0" t="n">
        <v>11145</v>
      </c>
      <c r="B1289" s="0" t="s">
        <v>1883</v>
      </c>
      <c r="C1289" s="0" t="s">
        <v>752</v>
      </c>
      <c r="D1289" s="0" t="s">
        <v>590</v>
      </c>
      <c r="E1289" s="291" t="n">
        <v>685.8</v>
      </c>
    </row>
    <row r="1290" customFormat="false" ht="15" hidden="false" customHeight="false" outlineLevel="0" collapsed="false">
      <c r="A1290" s="0" t="n">
        <v>34496</v>
      </c>
      <c r="B1290" s="0" t="s">
        <v>1884</v>
      </c>
      <c r="C1290" s="0" t="s">
        <v>752</v>
      </c>
      <c r="D1290" s="0" t="s">
        <v>590</v>
      </c>
      <c r="E1290" s="291" t="n">
        <v>663.56</v>
      </c>
    </row>
    <row r="1291" customFormat="false" ht="15" hidden="false" customHeight="false" outlineLevel="0" collapsed="false">
      <c r="A1291" s="0" t="n">
        <v>34479</v>
      </c>
      <c r="B1291" s="0" t="s">
        <v>1885</v>
      </c>
      <c r="C1291" s="0" t="s">
        <v>752</v>
      </c>
      <c r="D1291" s="0" t="s">
        <v>590</v>
      </c>
      <c r="E1291" s="291" t="n">
        <v>705.67</v>
      </c>
    </row>
    <row r="1292" customFormat="false" ht="15" hidden="false" customHeight="false" outlineLevel="0" collapsed="false">
      <c r="A1292" s="0" t="n">
        <v>34481</v>
      </c>
      <c r="B1292" s="0" t="s">
        <v>1886</v>
      </c>
      <c r="C1292" s="0" t="s">
        <v>752</v>
      </c>
      <c r="D1292" s="0" t="s">
        <v>590</v>
      </c>
      <c r="E1292" s="291" t="n">
        <v>737.34</v>
      </c>
    </row>
    <row r="1293" customFormat="false" ht="15" hidden="false" customHeight="false" outlineLevel="0" collapsed="false">
      <c r="A1293" s="0" t="n">
        <v>34483</v>
      </c>
      <c r="B1293" s="0" t="s">
        <v>1887</v>
      </c>
      <c r="C1293" s="0" t="s">
        <v>752</v>
      </c>
      <c r="D1293" s="0" t="s">
        <v>590</v>
      </c>
      <c r="E1293" s="291" t="n">
        <v>787.8</v>
      </c>
    </row>
    <row r="1294" customFormat="false" ht="15" hidden="false" customHeight="false" outlineLevel="0" collapsed="false">
      <c r="A1294" s="0" t="n">
        <v>34485</v>
      </c>
      <c r="B1294" s="0" t="s">
        <v>1888</v>
      </c>
      <c r="C1294" s="0" t="s">
        <v>752</v>
      </c>
      <c r="D1294" s="0" t="s">
        <v>590</v>
      </c>
      <c r="E1294" s="291" t="n">
        <v>842.47</v>
      </c>
    </row>
    <row r="1295" customFormat="false" ht="15" hidden="false" customHeight="false" outlineLevel="0" collapsed="false">
      <c r="A1295" s="0" t="n">
        <v>14041</v>
      </c>
      <c r="B1295" s="0" t="s">
        <v>1889</v>
      </c>
      <c r="C1295" s="0" t="s">
        <v>752</v>
      </c>
      <c r="D1295" s="0" t="s">
        <v>590</v>
      </c>
      <c r="E1295" s="291" t="n">
        <v>547.64</v>
      </c>
    </row>
    <row r="1296" customFormat="false" ht="15" hidden="false" customHeight="false" outlineLevel="0" collapsed="false">
      <c r="A1296" s="0" t="n">
        <v>1523</v>
      </c>
      <c r="B1296" s="0" t="s">
        <v>1890</v>
      </c>
      <c r="C1296" s="0" t="s">
        <v>752</v>
      </c>
      <c r="D1296" s="0" t="s">
        <v>590</v>
      </c>
      <c r="E1296" s="291" t="n">
        <v>556.59</v>
      </c>
    </row>
    <row r="1297" customFormat="false" ht="15" hidden="false" customHeight="false" outlineLevel="0" collapsed="false">
      <c r="A1297" s="0" t="n">
        <v>14052</v>
      </c>
      <c r="B1297" s="0" t="s">
        <v>1891</v>
      </c>
      <c r="C1297" s="0" t="s">
        <v>589</v>
      </c>
      <c r="D1297" s="0" t="s">
        <v>590</v>
      </c>
      <c r="E1297" s="291" t="n">
        <v>10.45</v>
      </c>
    </row>
    <row r="1298" customFormat="false" ht="15" hidden="false" customHeight="false" outlineLevel="0" collapsed="false">
      <c r="A1298" s="0" t="n">
        <v>14054</v>
      </c>
      <c r="B1298" s="0" t="s">
        <v>1892</v>
      </c>
      <c r="C1298" s="0" t="s">
        <v>589</v>
      </c>
      <c r="D1298" s="0" t="s">
        <v>590</v>
      </c>
      <c r="E1298" s="291" t="n">
        <v>13.59</v>
      </c>
    </row>
    <row r="1299" customFormat="false" ht="15" hidden="false" customHeight="false" outlineLevel="0" collapsed="false">
      <c r="A1299" s="0" t="n">
        <v>14053</v>
      </c>
      <c r="B1299" s="0" t="s">
        <v>1893</v>
      </c>
      <c r="C1299" s="0" t="s">
        <v>589</v>
      </c>
      <c r="D1299" s="0" t="s">
        <v>590</v>
      </c>
      <c r="E1299" s="291" t="n">
        <v>10.61</v>
      </c>
    </row>
    <row r="1300" customFormat="false" ht="15" hidden="false" customHeight="false" outlineLevel="0" collapsed="false">
      <c r="A1300" s="0" t="n">
        <v>2558</v>
      </c>
      <c r="B1300" s="0" t="s">
        <v>1894</v>
      </c>
      <c r="C1300" s="0" t="s">
        <v>589</v>
      </c>
      <c r="D1300" s="0" t="s">
        <v>590</v>
      </c>
      <c r="E1300" s="291" t="n">
        <v>7.99</v>
      </c>
    </row>
    <row r="1301" customFormat="false" ht="15" hidden="false" customHeight="false" outlineLevel="0" collapsed="false">
      <c r="A1301" s="0" t="n">
        <v>2560</v>
      </c>
      <c r="B1301" s="0" t="s">
        <v>1895</v>
      </c>
      <c r="C1301" s="0" t="s">
        <v>589</v>
      </c>
      <c r="D1301" s="0" t="s">
        <v>590</v>
      </c>
      <c r="E1301" s="291" t="n">
        <v>14.07</v>
      </c>
    </row>
    <row r="1302" customFormat="false" ht="15" hidden="false" customHeight="false" outlineLevel="0" collapsed="false">
      <c r="A1302" s="0" t="n">
        <v>2559</v>
      </c>
      <c r="B1302" s="0" t="s">
        <v>1896</v>
      </c>
      <c r="C1302" s="0" t="s">
        <v>589</v>
      </c>
      <c r="D1302" s="0" t="s">
        <v>597</v>
      </c>
      <c r="E1302" s="291" t="n">
        <v>11.25</v>
      </c>
    </row>
    <row r="1303" customFormat="false" ht="15" hidden="false" customHeight="false" outlineLevel="0" collapsed="false">
      <c r="A1303" s="0" t="n">
        <v>2592</v>
      </c>
      <c r="B1303" s="0" t="s">
        <v>1897</v>
      </c>
      <c r="C1303" s="0" t="s">
        <v>589</v>
      </c>
      <c r="D1303" s="0" t="s">
        <v>590</v>
      </c>
      <c r="E1303" s="291" t="n">
        <v>186.5</v>
      </c>
    </row>
    <row r="1304" customFormat="false" ht="15" hidden="false" customHeight="false" outlineLevel="0" collapsed="false">
      <c r="A1304" s="0" t="n">
        <v>2566</v>
      </c>
      <c r="B1304" s="0" t="s">
        <v>1898</v>
      </c>
      <c r="C1304" s="0" t="s">
        <v>589</v>
      </c>
      <c r="D1304" s="0" t="s">
        <v>590</v>
      </c>
      <c r="E1304" s="291" t="n">
        <v>18.77</v>
      </c>
    </row>
    <row r="1305" customFormat="false" ht="15" hidden="false" customHeight="false" outlineLevel="0" collapsed="false">
      <c r="A1305" s="0" t="n">
        <v>2589</v>
      </c>
      <c r="B1305" s="0" t="s">
        <v>1899</v>
      </c>
      <c r="C1305" s="0" t="s">
        <v>589</v>
      </c>
      <c r="D1305" s="0" t="s">
        <v>590</v>
      </c>
      <c r="E1305" s="291" t="n">
        <v>24.94</v>
      </c>
    </row>
    <row r="1306" customFormat="false" ht="15" hidden="false" customHeight="false" outlineLevel="0" collapsed="false">
      <c r="A1306" s="0" t="n">
        <v>2591</v>
      </c>
      <c r="B1306" s="0" t="s">
        <v>1900</v>
      </c>
      <c r="C1306" s="0" t="s">
        <v>589</v>
      </c>
      <c r="D1306" s="0" t="s">
        <v>590</v>
      </c>
      <c r="E1306" s="291" t="n">
        <v>9.1</v>
      </c>
    </row>
    <row r="1307" customFormat="false" ht="15" hidden="false" customHeight="false" outlineLevel="0" collapsed="false">
      <c r="A1307" s="0" t="n">
        <v>2590</v>
      </c>
      <c r="B1307" s="0" t="s">
        <v>1901</v>
      </c>
      <c r="C1307" s="0" t="s">
        <v>589</v>
      </c>
      <c r="D1307" s="0" t="s">
        <v>590</v>
      </c>
      <c r="E1307" s="291" t="n">
        <v>15.31</v>
      </c>
    </row>
    <row r="1308" customFormat="false" ht="15" hidden="false" customHeight="false" outlineLevel="0" collapsed="false">
      <c r="A1308" s="0" t="n">
        <v>2567</v>
      </c>
      <c r="B1308" s="0" t="s">
        <v>1902</v>
      </c>
      <c r="C1308" s="0" t="s">
        <v>589</v>
      </c>
      <c r="D1308" s="0" t="s">
        <v>590</v>
      </c>
      <c r="E1308" s="291" t="n">
        <v>36.59</v>
      </c>
    </row>
    <row r="1309" customFormat="false" ht="15" hidden="false" customHeight="false" outlineLevel="0" collapsed="false">
      <c r="A1309" s="0" t="n">
        <v>2565</v>
      </c>
      <c r="B1309" s="0" t="s">
        <v>1903</v>
      </c>
      <c r="C1309" s="0" t="s">
        <v>589</v>
      </c>
      <c r="D1309" s="0" t="s">
        <v>590</v>
      </c>
      <c r="E1309" s="291" t="n">
        <v>9.11</v>
      </c>
    </row>
    <row r="1310" customFormat="false" ht="15" hidden="false" customHeight="false" outlineLevel="0" collapsed="false">
      <c r="A1310" s="0" t="n">
        <v>2568</v>
      </c>
      <c r="B1310" s="0" t="s">
        <v>1904</v>
      </c>
      <c r="C1310" s="0" t="s">
        <v>589</v>
      </c>
      <c r="D1310" s="0" t="s">
        <v>590</v>
      </c>
      <c r="E1310" s="291" t="n">
        <v>101.61</v>
      </c>
    </row>
    <row r="1311" customFormat="false" ht="15" hidden="false" customHeight="false" outlineLevel="0" collapsed="false">
      <c r="A1311" s="0" t="n">
        <v>2594</v>
      </c>
      <c r="B1311" s="0" t="s">
        <v>1905</v>
      </c>
      <c r="C1311" s="0" t="s">
        <v>589</v>
      </c>
      <c r="D1311" s="0" t="s">
        <v>590</v>
      </c>
      <c r="E1311" s="291" t="n">
        <v>169.27</v>
      </c>
    </row>
    <row r="1312" customFormat="false" ht="15" hidden="false" customHeight="false" outlineLevel="0" collapsed="false">
      <c r="A1312" s="0" t="n">
        <v>2587</v>
      </c>
      <c r="B1312" s="0" t="s">
        <v>1906</v>
      </c>
      <c r="C1312" s="0" t="s">
        <v>589</v>
      </c>
      <c r="D1312" s="0" t="s">
        <v>590</v>
      </c>
      <c r="E1312" s="291" t="n">
        <v>28.85</v>
      </c>
    </row>
    <row r="1313" customFormat="false" ht="15" hidden="false" customHeight="false" outlineLevel="0" collapsed="false">
      <c r="A1313" s="0" t="n">
        <v>2588</v>
      </c>
      <c r="B1313" s="0" t="s">
        <v>1907</v>
      </c>
      <c r="C1313" s="0" t="s">
        <v>589</v>
      </c>
      <c r="D1313" s="0" t="s">
        <v>590</v>
      </c>
      <c r="E1313" s="291" t="n">
        <v>22.91</v>
      </c>
    </row>
    <row r="1314" customFormat="false" ht="15" hidden="false" customHeight="false" outlineLevel="0" collapsed="false">
      <c r="A1314" s="0" t="n">
        <v>2569</v>
      </c>
      <c r="B1314" s="0" t="s">
        <v>1908</v>
      </c>
      <c r="C1314" s="0" t="s">
        <v>589</v>
      </c>
      <c r="D1314" s="0" t="s">
        <v>590</v>
      </c>
      <c r="E1314" s="291" t="n">
        <v>8.83</v>
      </c>
    </row>
    <row r="1315" customFormat="false" ht="15" hidden="false" customHeight="false" outlineLevel="0" collapsed="false">
      <c r="A1315" s="0" t="n">
        <v>2570</v>
      </c>
      <c r="B1315" s="0" t="s">
        <v>1909</v>
      </c>
      <c r="C1315" s="0" t="s">
        <v>589</v>
      </c>
      <c r="D1315" s="0" t="s">
        <v>590</v>
      </c>
      <c r="E1315" s="291" t="n">
        <v>14.8</v>
      </c>
    </row>
    <row r="1316" customFormat="false" ht="15" hidden="false" customHeight="false" outlineLevel="0" collapsed="false">
      <c r="A1316" s="0" t="n">
        <v>2571</v>
      </c>
      <c r="B1316" s="0" t="s">
        <v>1910</v>
      </c>
      <c r="C1316" s="0" t="s">
        <v>589</v>
      </c>
      <c r="D1316" s="0" t="s">
        <v>590</v>
      </c>
      <c r="E1316" s="291" t="n">
        <v>43.94</v>
      </c>
    </row>
    <row r="1317" customFormat="false" ht="15" hidden="false" customHeight="false" outlineLevel="0" collapsed="false">
      <c r="A1317" s="0" t="n">
        <v>2593</v>
      </c>
      <c r="B1317" s="0" t="s">
        <v>1911</v>
      </c>
      <c r="C1317" s="0" t="s">
        <v>589</v>
      </c>
      <c r="D1317" s="0" t="s">
        <v>590</v>
      </c>
      <c r="E1317" s="291" t="n">
        <v>9.41</v>
      </c>
    </row>
    <row r="1318" customFormat="false" ht="15" hidden="false" customHeight="false" outlineLevel="0" collapsed="false">
      <c r="A1318" s="0" t="n">
        <v>2572</v>
      </c>
      <c r="B1318" s="0" t="s">
        <v>1912</v>
      </c>
      <c r="C1318" s="0" t="s">
        <v>589</v>
      </c>
      <c r="D1318" s="0" t="s">
        <v>590</v>
      </c>
      <c r="E1318" s="291" t="n">
        <v>129.94</v>
      </c>
    </row>
    <row r="1319" customFormat="false" ht="15" hidden="false" customHeight="false" outlineLevel="0" collapsed="false">
      <c r="A1319" s="0" t="n">
        <v>2595</v>
      </c>
      <c r="B1319" s="0" t="s">
        <v>1913</v>
      </c>
      <c r="C1319" s="0" t="s">
        <v>589</v>
      </c>
      <c r="D1319" s="0" t="s">
        <v>590</v>
      </c>
      <c r="E1319" s="291" t="n">
        <v>202.73</v>
      </c>
    </row>
    <row r="1320" customFormat="false" ht="15" hidden="false" customHeight="false" outlineLevel="0" collapsed="false">
      <c r="A1320" s="0" t="n">
        <v>2576</v>
      </c>
      <c r="B1320" s="0" t="s">
        <v>1914</v>
      </c>
      <c r="C1320" s="0" t="s">
        <v>589</v>
      </c>
      <c r="D1320" s="0" t="s">
        <v>590</v>
      </c>
      <c r="E1320" s="291" t="n">
        <v>34.56</v>
      </c>
    </row>
    <row r="1321" customFormat="false" ht="15" hidden="false" customHeight="false" outlineLevel="0" collapsed="false">
      <c r="A1321" s="0" t="n">
        <v>2575</v>
      </c>
      <c r="B1321" s="0" t="s">
        <v>1915</v>
      </c>
      <c r="C1321" s="0" t="s">
        <v>589</v>
      </c>
      <c r="D1321" s="0" t="s">
        <v>590</v>
      </c>
      <c r="E1321" s="291" t="n">
        <v>25.98</v>
      </c>
    </row>
    <row r="1322" customFormat="false" ht="15" hidden="false" customHeight="false" outlineLevel="0" collapsed="false">
      <c r="A1322" s="0" t="n">
        <v>2573</v>
      </c>
      <c r="B1322" s="0" t="s">
        <v>1916</v>
      </c>
      <c r="C1322" s="0" t="s">
        <v>589</v>
      </c>
      <c r="D1322" s="0" t="s">
        <v>590</v>
      </c>
      <c r="E1322" s="291" t="n">
        <v>10.79</v>
      </c>
    </row>
    <row r="1323" customFormat="false" ht="15" hidden="false" customHeight="false" outlineLevel="0" collapsed="false">
      <c r="A1323" s="0" t="n">
        <v>2586</v>
      </c>
      <c r="B1323" s="0" t="s">
        <v>1917</v>
      </c>
      <c r="C1323" s="0" t="s">
        <v>589</v>
      </c>
      <c r="D1323" s="0" t="s">
        <v>590</v>
      </c>
      <c r="E1323" s="291" t="n">
        <v>17.49</v>
      </c>
    </row>
    <row r="1324" customFormat="false" ht="15" hidden="false" customHeight="false" outlineLevel="0" collapsed="false">
      <c r="A1324" s="0" t="n">
        <v>2577</v>
      </c>
      <c r="B1324" s="0" t="s">
        <v>1918</v>
      </c>
      <c r="C1324" s="0" t="s">
        <v>589</v>
      </c>
      <c r="D1324" s="0" t="s">
        <v>590</v>
      </c>
      <c r="E1324" s="291" t="n">
        <v>46.83</v>
      </c>
    </row>
    <row r="1325" customFormat="false" ht="15" hidden="false" customHeight="false" outlineLevel="0" collapsed="false">
      <c r="A1325" s="0" t="n">
        <v>2574</v>
      </c>
      <c r="B1325" s="0" t="s">
        <v>1919</v>
      </c>
      <c r="C1325" s="0" t="s">
        <v>589</v>
      </c>
      <c r="D1325" s="0" t="s">
        <v>590</v>
      </c>
      <c r="E1325" s="291" t="n">
        <v>10.86</v>
      </c>
    </row>
    <row r="1326" customFormat="false" ht="15" hidden="false" customHeight="false" outlineLevel="0" collapsed="false">
      <c r="A1326" s="0" t="n">
        <v>2578</v>
      </c>
      <c r="B1326" s="0" t="s">
        <v>1920</v>
      </c>
      <c r="C1326" s="0" t="s">
        <v>589</v>
      </c>
      <c r="D1326" s="0" t="s">
        <v>590</v>
      </c>
      <c r="E1326" s="291" t="n">
        <v>146.21</v>
      </c>
    </row>
    <row r="1327" customFormat="false" ht="15" hidden="false" customHeight="false" outlineLevel="0" collapsed="false">
      <c r="A1327" s="0" t="n">
        <v>2585</v>
      </c>
      <c r="B1327" s="0" t="s">
        <v>1921</v>
      </c>
      <c r="C1327" s="0" t="s">
        <v>589</v>
      </c>
      <c r="D1327" s="0" t="s">
        <v>590</v>
      </c>
      <c r="E1327" s="291" t="n">
        <v>200.63</v>
      </c>
    </row>
    <row r="1328" customFormat="false" ht="15" hidden="false" customHeight="false" outlineLevel="0" collapsed="false">
      <c r="A1328" s="0" t="n">
        <v>12008</v>
      </c>
      <c r="B1328" s="0" t="s">
        <v>1922</v>
      </c>
      <c r="C1328" s="0" t="s">
        <v>589</v>
      </c>
      <c r="D1328" s="0" t="s">
        <v>590</v>
      </c>
      <c r="E1328" s="291" t="n">
        <v>107.64</v>
      </c>
    </row>
    <row r="1329" customFormat="false" ht="15" hidden="false" customHeight="false" outlineLevel="0" collapsed="false">
      <c r="A1329" s="0" t="n">
        <v>2582</v>
      </c>
      <c r="B1329" s="0" t="s">
        <v>1923</v>
      </c>
      <c r="C1329" s="0" t="s">
        <v>589</v>
      </c>
      <c r="D1329" s="0" t="s">
        <v>590</v>
      </c>
      <c r="E1329" s="291" t="n">
        <v>32.05</v>
      </c>
    </row>
    <row r="1330" customFormat="false" ht="15" hidden="false" customHeight="false" outlineLevel="0" collapsed="false">
      <c r="A1330" s="0" t="n">
        <v>2597</v>
      </c>
      <c r="B1330" s="0" t="s">
        <v>1924</v>
      </c>
      <c r="C1330" s="0" t="s">
        <v>589</v>
      </c>
      <c r="D1330" s="0" t="s">
        <v>590</v>
      </c>
      <c r="E1330" s="291" t="n">
        <v>27.47</v>
      </c>
    </row>
    <row r="1331" customFormat="false" ht="15" hidden="false" customHeight="false" outlineLevel="0" collapsed="false">
      <c r="A1331" s="0" t="n">
        <v>2579</v>
      </c>
      <c r="B1331" s="0" t="s">
        <v>1925</v>
      </c>
      <c r="C1331" s="0" t="s">
        <v>589</v>
      </c>
      <c r="D1331" s="0" t="s">
        <v>590</v>
      </c>
      <c r="E1331" s="291" t="n">
        <v>13.08</v>
      </c>
    </row>
    <row r="1332" customFormat="false" ht="15" hidden="false" customHeight="false" outlineLevel="0" collapsed="false">
      <c r="A1332" s="0" t="n">
        <v>2581</v>
      </c>
      <c r="B1332" s="0" t="s">
        <v>1926</v>
      </c>
      <c r="C1332" s="0" t="s">
        <v>589</v>
      </c>
      <c r="D1332" s="0" t="s">
        <v>590</v>
      </c>
      <c r="E1332" s="291" t="n">
        <v>16.74</v>
      </c>
    </row>
    <row r="1333" customFormat="false" ht="15" hidden="false" customHeight="false" outlineLevel="0" collapsed="false">
      <c r="A1333" s="0" t="n">
        <v>2596</v>
      </c>
      <c r="B1333" s="0" t="s">
        <v>1927</v>
      </c>
      <c r="C1333" s="0" t="s">
        <v>589</v>
      </c>
      <c r="D1333" s="0" t="s">
        <v>590</v>
      </c>
      <c r="E1333" s="291" t="n">
        <v>49.5</v>
      </c>
    </row>
    <row r="1334" customFormat="false" ht="15" hidden="false" customHeight="false" outlineLevel="0" collapsed="false">
      <c r="A1334" s="0" t="n">
        <v>2580</v>
      </c>
      <c r="B1334" s="0" t="s">
        <v>1928</v>
      </c>
      <c r="C1334" s="0" t="s">
        <v>589</v>
      </c>
      <c r="D1334" s="0" t="s">
        <v>590</v>
      </c>
      <c r="E1334" s="291" t="n">
        <v>14.33</v>
      </c>
    </row>
    <row r="1335" customFormat="false" ht="15" hidden="false" customHeight="false" outlineLevel="0" collapsed="false">
      <c r="A1335" s="0" t="n">
        <v>2583</v>
      </c>
      <c r="B1335" s="0" t="s">
        <v>1929</v>
      </c>
      <c r="C1335" s="0" t="s">
        <v>589</v>
      </c>
      <c r="D1335" s="0" t="s">
        <v>590</v>
      </c>
      <c r="E1335" s="291" t="n">
        <v>120.4</v>
      </c>
    </row>
    <row r="1336" customFormat="false" ht="15" hidden="false" customHeight="false" outlineLevel="0" collapsed="false">
      <c r="A1336" s="0" t="n">
        <v>2584</v>
      </c>
      <c r="B1336" s="0" t="s">
        <v>1930</v>
      </c>
      <c r="C1336" s="0" t="s">
        <v>589</v>
      </c>
      <c r="D1336" s="0" t="s">
        <v>590</v>
      </c>
      <c r="E1336" s="291" t="n">
        <v>200.43</v>
      </c>
    </row>
    <row r="1337" customFormat="false" ht="15" hidden="false" customHeight="false" outlineLevel="0" collapsed="false">
      <c r="A1337" s="0" t="n">
        <v>12010</v>
      </c>
      <c r="B1337" s="0" t="s">
        <v>1931</v>
      </c>
      <c r="C1337" s="0" t="s">
        <v>589</v>
      </c>
      <c r="D1337" s="0" t="s">
        <v>590</v>
      </c>
      <c r="E1337" s="291" t="n">
        <v>6.54</v>
      </c>
    </row>
    <row r="1338" customFormat="false" ht="15" hidden="false" customHeight="false" outlineLevel="0" collapsed="false">
      <c r="A1338" s="0" t="n">
        <v>39329</v>
      </c>
      <c r="B1338" s="0" t="s">
        <v>1932</v>
      </c>
      <c r="C1338" s="0" t="s">
        <v>589</v>
      </c>
      <c r="D1338" s="0" t="s">
        <v>590</v>
      </c>
      <c r="E1338" s="291" t="n">
        <v>6.84</v>
      </c>
    </row>
    <row r="1339" customFormat="false" ht="15" hidden="false" customHeight="false" outlineLevel="0" collapsed="false">
      <c r="A1339" s="0" t="n">
        <v>39330</v>
      </c>
      <c r="B1339" s="0" t="s">
        <v>1933</v>
      </c>
      <c r="C1339" s="0" t="s">
        <v>589</v>
      </c>
      <c r="D1339" s="0" t="s">
        <v>590</v>
      </c>
      <c r="E1339" s="291" t="n">
        <v>7.19</v>
      </c>
    </row>
    <row r="1340" customFormat="false" ht="15" hidden="false" customHeight="false" outlineLevel="0" collapsed="false">
      <c r="A1340" s="0" t="n">
        <v>39332</v>
      </c>
      <c r="B1340" s="0" t="s">
        <v>1934</v>
      </c>
      <c r="C1340" s="0" t="s">
        <v>589</v>
      </c>
      <c r="D1340" s="0" t="s">
        <v>590</v>
      </c>
      <c r="E1340" s="291" t="n">
        <v>8.04</v>
      </c>
    </row>
    <row r="1341" customFormat="false" ht="15" hidden="false" customHeight="false" outlineLevel="0" collapsed="false">
      <c r="A1341" s="0" t="n">
        <v>39331</v>
      </c>
      <c r="B1341" s="0" t="s">
        <v>1935</v>
      </c>
      <c r="C1341" s="0" t="s">
        <v>589</v>
      </c>
      <c r="D1341" s="0" t="s">
        <v>590</v>
      </c>
      <c r="E1341" s="291" t="n">
        <v>6.4</v>
      </c>
    </row>
    <row r="1342" customFormat="false" ht="15" hidden="false" customHeight="false" outlineLevel="0" collapsed="false">
      <c r="A1342" s="0" t="n">
        <v>39333</v>
      </c>
      <c r="B1342" s="0" t="s">
        <v>1936</v>
      </c>
      <c r="C1342" s="0" t="s">
        <v>589</v>
      </c>
      <c r="D1342" s="0" t="s">
        <v>590</v>
      </c>
      <c r="E1342" s="291" t="n">
        <v>6.24</v>
      </c>
    </row>
    <row r="1343" customFormat="false" ht="15" hidden="false" customHeight="false" outlineLevel="0" collapsed="false">
      <c r="A1343" s="0" t="n">
        <v>39335</v>
      </c>
      <c r="B1343" s="0" t="s">
        <v>1937</v>
      </c>
      <c r="C1343" s="0" t="s">
        <v>589</v>
      </c>
      <c r="D1343" s="0" t="s">
        <v>590</v>
      </c>
      <c r="E1343" s="291" t="n">
        <v>7.22</v>
      </c>
    </row>
    <row r="1344" customFormat="false" ht="15" hidden="false" customHeight="false" outlineLevel="0" collapsed="false">
      <c r="A1344" s="0" t="n">
        <v>39334</v>
      </c>
      <c r="B1344" s="0" t="s">
        <v>1938</v>
      </c>
      <c r="C1344" s="0" t="s">
        <v>589</v>
      </c>
      <c r="D1344" s="0" t="s">
        <v>590</v>
      </c>
      <c r="E1344" s="291" t="n">
        <v>5.74</v>
      </c>
    </row>
    <row r="1345" customFormat="false" ht="15" hidden="false" customHeight="false" outlineLevel="0" collapsed="false">
      <c r="A1345" s="0" t="n">
        <v>12016</v>
      </c>
      <c r="B1345" s="0" t="s">
        <v>1939</v>
      </c>
      <c r="C1345" s="0" t="s">
        <v>589</v>
      </c>
      <c r="D1345" s="0" t="s">
        <v>590</v>
      </c>
      <c r="E1345" s="291" t="n">
        <v>7.2</v>
      </c>
    </row>
    <row r="1346" customFormat="false" ht="15" hidden="false" customHeight="false" outlineLevel="0" collapsed="false">
      <c r="A1346" s="0" t="n">
        <v>12015</v>
      </c>
      <c r="B1346" s="0" t="s">
        <v>1940</v>
      </c>
      <c r="C1346" s="0" t="s">
        <v>589</v>
      </c>
      <c r="D1346" s="0" t="s">
        <v>590</v>
      </c>
      <c r="E1346" s="291" t="n">
        <v>8.38</v>
      </c>
    </row>
    <row r="1347" customFormat="false" ht="15" hidden="false" customHeight="false" outlineLevel="0" collapsed="false">
      <c r="A1347" s="0" t="n">
        <v>12020</v>
      </c>
      <c r="B1347" s="0" t="s">
        <v>1941</v>
      </c>
      <c r="C1347" s="0" t="s">
        <v>589</v>
      </c>
      <c r="D1347" s="0" t="s">
        <v>590</v>
      </c>
      <c r="E1347" s="291" t="n">
        <v>7.2</v>
      </c>
    </row>
    <row r="1348" customFormat="false" ht="15" hidden="false" customHeight="false" outlineLevel="0" collapsed="false">
      <c r="A1348" s="0" t="n">
        <v>12019</v>
      </c>
      <c r="B1348" s="0" t="s">
        <v>1942</v>
      </c>
      <c r="C1348" s="0" t="s">
        <v>589</v>
      </c>
      <c r="D1348" s="0" t="s">
        <v>590</v>
      </c>
      <c r="E1348" s="291" t="n">
        <v>8.38</v>
      </c>
    </row>
    <row r="1349" customFormat="false" ht="15" hidden="false" customHeight="false" outlineLevel="0" collapsed="false">
      <c r="A1349" s="0" t="n">
        <v>39336</v>
      </c>
      <c r="B1349" s="0" t="s">
        <v>1943</v>
      </c>
      <c r="C1349" s="0" t="s">
        <v>589</v>
      </c>
      <c r="D1349" s="0" t="s">
        <v>590</v>
      </c>
      <c r="E1349" s="291" t="n">
        <v>7.19</v>
      </c>
    </row>
    <row r="1350" customFormat="false" ht="15" hidden="false" customHeight="false" outlineLevel="0" collapsed="false">
      <c r="A1350" s="0" t="n">
        <v>39338</v>
      </c>
      <c r="B1350" s="0" t="s">
        <v>1944</v>
      </c>
      <c r="C1350" s="0" t="s">
        <v>589</v>
      </c>
      <c r="D1350" s="0" t="s">
        <v>590</v>
      </c>
      <c r="E1350" s="291" t="n">
        <v>8.04</v>
      </c>
    </row>
    <row r="1351" customFormat="false" ht="15" hidden="false" customHeight="false" outlineLevel="0" collapsed="false">
      <c r="A1351" s="0" t="n">
        <v>39337</v>
      </c>
      <c r="B1351" s="0" t="s">
        <v>1945</v>
      </c>
      <c r="C1351" s="0" t="s">
        <v>589</v>
      </c>
      <c r="D1351" s="0" t="s">
        <v>590</v>
      </c>
      <c r="E1351" s="291" t="n">
        <v>6.4</v>
      </c>
    </row>
    <row r="1352" customFormat="false" ht="15" hidden="false" customHeight="false" outlineLevel="0" collapsed="false">
      <c r="A1352" s="0" t="n">
        <v>39341</v>
      </c>
      <c r="B1352" s="0" t="s">
        <v>1946</v>
      </c>
      <c r="C1352" s="0" t="s">
        <v>589</v>
      </c>
      <c r="D1352" s="0" t="s">
        <v>590</v>
      </c>
      <c r="E1352" s="291" t="n">
        <v>10.48</v>
      </c>
    </row>
    <row r="1353" customFormat="false" ht="15" hidden="false" customHeight="false" outlineLevel="0" collapsed="false">
      <c r="A1353" s="0" t="n">
        <v>39340</v>
      </c>
      <c r="B1353" s="0" t="s">
        <v>1947</v>
      </c>
      <c r="C1353" s="0" t="s">
        <v>589</v>
      </c>
      <c r="D1353" s="0" t="s">
        <v>590</v>
      </c>
      <c r="E1353" s="291" t="n">
        <v>7.69</v>
      </c>
    </row>
    <row r="1354" customFormat="false" ht="15" hidden="false" customHeight="false" outlineLevel="0" collapsed="false">
      <c r="A1354" s="0" t="n">
        <v>12025</v>
      </c>
      <c r="B1354" s="0" t="s">
        <v>1948</v>
      </c>
      <c r="C1354" s="0" t="s">
        <v>589</v>
      </c>
      <c r="D1354" s="0" t="s">
        <v>590</v>
      </c>
      <c r="E1354" s="291" t="n">
        <v>7.95</v>
      </c>
    </row>
    <row r="1355" customFormat="false" ht="15" hidden="false" customHeight="false" outlineLevel="0" collapsed="false">
      <c r="A1355" s="0" t="n">
        <v>39342</v>
      </c>
      <c r="B1355" s="0" t="s">
        <v>1949</v>
      </c>
      <c r="C1355" s="0" t="s">
        <v>589</v>
      </c>
      <c r="D1355" s="0" t="s">
        <v>590</v>
      </c>
      <c r="E1355" s="291" t="n">
        <v>10.48</v>
      </c>
    </row>
    <row r="1356" customFormat="false" ht="15" hidden="false" customHeight="false" outlineLevel="0" collapsed="false">
      <c r="A1356" s="0" t="n">
        <v>39343</v>
      </c>
      <c r="B1356" s="0" t="s">
        <v>1950</v>
      </c>
      <c r="C1356" s="0" t="s">
        <v>589</v>
      </c>
      <c r="D1356" s="0" t="s">
        <v>590</v>
      </c>
      <c r="E1356" s="291" t="n">
        <v>8.85</v>
      </c>
    </row>
    <row r="1357" customFormat="false" ht="15" hidden="false" customHeight="false" outlineLevel="0" collapsed="false">
      <c r="A1357" s="0" t="n">
        <v>39345</v>
      </c>
      <c r="B1357" s="0" t="s">
        <v>1951</v>
      </c>
      <c r="C1357" s="0" t="s">
        <v>589</v>
      </c>
      <c r="D1357" s="0" t="s">
        <v>590</v>
      </c>
      <c r="E1357" s="291" t="n">
        <v>11.98</v>
      </c>
    </row>
    <row r="1358" customFormat="false" ht="15" hidden="false" customHeight="false" outlineLevel="0" collapsed="false">
      <c r="A1358" s="0" t="n">
        <v>39344</v>
      </c>
      <c r="B1358" s="0" t="s">
        <v>1952</v>
      </c>
      <c r="C1358" s="0" t="s">
        <v>589</v>
      </c>
      <c r="D1358" s="0" t="s">
        <v>590</v>
      </c>
      <c r="E1358" s="291" t="n">
        <v>8.55</v>
      </c>
    </row>
    <row r="1359" customFormat="false" ht="15" hidden="false" customHeight="false" outlineLevel="0" collapsed="false">
      <c r="A1359" s="0" t="n">
        <v>12623</v>
      </c>
      <c r="B1359" s="0" t="s">
        <v>1953</v>
      </c>
      <c r="C1359" s="0" t="s">
        <v>636</v>
      </c>
      <c r="D1359" s="0" t="s">
        <v>592</v>
      </c>
      <c r="E1359" s="291" t="n">
        <v>14.18</v>
      </c>
    </row>
    <row r="1360" customFormat="false" ht="15" hidden="false" customHeight="false" outlineLevel="0" collapsed="false">
      <c r="A1360" s="0" t="n">
        <v>34498</v>
      </c>
      <c r="B1360" s="0" t="s">
        <v>1954</v>
      </c>
      <c r="C1360" s="0" t="s">
        <v>589</v>
      </c>
      <c r="D1360" s="0" t="s">
        <v>590</v>
      </c>
      <c r="E1360" s="291" t="n">
        <v>99.77</v>
      </c>
    </row>
    <row r="1361" customFormat="false" ht="15" hidden="false" customHeight="false" outlineLevel="0" collapsed="false">
      <c r="A1361" s="0" t="n">
        <v>13244</v>
      </c>
      <c r="B1361" s="0" t="s">
        <v>1955</v>
      </c>
      <c r="C1361" s="0" t="s">
        <v>589</v>
      </c>
      <c r="D1361" s="0" t="s">
        <v>597</v>
      </c>
      <c r="E1361" s="291" t="n">
        <v>42</v>
      </c>
    </row>
    <row r="1362" customFormat="false" ht="15" hidden="false" customHeight="false" outlineLevel="0" collapsed="false">
      <c r="A1362" s="0" t="n">
        <v>38998</v>
      </c>
      <c r="B1362" s="0" t="s">
        <v>1956</v>
      </c>
      <c r="C1362" s="0" t="s">
        <v>589</v>
      </c>
      <c r="D1362" s="0" t="s">
        <v>592</v>
      </c>
      <c r="E1362" s="291" t="n">
        <v>15.16</v>
      </c>
    </row>
    <row r="1363" customFormat="false" ht="15" hidden="false" customHeight="false" outlineLevel="0" collapsed="false">
      <c r="A1363" s="0" t="n">
        <v>38999</v>
      </c>
      <c r="B1363" s="0" t="s">
        <v>1957</v>
      </c>
      <c r="C1363" s="0" t="s">
        <v>589</v>
      </c>
      <c r="D1363" s="0" t="s">
        <v>592</v>
      </c>
      <c r="E1363" s="291" t="n">
        <v>25.08</v>
      </c>
    </row>
    <row r="1364" customFormat="false" ht="15" hidden="false" customHeight="false" outlineLevel="0" collapsed="false">
      <c r="A1364" s="0" t="n">
        <v>38996</v>
      </c>
      <c r="B1364" s="0" t="s">
        <v>1958</v>
      </c>
      <c r="C1364" s="0" t="s">
        <v>589</v>
      </c>
      <c r="D1364" s="0" t="s">
        <v>592</v>
      </c>
      <c r="E1364" s="291" t="n">
        <v>21.9</v>
      </c>
    </row>
    <row r="1365" customFormat="false" ht="15" hidden="false" customHeight="false" outlineLevel="0" collapsed="false">
      <c r="A1365" s="0" t="n">
        <v>38997</v>
      </c>
      <c r="B1365" s="0" t="s">
        <v>1959</v>
      </c>
      <c r="C1365" s="0" t="s">
        <v>589</v>
      </c>
      <c r="D1365" s="0" t="s">
        <v>592</v>
      </c>
      <c r="E1365" s="291" t="n">
        <v>35.45</v>
      </c>
    </row>
    <row r="1366" customFormat="false" ht="15" hidden="false" customHeight="false" outlineLevel="0" collapsed="false">
      <c r="A1366" s="0" t="n">
        <v>39600</v>
      </c>
      <c r="B1366" s="0" t="s">
        <v>1960</v>
      </c>
      <c r="C1366" s="0" t="s">
        <v>589</v>
      </c>
      <c r="D1366" s="0" t="s">
        <v>590</v>
      </c>
      <c r="E1366" s="291" t="n">
        <v>16.2</v>
      </c>
    </row>
    <row r="1367" customFormat="false" ht="15" hidden="false" customHeight="false" outlineLevel="0" collapsed="false">
      <c r="A1367" s="0" t="n">
        <v>39601</v>
      </c>
      <c r="B1367" s="0" t="s">
        <v>1961</v>
      </c>
      <c r="C1367" s="0" t="s">
        <v>589</v>
      </c>
      <c r="D1367" s="0" t="s">
        <v>590</v>
      </c>
      <c r="E1367" s="291" t="n">
        <v>34.37</v>
      </c>
    </row>
    <row r="1368" customFormat="false" ht="15" hidden="false" customHeight="false" outlineLevel="0" collapsed="false">
      <c r="A1368" s="0" t="n">
        <v>39862</v>
      </c>
      <c r="B1368" s="0" t="s">
        <v>1962</v>
      </c>
      <c r="C1368" s="0" t="s">
        <v>589</v>
      </c>
      <c r="D1368" s="0" t="s">
        <v>592</v>
      </c>
      <c r="E1368" s="291" t="n">
        <v>14.86</v>
      </c>
    </row>
    <row r="1369" customFormat="false" ht="15" hidden="false" customHeight="false" outlineLevel="0" collapsed="false">
      <c r="A1369" s="0" t="n">
        <v>39863</v>
      </c>
      <c r="B1369" s="0" t="s">
        <v>1963</v>
      </c>
      <c r="C1369" s="0" t="s">
        <v>589</v>
      </c>
      <c r="D1369" s="0" t="s">
        <v>592</v>
      </c>
      <c r="E1369" s="291" t="n">
        <v>15.06</v>
      </c>
    </row>
    <row r="1370" customFormat="false" ht="15" hidden="false" customHeight="false" outlineLevel="0" collapsed="false">
      <c r="A1370" s="0" t="n">
        <v>39864</v>
      </c>
      <c r="B1370" s="0" t="s">
        <v>1964</v>
      </c>
      <c r="C1370" s="0" t="s">
        <v>589</v>
      </c>
      <c r="D1370" s="0" t="s">
        <v>592</v>
      </c>
      <c r="E1370" s="291" t="n">
        <v>18.69</v>
      </c>
    </row>
    <row r="1371" customFormat="false" ht="15" hidden="false" customHeight="false" outlineLevel="0" collapsed="false">
      <c r="A1371" s="0" t="n">
        <v>39865</v>
      </c>
      <c r="B1371" s="0" t="s">
        <v>1965</v>
      </c>
      <c r="C1371" s="0" t="s">
        <v>589</v>
      </c>
      <c r="D1371" s="0" t="s">
        <v>592</v>
      </c>
      <c r="E1371" s="291" t="n">
        <v>26.35</v>
      </c>
    </row>
    <row r="1372" customFormat="false" ht="15" hidden="false" customHeight="false" outlineLevel="0" collapsed="false">
      <c r="A1372" s="0" t="n">
        <v>2517</v>
      </c>
      <c r="B1372" s="0" t="s">
        <v>1966</v>
      </c>
      <c r="C1372" s="0" t="s">
        <v>589</v>
      </c>
      <c r="D1372" s="0" t="s">
        <v>590</v>
      </c>
      <c r="E1372" s="291" t="n">
        <v>19.97</v>
      </c>
    </row>
    <row r="1373" customFormat="false" ht="15" hidden="false" customHeight="false" outlineLevel="0" collapsed="false">
      <c r="A1373" s="0" t="n">
        <v>2522</v>
      </c>
      <c r="B1373" s="0" t="s">
        <v>1967</v>
      </c>
      <c r="C1373" s="0" t="s">
        <v>589</v>
      </c>
      <c r="D1373" s="0" t="s">
        <v>590</v>
      </c>
      <c r="E1373" s="291" t="n">
        <v>12.9</v>
      </c>
    </row>
    <row r="1374" customFormat="false" ht="15" hidden="false" customHeight="false" outlineLevel="0" collapsed="false">
      <c r="A1374" s="0" t="n">
        <v>2548</v>
      </c>
      <c r="B1374" s="0" t="s">
        <v>1968</v>
      </c>
      <c r="C1374" s="0" t="s">
        <v>589</v>
      </c>
      <c r="D1374" s="0" t="s">
        <v>590</v>
      </c>
      <c r="E1374" s="291" t="n">
        <v>7.93</v>
      </c>
    </row>
    <row r="1375" customFormat="false" ht="15" hidden="false" customHeight="false" outlineLevel="0" collapsed="false">
      <c r="A1375" s="0" t="n">
        <v>2516</v>
      </c>
      <c r="B1375" s="0" t="s">
        <v>1969</v>
      </c>
      <c r="C1375" s="0" t="s">
        <v>589</v>
      </c>
      <c r="D1375" s="0" t="s">
        <v>590</v>
      </c>
      <c r="E1375" s="291" t="n">
        <v>10.36</v>
      </c>
    </row>
    <row r="1376" customFormat="false" ht="15" hidden="false" customHeight="false" outlineLevel="0" collapsed="false">
      <c r="A1376" s="0" t="n">
        <v>2518</v>
      </c>
      <c r="B1376" s="0" t="s">
        <v>1970</v>
      </c>
      <c r="C1376" s="0" t="s">
        <v>589</v>
      </c>
      <c r="D1376" s="0" t="s">
        <v>590</v>
      </c>
      <c r="E1376" s="291" t="n">
        <v>95.05</v>
      </c>
    </row>
    <row r="1377" customFormat="false" ht="15" hidden="false" customHeight="false" outlineLevel="0" collapsed="false">
      <c r="A1377" s="0" t="n">
        <v>2521</v>
      </c>
      <c r="B1377" s="0" t="s">
        <v>1971</v>
      </c>
      <c r="C1377" s="0" t="s">
        <v>589</v>
      </c>
      <c r="D1377" s="0" t="s">
        <v>590</v>
      </c>
      <c r="E1377" s="291" t="n">
        <v>40.46</v>
      </c>
    </row>
    <row r="1378" customFormat="false" ht="15" hidden="false" customHeight="false" outlineLevel="0" collapsed="false">
      <c r="A1378" s="0" t="n">
        <v>2515</v>
      </c>
      <c r="B1378" s="0" t="s">
        <v>1972</v>
      </c>
      <c r="C1378" s="0" t="s">
        <v>589</v>
      </c>
      <c r="D1378" s="0" t="s">
        <v>590</v>
      </c>
      <c r="E1378" s="291" t="n">
        <v>8.62</v>
      </c>
    </row>
    <row r="1379" customFormat="false" ht="15" hidden="false" customHeight="false" outlineLevel="0" collapsed="false">
      <c r="A1379" s="0" t="n">
        <v>2519</v>
      </c>
      <c r="B1379" s="0" t="s">
        <v>1973</v>
      </c>
      <c r="C1379" s="0" t="s">
        <v>589</v>
      </c>
      <c r="D1379" s="0" t="s">
        <v>590</v>
      </c>
      <c r="E1379" s="291" t="n">
        <v>114.61</v>
      </c>
    </row>
    <row r="1380" customFormat="false" ht="15" hidden="false" customHeight="false" outlineLevel="0" collapsed="false">
      <c r="A1380" s="0" t="n">
        <v>2520</v>
      </c>
      <c r="B1380" s="0" t="s">
        <v>1974</v>
      </c>
      <c r="C1380" s="0" t="s">
        <v>589</v>
      </c>
      <c r="D1380" s="0" t="s">
        <v>590</v>
      </c>
      <c r="E1380" s="291" t="n">
        <v>210.95</v>
      </c>
    </row>
    <row r="1381" customFormat="false" ht="15" hidden="false" customHeight="false" outlineLevel="0" collapsed="false">
      <c r="A1381" s="0" t="n">
        <v>1602</v>
      </c>
      <c r="B1381" s="0" t="s">
        <v>1975</v>
      </c>
      <c r="C1381" s="0" t="s">
        <v>589</v>
      </c>
      <c r="D1381" s="0" t="s">
        <v>590</v>
      </c>
      <c r="E1381" s="291" t="n">
        <v>47.21</v>
      </c>
    </row>
    <row r="1382" customFormat="false" ht="15" hidden="false" customHeight="false" outlineLevel="0" collapsed="false">
      <c r="A1382" s="0" t="n">
        <v>1601</v>
      </c>
      <c r="B1382" s="0" t="s">
        <v>1976</v>
      </c>
      <c r="C1382" s="0" t="s">
        <v>589</v>
      </c>
      <c r="D1382" s="0" t="s">
        <v>590</v>
      </c>
      <c r="E1382" s="291" t="n">
        <v>42.08</v>
      </c>
    </row>
    <row r="1383" customFormat="false" ht="15" hidden="false" customHeight="false" outlineLevel="0" collapsed="false">
      <c r="A1383" s="0" t="n">
        <v>1598</v>
      </c>
      <c r="B1383" s="0" t="s">
        <v>1977</v>
      </c>
      <c r="C1383" s="0" t="s">
        <v>589</v>
      </c>
      <c r="D1383" s="0" t="s">
        <v>590</v>
      </c>
      <c r="E1383" s="291" t="n">
        <v>12.45</v>
      </c>
    </row>
    <row r="1384" customFormat="false" ht="15" hidden="false" customHeight="false" outlineLevel="0" collapsed="false">
      <c r="A1384" s="0" t="n">
        <v>1600</v>
      </c>
      <c r="B1384" s="0" t="s">
        <v>1978</v>
      </c>
      <c r="C1384" s="0" t="s">
        <v>589</v>
      </c>
      <c r="D1384" s="0" t="s">
        <v>590</v>
      </c>
      <c r="E1384" s="291" t="n">
        <v>18.38</v>
      </c>
    </row>
    <row r="1385" customFormat="false" ht="15" hidden="false" customHeight="false" outlineLevel="0" collapsed="false">
      <c r="A1385" s="0" t="n">
        <v>1603</v>
      </c>
      <c r="B1385" s="0" t="s">
        <v>1979</v>
      </c>
      <c r="C1385" s="0" t="s">
        <v>589</v>
      </c>
      <c r="D1385" s="0" t="s">
        <v>590</v>
      </c>
      <c r="E1385" s="291" t="n">
        <v>71.28</v>
      </c>
    </row>
    <row r="1386" customFormat="false" ht="15" hidden="false" customHeight="false" outlineLevel="0" collapsed="false">
      <c r="A1386" s="0" t="n">
        <v>1599</v>
      </c>
      <c r="B1386" s="0" t="s">
        <v>1980</v>
      </c>
      <c r="C1386" s="0" t="s">
        <v>589</v>
      </c>
      <c r="D1386" s="0" t="s">
        <v>590</v>
      </c>
      <c r="E1386" s="291" t="n">
        <v>14.45</v>
      </c>
    </row>
    <row r="1387" customFormat="false" ht="15" hidden="false" customHeight="false" outlineLevel="0" collapsed="false">
      <c r="A1387" s="0" t="n">
        <v>1597</v>
      </c>
      <c r="B1387" s="0" t="s">
        <v>1981</v>
      </c>
      <c r="C1387" s="0" t="s">
        <v>589</v>
      </c>
      <c r="D1387" s="0" t="s">
        <v>590</v>
      </c>
      <c r="E1387" s="291" t="n">
        <v>11.71</v>
      </c>
    </row>
    <row r="1388" customFormat="false" ht="15" hidden="false" customHeight="false" outlineLevel="0" collapsed="false">
      <c r="A1388" s="0" t="n">
        <v>39602</v>
      </c>
      <c r="B1388" s="0" t="s">
        <v>1982</v>
      </c>
      <c r="C1388" s="0" t="s">
        <v>589</v>
      </c>
      <c r="D1388" s="0" t="s">
        <v>590</v>
      </c>
      <c r="E1388" s="291" t="n">
        <v>1.72</v>
      </c>
    </row>
    <row r="1389" customFormat="false" ht="15" hidden="false" customHeight="false" outlineLevel="0" collapsed="false">
      <c r="A1389" s="0" t="n">
        <v>39603</v>
      </c>
      <c r="B1389" s="0" t="s">
        <v>1983</v>
      </c>
      <c r="C1389" s="0" t="s">
        <v>589</v>
      </c>
      <c r="D1389" s="0" t="s">
        <v>590</v>
      </c>
      <c r="E1389" s="291" t="n">
        <v>3.66</v>
      </c>
    </row>
    <row r="1390" customFormat="false" ht="15" hidden="false" customHeight="false" outlineLevel="0" collapsed="false">
      <c r="A1390" s="0" t="n">
        <v>11821</v>
      </c>
      <c r="B1390" s="0" t="s">
        <v>1984</v>
      </c>
      <c r="C1390" s="0" t="s">
        <v>589</v>
      </c>
      <c r="D1390" s="0" t="s">
        <v>590</v>
      </c>
      <c r="E1390" s="291" t="n">
        <v>9.61</v>
      </c>
    </row>
    <row r="1391" customFormat="false" ht="15" hidden="false" customHeight="false" outlineLevel="0" collapsed="false">
      <c r="A1391" s="0" t="n">
        <v>1562</v>
      </c>
      <c r="B1391" s="0" t="s">
        <v>1985</v>
      </c>
      <c r="C1391" s="0" t="s">
        <v>589</v>
      </c>
      <c r="D1391" s="0" t="s">
        <v>590</v>
      </c>
      <c r="E1391" s="291" t="n">
        <v>15.75</v>
      </c>
    </row>
    <row r="1392" customFormat="false" ht="15" hidden="false" customHeight="false" outlineLevel="0" collapsed="false">
      <c r="A1392" s="0" t="n">
        <v>1563</v>
      </c>
      <c r="B1392" s="0" t="s">
        <v>1986</v>
      </c>
      <c r="C1392" s="0" t="s">
        <v>589</v>
      </c>
      <c r="D1392" s="0" t="s">
        <v>590</v>
      </c>
      <c r="E1392" s="291" t="n">
        <v>21.13</v>
      </c>
    </row>
    <row r="1393" customFormat="false" ht="15" hidden="false" customHeight="false" outlineLevel="0" collapsed="false">
      <c r="A1393" s="0" t="n">
        <v>11856</v>
      </c>
      <c r="B1393" s="0" t="s">
        <v>1987</v>
      </c>
      <c r="C1393" s="0" t="s">
        <v>589</v>
      </c>
      <c r="D1393" s="0" t="s">
        <v>597</v>
      </c>
      <c r="E1393" s="291" t="n">
        <v>6.3</v>
      </c>
    </row>
    <row r="1394" customFormat="false" ht="15" hidden="false" customHeight="false" outlineLevel="0" collapsed="false">
      <c r="A1394" s="0" t="n">
        <v>11857</v>
      </c>
      <c r="B1394" s="0" t="s">
        <v>1988</v>
      </c>
      <c r="C1394" s="0" t="s">
        <v>589</v>
      </c>
      <c r="D1394" s="0" t="s">
        <v>590</v>
      </c>
      <c r="E1394" s="291" t="n">
        <v>33.15</v>
      </c>
    </row>
    <row r="1395" customFormat="false" ht="15" hidden="false" customHeight="false" outlineLevel="0" collapsed="false">
      <c r="A1395" s="0" t="n">
        <v>11858</v>
      </c>
      <c r="B1395" s="0" t="s">
        <v>1989</v>
      </c>
      <c r="C1395" s="0" t="s">
        <v>589</v>
      </c>
      <c r="D1395" s="0" t="s">
        <v>590</v>
      </c>
      <c r="E1395" s="291" t="n">
        <v>41.15</v>
      </c>
    </row>
    <row r="1396" customFormat="false" ht="15" hidden="false" customHeight="false" outlineLevel="0" collapsed="false">
      <c r="A1396" s="0" t="n">
        <v>1539</v>
      </c>
      <c r="B1396" s="0" t="s">
        <v>1990</v>
      </c>
      <c r="C1396" s="0" t="s">
        <v>589</v>
      </c>
      <c r="D1396" s="0" t="s">
        <v>590</v>
      </c>
      <c r="E1396" s="291" t="n">
        <v>7.4</v>
      </c>
    </row>
    <row r="1397" customFormat="false" ht="15" hidden="false" customHeight="false" outlineLevel="0" collapsed="false">
      <c r="A1397" s="0" t="n">
        <v>11859</v>
      </c>
      <c r="B1397" s="0" t="s">
        <v>1991</v>
      </c>
      <c r="C1397" s="0" t="s">
        <v>589</v>
      </c>
      <c r="D1397" s="0" t="s">
        <v>590</v>
      </c>
      <c r="E1397" s="291" t="n">
        <v>55.99</v>
      </c>
    </row>
    <row r="1398" customFormat="false" ht="15" hidden="false" customHeight="false" outlineLevel="0" collapsed="false">
      <c r="A1398" s="0" t="n">
        <v>1550</v>
      </c>
      <c r="B1398" s="0" t="s">
        <v>1992</v>
      </c>
      <c r="C1398" s="0" t="s">
        <v>589</v>
      </c>
      <c r="D1398" s="0" t="s">
        <v>590</v>
      </c>
      <c r="E1398" s="291" t="n">
        <v>7.81</v>
      </c>
    </row>
    <row r="1399" customFormat="false" ht="15" hidden="false" customHeight="false" outlineLevel="0" collapsed="false">
      <c r="A1399" s="0" t="n">
        <v>11854</v>
      </c>
      <c r="B1399" s="0" t="s">
        <v>1993</v>
      </c>
      <c r="C1399" s="0" t="s">
        <v>589</v>
      </c>
      <c r="D1399" s="0" t="s">
        <v>590</v>
      </c>
      <c r="E1399" s="291" t="n">
        <v>9.76</v>
      </c>
    </row>
    <row r="1400" customFormat="false" ht="15" hidden="false" customHeight="false" outlineLevel="0" collapsed="false">
      <c r="A1400" s="0" t="n">
        <v>11862</v>
      </c>
      <c r="B1400" s="0" t="s">
        <v>1994</v>
      </c>
      <c r="C1400" s="0" t="s">
        <v>589</v>
      </c>
      <c r="D1400" s="0" t="s">
        <v>590</v>
      </c>
      <c r="E1400" s="291" t="n">
        <v>13.69</v>
      </c>
    </row>
    <row r="1401" customFormat="false" ht="15" hidden="false" customHeight="false" outlineLevel="0" collapsed="false">
      <c r="A1401" s="0" t="n">
        <v>11863</v>
      </c>
      <c r="B1401" s="0" t="s">
        <v>1995</v>
      </c>
      <c r="C1401" s="0" t="s">
        <v>589</v>
      </c>
      <c r="D1401" s="0" t="s">
        <v>590</v>
      </c>
      <c r="E1401" s="291" t="n">
        <v>5.53</v>
      </c>
    </row>
    <row r="1402" customFormat="false" ht="15" hidden="false" customHeight="false" outlineLevel="0" collapsed="false">
      <c r="A1402" s="0" t="n">
        <v>11855</v>
      </c>
      <c r="B1402" s="0" t="s">
        <v>1996</v>
      </c>
      <c r="C1402" s="0" t="s">
        <v>589</v>
      </c>
      <c r="D1402" s="0" t="s">
        <v>590</v>
      </c>
      <c r="E1402" s="291" t="n">
        <v>20.43</v>
      </c>
    </row>
    <row r="1403" customFormat="false" ht="15" hidden="false" customHeight="false" outlineLevel="0" collapsed="false">
      <c r="A1403" s="0" t="n">
        <v>11864</v>
      </c>
      <c r="B1403" s="0" t="s">
        <v>1997</v>
      </c>
      <c r="C1403" s="0" t="s">
        <v>589</v>
      </c>
      <c r="D1403" s="0" t="s">
        <v>590</v>
      </c>
      <c r="E1403" s="291" t="n">
        <v>30.89</v>
      </c>
    </row>
    <row r="1404" customFormat="false" ht="15" hidden="false" customHeight="false" outlineLevel="0" collapsed="false">
      <c r="A1404" s="0" t="n">
        <v>2527</v>
      </c>
      <c r="B1404" s="0" t="s">
        <v>1998</v>
      </c>
      <c r="C1404" s="0" t="s">
        <v>589</v>
      </c>
      <c r="D1404" s="0" t="s">
        <v>590</v>
      </c>
      <c r="E1404" s="291" t="n">
        <v>7.14</v>
      </c>
    </row>
    <row r="1405" customFormat="false" ht="15" hidden="false" customHeight="false" outlineLevel="0" collapsed="false">
      <c r="A1405" s="0" t="n">
        <v>2526</v>
      </c>
      <c r="B1405" s="0" t="s">
        <v>1999</v>
      </c>
      <c r="C1405" s="0" t="s">
        <v>589</v>
      </c>
      <c r="D1405" s="0" t="s">
        <v>590</v>
      </c>
      <c r="E1405" s="291" t="n">
        <v>4.58</v>
      </c>
    </row>
    <row r="1406" customFormat="false" ht="15" hidden="false" customHeight="false" outlineLevel="0" collapsed="false">
      <c r="A1406" s="0" t="n">
        <v>2487</v>
      </c>
      <c r="B1406" s="0" t="s">
        <v>2000</v>
      </c>
      <c r="C1406" s="0" t="s">
        <v>589</v>
      </c>
      <c r="D1406" s="0" t="s">
        <v>590</v>
      </c>
      <c r="E1406" s="291" t="n">
        <v>1.56</v>
      </c>
    </row>
    <row r="1407" customFormat="false" ht="15" hidden="false" customHeight="false" outlineLevel="0" collapsed="false">
      <c r="A1407" s="0" t="n">
        <v>2483</v>
      </c>
      <c r="B1407" s="0" t="s">
        <v>2001</v>
      </c>
      <c r="C1407" s="0" t="s">
        <v>589</v>
      </c>
      <c r="D1407" s="0" t="s">
        <v>590</v>
      </c>
      <c r="E1407" s="291" t="n">
        <v>3.26</v>
      </c>
    </row>
    <row r="1408" customFormat="false" ht="15" hidden="false" customHeight="false" outlineLevel="0" collapsed="false">
      <c r="A1408" s="0" t="n">
        <v>2528</v>
      </c>
      <c r="B1408" s="0" t="s">
        <v>2002</v>
      </c>
      <c r="C1408" s="0" t="s">
        <v>589</v>
      </c>
      <c r="D1408" s="0" t="s">
        <v>590</v>
      </c>
      <c r="E1408" s="291" t="n">
        <v>17.98</v>
      </c>
    </row>
    <row r="1409" customFormat="false" ht="15" hidden="false" customHeight="false" outlineLevel="0" collapsed="false">
      <c r="A1409" s="0" t="n">
        <v>2489</v>
      </c>
      <c r="B1409" s="0" t="s">
        <v>2003</v>
      </c>
      <c r="C1409" s="0" t="s">
        <v>589</v>
      </c>
      <c r="D1409" s="0" t="s">
        <v>590</v>
      </c>
      <c r="E1409" s="291" t="n">
        <v>7.92</v>
      </c>
    </row>
    <row r="1410" customFormat="false" ht="15" hidden="false" customHeight="false" outlineLevel="0" collapsed="false">
      <c r="A1410" s="0" t="n">
        <v>2488</v>
      </c>
      <c r="B1410" s="0" t="s">
        <v>2004</v>
      </c>
      <c r="C1410" s="0" t="s">
        <v>589</v>
      </c>
      <c r="D1410" s="0" t="s">
        <v>590</v>
      </c>
      <c r="E1410" s="291" t="n">
        <v>1.83</v>
      </c>
    </row>
    <row r="1411" customFormat="false" ht="15" hidden="false" customHeight="false" outlineLevel="0" collapsed="false">
      <c r="A1411" s="0" t="n">
        <v>2484</v>
      </c>
      <c r="B1411" s="0" t="s">
        <v>2005</v>
      </c>
      <c r="C1411" s="0" t="s">
        <v>589</v>
      </c>
      <c r="D1411" s="0" t="s">
        <v>590</v>
      </c>
      <c r="E1411" s="291" t="n">
        <v>26.12</v>
      </c>
    </row>
    <row r="1412" customFormat="false" ht="15" hidden="false" customHeight="false" outlineLevel="0" collapsed="false">
      <c r="A1412" s="0" t="n">
        <v>2485</v>
      </c>
      <c r="B1412" s="0" t="s">
        <v>2006</v>
      </c>
      <c r="C1412" s="0" t="s">
        <v>589</v>
      </c>
      <c r="D1412" s="0" t="s">
        <v>590</v>
      </c>
      <c r="E1412" s="291" t="n">
        <v>40.94</v>
      </c>
    </row>
    <row r="1413" customFormat="false" ht="15" hidden="false" customHeight="false" outlineLevel="0" collapsed="false">
      <c r="A1413" s="0" t="n">
        <v>38005</v>
      </c>
      <c r="B1413" s="0" t="s">
        <v>2007</v>
      </c>
      <c r="C1413" s="0" t="s">
        <v>589</v>
      </c>
      <c r="D1413" s="0" t="s">
        <v>592</v>
      </c>
      <c r="E1413" s="291" t="n">
        <v>16.98</v>
      </c>
    </row>
    <row r="1414" customFormat="false" ht="15" hidden="false" customHeight="false" outlineLevel="0" collapsed="false">
      <c r="A1414" s="0" t="n">
        <v>38006</v>
      </c>
      <c r="B1414" s="0" t="s">
        <v>2008</v>
      </c>
      <c r="C1414" s="0" t="s">
        <v>589</v>
      </c>
      <c r="D1414" s="0" t="s">
        <v>592</v>
      </c>
      <c r="E1414" s="291" t="n">
        <v>20.84</v>
      </c>
    </row>
    <row r="1415" customFormat="false" ht="15" hidden="false" customHeight="false" outlineLevel="0" collapsed="false">
      <c r="A1415" s="0" t="n">
        <v>38428</v>
      </c>
      <c r="B1415" s="0" t="s">
        <v>2009</v>
      </c>
      <c r="C1415" s="0" t="s">
        <v>589</v>
      </c>
      <c r="D1415" s="0" t="s">
        <v>592</v>
      </c>
      <c r="E1415" s="291" t="n">
        <v>19.52</v>
      </c>
    </row>
    <row r="1416" customFormat="false" ht="15" hidden="false" customHeight="false" outlineLevel="0" collapsed="false">
      <c r="A1416" s="0" t="n">
        <v>38007</v>
      </c>
      <c r="B1416" s="0" t="s">
        <v>2010</v>
      </c>
      <c r="C1416" s="0" t="s">
        <v>589</v>
      </c>
      <c r="D1416" s="0" t="s">
        <v>592</v>
      </c>
      <c r="E1416" s="291" t="n">
        <v>31.89</v>
      </c>
    </row>
    <row r="1417" customFormat="false" ht="15" hidden="false" customHeight="false" outlineLevel="0" collapsed="false">
      <c r="A1417" s="0" t="n">
        <v>38008</v>
      </c>
      <c r="B1417" s="0" t="s">
        <v>2011</v>
      </c>
      <c r="C1417" s="0" t="s">
        <v>589</v>
      </c>
      <c r="D1417" s="0" t="s">
        <v>592</v>
      </c>
      <c r="E1417" s="291" t="n">
        <v>128.45</v>
      </c>
    </row>
    <row r="1418" customFormat="false" ht="15" hidden="false" customHeight="false" outlineLevel="0" collapsed="false">
      <c r="A1418" s="0" t="n">
        <v>38009</v>
      </c>
      <c r="B1418" s="0" t="s">
        <v>2012</v>
      </c>
      <c r="C1418" s="0" t="s">
        <v>589</v>
      </c>
      <c r="D1418" s="0" t="s">
        <v>592</v>
      </c>
      <c r="E1418" s="291" t="n">
        <v>156.98</v>
      </c>
    </row>
    <row r="1419" customFormat="false" ht="15" hidden="false" customHeight="false" outlineLevel="0" collapsed="false">
      <c r="A1419" s="0" t="n">
        <v>39279</v>
      </c>
      <c r="B1419" s="0" t="s">
        <v>2013</v>
      </c>
      <c r="C1419" s="0" t="s">
        <v>589</v>
      </c>
      <c r="D1419" s="0" t="s">
        <v>592</v>
      </c>
      <c r="E1419" s="291" t="n">
        <v>11.03</v>
      </c>
    </row>
    <row r="1420" customFormat="false" ht="15" hidden="false" customHeight="false" outlineLevel="0" collapsed="false">
      <c r="A1420" s="0" t="n">
        <v>38845</v>
      </c>
      <c r="B1420" s="0" t="s">
        <v>2014</v>
      </c>
      <c r="C1420" s="0" t="s">
        <v>589</v>
      </c>
      <c r="D1420" s="0" t="s">
        <v>592</v>
      </c>
      <c r="E1420" s="291" t="n">
        <v>15.96</v>
      </c>
    </row>
    <row r="1421" customFormat="false" ht="15" hidden="false" customHeight="false" outlineLevel="0" collapsed="false">
      <c r="A1421" s="0" t="n">
        <v>39280</v>
      </c>
      <c r="B1421" s="0" t="s">
        <v>2015</v>
      </c>
      <c r="C1421" s="0" t="s">
        <v>589</v>
      </c>
      <c r="D1421" s="0" t="s">
        <v>592</v>
      </c>
      <c r="E1421" s="291" t="n">
        <v>14.3</v>
      </c>
    </row>
    <row r="1422" customFormat="false" ht="15" hidden="false" customHeight="false" outlineLevel="0" collapsed="false">
      <c r="A1422" s="0" t="n">
        <v>39281</v>
      </c>
      <c r="B1422" s="0" t="s">
        <v>2016</v>
      </c>
      <c r="C1422" s="0" t="s">
        <v>589</v>
      </c>
      <c r="D1422" s="0" t="s">
        <v>592</v>
      </c>
      <c r="E1422" s="291" t="n">
        <v>18.83</v>
      </c>
    </row>
    <row r="1423" customFormat="false" ht="15" hidden="false" customHeight="false" outlineLevel="0" collapsed="false">
      <c r="A1423" s="0" t="n">
        <v>38849</v>
      </c>
      <c r="B1423" s="0" t="s">
        <v>2017</v>
      </c>
      <c r="C1423" s="0" t="s">
        <v>589</v>
      </c>
      <c r="D1423" s="0" t="s">
        <v>592</v>
      </c>
      <c r="E1423" s="291" t="n">
        <v>16.13</v>
      </c>
    </row>
    <row r="1424" customFormat="false" ht="15" hidden="false" customHeight="false" outlineLevel="0" collapsed="false">
      <c r="A1424" s="0" t="n">
        <v>39282</v>
      </c>
      <c r="B1424" s="0" t="s">
        <v>2018</v>
      </c>
      <c r="C1424" s="0" t="s">
        <v>589</v>
      </c>
      <c r="D1424" s="0" t="s">
        <v>592</v>
      </c>
      <c r="E1424" s="291" t="n">
        <v>19.28</v>
      </c>
    </row>
    <row r="1425" customFormat="false" ht="15" hidden="false" customHeight="false" outlineLevel="0" collapsed="false">
      <c r="A1425" s="0" t="n">
        <v>38852</v>
      </c>
      <c r="B1425" s="0" t="s">
        <v>2019</v>
      </c>
      <c r="C1425" s="0" t="s">
        <v>589</v>
      </c>
      <c r="D1425" s="0" t="s">
        <v>592</v>
      </c>
      <c r="E1425" s="291" t="n">
        <v>26.23</v>
      </c>
    </row>
    <row r="1426" customFormat="false" ht="15" hidden="false" customHeight="false" outlineLevel="0" collapsed="false">
      <c r="A1426" s="0" t="n">
        <v>38844</v>
      </c>
      <c r="B1426" s="0" t="s">
        <v>2020</v>
      </c>
      <c r="C1426" s="0" t="s">
        <v>589</v>
      </c>
      <c r="D1426" s="0" t="s">
        <v>592</v>
      </c>
      <c r="E1426" s="291" t="n">
        <v>8.06</v>
      </c>
    </row>
    <row r="1427" customFormat="false" ht="15" hidden="false" customHeight="false" outlineLevel="0" collapsed="false">
      <c r="A1427" s="0" t="n">
        <v>38846</v>
      </c>
      <c r="B1427" s="0" t="s">
        <v>2021</v>
      </c>
      <c r="C1427" s="0" t="s">
        <v>589</v>
      </c>
      <c r="D1427" s="0" t="s">
        <v>592</v>
      </c>
      <c r="E1427" s="291" t="n">
        <v>8.81</v>
      </c>
    </row>
    <row r="1428" customFormat="false" ht="15" hidden="false" customHeight="false" outlineLevel="0" collapsed="false">
      <c r="A1428" s="0" t="n">
        <v>38847</v>
      </c>
      <c r="B1428" s="0" t="s">
        <v>2022</v>
      </c>
      <c r="C1428" s="0" t="s">
        <v>589</v>
      </c>
      <c r="D1428" s="0" t="s">
        <v>592</v>
      </c>
      <c r="E1428" s="291" t="n">
        <v>10.84</v>
      </c>
    </row>
    <row r="1429" customFormat="false" ht="15" hidden="false" customHeight="false" outlineLevel="0" collapsed="false">
      <c r="A1429" s="0" t="n">
        <v>38850</v>
      </c>
      <c r="B1429" s="0" t="s">
        <v>2023</v>
      </c>
      <c r="C1429" s="0" t="s">
        <v>589</v>
      </c>
      <c r="D1429" s="0" t="s">
        <v>592</v>
      </c>
      <c r="E1429" s="291" t="n">
        <v>15.07</v>
      </c>
    </row>
    <row r="1430" customFormat="false" ht="15" hidden="false" customHeight="false" outlineLevel="0" collapsed="false">
      <c r="A1430" s="0" t="n">
        <v>38848</v>
      </c>
      <c r="B1430" s="0" t="s">
        <v>2024</v>
      </c>
      <c r="C1430" s="0" t="s">
        <v>589</v>
      </c>
      <c r="D1430" s="0" t="s">
        <v>592</v>
      </c>
      <c r="E1430" s="291" t="n">
        <v>12.61</v>
      </c>
    </row>
    <row r="1431" customFormat="false" ht="15" hidden="false" customHeight="false" outlineLevel="0" collapsed="false">
      <c r="A1431" s="0" t="n">
        <v>38851</v>
      </c>
      <c r="B1431" s="0" t="s">
        <v>2025</v>
      </c>
      <c r="C1431" s="0" t="s">
        <v>589</v>
      </c>
      <c r="D1431" s="0" t="s">
        <v>592</v>
      </c>
      <c r="E1431" s="291" t="n">
        <v>22.92</v>
      </c>
    </row>
    <row r="1432" customFormat="false" ht="15" hidden="false" customHeight="false" outlineLevel="0" collapsed="false">
      <c r="A1432" s="0" t="n">
        <v>38860</v>
      </c>
      <c r="B1432" s="0" t="s">
        <v>2026</v>
      </c>
      <c r="C1432" s="0" t="s">
        <v>589</v>
      </c>
      <c r="D1432" s="0" t="s">
        <v>592</v>
      </c>
      <c r="E1432" s="291" t="n">
        <v>6.47</v>
      </c>
    </row>
    <row r="1433" customFormat="false" ht="15" hidden="false" customHeight="false" outlineLevel="0" collapsed="false">
      <c r="A1433" s="0" t="n">
        <v>38861</v>
      </c>
      <c r="B1433" s="0" t="s">
        <v>2027</v>
      </c>
      <c r="C1433" s="0" t="s">
        <v>589</v>
      </c>
      <c r="D1433" s="0" t="s">
        <v>592</v>
      </c>
      <c r="E1433" s="291" t="n">
        <v>8.72</v>
      </c>
    </row>
    <row r="1434" customFormat="false" ht="15" hidden="false" customHeight="false" outlineLevel="0" collapsed="false">
      <c r="A1434" s="0" t="n">
        <v>38862</v>
      </c>
      <c r="B1434" s="0" t="s">
        <v>2028</v>
      </c>
      <c r="C1434" s="0" t="s">
        <v>589</v>
      </c>
      <c r="D1434" s="0" t="s">
        <v>592</v>
      </c>
      <c r="E1434" s="291" t="n">
        <v>7.35</v>
      </c>
    </row>
    <row r="1435" customFormat="false" ht="15" hidden="false" customHeight="false" outlineLevel="0" collapsed="false">
      <c r="A1435" s="0" t="n">
        <v>38863</v>
      </c>
      <c r="B1435" s="0" t="s">
        <v>2029</v>
      </c>
      <c r="C1435" s="0" t="s">
        <v>589</v>
      </c>
      <c r="D1435" s="0" t="s">
        <v>592</v>
      </c>
      <c r="E1435" s="291" t="n">
        <v>8.44</v>
      </c>
    </row>
    <row r="1436" customFormat="false" ht="15" hidden="false" customHeight="false" outlineLevel="0" collapsed="false">
      <c r="A1436" s="0" t="n">
        <v>38865</v>
      </c>
      <c r="B1436" s="0" t="s">
        <v>2030</v>
      </c>
      <c r="C1436" s="0" t="s">
        <v>589</v>
      </c>
      <c r="D1436" s="0" t="s">
        <v>592</v>
      </c>
      <c r="E1436" s="291" t="n">
        <v>11.46</v>
      </c>
    </row>
    <row r="1437" customFormat="false" ht="15" hidden="false" customHeight="false" outlineLevel="0" collapsed="false">
      <c r="A1437" s="0" t="n">
        <v>38864</v>
      </c>
      <c r="B1437" s="0" t="s">
        <v>2031</v>
      </c>
      <c r="C1437" s="0" t="s">
        <v>589</v>
      </c>
      <c r="D1437" s="0" t="s">
        <v>592</v>
      </c>
      <c r="E1437" s="291" t="n">
        <v>17.52</v>
      </c>
    </row>
    <row r="1438" customFormat="false" ht="15" hidden="false" customHeight="false" outlineLevel="0" collapsed="false">
      <c r="A1438" s="0" t="n">
        <v>38866</v>
      </c>
      <c r="B1438" s="0" t="s">
        <v>2032</v>
      </c>
      <c r="C1438" s="0" t="s">
        <v>589</v>
      </c>
      <c r="D1438" s="0" t="s">
        <v>592</v>
      </c>
      <c r="E1438" s="291" t="n">
        <v>12.33</v>
      </c>
    </row>
    <row r="1439" customFormat="false" ht="15" hidden="false" customHeight="false" outlineLevel="0" collapsed="false">
      <c r="A1439" s="0" t="n">
        <v>38868</v>
      </c>
      <c r="B1439" s="0" t="s">
        <v>2033</v>
      </c>
      <c r="C1439" s="0" t="s">
        <v>589</v>
      </c>
      <c r="D1439" s="0" t="s">
        <v>592</v>
      </c>
      <c r="E1439" s="291" t="n">
        <v>20.56</v>
      </c>
    </row>
    <row r="1440" customFormat="false" ht="15" hidden="false" customHeight="false" outlineLevel="0" collapsed="false">
      <c r="A1440" s="0" t="n">
        <v>38853</v>
      </c>
      <c r="B1440" s="0" t="s">
        <v>2034</v>
      </c>
      <c r="C1440" s="0" t="s">
        <v>589</v>
      </c>
      <c r="D1440" s="0" t="s">
        <v>592</v>
      </c>
      <c r="E1440" s="291" t="n">
        <v>6.64</v>
      </c>
    </row>
    <row r="1441" customFormat="false" ht="15" hidden="false" customHeight="false" outlineLevel="0" collapsed="false">
      <c r="A1441" s="0" t="n">
        <v>38854</v>
      </c>
      <c r="B1441" s="0" t="s">
        <v>2035</v>
      </c>
      <c r="C1441" s="0" t="s">
        <v>589</v>
      </c>
      <c r="D1441" s="0" t="s">
        <v>592</v>
      </c>
      <c r="E1441" s="291" t="n">
        <v>9.08</v>
      </c>
    </row>
    <row r="1442" customFormat="false" ht="15" hidden="false" customHeight="false" outlineLevel="0" collapsed="false">
      <c r="A1442" s="0" t="n">
        <v>38855</v>
      </c>
      <c r="B1442" s="0" t="s">
        <v>2036</v>
      </c>
      <c r="C1442" s="0" t="s">
        <v>589</v>
      </c>
      <c r="D1442" s="0" t="s">
        <v>592</v>
      </c>
      <c r="E1442" s="291" t="n">
        <v>6.73</v>
      </c>
    </row>
    <row r="1443" customFormat="false" ht="15" hidden="false" customHeight="false" outlineLevel="0" collapsed="false">
      <c r="A1443" s="0" t="n">
        <v>38856</v>
      </c>
      <c r="B1443" s="0" t="s">
        <v>2037</v>
      </c>
      <c r="C1443" s="0" t="s">
        <v>589</v>
      </c>
      <c r="D1443" s="0" t="s">
        <v>592</v>
      </c>
      <c r="E1443" s="291" t="n">
        <v>10.82</v>
      </c>
    </row>
    <row r="1444" customFormat="false" ht="15" hidden="false" customHeight="false" outlineLevel="0" collapsed="false">
      <c r="A1444" s="0" t="n">
        <v>38857</v>
      </c>
      <c r="B1444" s="0" t="s">
        <v>2038</v>
      </c>
      <c r="C1444" s="0" t="s">
        <v>589</v>
      </c>
      <c r="D1444" s="0" t="s">
        <v>592</v>
      </c>
      <c r="E1444" s="291" t="n">
        <v>14.31</v>
      </c>
    </row>
    <row r="1445" customFormat="false" ht="15" hidden="false" customHeight="false" outlineLevel="0" collapsed="false">
      <c r="A1445" s="0" t="n">
        <v>38858</v>
      </c>
      <c r="B1445" s="0" t="s">
        <v>2039</v>
      </c>
      <c r="C1445" s="0" t="s">
        <v>589</v>
      </c>
      <c r="D1445" s="0" t="s">
        <v>592</v>
      </c>
      <c r="E1445" s="291" t="n">
        <v>13.01</v>
      </c>
    </row>
    <row r="1446" customFormat="false" ht="15" hidden="false" customHeight="false" outlineLevel="0" collapsed="false">
      <c r="A1446" s="0" t="n">
        <v>38859</v>
      </c>
      <c r="B1446" s="0" t="s">
        <v>2040</v>
      </c>
      <c r="C1446" s="0" t="s">
        <v>589</v>
      </c>
      <c r="D1446" s="0" t="s">
        <v>592</v>
      </c>
      <c r="E1446" s="291" t="n">
        <v>21.07</v>
      </c>
    </row>
    <row r="1447" customFormat="false" ht="15" hidden="false" customHeight="false" outlineLevel="0" collapsed="false">
      <c r="A1447" s="0" t="n">
        <v>3104</v>
      </c>
      <c r="B1447" s="0" t="s">
        <v>2041</v>
      </c>
      <c r="C1447" s="0" t="s">
        <v>2042</v>
      </c>
      <c r="D1447" s="0" t="s">
        <v>590</v>
      </c>
      <c r="E1447" s="291" t="n">
        <v>184.39</v>
      </c>
    </row>
    <row r="1448" customFormat="false" ht="15" hidden="false" customHeight="false" outlineLevel="0" collapsed="false">
      <c r="A1448" s="0" t="n">
        <v>1607</v>
      </c>
      <c r="B1448" s="0" t="s">
        <v>2043</v>
      </c>
      <c r="C1448" s="0" t="s">
        <v>2042</v>
      </c>
      <c r="D1448" s="0" t="s">
        <v>590</v>
      </c>
      <c r="E1448" s="291" t="n">
        <v>0.29</v>
      </c>
    </row>
    <row r="1449" customFormat="false" ht="15" hidden="false" customHeight="false" outlineLevel="0" collapsed="false">
      <c r="A1449" s="0" t="n">
        <v>38169</v>
      </c>
      <c r="B1449" s="0" t="s">
        <v>2044</v>
      </c>
      <c r="C1449" s="0" t="s">
        <v>2042</v>
      </c>
      <c r="D1449" s="0" t="s">
        <v>590</v>
      </c>
      <c r="E1449" s="291" t="n">
        <v>74.26</v>
      </c>
    </row>
    <row r="1450" customFormat="false" ht="15" hidden="false" customHeight="false" outlineLevel="0" collapsed="false">
      <c r="A1450" s="0" t="n">
        <v>6142</v>
      </c>
      <c r="B1450" s="0" t="s">
        <v>2045</v>
      </c>
      <c r="C1450" s="0" t="s">
        <v>589</v>
      </c>
      <c r="D1450" s="0" t="s">
        <v>590</v>
      </c>
      <c r="E1450" s="291" t="n">
        <v>11.33</v>
      </c>
    </row>
    <row r="1451" customFormat="false" ht="15" hidden="false" customHeight="false" outlineLevel="0" collapsed="false">
      <c r="A1451" s="0" t="n">
        <v>11686</v>
      </c>
      <c r="B1451" s="0" t="s">
        <v>2046</v>
      </c>
      <c r="C1451" s="0" t="s">
        <v>589</v>
      </c>
      <c r="D1451" s="0" t="s">
        <v>590</v>
      </c>
      <c r="E1451" s="291" t="n">
        <v>15.73</v>
      </c>
    </row>
    <row r="1452" customFormat="false" ht="15" hidden="false" customHeight="false" outlineLevel="0" collapsed="false">
      <c r="A1452" s="0" t="n">
        <v>37598</v>
      </c>
      <c r="B1452" s="0" t="s">
        <v>2047</v>
      </c>
      <c r="C1452" s="0" t="s">
        <v>589</v>
      </c>
      <c r="D1452" s="0" t="s">
        <v>592</v>
      </c>
      <c r="E1452" s="291" t="n">
        <v>41.06</v>
      </c>
    </row>
    <row r="1453" customFormat="false" ht="15" hidden="false" customHeight="false" outlineLevel="0" collapsed="false">
      <c r="A1453" s="0" t="n">
        <v>25398</v>
      </c>
      <c r="B1453" s="0" t="s">
        <v>2048</v>
      </c>
      <c r="C1453" s="0" t="s">
        <v>589</v>
      </c>
      <c r="D1453" s="0" t="s">
        <v>592</v>
      </c>
      <c r="E1453" s="292" t="n">
        <v>4727.99</v>
      </c>
    </row>
    <row r="1454" customFormat="false" ht="15" hidden="false" customHeight="false" outlineLevel="0" collapsed="false">
      <c r="A1454" s="0" t="n">
        <v>25399</v>
      </c>
      <c r="B1454" s="0" t="s">
        <v>2049</v>
      </c>
      <c r="C1454" s="0" t="s">
        <v>589</v>
      </c>
      <c r="D1454" s="0" t="s">
        <v>592</v>
      </c>
      <c r="E1454" s="292" t="n">
        <v>2870.3</v>
      </c>
    </row>
    <row r="1455" customFormat="false" ht="15" hidden="false" customHeight="false" outlineLevel="0" collapsed="false">
      <c r="A1455" s="0" t="n">
        <v>43440</v>
      </c>
      <c r="B1455" s="0" t="s">
        <v>2050</v>
      </c>
      <c r="C1455" s="0" t="s">
        <v>589</v>
      </c>
      <c r="D1455" s="0" t="s">
        <v>590</v>
      </c>
      <c r="E1455" s="291" t="n">
        <v>294.26</v>
      </c>
    </row>
    <row r="1456" customFormat="false" ht="15" hidden="false" customHeight="false" outlineLevel="0" collapsed="false">
      <c r="A1456" s="0" t="n">
        <v>10667</v>
      </c>
      <c r="B1456" s="0" t="s">
        <v>2051</v>
      </c>
      <c r="C1456" s="0" t="s">
        <v>589</v>
      </c>
      <c r="D1456" s="0" t="s">
        <v>592</v>
      </c>
      <c r="E1456" s="292" t="n">
        <v>22500</v>
      </c>
    </row>
    <row r="1457" customFormat="false" ht="15" hidden="false" customHeight="false" outlineLevel="0" collapsed="false">
      <c r="A1457" s="0" t="n">
        <v>1613</v>
      </c>
      <c r="B1457" s="0" t="s">
        <v>2052</v>
      </c>
      <c r="C1457" s="0" t="s">
        <v>589</v>
      </c>
      <c r="D1457" s="0" t="s">
        <v>590</v>
      </c>
      <c r="E1457" s="291" t="n">
        <v>967.35</v>
      </c>
    </row>
    <row r="1458" customFormat="false" ht="15" hidden="false" customHeight="false" outlineLevel="0" collapsed="false">
      <c r="A1458" s="0" t="n">
        <v>1626</v>
      </c>
      <c r="B1458" s="0" t="s">
        <v>2053</v>
      </c>
      <c r="C1458" s="0" t="s">
        <v>589</v>
      </c>
      <c r="D1458" s="0" t="s">
        <v>590</v>
      </c>
      <c r="E1458" s="292" t="n">
        <v>1446.79</v>
      </c>
    </row>
    <row r="1459" customFormat="false" ht="15" hidden="false" customHeight="false" outlineLevel="0" collapsed="false">
      <c r="A1459" s="0" t="n">
        <v>1625</v>
      </c>
      <c r="B1459" s="0" t="s">
        <v>2054</v>
      </c>
      <c r="C1459" s="0" t="s">
        <v>589</v>
      </c>
      <c r="D1459" s="0" t="s">
        <v>590</v>
      </c>
      <c r="E1459" s="291" t="n">
        <v>101.05</v>
      </c>
    </row>
    <row r="1460" customFormat="false" ht="15" hidden="false" customHeight="false" outlineLevel="0" collapsed="false">
      <c r="A1460" s="0" t="n">
        <v>1622</v>
      </c>
      <c r="B1460" s="0" t="s">
        <v>2055</v>
      </c>
      <c r="C1460" s="0" t="s">
        <v>589</v>
      </c>
      <c r="D1460" s="0" t="s">
        <v>590</v>
      </c>
      <c r="E1460" s="292" t="n">
        <v>3264.81</v>
      </c>
    </row>
    <row r="1461" customFormat="false" ht="15" hidden="false" customHeight="false" outlineLevel="0" collapsed="false">
      <c r="A1461" s="0" t="n">
        <v>1620</v>
      </c>
      <c r="B1461" s="0" t="s">
        <v>2056</v>
      </c>
      <c r="C1461" s="0" t="s">
        <v>589</v>
      </c>
      <c r="D1461" s="0" t="s">
        <v>590</v>
      </c>
      <c r="E1461" s="291" t="n">
        <v>212.87</v>
      </c>
    </row>
    <row r="1462" customFormat="false" ht="15" hidden="false" customHeight="false" outlineLevel="0" collapsed="false">
      <c r="A1462" s="0" t="n">
        <v>1629</v>
      </c>
      <c r="B1462" s="0" t="s">
        <v>2057</v>
      </c>
      <c r="C1462" s="0" t="s">
        <v>589</v>
      </c>
      <c r="D1462" s="0" t="s">
        <v>590</v>
      </c>
      <c r="E1462" s="292" t="n">
        <v>7945.78</v>
      </c>
    </row>
    <row r="1463" customFormat="false" ht="15" hidden="false" customHeight="false" outlineLevel="0" collapsed="false">
      <c r="A1463" s="0" t="n">
        <v>1627</v>
      </c>
      <c r="B1463" s="0" t="s">
        <v>2058</v>
      </c>
      <c r="C1463" s="0" t="s">
        <v>589</v>
      </c>
      <c r="D1463" s="0" t="s">
        <v>590</v>
      </c>
      <c r="E1463" s="291" t="n">
        <v>406.89</v>
      </c>
    </row>
    <row r="1464" customFormat="false" ht="15" hidden="false" customHeight="false" outlineLevel="0" collapsed="false">
      <c r="A1464" s="0" t="n">
        <v>1623</v>
      </c>
      <c r="B1464" s="0" t="s">
        <v>2059</v>
      </c>
      <c r="C1464" s="0" t="s">
        <v>589</v>
      </c>
      <c r="D1464" s="0" t="s">
        <v>590</v>
      </c>
      <c r="E1464" s="291" t="n">
        <v>82.41</v>
      </c>
    </row>
    <row r="1465" customFormat="false" ht="15" hidden="false" customHeight="false" outlineLevel="0" collapsed="false">
      <c r="A1465" s="0" t="n">
        <v>1619</v>
      </c>
      <c r="B1465" s="0" t="s">
        <v>2060</v>
      </c>
      <c r="C1465" s="0" t="s">
        <v>589</v>
      </c>
      <c r="D1465" s="0" t="s">
        <v>590</v>
      </c>
      <c r="E1465" s="291" t="n">
        <v>113.36</v>
      </c>
    </row>
    <row r="1466" customFormat="false" ht="15" hidden="false" customHeight="false" outlineLevel="0" collapsed="false">
      <c r="A1466" s="0" t="n">
        <v>1630</v>
      </c>
      <c r="B1466" s="0" t="s">
        <v>2061</v>
      </c>
      <c r="C1466" s="0" t="s">
        <v>589</v>
      </c>
      <c r="D1466" s="0" t="s">
        <v>590</v>
      </c>
      <c r="E1466" s="292" t="n">
        <v>2496.02</v>
      </c>
    </row>
    <row r="1467" customFormat="false" ht="15" hidden="false" customHeight="false" outlineLevel="0" collapsed="false">
      <c r="A1467" s="0" t="n">
        <v>1616</v>
      </c>
      <c r="B1467" s="0" t="s">
        <v>2062</v>
      </c>
      <c r="C1467" s="0" t="s">
        <v>589</v>
      </c>
      <c r="D1467" s="0" t="s">
        <v>590</v>
      </c>
      <c r="E1467" s="292" t="n">
        <v>3838.92</v>
      </c>
    </row>
    <row r="1468" customFormat="false" ht="15" hidden="false" customHeight="false" outlineLevel="0" collapsed="false">
      <c r="A1468" s="0" t="n">
        <v>1614</v>
      </c>
      <c r="B1468" s="0" t="s">
        <v>2063</v>
      </c>
      <c r="C1468" s="0" t="s">
        <v>589</v>
      </c>
      <c r="D1468" s="0" t="s">
        <v>590</v>
      </c>
      <c r="E1468" s="291" t="n">
        <v>175.45</v>
      </c>
    </row>
    <row r="1469" customFormat="false" ht="15" hidden="false" customHeight="false" outlineLevel="0" collapsed="false">
      <c r="A1469" s="0" t="n">
        <v>1617</v>
      </c>
      <c r="B1469" s="0" t="s">
        <v>2064</v>
      </c>
      <c r="C1469" s="0" t="s">
        <v>589</v>
      </c>
      <c r="D1469" s="0" t="s">
        <v>590</v>
      </c>
      <c r="E1469" s="292" t="n">
        <v>4582.84</v>
      </c>
    </row>
    <row r="1470" customFormat="false" ht="15" hidden="false" customHeight="false" outlineLevel="0" collapsed="false">
      <c r="A1470" s="0" t="n">
        <v>1621</v>
      </c>
      <c r="B1470" s="0" t="s">
        <v>2065</v>
      </c>
      <c r="C1470" s="0" t="s">
        <v>589</v>
      </c>
      <c r="D1470" s="0" t="s">
        <v>590</v>
      </c>
      <c r="E1470" s="291" t="n">
        <v>313.79</v>
      </c>
    </row>
    <row r="1471" customFormat="false" ht="15" hidden="false" customHeight="false" outlineLevel="0" collapsed="false">
      <c r="A1471" s="0" t="n">
        <v>1624</v>
      </c>
      <c r="B1471" s="0" t="s">
        <v>2066</v>
      </c>
      <c r="C1471" s="0" t="s">
        <v>589</v>
      </c>
      <c r="D1471" s="0" t="s">
        <v>590</v>
      </c>
      <c r="E1471" s="292" t="n">
        <v>11264.84</v>
      </c>
    </row>
    <row r="1472" customFormat="false" ht="15" hidden="false" customHeight="false" outlineLevel="0" collapsed="false">
      <c r="A1472" s="0" t="n">
        <v>1615</v>
      </c>
      <c r="B1472" s="0" t="s">
        <v>2067</v>
      </c>
      <c r="C1472" s="0" t="s">
        <v>589</v>
      </c>
      <c r="D1472" s="0" t="s">
        <v>590</v>
      </c>
      <c r="E1472" s="291" t="n">
        <v>589.25</v>
      </c>
    </row>
    <row r="1473" customFormat="false" ht="15" hidden="false" customHeight="false" outlineLevel="0" collapsed="false">
      <c r="A1473" s="0" t="n">
        <v>1612</v>
      </c>
      <c r="B1473" s="0" t="s">
        <v>2068</v>
      </c>
      <c r="C1473" s="0" t="s">
        <v>589</v>
      </c>
      <c r="D1473" s="0" t="s">
        <v>597</v>
      </c>
      <c r="E1473" s="291" t="n">
        <v>77.61</v>
      </c>
    </row>
    <row r="1474" customFormat="false" ht="15" hidden="false" customHeight="false" outlineLevel="0" collapsed="false">
      <c r="A1474" s="0" t="n">
        <v>1618</v>
      </c>
      <c r="B1474" s="0" t="s">
        <v>2069</v>
      </c>
      <c r="C1474" s="0" t="s">
        <v>589</v>
      </c>
      <c r="D1474" s="0" t="s">
        <v>590</v>
      </c>
      <c r="E1474" s="291" t="n">
        <v>809.72</v>
      </c>
    </row>
    <row r="1475" customFormat="false" ht="15" hidden="false" customHeight="false" outlineLevel="0" collapsed="false">
      <c r="A1475" s="0" t="n">
        <v>14211</v>
      </c>
      <c r="B1475" s="0" t="s">
        <v>2070</v>
      </c>
      <c r="C1475" s="0" t="s">
        <v>589</v>
      </c>
      <c r="D1475" s="0" t="s">
        <v>592</v>
      </c>
      <c r="E1475" s="291" t="n">
        <v>41.59</v>
      </c>
    </row>
    <row r="1476" customFormat="false" ht="15" hidden="false" customHeight="false" outlineLevel="0" collapsed="false">
      <c r="A1476" s="0" t="n">
        <v>43657</v>
      </c>
      <c r="B1476" s="0" t="s">
        <v>2071</v>
      </c>
      <c r="C1476" s="0" t="s">
        <v>636</v>
      </c>
      <c r="D1476" s="0" t="s">
        <v>592</v>
      </c>
      <c r="E1476" s="291" t="n">
        <v>7.4</v>
      </c>
    </row>
    <row r="1477" customFormat="false" ht="15" hidden="false" customHeight="false" outlineLevel="0" collapsed="false">
      <c r="A1477" s="0" t="n">
        <v>34500</v>
      </c>
      <c r="B1477" s="0" t="s">
        <v>2072</v>
      </c>
      <c r="C1477" s="0" t="s">
        <v>754</v>
      </c>
      <c r="D1477" s="0" t="s">
        <v>590</v>
      </c>
      <c r="E1477" s="291" t="n">
        <v>135.1</v>
      </c>
    </row>
    <row r="1478" customFormat="false" ht="15" hidden="false" customHeight="false" outlineLevel="0" collapsed="false">
      <c r="A1478" s="0" t="n">
        <v>40934</v>
      </c>
      <c r="B1478" s="0" t="s">
        <v>2073</v>
      </c>
      <c r="C1478" s="0" t="s">
        <v>756</v>
      </c>
      <c r="D1478" s="0" t="s">
        <v>590</v>
      </c>
      <c r="E1478" s="292" t="n">
        <v>23837.22</v>
      </c>
    </row>
    <row r="1479" customFormat="false" ht="15" hidden="false" customHeight="false" outlineLevel="0" collapsed="false">
      <c r="A1479" s="0" t="n">
        <v>38200</v>
      </c>
      <c r="B1479" s="0" t="s">
        <v>2074</v>
      </c>
      <c r="C1479" s="0" t="s">
        <v>2075</v>
      </c>
      <c r="D1479" s="0" t="s">
        <v>590</v>
      </c>
      <c r="E1479" s="291" t="n">
        <v>576.21</v>
      </c>
    </row>
    <row r="1480" customFormat="false" ht="15" hidden="false" customHeight="false" outlineLevel="0" collapsed="false">
      <c r="A1480" s="0" t="n">
        <v>39269</v>
      </c>
      <c r="B1480" s="0" t="s">
        <v>2076</v>
      </c>
      <c r="C1480" s="0" t="s">
        <v>636</v>
      </c>
      <c r="D1480" s="0" t="s">
        <v>590</v>
      </c>
      <c r="E1480" s="291" t="n">
        <v>1.15</v>
      </c>
    </row>
    <row r="1481" customFormat="false" ht="15" hidden="false" customHeight="false" outlineLevel="0" collapsed="false">
      <c r="A1481" s="0" t="n">
        <v>11889</v>
      </c>
      <c r="B1481" s="0" t="s">
        <v>2077</v>
      </c>
      <c r="C1481" s="0" t="s">
        <v>636</v>
      </c>
      <c r="D1481" s="0" t="s">
        <v>590</v>
      </c>
      <c r="E1481" s="291" t="n">
        <v>1.61</v>
      </c>
    </row>
    <row r="1482" customFormat="false" ht="15" hidden="false" customHeight="false" outlineLevel="0" collapsed="false">
      <c r="A1482" s="0" t="n">
        <v>39270</v>
      </c>
      <c r="B1482" s="0" t="s">
        <v>2078</v>
      </c>
      <c r="C1482" s="0" t="s">
        <v>636</v>
      </c>
      <c r="D1482" s="0" t="s">
        <v>590</v>
      </c>
      <c r="E1482" s="291" t="n">
        <v>1.92</v>
      </c>
    </row>
    <row r="1483" customFormat="false" ht="15" hidden="false" customHeight="false" outlineLevel="0" collapsed="false">
      <c r="A1483" s="0" t="n">
        <v>11890</v>
      </c>
      <c r="B1483" s="0" t="s">
        <v>2079</v>
      </c>
      <c r="C1483" s="0" t="s">
        <v>636</v>
      </c>
      <c r="D1483" s="0" t="s">
        <v>590</v>
      </c>
      <c r="E1483" s="291" t="n">
        <v>2.49</v>
      </c>
    </row>
    <row r="1484" customFormat="false" ht="15" hidden="false" customHeight="false" outlineLevel="0" collapsed="false">
      <c r="A1484" s="0" t="n">
        <v>11891</v>
      </c>
      <c r="B1484" s="0" t="s">
        <v>2080</v>
      </c>
      <c r="C1484" s="0" t="s">
        <v>636</v>
      </c>
      <c r="D1484" s="0" t="s">
        <v>590</v>
      </c>
      <c r="E1484" s="291" t="n">
        <v>4.11</v>
      </c>
    </row>
    <row r="1485" customFormat="false" ht="15" hidden="false" customHeight="false" outlineLevel="0" collapsed="false">
      <c r="A1485" s="0" t="n">
        <v>11892</v>
      </c>
      <c r="B1485" s="0" t="s">
        <v>2081</v>
      </c>
      <c r="C1485" s="0" t="s">
        <v>636</v>
      </c>
      <c r="D1485" s="0" t="s">
        <v>590</v>
      </c>
      <c r="E1485" s="291" t="n">
        <v>6.33</v>
      </c>
    </row>
    <row r="1486" customFormat="false" ht="15" hidden="false" customHeight="false" outlineLevel="0" collapsed="false">
      <c r="A1486" s="0" t="n">
        <v>37601</v>
      </c>
      <c r="B1486" s="0" t="s">
        <v>2082</v>
      </c>
      <c r="C1486" s="0" t="s">
        <v>636</v>
      </c>
      <c r="D1486" s="0" t="s">
        <v>592</v>
      </c>
      <c r="E1486" s="291" t="n">
        <v>9.12</v>
      </c>
    </row>
    <row r="1487" customFormat="false" ht="15" hidden="false" customHeight="false" outlineLevel="0" collapsed="false">
      <c r="A1487" s="0" t="n">
        <v>1634</v>
      </c>
      <c r="B1487" s="0" t="s">
        <v>2083</v>
      </c>
      <c r="C1487" s="0" t="s">
        <v>636</v>
      </c>
      <c r="D1487" s="0" t="s">
        <v>592</v>
      </c>
      <c r="E1487" s="291" t="n">
        <v>9.43</v>
      </c>
    </row>
    <row r="1488" customFormat="false" ht="15" hidden="false" customHeight="false" outlineLevel="0" collapsed="false">
      <c r="A1488" s="0" t="n">
        <v>5086</v>
      </c>
      <c r="B1488" s="0" t="s">
        <v>2084</v>
      </c>
      <c r="C1488" s="0" t="s">
        <v>640</v>
      </c>
      <c r="D1488" s="0" t="s">
        <v>590</v>
      </c>
      <c r="E1488" s="291" t="n">
        <v>30.74</v>
      </c>
    </row>
    <row r="1489" customFormat="false" ht="15" hidden="false" customHeight="false" outlineLevel="0" collapsed="false">
      <c r="A1489" s="0" t="n">
        <v>11280</v>
      </c>
      <c r="B1489" s="0" t="s">
        <v>2085</v>
      </c>
      <c r="C1489" s="0" t="s">
        <v>589</v>
      </c>
      <c r="D1489" s="0" t="s">
        <v>590</v>
      </c>
      <c r="E1489" s="292" t="n">
        <v>11846.15</v>
      </c>
    </row>
    <row r="1490" customFormat="false" ht="15" hidden="false" customHeight="false" outlineLevel="0" collapsed="false">
      <c r="A1490" s="0" t="n">
        <v>40519</v>
      </c>
      <c r="B1490" s="0" t="s">
        <v>2086</v>
      </c>
      <c r="C1490" s="0" t="s">
        <v>589</v>
      </c>
      <c r="D1490" s="0" t="s">
        <v>590</v>
      </c>
      <c r="E1490" s="292" t="n">
        <v>97655.62</v>
      </c>
    </row>
    <row r="1491" customFormat="false" ht="15" hidden="false" customHeight="false" outlineLevel="0" collapsed="false">
      <c r="A1491" s="0" t="n">
        <v>39869</v>
      </c>
      <c r="B1491" s="0" t="s">
        <v>2087</v>
      </c>
      <c r="C1491" s="0" t="s">
        <v>589</v>
      </c>
      <c r="D1491" s="0" t="s">
        <v>592</v>
      </c>
      <c r="E1491" s="291" t="n">
        <v>14.75</v>
      </c>
    </row>
    <row r="1492" customFormat="false" ht="15" hidden="false" customHeight="false" outlineLevel="0" collapsed="false">
      <c r="A1492" s="0" t="n">
        <v>39870</v>
      </c>
      <c r="B1492" s="0" t="s">
        <v>2088</v>
      </c>
      <c r="C1492" s="0" t="s">
        <v>589</v>
      </c>
      <c r="D1492" s="0" t="s">
        <v>592</v>
      </c>
      <c r="E1492" s="291" t="n">
        <v>22.56</v>
      </c>
    </row>
    <row r="1493" customFormat="false" ht="15" hidden="false" customHeight="false" outlineLevel="0" collapsed="false">
      <c r="A1493" s="0" t="n">
        <v>39871</v>
      </c>
      <c r="B1493" s="0" t="s">
        <v>2089</v>
      </c>
      <c r="C1493" s="0" t="s">
        <v>589</v>
      </c>
      <c r="D1493" s="0" t="s">
        <v>592</v>
      </c>
      <c r="E1493" s="291" t="n">
        <v>25.29</v>
      </c>
    </row>
    <row r="1494" customFormat="false" ht="15" hidden="false" customHeight="false" outlineLevel="0" collapsed="false">
      <c r="A1494" s="0" t="n">
        <v>12722</v>
      </c>
      <c r="B1494" s="0" t="s">
        <v>2090</v>
      </c>
      <c r="C1494" s="0" t="s">
        <v>589</v>
      </c>
      <c r="D1494" s="0" t="s">
        <v>592</v>
      </c>
      <c r="E1494" s="291" t="n">
        <v>846.46</v>
      </c>
    </row>
    <row r="1495" customFormat="false" ht="15" hidden="false" customHeight="false" outlineLevel="0" collapsed="false">
      <c r="A1495" s="0" t="n">
        <v>12714</v>
      </c>
      <c r="B1495" s="0" t="s">
        <v>2091</v>
      </c>
      <c r="C1495" s="0" t="s">
        <v>589</v>
      </c>
      <c r="D1495" s="0" t="s">
        <v>592</v>
      </c>
      <c r="E1495" s="291" t="n">
        <v>5.52</v>
      </c>
    </row>
    <row r="1496" customFormat="false" ht="15" hidden="false" customHeight="false" outlineLevel="0" collapsed="false">
      <c r="A1496" s="0" t="n">
        <v>12715</v>
      </c>
      <c r="B1496" s="0" t="s">
        <v>2092</v>
      </c>
      <c r="C1496" s="0" t="s">
        <v>589</v>
      </c>
      <c r="D1496" s="0" t="s">
        <v>592</v>
      </c>
      <c r="E1496" s="291" t="n">
        <v>12.47</v>
      </c>
    </row>
    <row r="1497" customFormat="false" ht="15" hidden="false" customHeight="false" outlineLevel="0" collapsed="false">
      <c r="A1497" s="0" t="n">
        <v>12716</v>
      </c>
      <c r="B1497" s="0" t="s">
        <v>2093</v>
      </c>
      <c r="C1497" s="0" t="s">
        <v>589</v>
      </c>
      <c r="D1497" s="0" t="s">
        <v>592</v>
      </c>
      <c r="E1497" s="291" t="n">
        <v>21.42</v>
      </c>
    </row>
    <row r="1498" customFormat="false" ht="15" hidden="false" customHeight="false" outlineLevel="0" collapsed="false">
      <c r="A1498" s="0" t="n">
        <v>12717</v>
      </c>
      <c r="B1498" s="0" t="s">
        <v>2094</v>
      </c>
      <c r="C1498" s="0" t="s">
        <v>589</v>
      </c>
      <c r="D1498" s="0" t="s">
        <v>592</v>
      </c>
      <c r="E1498" s="291" t="n">
        <v>42.11</v>
      </c>
    </row>
    <row r="1499" customFormat="false" ht="15" hidden="false" customHeight="false" outlineLevel="0" collapsed="false">
      <c r="A1499" s="0" t="n">
        <v>12718</v>
      </c>
      <c r="B1499" s="0" t="s">
        <v>2095</v>
      </c>
      <c r="C1499" s="0" t="s">
        <v>589</v>
      </c>
      <c r="D1499" s="0" t="s">
        <v>592</v>
      </c>
      <c r="E1499" s="291" t="n">
        <v>64.63</v>
      </c>
    </row>
    <row r="1500" customFormat="false" ht="15" hidden="false" customHeight="false" outlineLevel="0" collapsed="false">
      <c r="A1500" s="0" t="n">
        <v>12719</v>
      </c>
      <c r="B1500" s="0" t="s">
        <v>2096</v>
      </c>
      <c r="C1500" s="0" t="s">
        <v>589</v>
      </c>
      <c r="D1500" s="0" t="s">
        <v>592</v>
      </c>
      <c r="E1500" s="291" t="n">
        <v>102.59</v>
      </c>
    </row>
    <row r="1501" customFormat="false" ht="15" hidden="false" customHeight="false" outlineLevel="0" collapsed="false">
      <c r="A1501" s="0" t="n">
        <v>12720</v>
      </c>
      <c r="B1501" s="0" t="s">
        <v>2097</v>
      </c>
      <c r="C1501" s="0" t="s">
        <v>589</v>
      </c>
      <c r="D1501" s="0" t="s">
        <v>592</v>
      </c>
      <c r="E1501" s="291" t="n">
        <v>357.23</v>
      </c>
    </row>
    <row r="1502" customFormat="false" ht="15" hidden="false" customHeight="false" outlineLevel="0" collapsed="false">
      <c r="A1502" s="0" t="n">
        <v>12721</v>
      </c>
      <c r="B1502" s="0" t="s">
        <v>2098</v>
      </c>
      <c r="C1502" s="0" t="s">
        <v>589</v>
      </c>
      <c r="D1502" s="0" t="s">
        <v>592</v>
      </c>
      <c r="E1502" s="291" t="n">
        <v>342.56</v>
      </c>
    </row>
    <row r="1503" customFormat="false" ht="15" hidden="false" customHeight="false" outlineLevel="0" collapsed="false">
      <c r="A1503" s="0" t="n">
        <v>3468</v>
      </c>
      <c r="B1503" s="0" t="s">
        <v>2099</v>
      </c>
      <c r="C1503" s="0" t="s">
        <v>589</v>
      </c>
      <c r="D1503" s="0" t="s">
        <v>592</v>
      </c>
      <c r="E1503" s="291" t="n">
        <v>44.5</v>
      </c>
    </row>
    <row r="1504" customFormat="false" ht="15" hidden="false" customHeight="false" outlineLevel="0" collapsed="false">
      <c r="A1504" s="0" t="n">
        <v>3465</v>
      </c>
      <c r="B1504" s="0" t="s">
        <v>2100</v>
      </c>
      <c r="C1504" s="0" t="s">
        <v>589</v>
      </c>
      <c r="D1504" s="0" t="s">
        <v>592</v>
      </c>
      <c r="E1504" s="291" t="n">
        <v>44.49</v>
      </c>
    </row>
    <row r="1505" customFormat="false" ht="15" hidden="false" customHeight="false" outlineLevel="0" collapsed="false">
      <c r="A1505" s="0" t="n">
        <v>12403</v>
      </c>
      <c r="B1505" s="0" t="s">
        <v>2101</v>
      </c>
      <c r="C1505" s="0" t="s">
        <v>589</v>
      </c>
      <c r="D1505" s="0" t="s">
        <v>592</v>
      </c>
      <c r="E1505" s="291" t="n">
        <v>31.71</v>
      </c>
    </row>
    <row r="1506" customFormat="false" ht="15" hidden="false" customHeight="false" outlineLevel="0" collapsed="false">
      <c r="A1506" s="0" t="n">
        <v>3463</v>
      </c>
      <c r="B1506" s="0" t="s">
        <v>2102</v>
      </c>
      <c r="C1506" s="0" t="s">
        <v>589</v>
      </c>
      <c r="D1506" s="0" t="s">
        <v>592</v>
      </c>
      <c r="E1506" s="291" t="n">
        <v>18.52</v>
      </c>
    </row>
    <row r="1507" customFormat="false" ht="15" hidden="false" customHeight="false" outlineLevel="0" collapsed="false">
      <c r="A1507" s="0" t="n">
        <v>3464</v>
      </c>
      <c r="B1507" s="0" t="s">
        <v>2103</v>
      </c>
      <c r="C1507" s="0" t="s">
        <v>589</v>
      </c>
      <c r="D1507" s="0" t="s">
        <v>592</v>
      </c>
      <c r="E1507" s="291" t="n">
        <v>18.52</v>
      </c>
    </row>
    <row r="1508" customFormat="false" ht="15" hidden="false" customHeight="false" outlineLevel="0" collapsed="false">
      <c r="A1508" s="0" t="n">
        <v>3466</v>
      </c>
      <c r="B1508" s="0" t="s">
        <v>2104</v>
      </c>
      <c r="C1508" s="0" t="s">
        <v>589</v>
      </c>
      <c r="D1508" s="0" t="s">
        <v>592</v>
      </c>
      <c r="E1508" s="291" t="n">
        <v>112.99</v>
      </c>
    </row>
    <row r="1509" customFormat="false" ht="15" hidden="false" customHeight="false" outlineLevel="0" collapsed="false">
      <c r="A1509" s="0" t="n">
        <v>3467</v>
      </c>
      <c r="B1509" s="0" t="s">
        <v>2105</v>
      </c>
      <c r="C1509" s="0" t="s">
        <v>589</v>
      </c>
      <c r="D1509" s="0" t="s">
        <v>592</v>
      </c>
      <c r="E1509" s="291" t="n">
        <v>63.81</v>
      </c>
    </row>
    <row r="1510" customFormat="false" ht="15" hidden="false" customHeight="false" outlineLevel="0" collapsed="false">
      <c r="A1510" s="0" t="n">
        <v>3462</v>
      </c>
      <c r="B1510" s="0" t="s">
        <v>2106</v>
      </c>
      <c r="C1510" s="0" t="s">
        <v>589</v>
      </c>
      <c r="D1510" s="0" t="s">
        <v>592</v>
      </c>
      <c r="E1510" s="291" t="n">
        <v>12.22</v>
      </c>
    </row>
    <row r="1511" customFormat="false" ht="15" hidden="false" customHeight="false" outlineLevel="0" collapsed="false">
      <c r="A1511" s="0" t="n">
        <v>3446</v>
      </c>
      <c r="B1511" s="0" t="s">
        <v>2107</v>
      </c>
      <c r="C1511" s="0" t="s">
        <v>589</v>
      </c>
      <c r="D1511" s="0" t="s">
        <v>592</v>
      </c>
      <c r="E1511" s="291" t="n">
        <v>37.62</v>
      </c>
    </row>
    <row r="1512" customFormat="false" ht="15" hidden="false" customHeight="false" outlineLevel="0" collapsed="false">
      <c r="A1512" s="0" t="n">
        <v>3445</v>
      </c>
      <c r="B1512" s="0" t="s">
        <v>2108</v>
      </c>
      <c r="C1512" s="0" t="s">
        <v>589</v>
      </c>
      <c r="D1512" s="0" t="s">
        <v>592</v>
      </c>
      <c r="E1512" s="291" t="n">
        <v>30.71</v>
      </c>
    </row>
    <row r="1513" customFormat="false" ht="15" hidden="false" customHeight="false" outlineLevel="0" collapsed="false">
      <c r="A1513" s="0" t="n">
        <v>3441</v>
      </c>
      <c r="B1513" s="0" t="s">
        <v>2109</v>
      </c>
      <c r="C1513" s="0" t="s">
        <v>589</v>
      </c>
      <c r="D1513" s="0" t="s">
        <v>592</v>
      </c>
      <c r="E1513" s="291" t="n">
        <v>8.67</v>
      </c>
    </row>
    <row r="1514" customFormat="false" ht="15" hidden="false" customHeight="false" outlineLevel="0" collapsed="false">
      <c r="A1514" s="0" t="n">
        <v>3444</v>
      </c>
      <c r="B1514" s="0" t="s">
        <v>2110</v>
      </c>
      <c r="C1514" s="0" t="s">
        <v>589</v>
      </c>
      <c r="D1514" s="0" t="s">
        <v>592</v>
      </c>
      <c r="E1514" s="291" t="n">
        <v>18.9</v>
      </c>
    </row>
    <row r="1515" customFormat="false" ht="15" hidden="false" customHeight="false" outlineLevel="0" collapsed="false">
      <c r="A1515" s="0" t="n">
        <v>12402</v>
      </c>
      <c r="B1515" s="0" t="s">
        <v>2111</v>
      </c>
      <c r="C1515" s="0" t="s">
        <v>589</v>
      </c>
      <c r="D1515" s="0" t="s">
        <v>592</v>
      </c>
      <c r="E1515" s="291" t="n">
        <v>105.74</v>
      </c>
    </row>
    <row r="1516" customFormat="false" ht="15" hidden="false" customHeight="false" outlineLevel="0" collapsed="false">
      <c r="A1516" s="0" t="n">
        <v>3447</v>
      </c>
      <c r="B1516" s="0" t="s">
        <v>2112</v>
      </c>
      <c r="C1516" s="0" t="s">
        <v>589</v>
      </c>
      <c r="D1516" s="0" t="s">
        <v>592</v>
      </c>
      <c r="E1516" s="291" t="n">
        <v>54.71</v>
      </c>
    </row>
    <row r="1517" customFormat="false" ht="15" hidden="false" customHeight="false" outlineLevel="0" collapsed="false">
      <c r="A1517" s="0" t="n">
        <v>3442</v>
      </c>
      <c r="B1517" s="0" t="s">
        <v>2113</v>
      </c>
      <c r="C1517" s="0" t="s">
        <v>589</v>
      </c>
      <c r="D1517" s="0" t="s">
        <v>592</v>
      </c>
      <c r="E1517" s="291" t="n">
        <v>12.96</v>
      </c>
    </row>
    <row r="1518" customFormat="false" ht="15" hidden="false" customHeight="false" outlineLevel="0" collapsed="false">
      <c r="A1518" s="0" t="n">
        <v>3448</v>
      </c>
      <c r="B1518" s="0" t="s">
        <v>2114</v>
      </c>
      <c r="C1518" s="0" t="s">
        <v>589</v>
      </c>
      <c r="D1518" s="0" t="s">
        <v>592</v>
      </c>
      <c r="E1518" s="291" t="n">
        <v>154.6</v>
      </c>
    </row>
    <row r="1519" customFormat="false" ht="15" hidden="false" customHeight="false" outlineLevel="0" collapsed="false">
      <c r="A1519" s="0" t="n">
        <v>3449</v>
      </c>
      <c r="B1519" s="0" t="s">
        <v>2115</v>
      </c>
      <c r="C1519" s="0" t="s">
        <v>589</v>
      </c>
      <c r="D1519" s="0" t="s">
        <v>592</v>
      </c>
      <c r="E1519" s="291" t="n">
        <v>270.89</v>
      </c>
    </row>
    <row r="1520" customFormat="false" ht="15" hidden="false" customHeight="false" outlineLevel="0" collapsed="false">
      <c r="A1520" s="0" t="n">
        <v>37438</v>
      </c>
      <c r="B1520" s="0" t="s">
        <v>2116</v>
      </c>
      <c r="C1520" s="0" t="s">
        <v>589</v>
      </c>
      <c r="D1520" s="0" t="s">
        <v>592</v>
      </c>
      <c r="E1520" s="291" t="n">
        <v>255.01</v>
      </c>
    </row>
    <row r="1521" customFormat="false" ht="15" hidden="false" customHeight="false" outlineLevel="0" collapsed="false">
      <c r="A1521" s="0" t="n">
        <v>37439</v>
      </c>
      <c r="B1521" s="0" t="s">
        <v>2117</v>
      </c>
      <c r="C1521" s="0" t="s">
        <v>589</v>
      </c>
      <c r="D1521" s="0" t="s">
        <v>592</v>
      </c>
      <c r="E1521" s="292" t="n">
        <v>1667.24</v>
      </c>
    </row>
    <row r="1522" customFormat="false" ht="15" hidden="false" customHeight="false" outlineLevel="0" collapsed="false">
      <c r="A1522" s="0" t="n">
        <v>37435</v>
      </c>
      <c r="B1522" s="0" t="s">
        <v>2118</v>
      </c>
      <c r="C1522" s="0" t="s">
        <v>589</v>
      </c>
      <c r="D1522" s="0" t="s">
        <v>592</v>
      </c>
      <c r="E1522" s="291" t="n">
        <v>29.97</v>
      </c>
    </row>
    <row r="1523" customFormat="false" ht="15" hidden="false" customHeight="false" outlineLevel="0" collapsed="false">
      <c r="A1523" s="0" t="n">
        <v>37436</v>
      </c>
      <c r="B1523" s="0" t="s">
        <v>2119</v>
      </c>
      <c r="C1523" s="0" t="s">
        <v>589</v>
      </c>
      <c r="D1523" s="0" t="s">
        <v>592</v>
      </c>
      <c r="E1523" s="291" t="n">
        <v>35.37</v>
      </c>
    </row>
    <row r="1524" customFormat="false" ht="15" hidden="false" customHeight="false" outlineLevel="0" collapsed="false">
      <c r="A1524" s="0" t="n">
        <v>37437</v>
      </c>
      <c r="B1524" s="0" t="s">
        <v>2120</v>
      </c>
      <c r="C1524" s="0" t="s">
        <v>589</v>
      </c>
      <c r="D1524" s="0" t="s">
        <v>592</v>
      </c>
      <c r="E1524" s="291" t="n">
        <v>51.15</v>
      </c>
    </row>
    <row r="1525" customFormat="false" ht="15" hidden="false" customHeight="false" outlineLevel="0" collapsed="false">
      <c r="A1525" s="0" t="n">
        <v>3473</v>
      </c>
      <c r="B1525" s="0" t="s">
        <v>2121</v>
      </c>
      <c r="C1525" s="0" t="s">
        <v>589</v>
      </c>
      <c r="D1525" s="0" t="s">
        <v>592</v>
      </c>
      <c r="E1525" s="291" t="n">
        <v>42.53</v>
      </c>
    </row>
    <row r="1526" customFormat="false" ht="15" hidden="false" customHeight="false" outlineLevel="0" collapsed="false">
      <c r="A1526" s="0" t="n">
        <v>3474</v>
      </c>
      <c r="B1526" s="0" t="s">
        <v>2122</v>
      </c>
      <c r="C1526" s="0" t="s">
        <v>589</v>
      </c>
      <c r="D1526" s="0" t="s">
        <v>592</v>
      </c>
      <c r="E1526" s="291" t="n">
        <v>35.06</v>
      </c>
    </row>
    <row r="1527" customFormat="false" ht="15" hidden="false" customHeight="false" outlineLevel="0" collapsed="false">
      <c r="A1527" s="0" t="n">
        <v>3450</v>
      </c>
      <c r="B1527" s="0" t="s">
        <v>2123</v>
      </c>
      <c r="C1527" s="0" t="s">
        <v>589</v>
      </c>
      <c r="D1527" s="0" t="s">
        <v>592</v>
      </c>
      <c r="E1527" s="291" t="n">
        <v>10.16</v>
      </c>
    </row>
    <row r="1528" customFormat="false" ht="15" hidden="false" customHeight="false" outlineLevel="0" collapsed="false">
      <c r="A1528" s="0" t="n">
        <v>3443</v>
      </c>
      <c r="B1528" s="0" t="s">
        <v>2124</v>
      </c>
      <c r="C1528" s="0" t="s">
        <v>589</v>
      </c>
      <c r="D1528" s="0" t="s">
        <v>592</v>
      </c>
      <c r="E1528" s="291" t="n">
        <v>21.81</v>
      </c>
    </row>
    <row r="1529" customFormat="false" ht="15" hidden="false" customHeight="false" outlineLevel="0" collapsed="false">
      <c r="A1529" s="0" t="n">
        <v>3453</v>
      </c>
      <c r="B1529" s="0" t="s">
        <v>2125</v>
      </c>
      <c r="C1529" s="0" t="s">
        <v>589</v>
      </c>
      <c r="D1529" s="0" t="s">
        <v>592</v>
      </c>
      <c r="E1529" s="291" t="n">
        <v>124.15</v>
      </c>
    </row>
    <row r="1530" customFormat="false" ht="15" hidden="false" customHeight="false" outlineLevel="0" collapsed="false">
      <c r="A1530" s="0" t="n">
        <v>3452</v>
      </c>
      <c r="B1530" s="0" t="s">
        <v>2126</v>
      </c>
      <c r="C1530" s="0" t="s">
        <v>589</v>
      </c>
      <c r="D1530" s="0" t="s">
        <v>592</v>
      </c>
      <c r="E1530" s="291" t="n">
        <v>61.28</v>
      </c>
    </row>
    <row r="1531" customFormat="false" ht="15" hidden="false" customHeight="false" outlineLevel="0" collapsed="false">
      <c r="A1531" s="0" t="n">
        <v>3451</v>
      </c>
      <c r="B1531" s="0" t="s">
        <v>2127</v>
      </c>
      <c r="C1531" s="0" t="s">
        <v>589</v>
      </c>
      <c r="D1531" s="0" t="s">
        <v>592</v>
      </c>
      <c r="E1531" s="291" t="n">
        <v>12.15</v>
      </c>
    </row>
    <row r="1532" customFormat="false" ht="15" hidden="false" customHeight="false" outlineLevel="0" collapsed="false">
      <c r="A1532" s="0" t="n">
        <v>3454</v>
      </c>
      <c r="B1532" s="0" t="s">
        <v>2128</v>
      </c>
      <c r="C1532" s="0" t="s">
        <v>589</v>
      </c>
      <c r="D1532" s="0" t="s">
        <v>592</v>
      </c>
      <c r="E1532" s="291" t="n">
        <v>188.83</v>
      </c>
    </row>
    <row r="1533" customFormat="false" ht="15" hidden="false" customHeight="false" outlineLevel="0" collapsed="false">
      <c r="A1533" s="0" t="n">
        <v>3458</v>
      </c>
      <c r="B1533" s="0" t="s">
        <v>2129</v>
      </c>
      <c r="C1533" s="0" t="s">
        <v>589</v>
      </c>
      <c r="D1533" s="0" t="s">
        <v>592</v>
      </c>
      <c r="E1533" s="291" t="n">
        <v>34.09</v>
      </c>
    </row>
    <row r="1534" customFormat="false" ht="15" hidden="false" customHeight="false" outlineLevel="0" collapsed="false">
      <c r="A1534" s="0" t="n">
        <v>3457</v>
      </c>
      <c r="B1534" s="0" t="s">
        <v>2130</v>
      </c>
      <c r="C1534" s="0" t="s">
        <v>589</v>
      </c>
      <c r="D1534" s="0" t="s">
        <v>592</v>
      </c>
      <c r="E1534" s="291" t="n">
        <v>25.59</v>
      </c>
    </row>
    <row r="1535" customFormat="false" ht="15" hidden="false" customHeight="false" outlineLevel="0" collapsed="false">
      <c r="A1535" s="0" t="n">
        <v>3455</v>
      </c>
      <c r="B1535" s="0" t="s">
        <v>2131</v>
      </c>
      <c r="C1535" s="0" t="s">
        <v>589</v>
      </c>
      <c r="D1535" s="0" t="s">
        <v>592</v>
      </c>
      <c r="E1535" s="291" t="n">
        <v>7.27</v>
      </c>
    </row>
    <row r="1536" customFormat="false" ht="15" hidden="false" customHeight="false" outlineLevel="0" collapsed="false">
      <c r="A1536" s="0" t="n">
        <v>3472</v>
      </c>
      <c r="B1536" s="0" t="s">
        <v>2132</v>
      </c>
      <c r="C1536" s="0" t="s">
        <v>589</v>
      </c>
      <c r="D1536" s="0" t="s">
        <v>592</v>
      </c>
      <c r="E1536" s="291" t="n">
        <v>16.33</v>
      </c>
    </row>
    <row r="1537" customFormat="false" ht="15" hidden="false" customHeight="false" outlineLevel="0" collapsed="false">
      <c r="A1537" s="0" t="n">
        <v>3470</v>
      </c>
      <c r="B1537" s="0" t="s">
        <v>2133</v>
      </c>
      <c r="C1537" s="0" t="s">
        <v>589</v>
      </c>
      <c r="D1537" s="0" t="s">
        <v>592</v>
      </c>
      <c r="E1537" s="291" t="n">
        <v>95.2</v>
      </c>
    </row>
    <row r="1538" customFormat="false" ht="15" hidden="false" customHeight="false" outlineLevel="0" collapsed="false">
      <c r="A1538" s="0" t="n">
        <v>3471</v>
      </c>
      <c r="B1538" s="0" t="s">
        <v>2134</v>
      </c>
      <c r="C1538" s="0" t="s">
        <v>589</v>
      </c>
      <c r="D1538" s="0" t="s">
        <v>592</v>
      </c>
      <c r="E1538" s="291" t="n">
        <v>52.31</v>
      </c>
    </row>
    <row r="1539" customFormat="false" ht="15" hidden="false" customHeight="false" outlineLevel="0" collapsed="false">
      <c r="A1539" s="0" t="n">
        <v>3456</v>
      </c>
      <c r="B1539" s="0" t="s">
        <v>2135</v>
      </c>
      <c r="C1539" s="0" t="s">
        <v>589</v>
      </c>
      <c r="D1539" s="0" t="s">
        <v>592</v>
      </c>
      <c r="E1539" s="291" t="n">
        <v>10.88</v>
      </c>
    </row>
    <row r="1540" customFormat="false" ht="15" hidden="false" customHeight="false" outlineLevel="0" collapsed="false">
      <c r="A1540" s="0" t="n">
        <v>3459</v>
      </c>
      <c r="B1540" s="0" t="s">
        <v>2136</v>
      </c>
      <c r="C1540" s="0" t="s">
        <v>589</v>
      </c>
      <c r="D1540" s="0" t="s">
        <v>592</v>
      </c>
      <c r="E1540" s="291" t="n">
        <v>134.28</v>
      </c>
    </row>
    <row r="1541" customFormat="false" ht="15" hidden="false" customHeight="false" outlineLevel="0" collapsed="false">
      <c r="A1541" s="0" t="n">
        <v>3469</v>
      </c>
      <c r="B1541" s="0" t="s">
        <v>2137</v>
      </c>
      <c r="C1541" s="0" t="s">
        <v>589</v>
      </c>
      <c r="D1541" s="0" t="s">
        <v>592</v>
      </c>
      <c r="E1541" s="291" t="n">
        <v>255.36</v>
      </c>
    </row>
    <row r="1542" customFormat="false" ht="15" hidden="false" customHeight="false" outlineLevel="0" collapsed="false">
      <c r="A1542" s="0" t="n">
        <v>3460</v>
      </c>
      <c r="B1542" s="0" t="s">
        <v>2138</v>
      </c>
      <c r="C1542" s="0" t="s">
        <v>589</v>
      </c>
      <c r="D1542" s="0" t="s">
        <v>592</v>
      </c>
      <c r="E1542" s="291" t="n">
        <v>372.61</v>
      </c>
    </row>
    <row r="1543" customFormat="false" ht="15" hidden="false" customHeight="false" outlineLevel="0" collapsed="false">
      <c r="A1543" s="0" t="n">
        <v>3461</v>
      </c>
      <c r="B1543" s="0" t="s">
        <v>2139</v>
      </c>
      <c r="C1543" s="0" t="s">
        <v>589</v>
      </c>
      <c r="D1543" s="0" t="s">
        <v>592</v>
      </c>
      <c r="E1543" s="291" t="n">
        <v>952.38</v>
      </c>
    </row>
    <row r="1544" customFormat="false" ht="15" hidden="false" customHeight="false" outlineLevel="0" collapsed="false">
      <c r="A1544" s="0" t="n">
        <v>37433</v>
      </c>
      <c r="B1544" s="0" t="s">
        <v>2140</v>
      </c>
      <c r="C1544" s="0" t="s">
        <v>589</v>
      </c>
      <c r="D1544" s="0" t="s">
        <v>592</v>
      </c>
      <c r="E1544" s="291" t="n">
        <v>255.01</v>
      </c>
    </row>
    <row r="1545" customFormat="false" ht="15" hidden="false" customHeight="false" outlineLevel="0" collapsed="false">
      <c r="A1545" s="0" t="n">
        <v>37430</v>
      </c>
      <c r="B1545" s="0" t="s">
        <v>2141</v>
      </c>
      <c r="C1545" s="0" t="s">
        <v>589</v>
      </c>
      <c r="D1545" s="0" t="s">
        <v>592</v>
      </c>
      <c r="E1545" s="291" t="n">
        <v>31.96</v>
      </c>
    </row>
    <row r="1546" customFormat="false" ht="15" hidden="false" customHeight="false" outlineLevel="0" collapsed="false">
      <c r="A1546" s="0" t="n">
        <v>37434</v>
      </c>
      <c r="B1546" s="0" t="s">
        <v>2142</v>
      </c>
      <c r="C1546" s="0" t="s">
        <v>589</v>
      </c>
      <c r="D1546" s="0" t="s">
        <v>592</v>
      </c>
      <c r="E1546" s="292" t="n">
        <v>2377.71</v>
      </c>
    </row>
    <row r="1547" customFormat="false" ht="15" hidden="false" customHeight="false" outlineLevel="0" collapsed="false">
      <c r="A1547" s="0" t="n">
        <v>37431</v>
      </c>
      <c r="B1547" s="0" t="s">
        <v>2143</v>
      </c>
      <c r="C1547" s="0" t="s">
        <v>589</v>
      </c>
      <c r="D1547" s="0" t="s">
        <v>592</v>
      </c>
      <c r="E1547" s="291" t="n">
        <v>43.35</v>
      </c>
    </row>
    <row r="1548" customFormat="false" ht="15" hidden="false" customHeight="false" outlineLevel="0" collapsed="false">
      <c r="A1548" s="0" t="n">
        <v>37432</v>
      </c>
      <c r="B1548" s="0" t="s">
        <v>2144</v>
      </c>
      <c r="C1548" s="0" t="s">
        <v>589</v>
      </c>
      <c r="D1548" s="0" t="s">
        <v>592</v>
      </c>
      <c r="E1548" s="291" t="n">
        <v>79.96</v>
      </c>
    </row>
    <row r="1549" customFormat="false" ht="15" hidden="false" customHeight="false" outlineLevel="0" collapsed="false">
      <c r="A1549" s="0" t="n">
        <v>37413</v>
      </c>
      <c r="B1549" s="0" t="s">
        <v>2145</v>
      </c>
      <c r="C1549" s="0" t="s">
        <v>589</v>
      </c>
      <c r="D1549" s="0" t="s">
        <v>592</v>
      </c>
      <c r="E1549" s="291" t="n">
        <v>4.56</v>
      </c>
    </row>
    <row r="1550" customFormat="false" ht="15" hidden="false" customHeight="false" outlineLevel="0" collapsed="false">
      <c r="A1550" s="0" t="n">
        <v>37414</v>
      </c>
      <c r="B1550" s="0" t="s">
        <v>2146</v>
      </c>
      <c r="C1550" s="0" t="s">
        <v>589</v>
      </c>
      <c r="D1550" s="0" t="s">
        <v>592</v>
      </c>
      <c r="E1550" s="291" t="n">
        <v>5.17</v>
      </c>
    </row>
    <row r="1551" customFormat="false" ht="15" hidden="false" customHeight="false" outlineLevel="0" collapsed="false">
      <c r="A1551" s="0" t="n">
        <v>37415</v>
      </c>
      <c r="B1551" s="0" t="s">
        <v>2147</v>
      </c>
      <c r="C1551" s="0" t="s">
        <v>589</v>
      </c>
      <c r="D1551" s="0" t="s">
        <v>592</v>
      </c>
      <c r="E1551" s="291" t="n">
        <v>9.41</v>
      </c>
    </row>
    <row r="1552" customFormat="false" ht="15" hidden="false" customHeight="false" outlineLevel="0" collapsed="false">
      <c r="A1552" s="0" t="n">
        <v>37416</v>
      </c>
      <c r="B1552" s="0" t="s">
        <v>2148</v>
      </c>
      <c r="C1552" s="0" t="s">
        <v>589</v>
      </c>
      <c r="D1552" s="0" t="s">
        <v>592</v>
      </c>
      <c r="E1552" s="291" t="n">
        <v>4.26</v>
      </c>
    </row>
    <row r="1553" customFormat="false" ht="15" hidden="false" customHeight="false" outlineLevel="0" collapsed="false">
      <c r="A1553" s="0" t="n">
        <v>37417</v>
      </c>
      <c r="B1553" s="0" t="s">
        <v>2149</v>
      </c>
      <c r="C1553" s="0" t="s">
        <v>589</v>
      </c>
      <c r="D1553" s="0" t="s">
        <v>592</v>
      </c>
      <c r="E1553" s="291" t="n">
        <v>6.13</v>
      </c>
    </row>
    <row r="1554" customFormat="false" ht="15" hidden="false" customHeight="false" outlineLevel="0" collapsed="false">
      <c r="A1554" s="0" t="n">
        <v>43590</v>
      </c>
      <c r="B1554" s="0" t="s">
        <v>2150</v>
      </c>
      <c r="C1554" s="0" t="s">
        <v>589</v>
      </c>
      <c r="D1554" s="0" t="s">
        <v>590</v>
      </c>
      <c r="E1554" s="291" t="n">
        <v>142.92</v>
      </c>
    </row>
    <row r="1555" customFormat="false" ht="15" hidden="false" customHeight="false" outlineLevel="0" collapsed="false">
      <c r="A1555" s="0" t="n">
        <v>43589</v>
      </c>
      <c r="B1555" s="0" t="s">
        <v>2151</v>
      </c>
      <c r="C1555" s="0" t="s">
        <v>589</v>
      </c>
      <c r="D1555" s="0" t="s">
        <v>590</v>
      </c>
      <c r="E1555" s="291" t="n">
        <v>25.86</v>
      </c>
    </row>
    <row r="1556" customFormat="false" ht="15" hidden="false" customHeight="false" outlineLevel="0" collapsed="false">
      <c r="A1556" s="0" t="n">
        <v>34519</v>
      </c>
      <c r="B1556" s="0" t="s">
        <v>2152</v>
      </c>
      <c r="C1556" s="0" t="s">
        <v>589</v>
      </c>
      <c r="D1556" s="0" t="s">
        <v>592</v>
      </c>
      <c r="E1556" s="291" t="n">
        <v>88.11</v>
      </c>
    </row>
    <row r="1557" customFormat="false" ht="15" hidden="false" customHeight="false" outlineLevel="0" collapsed="false">
      <c r="A1557" s="0" t="n">
        <v>1649</v>
      </c>
      <c r="B1557" s="0" t="s">
        <v>2153</v>
      </c>
      <c r="C1557" s="0" t="s">
        <v>589</v>
      </c>
      <c r="D1557" s="0" t="s">
        <v>592</v>
      </c>
      <c r="E1557" s="291" t="n">
        <v>80.4</v>
      </c>
    </row>
    <row r="1558" customFormat="false" ht="15" hidden="false" customHeight="false" outlineLevel="0" collapsed="false">
      <c r="A1558" s="0" t="n">
        <v>1653</v>
      </c>
      <c r="B1558" s="0" t="s">
        <v>2154</v>
      </c>
      <c r="C1558" s="0" t="s">
        <v>589</v>
      </c>
      <c r="D1558" s="0" t="s">
        <v>592</v>
      </c>
      <c r="E1558" s="291" t="n">
        <v>62.98</v>
      </c>
    </row>
    <row r="1559" customFormat="false" ht="15" hidden="false" customHeight="false" outlineLevel="0" collapsed="false">
      <c r="A1559" s="0" t="n">
        <v>1647</v>
      </c>
      <c r="B1559" s="0" t="s">
        <v>2155</v>
      </c>
      <c r="C1559" s="0" t="s">
        <v>589</v>
      </c>
      <c r="D1559" s="0" t="s">
        <v>592</v>
      </c>
      <c r="E1559" s="291" t="n">
        <v>22.55</v>
      </c>
    </row>
    <row r="1560" customFormat="false" ht="15" hidden="false" customHeight="false" outlineLevel="0" collapsed="false">
      <c r="A1560" s="0" t="n">
        <v>1648</v>
      </c>
      <c r="B1560" s="0" t="s">
        <v>2156</v>
      </c>
      <c r="C1560" s="0" t="s">
        <v>589</v>
      </c>
      <c r="D1560" s="0" t="s">
        <v>592</v>
      </c>
      <c r="E1560" s="291" t="n">
        <v>43.3</v>
      </c>
    </row>
    <row r="1561" customFormat="false" ht="15" hidden="false" customHeight="false" outlineLevel="0" collapsed="false">
      <c r="A1561" s="0" t="n">
        <v>1651</v>
      </c>
      <c r="B1561" s="0" t="s">
        <v>2157</v>
      </c>
      <c r="C1561" s="0" t="s">
        <v>589</v>
      </c>
      <c r="D1561" s="0" t="s">
        <v>592</v>
      </c>
      <c r="E1561" s="291" t="n">
        <v>200.88</v>
      </c>
    </row>
    <row r="1562" customFormat="false" ht="15" hidden="false" customHeight="false" outlineLevel="0" collapsed="false">
      <c r="A1562" s="0" t="n">
        <v>1650</v>
      </c>
      <c r="B1562" s="0" t="s">
        <v>2158</v>
      </c>
      <c r="C1562" s="0" t="s">
        <v>589</v>
      </c>
      <c r="D1562" s="0" t="s">
        <v>592</v>
      </c>
      <c r="E1562" s="291" t="n">
        <v>111.04</v>
      </c>
    </row>
    <row r="1563" customFormat="false" ht="15" hidden="false" customHeight="false" outlineLevel="0" collapsed="false">
      <c r="A1563" s="0" t="n">
        <v>1654</v>
      </c>
      <c r="B1563" s="0" t="s">
        <v>2159</v>
      </c>
      <c r="C1563" s="0" t="s">
        <v>589</v>
      </c>
      <c r="D1563" s="0" t="s">
        <v>592</v>
      </c>
      <c r="E1563" s="291" t="n">
        <v>30.95</v>
      </c>
    </row>
    <row r="1564" customFormat="false" ht="15" hidden="false" customHeight="false" outlineLevel="0" collapsed="false">
      <c r="A1564" s="0" t="n">
        <v>1652</v>
      </c>
      <c r="B1564" s="0" t="s">
        <v>2160</v>
      </c>
      <c r="C1564" s="0" t="s">
        <v>589</v>
      </c>
      <c r="D1564" s="0" t="s">
        <v>592</v>
      </c>
      <c r="E1564" s="291" t="n">
        <v>288.32</v>
      </c>
    </row>
    <row r="1565" customFormat="false" ht="15" hidden="false" customHeight="false" outlineLevel="0" collapsed="false">
      <c r="A1565" s="0" t="n">
        <v>10510</v>
      </c>
      <c r="B1565" s="0" t="s">
        <v>2161</v>
      </c>
      <c r="C1565" s="0" t="s">
        <v>589</v>
      </c>
      <c r="D1565" s="0" t="s">
        <v>590</v>
      </c>
      <c r="E1565" s="291" t="n">
        <v>133.87</v>
      </c>
    </row>
    <row r="1566" customFormat="false" ht="15" hidden="false" customHeight="false" outlineLevel="0" collapsed="false">
      <c r="A1566" s="0" t="n">
        <v>1747</v>
      </c>
      <c r="B1566" s="0" t="s">
        <v>2162</v>
      </c>
      <c r="C1566" s="0" t="s">
        <v>589</v>
      </c>
      <c r="D1566" s="0" t="s">
        <v>590</v>
      </c>
      <c r="E1566" s="291" t="n">
        <v>202.07</v>
      </c>
    </row>
    <row r="1567" customFormat="false" ht="15" hidden="false" customHeight="false" outlineLevel="0" collapsed="false">
      <c r="A1567" s="0" t="n">
        <v>1744</v>
      </c>
      <c r="B1567" s="0" t="s">
        <v>2163</v>
      </c>
      <c r="C1567" s="0" t="s">
        <v>589</v>
      </c>
      <c r="D1567" s="0" t="s">
        <v>590</v>
      </c>
      <c r="E1567" s="291" t="n">
        <v>139.96</v>
      </c>
    </row>
    <row r="1568" customFormat="false" ht="15" hidden="false" customHeight="false" outlineLevel="0" collapsed="false">
      <c r="A1568" s="0" t="n">
        <v>1743</v>
      </c>
      <c r="B1568" s="0" t="s">
        <v>2164</v>
      </c>
      <c r="C1568" s="0" t="s">
        <v>589</v>
      </c>
      <c r="D1568" s="0" t="s">
        <v>590</v>
      </c>
      <c r="E1568" s="291" t="n">
        <v>183.79</v>
      </c>
    </row>
    <row r="1569" customFormat="false" ht="15" hidden="false" customHeight="false" outlineLevel="0" collapsed="false">
      <c r="A1569" s="0" t="n">
        <v>39640</v>
      </c>
      <c r="B1569" s="0" t="s">
        <v>2165</v>
      </c>
      <c r="C1569" s="0" t="s">
        <v>589</v>
      </c>
      <c r="D1569" s="0" t="s">
        <v>590</v>
      </c>
      <c r="E1569" s="291" t="n">
        <v>18.44</v>
      </c>
    </row>
    <row r="1570" customFormat="false" ht="15" hidden="false" customHeight="false" outlineLevel="0" collapsed="false">
      <c r="A1570" s="0" t="n">
        <v>7216</v>
      </c>
      <c r="B1570" s="0" t="s">
        <v>2166</v>
      </c>
      <c r="C1570" s="0" t="s">
        <v>589</v>
      </c>
      <c r="D1570" s="0" t="s">
        <v>590</v>
      </c>
      <c r="E1570" s="291" t="n">
        <v>99.08</v>
      </c>
    </row>
    <row r="1571" customFormat="false" ht="15" hidden="false" customHeight="false" outlineLevel="0" collapsed="false">
      <c r="A1571" s="0" t="n">
        <v>20235</v>
      </c>
      <c r="B1571" s="0" t="s">
        <v>2167</v>
      </c>
      <c r="C1571" s="0" t="s">
        <v>589</v>
      </c>
      <c r="D1571" s="0" t="s">
        <v>590</v>
      </c>
      <c r="E1571" s="291" t="n">
        <v>79.66</v>
      </c>
    </row>
    <row r="1572" customFormat="false" ht="15" hidden="false" customHeight="false" outlineLevel="0" collapsed="false">
      <c r="A1572" s="0" t="n">
        <v>7181</v>
      </c>
      <c r="B1572" s="0" t="s">
        <v>2168</v>
      </c>
      <c r="C1572" s="0" t="s">
        <v>589</v>
      </c>
      <c r="D1572" s="0" t="s">
        <v>590</v>
      </c>
      <c r="E1572" s="291" t="n">
        <v>4.14</v>
      </c>
    </row>
    <row r="1573" customFormat="false" ht="15" hidden="false" customHeight="false" outlineLevel="0" collapsed="false">
      <c r="A1573" s="0" t="n">
        <v>40742</v>
      </c>
      <c r="B1573" s="0" t="s">
        <v>2169</v>
      </c>
      <c r="C1573" s="0" t="s">
        <v>589</v>
      </c>
      <c r="D1573" s="0" t="s">
        <v>590</v>
      </c>
      <c r="E1573" s="291" t="n">
        <v>10.85</v>
      </c>
    </row>
    <row r="1574" customFormat="false" ht="15" hidden="false" customHeight="false" outlineLevel="0" collapsed="false">
      <c r="A1574" s="0" t="n">
        <v>7214</v>
      </c>
      <c r="B1574" s="0" t="s">
        <v>2170</v>
      </c>
      <c r="C1574" s="0" t="s">
        <v>589</v>
      </c>
      <c r="D1574" s="0" t="s">
        <v>590</v>
      </c>
      <c r="E1574" s="291" t="n">
        <v>96.75</v>
      </c>
    </row>
    <row r="1575" customFormat="false" ht="15" hidden="false" customHeight="false" outlineLevel="0" collapsed="false">
      <c r="A1575" s="0" t="n">
        <v>7219</v>
      </c>
      <c r="B1575" s="0" t="s">
        <v>2171</v>
      </c>
      <c r="C1575" s="0" t="s">
        <v>589</v>
      </c>
      <c r="D1575" s="0" t="s">
        <v>590</v>
      </c>
      <c r="E1575" s="291" t="n">
        <v>85.82</v>
      </c>
    </row>
    <row r="1576" customFormat="false" ht="15" hidden="false" customHeight="false" outlineLevel="0" collapsed="false">
      <c r="A1576" s="0" t="n">
        <v>37972</v>
      </c>
      <c r="B1576" s="0" t="s">
        <v>2172</v>
      </c>
      <c r="C1576" s="0" t="s">
        <v>589</v>
      </c>
      <c r="D1576" s="0" t="s">
        <v>592</v>
      </c>
      <c r="E1576" s="291" t="n">
        <v>6.08</v>
      </c>
    </row>
    <row r="1577" customFormat="false" ht="15" hidden="false" customHeight="false" outlineLevel="0" collapsed="false">
      <c r="A1577" s="0" t="n">
        <v>37973</v>
      </c>
      <c r="B1577" s="0" t="s">
        <v>2173</v>
      </c>
      <c r="C1577" s="0" t="s">
        <v>589</v>
      </c>
      <c r="D1577" s="0" t="s">
        <v>592</v>
      </c>
      <c r="E1577" s="291" t="n">
        <v>9.73</v>
      </c>
    </row>
    <row r="1578" customFormat="false" ht="15" hidden="false" customHeight="false" outlineLevel="0" collapsed="false">
      <c r="A1578" s="0" t="n">
        <v>37971</v>
      </c>
      <c r="B1578" s="0" t="s">
        <v>2174</v>
      </c>
      <c r="C1578" s="0" t="s">
        <v>589</v>
      </c>
      <c r="D1578" s="0" t="s">
        <v>592</v>
      </c>
      <c r="E1578" s="291" t="n">
        <v>3.65</v>
      </c>
    </row>
    <row r="1579" customFormat="false" ht="15" hidden="false" customHeight="false" outlineLevel="0" collapsed="false">
      <c r="A1579" s="0" t="n">
        <v>20094</v>
      </c>
      <c r="B1579" s="0" t="s">
        <v>2175</v>
      </c>
      <c r="C1579" s="0" t="s">
        <v>589</v>
      </c>
      <c r="D1579" s="0" t="s">
        <v>592</v>
      </c>
      <c r="E1579" s="291" t="n">
        <v>33.19</v>
      </c>
    </row>
    <row r="1580" customFormat="false" ht="15" hidden="false" customHeight="false" outlineLevel="0" collapsed="false">
      <c r="A1580" s="0" t="n">
        <v>20095</v>
      </c>
      <c r="B1580" s="0" t="s">
        <v>2176</v>
      </c>
      <c r="C1580" s="0" t="s">
        <v>589</v>
      </c>
      <c r="D1580" s="0" t="s">
        <v>592</v>
      </c>
      <c r="E1580" s="291" t="n">
        <v>42.27</v>
      </c>
    </row>
    <row r="1581" customFormat="false" ht="15" hidden="false" customHeight="false" outlineLevel="0" collapsed="false">
      <c r="A1581" s="0" t="n">
        <v>1954</v>
      </c>
      <c r="B1581" s="0" t="s">
        <v>2177</v>
      </c>
      <c r="C1581" s="0" t="s">
        <v>589</v>
      </c>
      <c r="D1581" s="0" t="s">
        <v>590</v>
      </c>
      <c r="E1581" s="291" t="n">
        <v>212.46</v>
      </c>
    </row>
    <row r="1582" customFormat="false" ht="15" hidden="false" customHeight="false" outlineLevel="0" collapsed="false">
      <c r="A1582" s="0" t="n">
        <v>1926</v>
      </c>
      <c r="B1582" s="0" t="s">
        <v>2178</v>
      </c>
      <c r="C1582" s="0" t="s">
        <v>589</v>
      </c>
      <c r="D1582" s="0" t="s">
        <v>590</v>
      </c>
      <c r="E1582" s="291" t="n">
        <v>2.81</v>
      </c>
    </row>
    <row r="1583" customFormat="false" ht="15" hidden="false" customHeight="false" outlineLevel="0" collapsed="false">
      <c r="A1583" s="0" t="n">
        <v>1927</v>
      </c>
      <c r="B1583" s="0" t="s">
        <v>2179</v>
      </c>
      <c r="C1583" s="0" t="s">
        <v>589</v>
      </c>
      <c r="D1583" s="0" t="s">
        <v>590</v>
      </c>
      <c r="E1583" s="291" t="n">
        <v>3.7</v>
      </c>
    </row>
    <row r="1584" customFormat="false" ht="15" hidden="false" customHeight="false" outlineLevel="0" collapsed="false">
      <c r="A1584" s="0" t="n">
        <v>1923</v>
      </c>
      <c r="B1584" s="0" t="s">
        <v>2180</v>
      </c>
      <c r="C1584" s="0" t="s">
        <v>589</v>
      </c>
      <c r="D1584" s="0" t="s">
        <v>590</v>
      </c>
      <c r="E1584" s="291" t="n">
        <v>6.06</v>
      </c>
    </row>
    <row r="1585" customFormat="false" ht="15" hidden="false" customHeight="false" outlineLevel="0" collapsed="false">
      <c r="A1585" s="0" t="n">
        <v>1929</v>
      </c>
      <c r="B1585" s="0" t="s">
        <v>2181</v>
      </c>
      <c r="C1585" s="0" t="s">
        <v>589</v>
      </c>
      <c r="D1585" s="0" t="s">
        <v>590</v>
      </c>
      <c r="E1585" s="291" t="n">
        <v>9.93</v>
      </c>
    </row>
    <row r="1586" customFormat="false" ht="15" hidden="false" customHeight="false" outlineLevel="0" collapsed="false">
      <c r="A1586" s="0" t="n">
        <v>1930</v>
      </c>
      <c r="B1586" s="0" t="s">
        <v>2182</v>
      </c>
      <c r="C1586" s="0" t="s">
        <v>589</v>
      </c>
      <c r="D1586" s="0" t="s">
        <v>590</v>
      </c>
      <c r="E1586" s="291" t="n">
        <v>19.24</v>
      </c>
    </row>
    <row r="1587" customFormat="false" ht="15" hidden="false" customHeight="false" outlineLevel="0" collapsed="false">
      <c r="A1587" s="0" t="n">
        <v>1924</v>
      </c>
      <c r="B1587" s="0" t="s">
        <v>2183</v>
      </c>
      <c r="C1587" s="0" t="s">
        <v>589</v>
      </c>
      <c r="D1587" s="0" t="s">
        <v>590</v>
      </c>
      <c r="E1587" s="291" t="n">
        <v>33.16</v>
      </c>
    </row>
    <row r="1588" customFormat="false" ht="15" hidden="false" customHeight="false" outlineLevel="0" collapsed="false">
      <c r="A1588" s="0" t="n">
        <v>1922</v>
      </c>
      <c r="B1588" s="0" t="s">
        <v>2184</v>
      </c>
      <c r="C1588" s="0" t="s">
        <v>589</v>
      </c>
      <c r="D1588" s="0" t="s">
        <v>590</v>
      </c>
      <c r="E1588" s="291" t="n">
        <v>49.26</v>
      </c>
    </row>
    <row r="1589" customFormat="false" ht="15" hidden="false" customHeight="false" outlineLevel="0" collapsed="false">
      <c r="A1589" s="0" t="n">
        <v>1953</v>
      </c>
      <c r="B1589" s="0" t="s">
        <v>2185</v>
      </c>
      <c r="C1589" s="0" t="s">
        <v>589</v>
      </c>
      <c r="D1589" s="0" t="s">
        <v>590</v>
      </c>
      <c r="E1589" s="291" t="n">
        <v>86.08</v>
      </c>
    </row>
    <row r="1590" customFormat="false" ht="15" hidden="false" customHeight="false" outlineLevel="0" collapsed="false">
      <c r="A1590" s="0" t="n">
        <v>1962</v>
      </c>
      <c r="B1590" s="0" t="s">
        <v>2186</v>
      </c>
      <c r="C1590" s="0" t="s">
        <v>589</v>
      </c>
      <c r="D1590" s="0" t="s">
        <v>590</v>
      </c>
      <c r="E1590" s="291" t="n">
        <v>281.63</v>
      </c>
    </row>
    <row r="1591" customFormat="false" ht="15" hidden="false" customHeight="false" outlineLevel="0" collapsed="false">
      <c r="A1591" s="0" t="n">
        <v>1955</v>
      </c>
      <c r="B1591" s="0" t="s">
        <v>2187</v>
      </c>
      <c r="C1591" s="0" t="s">
        <v>589</v>
      </c>
      <c r="D1591" s="0" t="s">
        <v>590</v>
      </c>
      <c r="E1591" s="291" t="n">
        <v>3.72</v>
      </c>
    </row>
    <row r="1592" customFormat="false" ht="15" hidden="false" customHeight="false" outlineLevel="0" collapsed="false">
      <c r="A1592" s="0" t="n">
        <v>1956</v>
      </c>
      <c r="B1592" s="0" t="s">
        <v>2188</v>
      </c>
      <c r="C1592" s="0" t="s">
        <v>589</v>
      </c>
      <c r="D1592" s="0" t="s">
        <v>590</v>
      </c>
      <c r="E1592" s="291" t="n">
        <v>4.8</v>
      </c>
    </row>
    <row r="1593" customFormat="false" ht="15" hidden="false" customHeight="false" outlineLevel="0" collapsed="false">
      <c r="A1593" s="0" t="n">
        <v>1957</v>
      </c>
      <c r="B1593" s="0" t="s">
        <v>2189</v>
      </c>
      <c r="C1593" s="0" t="s">
        <v>589</v>
      </c>
      <c r="D1593" s="0" t="s">
        <v>590</v>
      </c>
      <c r="E1593" s="291" t="n">
        <v>10.91</v>
      </c>
    </row>
    <row r="1594" customFormat="false" ht="15" hidden="false" customHeight="false" outlineLevel="0" collapsed="false">
      <c r="A1594" s="0" t="n">
        <v>1958</v>
      </c>
      <c r="B1594" s="0" t="s">
        <v>2190</v>
      </c>
      <c r="C1594" s="0" t="s">
        <v>589</v>
      </c>
      <c r="D1594" s="0" t="s">
        <v>590</v>
      </c>
      <c r="E1594" s="291" t="n">
        <v>19.38</v>
      </c>
    </row>
    <row r="1595" customFormat="false" ht="15" hidden="false" customHeight="false" outlineLevel="0" collapsed="false">
      <c r="A1595" s="0" t="n">
        <v>1959</v>
      </c>
      <c r="B1595" s="0" t="s">
        <v>2191</v>
      </c>
      <c r="C1595" s="0" t="s">
        <v>589</v>
      </c>
      <c r="D1595" s="0" t="s">
        <v>590</v>
      </c>
      <c r="E1595" s="291" t="n">
        <v>23.62</v>
      </c>
    </row>
    <row r="1596" customFormat="false" ht="15" hidden="false" customHeight="false" outlineLevel="0" collapsed="false">
      <c r="A1596" s="0" t="n">
        <v>1925</v>
      </c>
      <c r="B1596" s="0" t="s">
        <v>2192</v>
      </c>
      <c r="C1596" s="0" t="s">
        <v>589</v>
      </c>
      <c r="D1596" s="0" t="s">
        <v>590</v>
      </c>
      <c r="E1596" s="291" t="n">
        <v>58.4</v>
      </c>
    </row>
    <row r="1597" customFormat="false" ht="15" hidden="false" customHeight="false" outlineLevel="0" collapsed="false">
      <c r="A1597" s="0" t="n">
        <v>1960</v>
      </c>
      <c r="B1597" s="0" t="s">
        <v>2193</v>
      </c>
      <c r="C1597" s="0" t="s">
        <v>589</v>
      </c>
      <c r="D1597" s="0" t="s">
        <v>590</v>
      </c>
      <c r="E1597" s="291" t="n">
        <v>83.02</v>
      </c>
    </row>
    <row r="1598" customFormat="false" ht="15" hidden="false" customHeight="false" outlineLevel="0" collapsed="false">
      <c r="A1598" s="0" t="n">
        <v>1961</v>
      </c>
      <c r="B1598" s="0" t="s">
        <v>2194</v>
      </c>
      <c r="C1598" s="0" t="s">
        <v>589</v>
      </c>
      <c r="D1598" s="0" t="s">
        <v>590</v>
      </c>
      <c r="E1598" s="291" t="n">
        <v>119.3</v>
      </c>
    </row>
    <row r="1599" customFormat="false" ht="15" hidden="false" customHeight="false" outlineLevel="0" collapsed="false">
      <c r="A1599" s="0" t="n">
        <v>38426</v>
      </c>
      <c r="B1599" s="0" t="s">
        <v>2195</v>
      </c>
      <c r="C1599" s="0" t="s">
        <v>589</v>
      </c>
      <c r="D1599" s="0" t="s">
        <v>590</v>
      </c>
      <c r="E1599" s="291" t="n">
        <v>31.74</v>
      </c>
    </row>
    <row r="1600" customFormat="false" ht="15" hidden="false" customHeight="false" outlineLevel="0" collapsed="false">
      <c r="A1600" s="0" t="n">
        <v>38423</v>
      </c>
      <c r="B1600" s="0" t="s">
        <v>2196</v>
      </c>
      <c r="C1600" s="0" t="s">
        <v>589</v>
      </c>
      <c r="D1600" s="0" t="s">
        <v>590</v>
      </c>
      <c r="E1600" s="291" t="n">
        <v>72</v>
      </c>
    </row>
    <row r="1601" customFormat="false" ht="15" hidden="false" customHeight="false" outlineLevel="0" collapsed="false">
      <c r="A1601" s="0" t="n">
        <v>38421</v>
      </c>
      <c r="B1601" s="0" t="s">
        <v>2197</v>
      </c>
      <c r="C1601" s="0" t="s">
        <v>589</v>
      </c>
      <c r="D1601" s="0" t="s">
        <v>590</v>
      </c>
      <c r="E1601" s="291" t="n">
        <v>33.99</v>
      </c>
    </row>
    <row r="1602" customFormat="false" ht="15" hidden="false" customHeight="false" outlineLevel="0" collapsed="false">
      <c r="A1602" s="0" t="n">
        <v>38422</v>
      </c>
      <c r="B1602" s="0" t="s">
        <v>2198</v>
      </c>
      <c r="C1602" s="0" t="s">
        <v>589</v>
      </c>
      <c r="D1602" s="0" t="s">
        <v>590</v>
      </c>
      <c r="E1602" s="291" t="n">
        <v>49.68</v>
      </c>
    </row>
    <row r="1603" customFormat="false" ht="15" hidden="false" customHeight="false" outlineLevel="0" collapsed="false">
      <c r="A1603" s="0" t="n">
        <v>39866</v>
      </c>
      <c r="B1603" s="0" t="s">
        <v>2199</v>
      </c>
      <c r="C1603" s="0" t="s">
        <v>589</v>
      </c>
      <c r="D1603" s="0" t="s">
        <v>592</v>
      </c>
      <c r="E1603" s="291" t="n">
        <v>19.54</v>
      </c>
    </row>
    <row r="1604" customFormat="false" ht="15" hidden="false" customHeight="false" outlineLevel="0" collapsed="false">
      <c r="A1604" s="0" t="n">
        <v>39867</v>
      </c>
      <c r="B1604" s="0" t="s">
        <v>2200</v>
      </c>
      <c r="C1604" s="0" t="s">
        <v>589</v>
      </c>
      <c r="D1604" s="0" t="s">
        <v>592</v>
      </c>
      <c r="E1604" s="291" t="n">
        <v>43.44</v>
      </c>
    </row>
    <row r="1605" customFormat="false" ht="15" hidden="false" customHeight="false" outlineLevel="0" collapsed="false">
      <c r="A1605" s="0" t="n">
        <v>39868</v>
      </c>
      <c r="B1605" s="0" t="s">
        <v>2201</v>
      </c>
      <c r="C1605" s="0" t="s">
        <v>589</v>
      </c>
      <c r="D1605" s="0" t="s">
        <v>592</v>
      </c>
      <c r="E1605" s="291" t="n">
        <v>78.26</v>
      </c>
    </row>
    <row r="1606" customFormat="false" ht="15" hidden="false" customHeight="false" outlineLevel="0" collapsed="false">
      <c r="A1606" s="0" t="n">
        <v>37999</v>
      </c>
      <c r="B1606" s="0" t="s">
        <v>2202</v>
      </c>
      <c r="C1606" s="0" t="s">
        <v>589</v>
      </c>
      <c r="D1606" s="0" t="s">
        <v>592</v>
      </c>
      <c r="E1606" s="291" t="n">
        <v>5.83</v>
      </c>
    </row>
    <row r="1607" customFormat="false" ht="15" hidden="false" customHeight="false" outlineLevel="0" collapsed="false">
      <c r="A1607" s="0" t="n">
        <v>38000</v>
      </c>
      <c r="B1607" s="0" t="s">
        <v>2203</v>
      </c>
      <c r="C1607" s="0" t="s">
        <v>589</v>
      </c>
      <c r="D1607" s="0" t="s">
        <v>592</v>
      </c>
      <c r="E1607" s="291" t="n">
        <v>7.71</v>
      </c>
    </row>
    <row r="1608" customFormat="false" ht="15" hidden="false" customHeight="false" outlineLevel="0" collapsed="false">
      <c r="A1608" s="0" t="n">
        <v>38129</v>
      </c>
      <c r="B1608" s="0" t="s">
        <v>2204</v>
      </c>
      <c r="C1608" s="0" t="s">
        <v>589</v>
      </c>
      <c r="D1608" s="0" t="s">
        <v>590</v>
      </c>
      <c r="E1608" s="291" t="n">
        <v>6.45</v>
      </c>
    </row>
    <row r="1609" customFormat="false" ht="15" hidden="false" customHeight="false" outlineLevel="0" collapsed="false">
      <c r="A1609" s="0" t="n">
        <v>38025</v>
      </c>
      <c r="B1609" s="0" t="s">
        <v>2205</v>
      </c>
      <c r="C1609" s="0" t="s">
        <v>589</v>
      </c>
      <c r="D1609" s="0" t="s">
        <v>590</v>
      </c>
      <c r="E1609" s="291" t="n">
        <v>10.78</v>
      </c>
    </row>
    <row r="1610" customFormat="false" ht="15" hidden="false" customHeight="false" outlineLevel="0" collapsed="false">
      <c r="A1610" s="0" t="n">
        <v>38026</v>
      </c>
      <c r="B1610" s="0" t="s">
        <v>2206</v>
      </c>
      <c r="C1610" s="0" t="s">
        <v>589</v>
      </c>
      <c r="D1610" s="0" t="s">
        <v>590</v>
      </c>
      <c r="E1610" s="291" t="n">
        <v>28.87</v>
      </c>
    </row>
    <row r="1611" customFormat="false" ht="15" hidden="false" customHeight="false" outlineLevel="0" collapsed="false">
      <c r="A1611" s="0" t="n">
        <v>1858</v>
      </c>
      <c r="B1611" s="0" t="s">
        <v>2207</v>
      </c>
      <c r="C1611" s="0" t="s">
        <v>589</v>
      </c>
      <c r="D1611" s="0" t="s">
        <v>592</v>
      </c>
      <c r="E1611" s="291" t="n">
        <v>46.47</v>
      </c>
    </row>
    <row r="1612" customFormat="false" ht="15" hidden="false" customHeight="false" outlineLevel="0" collapsed="false">
      <c r="A1612" s="0" t="n">
        <v>1844</v>
      </c>
      <c r="B1612" s="0" t="s">
        <v>2208</v>
      </c>
      <c r="C1612" s="0" t="s">
        <v>589</v>
      </c>
      <c r="D1612" s="0" t="s">
        <v>592</v>
      </c>
      <c r="E1612" s="291" t="n">
        <v>171.33</v>
      </c>
    </row>
    <row r="1613" customFormat="false" ht="15" hidden="false" customHeight="false" outlineLevel="0" collapsed="false">
      <c r="A1613" s="0" t="n">
        <v>1863</v>
      </c>
      <c r="B1613" s="0" t="s">
        <v>2209</v>
      </c>
      <c r="C1613" s="0" t="s">
        <v>589</v>
      </c>
      <c r="D1613" s="0" t="s">
        <v>592</v>
      </c>
      <c r="E1613" s="291" t="n">
        <v>67.44</v>
      </c>
    </row>
    <row r="1614" customFormat="false" ht="15" hidden="false" customHeight="false" outlineLevel="0" collapsed="false">
      <c r="A1614" s="0" t="n">
        <v>1865</v>
      </c>
      <c r="B1614" s="0" t="s">
        <v>2210</v>
      </c>
      <c r="C1614" s="0" t="s">
        <v>589</v>
      </c>
      <c r="D1614" s="0" t="s">
        <v>592</v>
      </c>
      <c r="E1614" s="291" t="n">
        <v>246.03</v>
      </c>
    </row>
    <row r="1615" customFormat="false" ht="15" hidden="false" customHeight="false" outlineLevel="0" collapsed="false">
      <c r="A1615" s="0" t="n">
        <v>36355</v>
      </c>
      <c r="B1615" s="0" t="s">
        <v>2211</v>
      </c>
      <c r="C1615" s="0" t="s">
        <v>589</v>
      </c>
      <c r="D1615" s="0" t="s">
        <v>592</v>
      </c>
      <c r="E1615" s="291" t="n">
        <v>8.39</v>
      </c>
    </row>
    <row r="1616" customFormat="false" ht="15" hidden="false" customHeight="false" outlineLevel="0" collapsed="false">
      <c r="A1616" s="0" t="n">
        <v>36356</v>
      </c>
      <c r="B1616" s="0" t="s">
        <v>2212</v>
      </c>
      <c r="C1616" s="0" t="s">
        <v>589</v>
      </c>
      <c r="D1616" s="0" t="s">
        <v>592</v>
      </c>
      <c r="E1616" s="291" t="n">
        <v>14.1</v>
      </c>
    </row>
    <row r="1617" customFormat="false" ht="15" hidden="false" customHeight="false" outlineLevel="0" collapsed="false">
      <c r="A1617" s="0" t="n">
        <v>1932</v>
      </c>
      <c r="B1617" s="0" t="s">
        <v>2213</v>
      </c>
      <c r="C1617" s="0" t="s">
        <v>589</v>
      </c>
      <c r="D1617" s="0" t="s">
        <v>590</v>
      </c>
      <c r="E1617" s="291" t="n">
        <v>12.27</v>
      </c>
    </row>
    <row r="1618" customFormat="false" ht="15" hidden="false" customHeight="false" outlineLevel="0" collapsed="false">
      <c r="A1618" s="0" t="n">
        <v>1933</v>
      </c>
      <c r="B1618" s="0" t="s">
        <v>2214</v>
      </c>
      <c r="C1618" s="0" t="s">
        <v>589</v>
      </c>
      <c r="D1618" s="0" t="s">
        <v>590</v>
      </c>
      <c r="E1618" s="291" t="n">
        <v>5.4</v>
      </c>
    </row>
    <row r="1619" customFormat="false" ht="15" hidden="false" customHeight="false" outlineLevel="0" collapsed="false">
      <c r="A1619" s="0" t="n">
        <v>1951</v>
      </c>
      <c r="B1619" s="0" t="s">
        <v>2215</v>
      </c>
      <c r="C1619" s="0" t="s">
        <v>589</v>
      </c>
      <c r="D1619" s="0" t="s">
        <v>590</v>
      </c>
      <c r="E1619" s="291" t="n">
        <v>23.99</v>
      </c>
    </row>
    <row r="1620" customFormat="false" ht="15" hidden="false" customHeight="false" outlineLevel="0" collapsed="false">
      <c r="A1620" s="0" t="n">
        <v>1966</v>
      </c>
      <c r="B1620" s="0" t="s">
        <v>2216</v>
      </c>
      <c r="C1620" s="0" t="s">
        <v>589</v>
      </c>
      <c r="D1620" s="0" t="s">
        <v>590</v>
      </c>
      <c r="E1620" s="291" t="n">
        <v>27.6</v>
      </c>
    </row>
    <row r="1621" customFormat="false" ht="15" hidden="false" customHeight="false" outlineLevel="0" collapsed="false">
      <c r="A1621" s="0" t="n">
        <v>1952</v>
      </c>
      <c r="B1621" s="0" t="s">
        <v>2217</v>
      </c>
      <c r="C1621" s="0" t="s">
        <v>589</v>
      </c>
      <c r="D1621" s="0" t="s">
        <v>590</v>
      </c>
      <c r="E1621" s="291" t="n">
        <v>103.66</v>
      </c>
    </row>
    <row r="1622" customFormat="false" ht="15" hidden="false" customHeight="false" outlineLevel="0" collapsed="false">
      <c r="A1622" s="0" t="n">
        <v>20104</v>
      </c>
      <c r="B1622" s="0" t="s">
        <v>2218</v>
      </c>
      <c r="C1622" s="0" t="s">
        <v>589</v>
      </c>
      <c r="D1622" s="0" t="s">
        <v>590</v>
      </c>
      <c r="E1622" s="291" t="n">
        <v>765.96</v>
      </c>
    </row>
    <row r="1623" customFormat="false" ht="15" hidden="false" customHeight="false" outlineLevel="0" collapsed="false">
      <c r="A1623" s="0" t="n">
        <v>20105</v>
      </c>
      <c r="B1623" s="0" t="s">
        <v>2219</v>
      </c>
      <c r="C1623" s="0" t="s">
        <v>589</v>
      </c>
      <c r="D1623" s="0" t="s">
        <v>590</v>
      </c>
      <c r="E1623" s="292" t="n">
        <v>1193.05</v>
      </c>
    </row>
    <row r="1624" customFormat="false" ht="15" hidden="false" customHeight="false" outlineLevel="0" collapsed="false">
      <c r="A1624" s="0" t="n">
        <v>1965</v>
      </c>
      <c r="B1624" s="0" t="s">
        <v>2220</v>
      </c>
      <c r="C1624" s="0" t="s">
        <v>589</v>
      </c>
      <c r="D1624" s="0" t="s">
        <v>590</v>
      </c>
      <c r="E1624" s="291" t="n">
        <v>55.96</v>
      </c>
    </row>
    <row r="1625" customFormat="false" ht="15" hidden="false" customHeight="false" outlineLevel="0" collapsed="false">
      <c r="A1625" s="0" t="n">
        <v>10765</v>
      </c>
      <c r="B1625" s="0" t="s">
        <v>2221</v>
      </c>
      <c r="C1625" s="0" t="s">
        <v>589</v>
      </c>
      <c r="D1625" s="0" t="s">
        <v>590</v>
      </c>
      <c r="E1625" s="291" t="n">
        <v>14.14</v>
      </c>
    </row>
    <row r="1626" customFormat="false" ht="15" hidden="false" customHeight="false" outlineLevel="0" collapsed="false">
      <c r="A1626" s="0" t="n">
        <v>10767</v>
      </c>
      <c r="B1626" s="0" t="s">
        <v>2222</v>
      </c>
      <c r="C1626" s="0" t="s">
        <v>589</v>
      </c>
      <c r="D1626" s="0" t="s">
        <v>590</v>
      </c>
      <c r="E1626" s="291" t="n">
        <v>46.35</v>
      </c>
    </row>
    <row r="1627" customFormat="false" ht="15" hidden="false" customHeight="false" outlineLevel="0" collapsed="false">
      <c r="A1627" s="0" t="n">
        <v>1970</v>
      </c>
      <c r="B1627" s="0" t="s">
        <v>2223</v>
      </c>
      <c r="C1627" s="0" t="s">
        <v>589</v>
      </c>
      <c r="D1627" s="0" t="s">
        <v>590</v>
      </c>
      <c r="E1627" s="291" t="n">
        <v>58.08</v>
      </c>
    </row>
    <row r="1628" customFormat="false" ht="15" hidden="false" customHeight="false" outlineLevel="0" collapsed="false">
      <c r="A1628" s="0" t="n">
        <v>1967</v>
      </c>
      <c r="B1628" s="0" t="s">
        <v>2224</v>
      </c>
      <c r="C1628" s="0" t="s">
        <v>589</v>
      </c>
      <c r="D1628" s="0" t="s">
        <v>590</v>
      </c>
      <c r="E1628" s="291" t="n">
        <v>6.46</v>
      </c>
    </row>
    <row r="1629" customFormat="false" ht="15" hidden="false" customHeight="false" outlineLevel="0" collapsed="false">
      <c r="A1629" s="0" t="n">
        <v>1968</v>
      </c>
      <c r="B1629" s="0" t="s">
        <v>2225</v>
      </c>
      <c r="C1629" s="0" t="s">
        <v>589</v>
      </c>
      <c r="D1629" s="0" t="s">
        <v>590</v>
      </c>
      <c r="E1629" s="291" t="n">
        <v>13.54</v>
      </c>
    </row>
    <row r="1630" customFormat="false" ht="15" hidden="false" customHeight="false" outlineLevel="0" collapsed="false">
      <c r="A1630" s="0" t="n">
        <v>1969</v>
      </c>
      <c r="B1630" s="0" t="s">
        <v>2226</v>
      </c>
      <c r="C1630" s="0" t="s">
        <v>589</v>
      </c>
      <c r="D1630" s="0" t="s">
        <v>590</v>
      </c>
      <c r="E1630" s="291" t="n">
        <v>39.84</v>
      </c>
    </row>
    <row r="1631" customFormat="false" ht="15" hidden="false" customHeight="false" outlineLevel="0" collapsed="false">
      <c r="A1631" s="0" t="n">
        <v>1839</v>
      </c>
      <c r="B1631" s="0" t="s">
        <v>2227</v>
      </c>
      <c r="C1631" s="0" t="s">
        <v>589</v>
      </c>
      <c r="D1631" s="0" t="s">
        <v>592</v>
      </c>
      <c r="E1631" s="291" t="n">
        <v>167.53</v>
      </c>
    </row>
    <row r="1632" customFormat="false" ht="15" hidden="false" customHeight="false" outlineLevel="0" collapsed="false">
      <c r="A1632" s="0" t="n">
        <v>1835</v>
      </c>
      <c r="B1632" s="0" t="s">
        <v>2228</v>
      </c>
      <c r="C1632" s="0" t="s">
        <v>589</v>
      </c>
      <c r="D1632" s="0" t="s">
        <v>592</v>
      </c>
      <c r="E1632" s="291" t="n">
        <v>35.62</v>
      </c>
    </row>
    <row r="1633" customFormat="false" ht="15" hidden="false" customHeight="false" outlineLevel="0" collapsed="false">
      <c r="A1633" s="0" t="n">
        <v>1823</v>
      </c>
      <c r="B1633" s="0" t="s">
        <v>2229</v>
      </c>
      <c r="C1633" s="0" t="s">
        <v>589</v>
      </c>
      <c r="D1633" s="0" t="s">
        <v>592</v>
      </c>
      <c r="E1633" s="291" t="n">
        <v>68.86</v>
      </c>
    </row>
    <row r="1634" customFormat="false" ht="15" hidden="false" customHeight="false" outlineLevel="0" collapsed="false">
      <c r="A1634" s="0" t="n">
        <v>1827</v>
      </c>
      <c r="B1634" s="0" t="s">
        <v>2230</v>
      </c>
      <c r="C1634" s="0" t="s">
        <v>589</v>
      </c>
      <c r="D1634" s="0" t="s">
        <v>592</v>
      </c>
      <c r="E1634" s="291" t="n">
        <v>165.9</v>
      </c>
    </row>
    <row r="1635" customFormat="false" ht="15" hidden="false" customHeight="false" outlineLevel="0" collapsed="false">
      <c r="A1635" s="0" t="n">
        <v>1831</v>
      </c>
      <c r="B1635" s="0" t="s">
        <v>2231</v>
      </c>
      <c r="C1635" s="0" t="s">
        <v>589</v>
      </c>
      <c r="D1635" s="0" t="s">
        <v>592</v>
      </c>
      <c r="E1635" s="291" t="n">
        <v>36.22</v>
      </c>
    </row>
    <row r="1636" customFormat="false" ht="15" hidden="false" customHeight="false" outlineLevel="0" collapsed="false">
      <c r="A1636" s="0" t="n">
        <v>1825</v>
      </c>
      <c r="B1636" s="0" t="s">
        <v>2232</v>
      </c>
      <c r="C1636" s="0" t="s">
        <v>589</v>
      </c>
      <c r="D1636" s="0" t="s">
        <v>592</v>
      </c>
      <c r="E1636" s="291" t="n">
        <v>89.38</v>
      </c>
    </row>
    <row r="1637" customFormat="false" ht="15" hidden="false" customHeight="false" outlineLevel="0" collapsed="false">
      <c r="A1637" s="0" t="n">
        <v>1828</v>
      </c>
      <c r="B1637" s="0" t="s">
        <v>2233</v>
      </c>
      <c r="C1637" s="0" t="s">
        <v>589</v>
      </c>
      <c r="D1637" s="0" t="s">
        <v>592</v>
      </c>
      <c r="E1637" s="291" t="n">
        <v>202.45</v>
      </c>
    </row>
    <row r="1638" customFormat="false" ht="15" hidden="false" customHeight="false" outlineLevel="0" collapsed="false">
      <c r="A1638" s="0" t="n">
        <v>1845</v>
      </c>
      <c r="B1638" s="0" t="s">
        <v>2234</v>
      </c>
      <c r="C1638" s="0" t="s">
        <v>589</v>
      </c>
      <c r="D1638" s="0" t="s">
        <v>592</v>
      </c>
      <c r="E1638" s="291" t="n">
        <v>45.38</v>
      </c>
    </row>
    <row r="1639" customFormat="false" ht="15" hidden="false" customHeight="false" outlineLevel="0" collapsed="false">
      <c r="A1639" s="0" t="n">
        <v>1824</v>
      </c>
      <c r="B1639" s="0" t="s">
        <v>2235</v>
      </c>
      <c r="C1639" s="0" t="s">
        <v>589</v>
      </c>
      <c r="D1639" s="0" t="s">
        <v>592</v>
      </c>
      <c r="E1639" s="291" t="n">
        <v>107.15</v>
      </c>
    </row>
    <row r="1640" customFormat="false" ht="15" hidden="false" customHeight="false" outlineLevel="0" collapsed="false">
      <c r="A1640" s="0" t="n">
        <v>1941</v>
      </c>
      <c r="B1640" s="0" t="s">
        <v>2236</v>
      </c>
      <c r="C1640" s="0" t="s">
        <v>589</v>
      </c>
      <c r="D1640" s="0" t="s">
        <v>590</v>
      </c>
      <c r="E1640" s="291" t="n">
        <v>41.62</v>
      </c>
    </row>
    <row r="1641" customFormat="false" ht="15" hidden="false" customHeight="false" outlineLevel="0" collapsed="false">
      <c r="A1641" s="0" t="n">
        <v>1940</v>
      </c>
      <c r="B1641" s="0" t="s">
        <v>2237</v>
      </c>
      <c r="C1641" s="0" t="s">
        <v>589</v>
      </c>
      <c r="D1641" s="0" t="s">
        <v>590</v>
      </c>
      <c r="E1641" s="291" t="n">
        <v>31.46</v>
      </c>
    </row>
    <row r="1642" customFormat="false" ht="15" hidden="false" customHeight="false" outlineLevel="0" collapsed="false">
      <c r="A1642" s="0" t="n">
        <v>1937</v>
      </c>
      <c r="B1642" s="0" t="s">
        <v>2238</v>
      </c>
      <c r="C1642" s="0" t="s">
        <v>589</v>
      </c>
      <c r="D1642" s="0" t="s">
        <v>590</v>
      </c>
      <c r="E1642" s="291" t="n">
        <v>6.53</v>
      </c>
    </row>
    <row r="1643" customFormat="false" ht="15" hidden="false" customHeight="false" outlineLevel="0" collapsed="false">
      <c r="A1643" s="0" t="n">
        <v>1939</v>
      </c>
      <c r="B1643" s="0" t="s">
        <v>2239</v>
      </c>
      <c r="C1643" s="0" t="s">
        <v>589</v>
      </c>
      <c r="D1643" s="0" t="s">
        <v>590</v>
      </c>
      <c r="E1643" s="291" t="n">
        <v>12.93</v>
      </c>
    </row>
    <row r="1644" customFormat="false" ht="15" hidden="false" customHeight="false" outlineLevel="0" collapsed="false">
      <c r="A1644" s="0" t="n">
        <v>1942</v>
      </c>
      <c r="B1644" s="0" t="s">
        <v>2240</v>
      </c>
      <c r="C1644" s="0" t="s">
        <v>589</v>
      </c>
      <c r="D1644" s="0" t="s">
        <v>590</v>
      </c>
      <c r="E1644" s="291" t="n">
        <v>59.4</v>
      </c>
    </row>
    <row r="1645" customFormat="false" ht="15" hidden="false" customHeight="false" outlineLevel="0" collapsed="false">
      <c r="A1645" s="0" t="n">
        <v>1938</v>
      </c>
      <c r="B1645" s="0" t="s">
        <v>2241</v>
      </c>
      <c r="C1645" s="0" t="s">
        <v>589</v>
      </c>
      <c r="D1645" s="0" t="s">
        <v>590</v>
      </c>
      <c r="E1645" s="291" t="n">
        <v>8.27</v>
      </c>
    </row>
    <row r="1646" customFormat="false" ht="15" hidden="false" customHeight="false" outlineLevel="0" collapsed="false">
      <c r="A1646" s="0" t="n">
        <v>42692</v>
      </c>
      <c r="B1646" s="0" t="s">
        <v>2242</v>
      </c>
      <c r="C1646" s="0" t="s">
        <v>589</v>
      </c>
      <c r="D1646" s="0" t="s">
        <v>592</v>
      </c>
      <c r="E1646" s="291" t="n">
        <v>545.85</v>
      </c>
    </row>
    <row r="1647" customFormat="false" ht="15" hidden="false" customHeight="false" outlineLevel="0" collapsed="false">
      <c r="A1647" s="0" t="n">
        <v>42693</v>
      </c>
      <c r="B1647" s="0" t="s">
        <v>2243</v>
      </c>
      <c r="C1647" s="0" t="s">
        <v>589</v>
      </c>
      <c r="D1647" s="0" t="s">
        <v>592</v>
      </c>
      <c r="E1647" s="291" t="n">
        <v>897.89</v>
      </c>
    </row>
    <row r="1648" customFormat="false" ht="15" hidden="false" customHeight="false" outlineLevel="0" collapsed="false">
      <c r="A1648" s="0" t="n">
        <v>42695</v>
      </c>
      <c r="B1648" s="0" t="s">
        <v>2244</v>
      </c>
      <c r="C1648" s="0" t="s">
        <v>589</v>
      </c>
      <c r="D1648" s="0" t="s">
        <v>592</v>
      </c>
      <c r="E1648" s="291" t="n">
        <v>682.71</v>
      </c>
    </row>
    <row r="1649" customFormat="false" ht="15" hidden="false" customHeight="false" outlineLevel="0" collapsed="false">
      <c r="A1649" s="0" t="n">
        <v>42694</v>
      </c>
      <c r="B1649" s="0" t="s">
        <v>2245</v>
      </c>
      <c r="C1649" s="0" t="s">
        <v>589</v>
      </c>
      <c r="D1649" s="0" t="s">
        <v>592</v>
      </c>
      <c r="E1649" s="292" t="n">
        <v>1009.3</v>
      </c>
    </row>
    <row r="1650" customFormat="false" ht="15" hidden="false" customHeight="false" outlineLevel="0" collapsed="false">
      <c r="A1650" s="0" t="n">
        <v>20097</v>
      </c>
      <c r="B1650" s="0" t="s">
        <v>2246</v>
      </c>
      <c r="C1650" s="0" t="s">
        <v>589</v>
      </c>
      <c r="D1650" s="0" t="s">
        <v>590</v>
      </c>
      <c r="E1650" s="291" t="n">
        <v>54.87</v>
      </c>
    </row>
    <row r="1651" customFormat="false" ht="15" hidden="false" customHeight="false" outlineLevel="0" collapsed="false">
      <c r="A1651" s="0" t="n">
        <v>20098</v>
      </c>
      <c r="B1651" s="0" t="s">
        <v>2247</v>
      </c>
      <c r="C1651" s="0" t="s">
        <v>589</v>
      </c>
      <c r="D1651" s="0" t="s">
        <v>590</v>
      </c>
      <c r="E1651" s="291" t="n">
        <v>185.02</v>
      </c>
    </row>
    <row r="1652" customFormat="false" ht="15" hidden="false" customHeight="false" outlineLevel="0" collapsed="false">
      <c r="A1652" s="0" t="n">
        <v>20096</v>
      </c>
      <c r="B1652" s="0" t="s">
        <v>2248</v>
      </c>
      <c r="C1652" s="0" t="s">
        <v>589</v>
      </c>
      <c r="D1652" s="0" t="s">
        <v>590</v>
      </c>
      <c r="E1652" s="291" t="n">
        <v>35.9</v>
      </c>
    </row>
    <row r="1653" customFormat="false" ht="15" hidden="false" customHeight="false" outlineLevel="0" collapsed="false">
      <c r="A1653" s="0" t="n">
        <v>1964</v>
      </c>
      <c r="B1653" s="0" t="s">
        <v>2249</v>
      </c>
      <c r="C1653" s="0" t="s">
        <v>589</v>
      </c>
      <c r="D1653" s="0" t="s">
        <v>590</v>
      </c>
      <c r="E1653" s="291" t="n">
        <v>33.19</v>
      </c>
    </row>
    <row r="1654" customFormat="false" ht="15" hidden="false" customHeight="false" outlineLevel="0" collapsed="false">
      <c r="A1654" s="0" t="n">
        <v>1880</v>
      </c>
      <c r="B1654" s="0" t="s">
        <v>2250</v>
      </c>
      <c r="C1654" s="0" t="s">
        <v>589</v>
      </c>
      <c r="D1654" s="0" t="s">
        <v>590</v>
      </c>
      <c r="E1654" s="291" t="n">
        <v>2.14</v>
      </c>
    </row>
    <row r="1655" customFormat="false" ht="15" hidden="false" customHeight="false" outlineLevel="0" collapsed="false">
      <c r="A1655" s="0" t="n">
        <v>39274</v>
      </c>
      <c r="B1655" s="0" t="s">
        <v>2251</v>
      </c>
      <c r="C1655" s="0" t="s">
        <v>589</v>
      </c>
      <c r="D1655" s="0" t="s">
        <v>590</v>
      </c>
      <c r="E1655" s="291" t="n">
        <v>1.66</v>
      </c>
    </row>
    <row r="1656" customFormat="false" ht="15" hidden="false" customHeight="false" outlineLevel="0" collapsed="false">
      <c r="A1656" s="0" t="n">
        <v>2628</v>
      </c>
      <c r="B1656" s="0" t="s">
        <v>2252</v>
      </c>
      <c r="C1656" s="0" t="s">
        <v>589</v>
      </c>
      <c r="D1656" s="0" t="s">
        <v>590</v>
      </c>
      <c r="E1656" s="291" t="n">
        <v>226.2</v>
      </c>
    </row>
    <row r="1657" customFormat="false" ht="15" hidden="false" customHeight="false" outlineLevel="0" collapsed="false">
      <c r="A1657" s="0" t="n">
        <v>2622</v>
      </c>
      <c r="B1657" s="0" t="s">
        <v>2253</v>
      </c>
      <c r="C1657" s="0" t="s">
        <v>589</v>
      </c>
      <c r="D1657" s="0" t="s">
        <v>590</v>
      </c>
      <c r="E1657" s="291" t="n">
        <v>5.37</v>
      </c>
    </row>
    <row r="1658" customFormat="false" ht="15" hidden="false" customHeight="false" outlineLevel="0" collapsed="false">
      <c r="A1658" s="0" t="n">
        <v>2623</v>
      </c>
      <c r="B1658" s="0" t="s">
        <v>2254</v>
      </c>
      <c r="C1658" s="0" t="s">
        <v>589</v>
      </c>
      <c r="D1658" s="0" t="s">
        <v>590</v>
      </c>
      <c r="E1658" s="291" t="n">
        <v>6.46</v>
      </c>
    </row>
    <row r="1659" customFormat="false" ht="15" hidden="false" customHeight="false" outlineLevel="0" collapsed="false">
      <c r="A1659" s="0" t="n">
        <v>2624</v>
      </c>
      <c r="B1659" s="0" t="s">
        <v>2255</v>
      </c>
      <c r="C1659" s="0" t="s">
        <v>589</v>
      </c>
      <c r="D1659" s="0" t="s">
        <v>590</v>
      </c>
      <c r="E1659" s="291" t="n">
        <v>10.28</v>
      </c>
    </row>
    <row r="1660" customFormat="false" ht="15" hidden="false" customHeight="false" outlineLevel="0" collapsed="false">
      <c r="A1660" s="0" t="n">
        <v>2625</v>
      </c>
      <c r="B1660" s="0" t="s">
        <v>2256</v>
      </c>
      <c r="C1660" s="0" t="s">
        <v>589</v>
      </c>
      <c r="D1660" s="0" t="s">
        <v>590</v>
      </c>
      <c r="E1660" s="291" t="n">
        <v>21.7</v>
      </c>
    </row>
    <row r="1661" customFormat="false" ht="15" hidden="false" customHeight="false" outlineLevel="0" collapsed="false">
      <c r="A1661" s="0" t="n">
        <v>2626</v>
      </c>
      <c r="B1661" s="0" t="s">
        <v>2257</v>
      </c>
      <c r="C1661" s="0" t="s">
        <v>589</v>
      </c>
      <c r="D1661" s="0" t="s">
        <v>590</v>
      </c>
      <c r="E1661" s="291" t="n">
        <v>31.8</v>
      </c>
    </row>
    <row r="1662" customFormat="false" ht="15" hidden="false" customHeight="false" outlineLevel="0" collapsed="false">
      <c r="A1662" s="0" t="n">
        <v>2630</v>
      </c>
      <c r="B1662" s="0" t="s">
        <v>2258</v>
      </c>
      <c r="C1662" s="0" t="s">
        <v>589</v>
      </c>
      <c r="D1662" s="0" t="s">
        <v>590</v>
      </c>
      <c r="E1662" s="291" t="n">
        <v>48.37</v>
      </c>
    </row>
    <row r="1663" customFormat="false" ht="15" hidden="false" customHeight="false" outlineLevel="0" collapsed="false">
      <c r="A1663" s="0" t="n">
        <v>2627</v>
      </c>
      <c r="B1663" s="0" t="s">
        <v>2259</v>
      </c>
      <c r="C1663" s="0" t="s">
        <v>589</v>
      </c>
      <c r="D1663" s="0" t="s">
        <v>590</v>
      </c>
      <c r="E1663" s="291" t="n">
        <v>85.2</v>
      </c>
    </row>
    <row r="1664" customFormat="false" ht="15" hidden="false" customHeight="false" outlineLevel="0" collapsed="false">
      <c r="A1664" s="0" t="n">
        <v>2629</v>
      </c>
      <c r="B1664" s="0" t="s">
        <v>2260</v>
      </c>
      <c r="C1664" s="0" t="s">
        <v>589</v>
      </c>
      <c r="D1664" s="0" t="s">
        <v>590</v>
      </c>
      <c r="E1664" s="291" t="n">
        <v>115.24</v>
      </c>
    </row>
    <row r="1665" customFormat="false" ht="15" hidden="false" customHeight="false" outlineLevel="0" collapsed="false">
      <c r="A1665" s="0" t="n">
        <v>12033</v>
      </c>
      <c r="B1665" s="0" t="s">
        <v>2261</v>
      </c>
      <c r="C1665" s="0" t="s">
        <v>589</v>
      </c>
      <c r="D1665" s="0" t="s">
        <v>590</v>
      </c>
      <c r="E1665" s="291" t="n">
        <v>6.83</v>
      </c>
    </row>
    <row r="1666" customFormat="false" ht="15" hidden="false" customHeight="false" outlineLevel="0" collapsed="false">
      <c r="A1666" s="0" t="n">
        <v>40408</v>
      </c>
      <c r="B1666" s="0" t="s">
        <v>2262</v>
      </c>
      <c r="C1666" s="0" t="s">
        <v>589</v>
      </c>
      <c r="D1666" s="0" t="s">
        <v>590</v>
      </c>
      <c r="E1666" s="291" t="n">
        <v>4.48</v>
      </c>
    </row>
    <row r="1667" customFormat="false" ht="15" hidden="false" customHeight="false" outlineLevel="0" collapsed="false">
      <c r="A1667" s="0" t="n">
        <v>40409</v>
      </c>
      <c r="B1667" s="0" t="s">
        <v>2263</v>
      </c>
      <c r="C1667" s="0" t="s">
        <v>589</v>
      </c>
      <c r="D1667" s="0" t="s">
        <v>590</v>
      </c>
      <c r="E1667" s="291" t="n">
        <v>1.58</v>
      </c>
    </row>
    <row r="1668" customFormat="false" ht="15" hidden="false" customHeight="false" outlineLevel="0" collapsed="false">
      <c r="A1668" s="0" t="n">
        <v>39276</v>
      </c>
      <c r="B1668" s="0" t="s">
        <v>2264</v>
      </c>
      <c r="C1668" s="0" t="s">
        <v>589</v>
      </c>
      <c r="D1668" s="0" t="s">
        <v>590</v>
      </c>
      <c r="E1668" s="291" t="n">
        <v>4.04</v>
      </c>
    </row>
    <row r="1669" customFormat="false" ht="15" hidden="false" customHeight="false" outlineLevel="0" collapsed="false">
      <c r="A1669" s="0" t="n">
        <v>39277</v>
      </c>
      <c r="B1669" s="0" t="s">
        <v>2265</v>
      </c>
      <c r="C1669" s="0" t="s">
        <v>589</v>
      </c>
      <c r="D1669" s="0" t="s">
        <v>590</v>
      </c>
      <c r="E1669" s="291" t="n">
        <v>10.91</v>
      </c>
    </row>
    <row r="1670" customFormat="false" ht="15" hidden="false" customHeight="false" outlineLevel="0" collapsed="false">
      <c r="A1670" s="0" t="n">
        <v>12034</v>
      </c>
      <c r="B1670" s="0" t="s">
        <v>2266</v>
      </c>
      <c r="C1670" s="0" t="s">
        <v>589</v>
      </c>
      <c r="D1670" s="0" t="s">
        <v>590</v>
      </c>
      <c r="E1670" s="291" t="n">
        <v>3.09</v>
      </c>
    </row>
    <row r="1671" customFormat="false" ht="15" hidden="false" customHeight="false" outlineLevel="0" collapsed="false">
      <c r="A1671" s="0" t="n">
        <v>39879</v>
      </c>
      <c r="B1671" s="0" t="s">
        <v>2267</v>
      </c>
      <c r="C1671" s="0" t="s">
        <v>589</v>
      </c>
      <c r="D1671" s="0" t="s">
        <v>592</v>
      </c>
      <c r="E1671" s="291" t="n">
        <v>5.49</v>
      </c>
    </row>
    <row r="1672" customFormat="false" ht="15" hidden="false" customHeight="false" outlineLevel="0" collapsed="false">
      <c r="A1672" s="0" t="n">
        <v>39880</v>
      </c>
      <c r="B1672" s="0" t="s">
        <v>2268</v>
      </c>
      <c r="C1672" s="0" t="s">
        <v>589</v>
      </c>
      <c r="D1672" s="0" t="s">
        <v>592</v>
      </c>
      <c r="E1672" s="291" t="n">
        <v>12.16</v>
      </c>
    </row>
    <row r="1673" customFormat="false" ht="15" hidden="false" customHeight="false" outlineLevel="0" collapsed="false">
      <c r="A1673" s="0" t="n">
        <v>39881</v>
      </c>
      <c r="B1673" s="0" t="s">
        <v>2269</v>
      </c>
      <c r="C1673" s="0" t="s">
        <v>589</v>
      </c>
      <c r="D1673" s="0" t="s">
        <v>592</v>
      </c>
      <c r="E1673" s="291" t="n">
        <v>19.52</v>
      </c>
    </row>
    <row r="1674" customFormat="false" ht="15" hidden="false" customHeight="false" outlineLevel="0" collapsed="false">
      <c r="A1674" s="0" t="n">
        <v>39882</v>
      </c>
      <c r="B1674" s="0" t="s">
        <v>2270</v>
      </c>
      <c r="C1674" s="0" t="s">
        <v>589</v>
      </c>
      <c r="D1674" s="0" t="s">
        <v>592</v>
      </c>
      <c r="E1674" s="291" t="n">
        <v>51.42</v>
      </c>
    </row>
    <row r="1675" customFormat="false" ht="15" hidden="false" customHeight="false" outlineLevel="0" collapsed="false">
      <c r="A1675" s="0" t="n">
        <v>39883</v>
      </c>
      <c r="B1675" s="0" t="s">
        <v>2271</v>
      </c>
      <c r="C1675" s="0" t="s">
        <v>589</v>
      </c>
      <c r="D1675" s="0" t="s">
        <v>592</v>
      </c>
      <c r="E1675" s="291" t="n">
        <v>82.12</v>
      </c>
    </row>
    <row r="1676" customFormat="false" ht="15" hidden="false" customHeight="false" outlineLevel="0" collapsed="false">
      <c r="A1676" s="0" t="n">
        <v>39884</v>
      </c>
      <c r="B1676" s="0" t="s">
        <v>2272</v>
      </c>
      <c r="C1676" s="0" t="s">
        <v>589</v>
      </c>
      <c r="D1676" s="0" t="s">
        <v>592</v>
      </c>
      <c r="E1676" s="291" t="n">
        <v>121.97</v>
      </c>
    </row>
    <row r="1677" customFormat="false" ht="15" hidden="false" customHeight="false" outlineLevel="0" collapsed="false">
      <c r="A1677" s="0" t="n">
        <v>39885</v>
      </c>
      <c r="B1677" s="0" t="s">
        <v>2273</v>
      </c>
      <c r="C1677" s="0" t="s">
        <v>589</v>
      </c>
      <c r="D1677" s="0" t="s">
        <v>592</v>
      </c>
      <c r="E1677" s="291" t="n">
        <v>289.87</v>
      </c>
    </row>
    <row r="1678" customFormat="false" ht="15" hidden="false" customHeight="false" outlineLevel="0" collapsed="false">
      <c r="A1678" s="0" t="n">
        <v>1777</v>
      </c>
      <c r="B1678" s="0" t="s">
        <v>2274</v>
      </c>
      <c r="C1678" s="0" t="s">
        <v>589</v>
      </c>
      <c r="D1678" s="0" t="s">
        <v>592</v>
      </c>
      <c r="E1678" s="291" t="n">
        <v>86.69</v>
      </c>
    </row>
    <row r="1679" customFormat="false" ht="15" hidden="false" customHeight="false" outlineLevel="0" collapsed="false">
      <c r="A1679" s="0" t="n">
        <v>1819</v>
      </c>
      <c r="B1679" s="0" t="s">
        <v>2275</v>
      </c>
      <c r="C1679" s="0" t="s">
        <v>589</v>
      </c>
      <c r="D1679" s="0" t="s">
        <v>592</v>
      </c>
      <c r="E1679" s="291" t="n">
        <v>63.07</v>
      </c>
    </row>
    <row r="1680" customFormat="false" ht="15" hidden="false" customHeight="false" outlineLevel="0" collapsed="false">
      <c r="A1680" s="0" t="n">
        <v>1775</v>
      </c>
      <c r="B1680" s="0" t="s">
        <v>2276</v>
      </c>
      <c r="C1680" s="0" t="s">
        <v>589</v>
      </c>
      <c r="D1680" s="0" t="s">
        <v>592</v>
      </c>
      <c r="E1680" s="291" t="n">
        <v>18.86</v>
      </c>
    </row>
    <row r="1681" customFormat="false" ht="15" hidden="false" customHeight="false" outlineLevel="0" collapsed="false">
      <c r="A1681" s="0" t="n">
        <v>1776</v>
      </c>
      <c r="B1681" s="0" t="s">
        <v>2277</v>
      </c>
      <c r="C1681" s="0" t="s">
        <v>589</v>
      </c>
      <c r="D1681" s="0" t="s">
        <v>592</v>
      </c>
      <c r="E1681" s="291" t="n">
        <v>51.31</v>
      </c>
    </row>
    <row r="1682" customFormat="false" ht="15" hidden="false" customHeight="false" outlineLevel="0" collapsed="false">
      <c r="A1682" s="0" t="n">
        <v>1778</v>
      </c>
      <c r="B1682" s="0" t="s">
        <v>2278</v>
      </c>
      <c r="C1682" s="0" t="s">
        <v>589</v>
      </c>
      <c r="D1682" s="0" t="s">
        <v>592</v>
      </c>
      <c r="E1682" s="291" t="n">
        <v>209.84</v>
      </c>
    </row>
    <row r="1683" customFormat="false" ht="15" hidden="false" customHeight="false" outlineLevel="0" collapsed="false">
      <c r="A1683" s="0" t="n">
        <v>1818</v>
      </c>
      <c r="B1683" s="0" t="s">
        <v>2279</v>
      </c>
      <c r="C1683" s="0" t="s">
        <v>589</v>
      </c>
      <c r="D1683" s="0" t="s">
        <v>592</v>
      </c>
      <c r="E1683" s="291" t="n">
        <v>139.29</v>
      </c>
    </row>
    <row r="1684" customFormat="false" ht="15" hidden="false" customHeight="false" outlineLevel="0" collapsed="false">
      <c r="A1684" s="0" t="n">
        <v>1820</v>
      </c>
      <c r="B1684" s="0" t="s">
        <v>2280</v>
      </c>
      <c r="C1684" s="0" t="s">
        <v>589</v>
      </c>
      <c r="D1684" s="0" t="s">
        <v>592</v>
      </c>
      <c r="E1684" s="291" t="n">
        <v>27.24</v>
      </c>
    </row>
    <row r="1685" customFormat="false" ht="15" hidden="false" customHeight="false" outlineLevel="0" collapsed="false">
      <c r="A1685" s="0" t="n">
        <v>1779</v>
      </c>
      <c r="B1685" s="0" t="s">
        <v>2281</v>
      </c>
      <c r="C1685" s="0" t="s">
        <v>589</v>
      </c>
      <c r="D1685" s="0" t="s">
        <v>592</v>
      </c>
      <c r="E1685" s="291" t="n">
        <v>305.17</v>
      </c>
    </row>
    <row r="1686" customFormat="false" ht="15" hidden="false" customHeight="false" outlineLevel="0" collapsed="false">
      <c r="A1686" s="0" t="n">
        <v>1780</v>
      </c>
      <c r="B1686" s="0" t="s">
        <v>2282</v>
      </c>
      <c r="C1686" s="0" t="s">
        <v>589</v>
      </c>
      <c r="D1686" s="0" t="s">
        <v>592</v>
      </c>
      <c r="E1686" s="291" t="n">
        <v>629.13</v>
      </c>
    </row>
    <row r="1687" customFormat="false" ht="15" hidden="false" customHeight="false" outlineLevel="0" collapsed="false">
      <c r="A1687" s="0" t="n">
        <v>1783</v>
      </c>
      <c r="B1687" s="0" t="s">
        <v>2283</v>
      </c>
      <c r="C1687" s="0" t="s">
        <v>589</v>
      </c>
      <c r="D1687" s="0" t="s">
        <v>592</v>
      </c>
      <c r="E1687" s="291" t="n">
        <v>66.52</v>
      </c>
    </row>
    <row r="1688" customFormat="false" ht="15" hidden="false" customHeight="false" outlineLevel="0" collapsed="false">
      <c r="A1688" s="0" t="n">
        <v>1782</v>
      </c>
      <c r="B1688" s="0" t="s">
        <v>2284</v>
      </c>
      <c r="C1688" s="0" t="s">
        <v>589</v>
      </c>
      <c r="D1688" s="0" t="s">
        <v>592</v>
      </c>
      <c r="E1688" s="291" t="n">
        <v>52.59</v>
      </c>
    </row>
    <row r="1689" customFormat="false" ht="15" hidden="false" customHeight="false" outlineLevel="0" collapsed="false">
      <c r="A1689" s="0" t="n">
        <v>1817</v>
      </c>
      <c r="B1689" s="0" t="s">
        <v>2285</v>
      </c>
      <c r="C1689" s="0" t="s">
        <v>589</v>
      </c>
      <c r="D1689" s="0" t="s">
        <v>592</v>
      </c>
      <c r="E1689" s="291" t="n">
        <v>15.67</v>
      </c>
    </row>
    <row r="1690" customFormat="false" ht="15" hidden="false" customHeight="false" outlineLevel="0" collapsed="false">
      <c r="A1690" s="0" t="n">
        <v>1781</v>
      </c>
      <c r="B1690" s="0" t="s">
        <v>2286</v>
      </c>
      <c r="C1690" s="0" t="s">
        <v>589</v>
      </c>
      <c r="D1690" s="0" t="s">
        <v>592</v>
      </c>
      <c r="E1690" s="291" t="n">
        <v>34.27</v>
      </c>
    </row>
    <row r="1691" customFormat="false" ht="15" hidden="false" customHeight="false" outlineLevel="0" collapsed="false">
      <c r="A1691" s="0" t="n">
        <v>1784</v>
      </c>
      <c r="B1691" s="0" t="s">
        <v>2287</v>
      </c>
      <c r="C1691" s="0" t="s">
        <v>589</v>
      </c>
      <c r="D1691" s="0" t="s">
        <v>592</v>
      </c>
      <c r="E1691" s="291" t="n">
        <v>187.83</v>
      </c>
    </row>
    <row r="1692" customFormat="false" ht="15" hidden="false" customHeight="false" outlineLevel="0" collapsed="false">
      <c r="A1692" s="0" t="n">
        <v>1810</v>
      </c>
      <c r="B1692" s="0" t="s">
        <v>2288</v>
      </c>
      <c r="C1692" s="0" t="s">
        <v>589</v>
      </c>
      <c r="D1692" s="0" t="s">
        <v>592</v>
      </c>
      <c r="E1692" s="291" t="n">
        <v>104.18</v>
      </c>
    </row>
    <row r="1693" customFormat="false" ht="15" hidden="false" customHeight="false" outlineLevel="0" collapsed="false">
      <c r="A1693" s="0" t="n">
        <v>1811</v>
      </c>
      <c r="B1693" s="0" t="s">
        <v>2289</v>
      </c>
      <c r="C1693" s="0" t="s">
        <v>589</v>
      </c>
      <c r="D1693" s="0" t="s">
        <v>592</v>
      </c>
      <c r="E1693" s="291" t="n">
        <v>22.54</v>
      </c>
    </row>
    <row r="1694" customFormat="false" ht="15" hidden="false" customHeight="false" outlineLevel="0" collapsed="false">
      <c r="A1694" s="0" t="n">
        <v>1812</v>
      </c>
      <c r="B1694" s="0" t="s">
        <v>2290</v>
      </c>
      <c r="C1694" s="0" t="s">
        <v>589</v>
      </c>
      <c r="D1694" s="0" t="s">
        <v>592</v>
      </c>
      <c r="E1694" s="291" t="n">
        <v>263</v>
      </c>
    </row>
    <row r="1695" customFormat="false" ht="15" hidden="false" customHeight="false" outlineLevel="0" collapsed="false">
      <c r="A1695" s="0" t="n">
        <v>40386</v>
      </c>
      <c r="B1695" s="0" t="s">
        <v>2291</v>
      </c>
      <c r="C1695" s="0" t="s">
        <v>589</v>
      </c>
      <c r="D1695" s="0" t="s">
        <v>592</v>
      </c>
      <c r="E1695" s="291" t="n">
        <v>95.63</v>
      </c>
    </row>
    <row r="1696" customFormat="false" ht="15" hidden="false" customHeight="false" outlineLevel="0" collapsed="false">
      <c r="A1696" s="0" t="n">
        <v>40384</v>
      </c>
      <c r="B1696" s="0" t="s">
        <v>2292</v>
      </c>
      <c r="C1696" s="0" t="s">
        <v>589</v>
      </c>
      <c r="D1696" s="0" t="s">
        <v>592</v>
      </c>
      <c r="E1696" s="291" t="n">
        <v>65.47</v>
      </c>
    </row>
    <row r="1697" customFormat="false" ht="15" hidden="false" customHeight="false" outlineLevel="0" collapsed="false">
      <c r="A1697" s="0" t="n">
        <v>40379</v>
      </c>
      <c r="B1697" s="0" t="s">
        <v>2293</v>
      </c>
      <c r="C1697" s="0" t="s">
        <v>589</v>
      </c>
      <c r="D1697" s="0" t="s">
        <v>592</v>
      </c>
      <c r="E1697" s="291" t="n">
        <v>22.63</v>
      </c>
    </row>
    <row r="1698" customFormat="false" ht="15" hidden="false" customHeight="false" outlineLevel="0" collapsed="false">
      <c r="A1698" s="0" t="n">
        <v>40423</v>
      </c>
      <c r="B1698" s="0" t="s">
        <v>2294</v>
      </c>
      <c r="C1698" s="0" t="s">
        <v>589</v>
      </c>
      <c r="D1698" s="0" t="s">
        <v>592</v>
      </c>
      <c r="E1698" s="291" t="n">
        <v>42.83</v>
      </c>
    </row>
    <row r="1699" customFormat="false" ht="15" hidden="false" customHeight="false" outlineLevel="0" collapsed="false">
      <c r="A1699" s="0" t="n">
        <v>40389</v>
      </c>
      <c r="B1699" s="0" t="s">
        <v>2295</v>
      </c>
      <c r="C1699" s="0" t="s">
        <v>589</v>
      </c>
      <c r="D1699" s="0" t="s">
        <v>592</v>
      </c>
      <c r="E1699" s="291" t="n">
        <v>271.62</v>
      </c>
    </row>
    <row r="1700" customFormat="false" ht="15" hidden="false" customHeight="false" outlineLevel="0" collapsed="false">
      <c r="A1700" s="0" t="n">
        <v>40388</v>
      </c>
      <c r="B1700" s="0" t="s">
        <v>2296</v>
      </c>
      <c r="C1700" s="0" t="s">
        <v>589</v>
      </c>
      <c r="D1700" s="0" t="s">
        <v>592</v>
      </c>
      <c r="E1700" s="291" t="n">
        <v>135.96</v>
      </c>
    </row>
    <row r="1701" customFormat="false" ht="15" hidden="false" customHeight="false" outlineLevel="0" collapsed="false">
      <c r="A1701" s="0" t="n">
        <v>40381</v>
      </c>
      <c r="B1701" s="0" t="s">
        <v>2297</v>
      </c>
      <c r="C1701" s="0" t="s">
        <v>589</v>
      </c>
      <c r="D1701" s="0" t="s">
        <v>592</v>
      </c>
      <c r="E1701" s="291" t="n">
        <v>30.18</v>
      </c>
    </row>
    <row r="1702" customFormat="false" ht="15" hidden="false" customHeight="false" outlineLevel="0" collapsed="false">
      <c r="A1702" s="0" t="n">
        <v>40391</v>
      </c>
      <c r="B1702" s="0" t="s">
        <v>2298</v>
      </c>
      <c r="C1702" s="0" t="s">
        <v>589</v>
      </c>
      <c r="D1702" s="0" t="s">
        <v>592</v>
      </c>
      <c r="E1702" s="291" t="n">
        <v>705</v>
      </c>
    </row>
    <row r="1703" customFormat="false" ht="15" hidden="false" customHeight="false" outlineLevel="0" collapsed="false">
      <c r="A1703" s="0" t="n">
        <v>40414</v>
      </c>
      <c r="B1703" s="0" t="s">
        <v>2299</v>
      </c>
      <c r="C1703" s="0" t="s">
        <v>589</v>
      </c>
      <c r="D1703" s="0" t="s">
        <v>592</v>
      </c>
      <c r="E1703" s="291" t="n">
        <v>23.54</v>
      </c>
    </row>
    <row r="1704" customFormat="false" ht="15" hidden="false" customHeight="false" outlineLevel="0" collapsed="false">
      <c r="A1704" s="0" t="n">
        <v>40416</v>
      </c>
      <c r="B1704" s="0" t="s">
        <v>2300</v>
      </c>
      <c r="C1704" s="0" t="s">
        <v>589</v>
      </c>
      <c r="D1704" s="0" t="s">
        <v>592</v>
      </c>
      <c r="E1704" s="291" t="n">
        <v>32.54</v>
      </c>
    </row>
    <row r="1705" customFormat="false" ht="15" hidden="false" customHeight="false" outlineLevel="0" collapsed="false">
      <c r="A1705" s="0" t="n">
        <v>40418</v>
      </c>
      <c r="B1705" s="0" t="s">
        <v>2301</v>
      </c>
      <c r="C1705" s="0" t="s">
        <v>589</v>
      </c>
      <c r="D1705" s="0" t="s">
        <v>592</v>
      </c>
      <c r="E1705" s="291" t="n">
        <v>38.81</v>
      </c>
    </row>
    <row r="1706" customFormat="false" ht="15" hidden="false" customHeight="false" outlineLevel="0" collapsed="false">
      <c r="A1706" s="0" t="n">
        <v>2609</v>
      </c>
      <c r="B1706" s="0" t="s">
        <v>2302</v>
      </c>
      <c r="C1706" s="0" t="s">
        <v>589</v>
      </c>
      <c r="D1706" s="0" t="s">
        <v>590</v>
      </c>
      <c r="E1706" s="291" t="n">
        <v>5.04</v>
      </c>
    </row>
    <row r="1707" customFormat="false" ht="15" hidden="false" customHeight="false" outlineLevel="0" collapsed="false">
      <c r="A1707" s="0" t="n">
        <v>2634</v>
      </c>
      <c r="B1707" s="0" t="s">
        <v>2303</v>
      </c>
      <c r="C1707" s="0" t="s">
        <v>589</v>
      </c>
      <c r="D1707" s="0" t="s">
        <v>590</v>
      </c>
      <c r="E1707" s="291" t="n">
        <v>6.63</v>
      </c>
    </row>
    <row r="1708" customFormat="false" ht="15" hidden="false" customHeight="false" outlineLevel="0" collapsed="false">
      <c r="A1708" s="0" t="n">
        <v>2611</v>
      </c>
      <c r="B1708" s="0" t="s">
        <v>2304</v>
      </c>
      <c r="C1708" s="0" t="s">
        <v>589</v>
      </c>
      <c r="D1708" s="0" t="s">
        <v>590</v>
      </c>
      <c r="E1708" s="291" t="n">
        <v>18.68</v>
      </c>
    </row>
    <row r="1709" customFormat="false" ht="15" hidden="false" customHeight="false" outlineLevel="0" collapsed="false">
      <c r="A1709" s="0" t="n">
        <v>34359</v>
      </c>
      <c r="B1709" s="0" t="s">
        <v>2305</v>
      </c>
      <c r="C1709" s="0" t="s">
        <v>589</v>
      </c>
      <c r="D1709" s="0" t="s">
        <v>592</v>
      </c>
      <c r="E1709" s="291" t="n">
        <v>10.45</v>
      </c>
    </row>
    <row r="1710" customFormat="false" ht="15" hidden="false" customHeight="false" outlineLevel="0" collapsed="false">
      <c r="A1710" s="0" t="n">
        <v>1789</v>
      </c>
      <c r="B1710" s="0" t="s">
        <v>2306</v>
      </c>
      <c r="C1710" s="0" t="s">
        <v>589</v>
      </c>
      <c r="D1710" s="0" t="s">
        <v>592</v>
      </c>
      <c r="E1710" s="291" t="n">
        <v>83.2</v>
      </c>
    </row>
    <row r="1711" customFormat="false" ht="15" hidden="false" customHeight="false" outlineLevel="0" collapsed="false">
      <c r="A1711" s="0" t="n">
        <v>1788</v>
      </c>
      <c r="B1711" s="0" t="s">
        <v>2307</v>
      </c>
      <c r="C1711" s="0" t="s">
        <v>589</v>
      </c>
      <c r="D1711" s="0" t="s">
        <v>592</v>
      </c>
      <c r="E1711" s="291" t="n">
        <v>66.69</v>
      </c>
    </row>
    <row r="1712" customFormat="false" ht="15" hidden="false" customHeight="false" outlineLevel="0" collapsed="false">
      <c r="A1712" s="0" t="n">
        <v>1786</v>
      </c>
      <c r="B1712" s="0" t="s">
        <v>2308</v>
      </c>
      <c r="C1712" s="0" t="s">
        <v>589</v>
      </c>
      <c r="D1712" s="0" t="s">
        <v>592</v>
      </c>
      <c r="E1712" s="291" t="n">
        <v>16.56</v>
      </c>
    </row>
    <row r="1713" customFormat="false" ht="15" hidden="false" customHeight="false" outlineLevel="0" collapsed="false">
      <c r="A1713" s="0" t="n">
        <v>1787</v>
      </c>
      <c r="B1713" s="0" t="s">
        <v>2309</v>
      </c>
      <c r="C1713" s="0" t="s">
        <v>589</v>
      </c>
      <c r="D1713" s="0" t="s">
        <v>592</v>
      </c>
      <c r="E1713" s="291" t="n">
        <v>39.65</v>
      </c>
    </row>
    <row r="1714" customFormat="false" ht="15" hidden="false" customHeight="false" outlineLevel="0" collapsed="false">
      <c r="A1714" s="0" t="n">
        <v>1791</v>
      </c>
      <c r="B1714" s="0" t="s">
        <v>2310</v>
      </c>
      <c r="C1714" s="0" t="s">
        <v>589</v>
      </c>
      <c r="D1714" s="0" t="s">
        <v>592</v>
      </c>
      <c r="E1714" s="291" t="n">
        <v>240.46</v>
      </c>
    </row>
    <row r="1715" customFormat="false" ht="15" hidden="false" customHeight="false" outlineLevel="0" collapsed="false">
      <c r="A1715" s="0" t="n">
        <v>1790</v>
      </c>
      <c r="B1715" s="0" t="s">
        <v>2311</v>
      </c>
      <c r="C1715" s="0" t="s">
        <v>589</v>
      </c>
      <c r="D1715" s="0" t="s">
        <v>592</v>
      </c>
      <c r="E1715" s="291" t="n">
        <v>138.56</v>
      </c>
    </row>
    <row r="1716" customFormat="false" ht="15" hidden="false" customHeight="false" outlineLevel="0" collapsed="false">
      <c r="A1716" s="0" t="n">
        <v>1813</v>
      </c>
      <c r="B1716" s="0" t="s">
        <v>2312</v>
      </c>
      <c r="C1716" s="0" t="s">
        <v>589</v>
      </c>
      <c r="D1716" s="0" t="s">
        <v>592</v>
      </c>
      <c r="E1716" s="291" t="n">
        <v>26.28</v>
      </c>
    </row>
    <row r="1717" customFormat="false" ht="15" hidden="false" customHeight="false" outlineLevel="0" collapsed="false">
      <c r="A1717" s="0" t="n">
        <v>1792</v>
      </c>
      <c r="B1717" s="0" t="s">
        <v>2313</v>
      </c>
      <c r="C1717" s="0" t="s">
        <v>589</v>
      </c>
      <c r="D1717" s="0" t="s">
        <v>592</v>
      </c>
      <c r="E1717" s="291" t="n">
        <v>324.58</v>
      </c>
    </row>
    <row r="1718" customFormat="false" ht="15" hidden="false" customHeight="false" outlineLevel="0" collapsed="false">
      <c r="A1718" s="0" t="n">
        <v>1793</v>
      </c>
      <c r="B1718" s="0" t="s">
        <v>2314</v>
      </c>
      <c r="C1718" s="0" t="s">
        <v>589</v>
      </c>
      <c r="D1718" s="0" t="s">
        <v>592</v>
      </c>
      <c r="E1718" s="291" t="n">
        <v>655.87</v>
      </c>
    </row>
    <row r="1719" customFormat="false" ht="15" hidden="false" customHeight="false" outlineLevel="0" collapsed="false">
      <c r="A1719" s="0" t="n">
        <v>1809</v>
      </c>
      <c r="B1719" s="0" t="s">
        <v>2315</v>
      </c>
      <c r="C1719" s="0" t="s">
        <v>589</v>
      </c>
      <c r="D1719" s="0" t="s">
        <v>592</v>
      </c>
      <c r="E1719" s="291" t="n">
        <v>78</v>
      </c>
    </row>
    <row r="1720" customFormat="false" ht="15" hidden="false" customHeight="false" outlineLevel="0" collapsed="false">
      <c r="A1720" s="0" t="n">
        <v>1814</v>
      </c>
      <c r="B1720" s="0" t="s">
        <v>2316</v>
      </c>
      <c r="C1720" s="0" t="s">
        <v>589</v>
      </c>
      <c r="D1720" s="0" t="s">
        <v>592</v>
      </c>
      <c r="E1720" s="291" t="n">
        <v>64.08</v>
      </c>
    </row>
    <row r="1721" customFormat="false" ht="15" hidden="false" customHeight="false" outlineLevel="0" collapsed="false">
      <c r="A1721" s="0" t="n">
        <v>1803</v>
      </c>
      <c r="B1721" s="0" t="s">
        <v>2317</v>
      </c>
      <c r="C1721" s="0" t="s">
        <v>589</v>
      </c>
      <c r="D1721" s="0" t="s">
        <v>592</v>
      </c>
      <c r="E1721" s="291" t="n">
        <v>16.19</v>
      </c>
    </row>
    <row r="1722" customFormat="false" ht="15" hidden="false" customHeight="false" outlineLevel="0" collapsed="false">
      <c r="A1722" s="0" t="n">
        <v>1805</v>
      </c>
      <c r="B1722" s="0" t="s">
        <v>2318</v>
      </c>
      <c r="C1722" s="0" t="s">
        <v>589</v>
      </c>
      <c r="D1722" s="0" t="s">
        <v>592</v>
      </c>
      <c r="E1722" s="291" t="n">
        <v>37.19</v>
      </c>
    </row>
    <row r="1723" customFormat="false" ht="15" hidden="false" customHeight="false" outlineLevel="0" collapsed="false">
      <c r="A1723" s="0" t="n">
        <v>1821</v>
      </c>
      <c r="B1723" s="0" t="s">
        <v>2319</v>
      </c>
      <c r="C1723" s="0" t="s">
        <v>589</v>
      </c>
      <c r="D1723" s="0" t="s">
        <v>592</v>
      </c>
      <c r="E1723" s="291" t="n">
        <v>219.69</v>
      </c>
    </row>
    <row r="1724" customFormat="false" ht="15" hidden="false" customHeight="false" outlineLevel="0" collapsed="false">
      <c r="A1724" s="0" t="n">
        <v>1806</v>
      </c>
      <c r="B1724" s="0" t="s">
        <v>2320</v>
      </c>
      <c r="C1724" s="0" t="s">
        <v>589</v>
      </c>
      <c r="D1724" s="0" t="s">
        <v>592</v>
      </c>
      <c r="E1724" s="291" t="n">
        <v>130.76</v>
      </c>
    </row>
    <row r="1725" customFormat="false" ht="15" hidden="false" customHeight="false" outlineLevel="0" collapsed="false">
      <c r="A1725" s="0" t="n">
        <v>1804</v>
      </c>
      <c r="B1725" s="0" t="s">
        <v>2321</v>
      </c>
      <c r="C1725" s="0" t="s">
        <v>589</v>
      </c>
      <c r="D1725" s="0" t="s">
        <v>592</v>
      </c>
      <c r="E1725" s="291" t="n">
        <v>23.05</v>
      </c>
    </row>
    <row r="1726" customFormat="false" ht="15" hidden="false" customHeight="false" outlineLevel="0" collapsed="false">
      <c r="A1726" s="0" t="n">
        <v>1807</v>
      </c>
      <c r="B1726" s="0" t="s">
        <v>2322</v>
      </c>
      <c r="C1726" s="0" t="s">
        <v>589</v>
      </c>
      <c r="D1726" s="0" t="s">
        <v>592</v>
      </c>
      <c r="E1726" s="291" t="n">
        <v>314.2</v>
      </c>
    </row>
    <row r="1727" customFormat="false" ht="15" hidden="false" customHeight="false" outlineLevel="0" collapsed="false">
      <c r="A1727" s="0" t="n">
        <v>1808</v>
      </c>
      <c r="B1727" s="0" t="s">
        <v>2323</v>
      </c>
      <c r="C1727" s="0" t="s">
        <v>589</v>
      </c>
      <c r="D1727" s="0" t="s">
        <v>592</v>
      </c>
      <c r="E1727" s="291" t="n">
        <v>629.91</v>
      </c>
    </row>
    <row r="1728" customFormat="false" ht="15" hidden="false" customHeight="false" outlineLevel="0" collapsed="false">
      <c r="A1728" s="0" t="n">
        <v>1797</v>
      </c>
      <c r="B1728" s="0" t="s">
        <v>2324</v>
      </c>
      <c r="C1728" s="0" t="s">
        <v>589</v>
      </c>
      <c r="D1728" s="0" t="s">
        <v>592</v>
      </c>
      <c r="E1728" s="291" t="n">
        <v>94.47</v>
      </c>
    </row>
    <row r="1729" customFormat="false" ht="15" hidden="false" customHeight="false" outlineLevel="0" collapsed="false">
      <c r="A1729" s="0" t="n">
        <v>1796</v>
      </c>
      <c r="B1729" s="0" t="s">
        <v>2325</v>
      </c>
      <c r="C1729" s="0" t="s">
        <v>589</v>
      </c>
      <c r="D1729" s="0" t="s">
        <v>592</v>
      </c>
      <c r="E1729" s="291" t="n">
        <v>72.47</v>
      </c>
    </row>
    <row r="1730" customFormat="false" ht="15" hidden="false" customHeight="false" outlineLevel="0" collapsed="false">
      <c r="A1730" s="0" t="n">
        <v>1794</v>
      </c>
      <c r="B1730" s="0" t="s">
        <v>2326</v>
      </c>
      <c r="C1730" s="0" t="s">
        <v>589</v>
      </c>
      <c r="D1730" s="0" t="s">
        <v>592</v>
      </c>
      <c r="E1730" s="291" t="n">
        <v>17.3</v>
      </c>
    </row>
    <row r="1731" customFormat="false" ht="15" hidden="false" customHeight="false" outlineLevel="0" collapsed="false">
      <c r="A1731" s="0" t="n">
        <v>1816</v>
      </c>
      <c r="B1731" s="0" t="s">
        <v>2327</v>
      </c>
      <c r="C1731" s="0" t="s">
        <v>589</v>
      </c>
      <c r="D1731" s="0" t="s">
        <v>592</v>
      </c>
      <c r="E1731" s="291" t="n">
        <v>39.01</v>
      </c>
    </row>
    <row r="1732" customFormat="false" ht="15" hidden="false" customHeight="false" outlineLevel="0" collapsed="false">
      <c r="A1732" s="0" t="n">
        <v>1815</v>
      </c>
      <c r="B1732" s="0" t="s">
        <v>2328</v>
      </c>
      <c r="C1732" s="0" t="s">
        <v>589</v>
      </c>
      <c r="D1732" s="0" t="s">
        <v>592</v>
      </c>
      <c r="E1732" s="291" t="n">
        <v>299.55</v>
      </c>
    </row>
    <row r="1733" customFormat="false" ht="15" hidden="false" customHeight="false" outlineLevel="0" collapsed="false">
      <c r="A1733" s="0" t="n">
        <v>1798</v>
      </c>
      <c r="B1733" s="0" t="s">
        <v>2329</v>
      </c>
      <c r="C1733" s="0" t="s">
        <v>589</v>
      </c>
      <c r="D1733" s="0" t="s">
        <v>592</v>
      </c>
      <c r="E1733" s="291" t="n">
        <v>134.04</v>
      </c>
    </row>
    <row r="1734" customFormat="false" ht="15" hidden="false" customHeight="false" outlineLevel="0" collapsed="false">
      <c r="A1734" s="0" t="n">
        <v>1795</v>
      </c>
      <c r="B1734" s="0" t="s">
        <v>2330</v>
      </c>
      <c r="C1734" s="0" t="s">
        <v>589</v>
      </c>
      <c r="D1734" s="0" t="s">
        <v>592</v>
      </c>
      <c r="E1734" s="291" t="n">
        <v>23.96</v>
      </c>
    </row>
    <row r="1735" customFormat="false" ht="15" hidden="false" customHeight="false" outlineLevel="0" collapsed="false">
      <c r="A1735" s="0" t="n">
        <v>1799</v>
      </c>
      <c r="B1735" s="0" t="s">
        <v>2331</v>
      </c>
      <c r="C1735" s="0" t="s">
        <v>589</v>
      </c>
      <c r="D1735" s="0" t="s">
        <v>592</v>
      </c>
      <c r="E1735" s="291" t="n">
        <v>390.13</v>
      </c>
    </row>
    <row r="1736" customFormat="false" ht="15" hidden="false" customHeight="false" outlineLevel="0" collapsed="false">
      <c r="A1736" s="0" t="n">
        <v>1800</v>
      </c>
      <c r="B1736" s="0" t="s">
        <v>2332</v>
      </c>
      <c r="C1736" s="0" t="s">
        <v>589</v>
      </c>
      <c r="D1736" s="0" t="s">
        <v>592</v>
      </c>
      <c r="E1736" s="291" t="n">
        <v>744.83</v>
      </c>
    </row>
    <row r="1737" customFormat="false" ht="15" hidden="false" customHeight="false" outlineLevel="0" collapsed="false">
      <c r="A1737" s="0" t="n">
        <v>1802</v>
      </c>
      <c r="B1737" s="0" t="s">
        <v>2333</v>
      </c>
      <c r="C1737" s="0" t="s">
        <v>589</v>
      </c>
      <c r="D1737" s="0" t="s">
        <v>592</v>
      </c>
      <c r="E1737" s="292" t="n">
        <v>1863.11</v>
      </c>
    </row>
    <row r="1738" customFormat="false" ht="15" hidden="false" customHeight="false" outlineLevel="0" collapsed="false">
      <c r="A1738" s="0" t="n">
        <v>40385</v>
      </c>
      <c r="B1738" s="0" t="s">
        <v>2334</v>
      </c>
      <c r="C1738" s="0" t="s">
        <v>589</v>
      </c>
      <c r="D1738" s="0" t="s">
        <v>592</v>
      </c>
      <c r="E1738" s="291" t="n">
        <v>95.63</v>
      </c>
    </row>
    <row r="1739" customFormat="false" ht="15" hidden="false" customHeight="false" outlineLevel="0" collapsed="false">
      <c r="A1739" s="0" t="n">
        <v>40383</v>
      </c>
      <c r="B1739" s="0" t="s">
        <v>2335</v>
      </c>
      <c r="C1739" s="0" t="s">
        <v>589</v>
      </c>
      <c r="D1739" s="0" t="s">
        <v>592</v>
      </c>
      <c r="E1739" s="291" t="n">
        <v>65.47</v>
      </c>
    </row>
    <row r="1740" customFormat="false" ht="15" hidden="false" customHeight="false" outlineLevel="0" collapsed="false">
      <c r="A1740" s="0" t="n">
        <v>40378</v>
      </c>
      <c r="B1740" s="0" t="s">
        <v>2336</v>
      </c>
      <c r="C1740" s="0" t="s">
        <v>589</v>
      </c>
      <c r="D1740" s="0" t="s">
        <v>592</v>
      </c>
      <c r="E1740" s="291" t="n">
        <v>22.63</v>
      </c>
    </row>
    <row r="1741" customFormat="false" ht="15" hidden="false" customHeight="false" outlineLevel="0" collapsed="false">
      <c r="A1741" s="0" t="n">
        <v>40382</v>
      </c>
      <c r="B1741" s="0" t="s">
        <v>2337</v>
      </c>
      <c r="C1741" s="0" t="s">
        <v>589</v>
      </c>
      <c r="D1741" s="0" t="s">
        <v>592</v>
      </c>
      <c r="E1741" s="291" t="n">
        <v>42.83</v>
      </c>
    </row>
    <row r="1742" customFormat="false" ht="15" hidden="false" customHeight="false" outlineLevel="0" collapsed="false">
      <c r="A1742" s="0" t="n">
        <v>40422</v>
      </c>
      <c r="B1742" s="0" t="s">
        <v>2338</v>
      </c>
      <c r="C1742" s="0" t="s">
        <v>589</v>
      </c>
      <c r="D1742" s="0" t="s">
        <v>592</v>
      </c>
      <c r="E1742" s="291" t="n">
        <v>291.79</v>
      </c>
    </row>
    <row r="1743" customFormat="false" ht="15" hidden="false" customHeight="false" outlineLevel="0" collapsed="false">
      <c r="A1743" s="0" t="n">
        <v>40387</v>
      </c>
      <c r="B1743" s="0" t="s">
        <v>2339</v>
      </c>
      <c r="C1743" s="0" t="s">
        <v>589</v>
      </c>
      <c r="D1743" s="0" t="s">
        <v>592</v>
      </c>
      <c r="E1743" s="291" t="n">
        <v>148.57</v>
      </c>
    </row>
    <row r="1744" customFormat="false" ht="15" hidden="false" customHeight="false" outlineLevel="0" collapsed="false">
      <c r="A1744" s="0" t="n">
        <v>40380</v>
      </c>
      <c r="B1744" s="0" t="s">
        <v>2340</v>
      </c>
      <c r="C1744" s="0" t="s">
        <v>589</v>
      </c>
      <c r="D1744" s="0" t="s">
        <v>592</v>
      </c>
      <c r="E1744" s="291" t="n">
        <v>30.18</v>
      </c>
    </row>
    <row r="1745" customFormat="false" ht="15" hidden="false" customHeight="false" outlineLevel="0" collapsed="false">
      <c r="A1745" s="0" t="n">
        <v>40390</v>
      </c>
      <c r="B1745" s="0" t="s">
        <v>2341</v>
      </c>
      <c r="C1745" s="0" t="s">
        <v>589</v>
      </c>
      <c r="D1745" s="0" t="s">
        <v>592</v>
      </c>
      <c r="E1745" s="291" t="n">
        <v>614.54</v>
      </c>
    </row>
    <row r="1746" customFormat="false" ht="15" hidden="false" customHeight="false" outlineLevel="0" collapsed="false">
      <c r="A1746" s="0" t="n">
        <v>40413</v>
      </c>
      <c r="B1746" s="0" t="s">
        <v>2342</v>
      </c>
      <c r="C1746" s="0" t="s">
        <v>589</v>
      </c>
      <c r="D1746" s="0" t="s">
        <v>592</v>
      </c>
      <c r="E1746" s="291" t="n">
        <v>25.57</v>
      </c>
    </row>
    <row r="1747" customFormat="false" ht="15" hidden="false" customHeight="false" outlineLevel="0" collapsed="false">
      <c r="A1747" s="0" t="n">
        <v>40415</v>
      </c>
      <c r="B1747" s="0" t="s">
        <v>2343</v>
      </c>
      <c r="C1747" s="0" t="s">
        <v>589</v>
      </c>
      <c r="D1747" s="0" t="s">
        <v>592</v>
      </c>
      <c r="E1747" s="291" t="n">
        <v>36.44</v>
      </c>
    </row>
    <row r="1748" customFormat="false" ht="15" hidden="false" customHeight="false" outlineLevel="0" collapsed="false">
      <c r="A1748" s="0" t="n">
        <v>40417</v>
      </c>
      <c r="B1748" s="0" t="s">
        <v>2344</v>
      </c>
      <c r="C1748" s="0" t="s">
        <v>589</v>
      </c>
      <c r="D1748" s="0" t="s">
        <v>592</v>
      </c>
      <c r="E1748" s="291" t="n">
        <v>42.99</v>
      </c>
    </row>
    <row r="1749" customFormat="false" ht="15" hidden="false" customHeight="false" outlineLevel="0" collapsed="false">
      <c r="A1749" s="0" t="n">
        <v>39271</v>
      </c>
      <c r="B1749" s="0" t="s">
        <v>2345</v>
      </c>
      <c r="C1749" s="0" t="s">
        <v>589</v>
      </c>
      <c r="D1749" s="0" t="s">
        <v>590</v>
      </c>
      <c r="E1749" s="291" t="n">
        <v>1.37</v>
      </c>
    </row>
    <row r="1750" customFormat="false" ht="15" hidden="false" customHeight="false" outlineLevel="0" collapsed="false">
      <c r="A1750" s="0" t="n">
        <v>39273</v>
      </c>
      <c r="B1750" s="0" t="s">
        <v>2346</v>
      </c>
      <c r="C1750" s="0" t="s">
        <v>589</v>
      </c>
      <c r="D1750" s="0" t="s">
        <v>590</v>
      </c>
      <c r="E1750" s="291" t="n">
        <v>2.33</v>
      </c>
    </row>
    <row r="1751" customFormat="false" ht="15" hidden="false" customHeight="false" outlineLevel="0" collapsed="false">
      <c r="A1751" s="0" t="n">
        <v>39272</v>
      </c>
      <c r="B1751" s="0" t="s">
        <v>2347</v>
      </c>
      <c r="C1751" s="0" t="s">
        <v>589</v>
      </c>
      <c r="D1751" s="0" t="s">
        <v>590</v>
      </c>
      <c r="E1751" s="291" t="n">
        <v>1.69</v>
      </c>
    </row>
    <row r="1752" customFormat="false" ht="15" hidden="false" customHeight="false" outlineLevel="0" collapsed="false">
      <c r="A1752" s="0" t="n">
        <v>1875</v>
      </c>
      <c r="B1752" s="0" t="s">
        <v>2348</v>
      </c>
      <c r="C1752" s="0" t="s">
        <v>589</v>
      </c>
      <c r="D1752" s="0" t="s">
        <v>590</v>
      </c>
      <c r="E1752" s="291" t="n">
        <v>3.73</v>
      </c>
    </row>
    <row r="1753" customFormat="false" ht="15" hidden="false" customHeight="false" outlineLevel="0" collapsed="false">
      <c r="A1753" s="0" t="n">
        <v>1874</v>
      </c>
      <c r="B1753" s="0" t="s">
        <v>2349</v>
      </c>
      <c r="C1753" s="0" t="s">
        <v>589</v>
      </c>
      <c r="D1753" s="0" t="s">
        <v>590</v>
      </c>
      <c r="E1753" s="291" t="n">
        <v>3.08</v>
      </c>
    </row>
    <row r="1754" customFormat="false" ht="15" hidden="false" customHeight="false" outlineLevel="0" collapsed="false">
      <c r="A1754" s="0" t="n">
        <v>1870</v>
      </c>
      <c r="B1754" s="0" t="s">
        <v>2350</v>
      </c>
      <c r="C1754" s="0" t="s">
        <v>589</v>
      </c>
      <c r="D1754" s="0" t="s">
        <v>597</v>
      </c>
      <c r="E1754" s="291" t="n">
        <v>1.78</v>
      </c>
    </row>
    <row r="1755" customFormat="false" ht="15" hidden="false" customHeight="false" outlineLevel="0" collapsed="false">
      <c r="A1755" s="0" t="n">
        <v>1884</v>
      </c>
      <c r="B1755" s="0" t="s">
        <v>2351</v>
      </c>
      <c r="C1755" s="0" t="s">
        <v>589</v>
      </c>
      <c r="D1755" s="0" t="s">
        <v>590</v>
      </c>
      <c r="E1755" s="291" t="n">
        <v>2.73</v>
      </c>
    </row>
    <row r="1756" customFormat="false" ht="15" hidden="false" customHeight="false" outlineLevel="0" collapsed="false">
      <c r="A1756" s="0" t="n">
        <v>1887</v>
      </c>
      <c r="B1756" s="0" t="s">
        <v>2352</v>
      </c>
      <c r="C1756" s="0" t="s">
        <v>589</v>
      </c>
      <c r="D1756" s="0" t="s">
        <v>590</v>
      </c>
      <c r="E1756" s="291" t="n">
        <v>15.47</v>
      </c>
    </row>
    <row r="1757" customFormat="false" ht="15" hidden="false" customHeight="false" outlineLevel="0" collapsed="false">
      <c r="A1757" s="0" t="n">
        <v>1876</v>
      </c>
      <c r="B1757" s="0" t="s">
        <v>2353</v>
      </c>
      <c r="C1757" s="0" t="s">
        <v>589</v>
      </c>
      <c r="D1757" s="0" t="s">
        <v>590</v>
      </c>
      <c r="E1757" s="291" t="n">
        <v>6.06</v>
      </c>
    </row>
    <row r="1758" customFormat="false" ht="15" hidden="false" customHeight="false" outlineLevel="0" collapsed="false">
      <c r="A1758" s="0" t="n">
        <v>1879</v>
      </c>
      <c r="B1758" s="0" t="s">
        <v>2354</v>
      </c>
      <c r="C1758" s="0" t="s">
        <v>589</v>
      </c>
      <c r="D1758" s="0" t="s">
        <v>590</v>
      </c>
      <c r="E1758" s="291" t="n">
        <v>1.8</v>
      </c>
    </row>
    <row r="1759" customFormat="false" ht="15" hidden="false" customHeight="false" outlineLevel="0" collapsed="false">
      <c r="A1759" s="0" t="n">
        <v>1877</v>
      </c>
      <c r="B1759" s="0" t="s">
        <v>2355</v>
      </c>
      <c r="C1759" s="0" t="s">
        <v>589</v>
      </c>
      <c r="D1759" s="0" t="s">
        <v>590</v>
      </c>
      <c r="E1759" s="291" t="n">
        <v>15.49</v>
      </c>
    </row>
    <row r="1760" customFormat="false" ht="15" hidden="false" customHeight="false" outlineLevel="0" collapsed="false">
      <c r="A1760" s="0" t="n">
        <v>1878</v>
      </c>
      <c r="B1760" s="0" t="s">
        <v>2356</v>
      </c>
      <c r="C1760" s="0" t="s">
        <v>589</v>
      </c>
      <c r="D1760" s="0" t="s">
        <v>590</v>
      </c>
      <c r="E1760" s="291" t="n">
        <v>31.13</v>
      </c>
    </row>
    <row r="1761" customFormat="false" ht="15" hidden="false" customHeight="false" outlineLevel="0" collapsed="false">
      <c r="A1761" s="0" t="n">
        <v>2621</v>
      </c>
      <c r="B1761" s="0" t="s">
        <v>2357</v>
      </c>
      <c r="C1761" s="0" t="s">
        <v>589</v>
      </c>
      <c r="D1761" s="0" t="s">
        <v>590</v>
      </c>
      <c r="E1761" s="291" t="n">
        <v>159.82</v>
      </c>
    </row>
    <row r="1762" customFormat="false" ht="15" hidden="false" customHeight="false" outlineLevel="0" collapsed="false">
      <c r="A1762" s="0" t="n">
        <v>2616</v>
      </c>
      <c r="B1762" s="0" t="s">
        <v>2358</v>
      </c>
      <c r="C1762" s="0" t="s">
        <v>589</v>
      </c>
      <c r="D1762" s="0" t="s">
        <v>590</v>
      </c>
      <c r="E1762" s="291" t="n">
        <v>4.52</v>
      </c>
    </row>
    <row r="1763" customFormat="false" ht="15" hidden="false" customHeight="false" outlineLevel="0" collapsed="false">
      <c r="A1763" s="0" t="n">
        <v>2633</v>
      </c>
      <c r="B1763" s="0" t="s">
        <v>2359</v>
      </c>
      <c r="C1763" s="0" t="s">
        <v>589</v>
      </c>
      <c r="D1763" s="0" t="s">
        <v>590</v>
      </c>
      <c r="E1763" s="291" t="n">
        <v>5.11</v>
      </c>
    </row>
    <row r="1764" customFormat="false" ht="15" hidden="false" customHeight="false" outlineLevel="0" collapsed="false">
      <c r="A1764" s="0" t="n">
        <v>2617</v>
      </c>
      <c r="B1764" s="0" t="s">
        <v>2360</v>
      </c>
      <c r="C1764" s="0" t="s">
        <v>589</v>
      </c>
      <c r="D1764" s="0" t="s">
        <v>590</v>
      </c>
      <c r="E1764" s="291" t="n">
        <v>6.95</v>
      </c>
    </row>
    <row r="1765" customFormat="false" ht="15" hidden="false" customHeight="false" outlineLevel="0" collapsed="false">
      <c r="A1765" s="0" t="n">
        <v>2618</v>
      </c>
      <c r="B1765" s="0" t="s">
        <v>2361</v>
      </c>
      <c r="C1765" s="0" t="s">
        <v>589</v>
      </c>
      <c r="D1765" s="0" t="s">
        <v>590</v>
      </c>
      <c r="E1765" s="291" t="n">
        <v>15.83</v>
      </c>
    </row>
    <row r="1766" customFormat="false" ht="15" hidden="false" customHeight="false" outlineLevel="0" collapsed="false">
      <c r="A1766" s="0" t="n">
        <v>2632</v>
      </c>
      <c r="B1766" s="0" t="s">
        <v>2362</v>
      </c>
      <c r="C1766" s="0" t="s">
        <v>589</v>
      </c>
      <c r="D1766" s="0" t="s">
        <v>590</v>
      </c>
      <c r="E1766" s="291" t="n">
        <v>19.31</v>
      </c>
    </row>
    <row r="1767" customFormat="false" ht="15" hidden="false" customHeight="false" outlineLevel="0" collapsed="false">
      <c r="A1767" s="0" t="n">
        <v>2631</v>
      </c>
      <c r="B1767" s="0" t="s">
        <v>2363</v>
      </c>
      <c r="C1767" s="0" t="s">
        <v>589</v>
      </c>
      <c r="D1767" s="0" t="s">
        <v>590</v>
      </c>
      <c r="E1767" s="291" t="n">
        <v>28.35</v>
      </c>
    </row>
    <row r="1768" customFormat="false" ht="15" hidden="false" customHeight="false" outlineLevel="0" collapsed="false">
      <c r="A1768" s="0" t="n">
        <v>2619</v>
      </c>
      <c r="B1768" s="0" t="s">
        <v>2364</v>
      </c>
      <c r="C1768" s="0" t="s">
        <v>589</v>
      </c>
      <c r="D1768" s="0" t="s">
        <v>590</v>
      </c>
      <c r="E1768" s="291" t="n">
        <v>71.77</v>
      </c>
    </row>
    <row r="1769" customFormat="false" ht="15" hidden="false" customHeight="false" outlineLevel="0" collapsed="false">
      <c r="A1769" s="0" t="n">
        <v>2620</v>
      </c>
      <c r="B1769" s="0" t="s">
        <v>2365</v>
      </c>
      <c r="C1769" s="0" t="s">
        <v>589</v>
      </c>
      <c r="D1769" s="0" t="s">
        <v>590</v>
      </c>
      <c r="E1769" s="291" t="n">
        <v>94.23</v>
      </c>
    </row>
    <row r="1770" customFormat="false" ht="15" hidden="false" customHeight="false" outlineLevel="0" collapsed="false">
      <c r="A1770" s="0" t="n">
        <v>44472</v>
      </c>
      <c r="B1770" s="0" t="s">
        <v>2366</v>
      </c>
      <c r="C1770" s="0" t="s">
        <v>589</v>
      </c>
      <c r="D1770" s="0" t="s">
        <v>592</v>
      </c>
      <c r="E1770" s="291" t="n">
        <v>63.58</v>
      </c>
    </row>
    <row r="1771" customFormat="false" ht="15" hidden="false" customHeight="false" outlineLevel="0" collapsed="false">
      <c r="A1771" s="0" t="n">
        <v>38369</v>
      </c>
      <c r="B1771" s="0" t="s">
        <v>2367</v>
      </c>
      <c r="C1771" s="0" t="s">
        <v>589</v>
      </c>
      <c r="D1771" s="0" t="s">
        <v>590</v>
      </c>
      <c r="E1771" s="291" t="n">
        <v>23.57</v>
      </c>
    </row>
    <row r="1772" customFormat="false" ht="15" hidden="false" customHeight="false" outlineLevel="0" collapsed="false">
      <c r="A1772" s="0" t="n">
        <v>38370</v>
      </c>
      <c r="B1772" s="0" t="s">
        <v>2368</v>
      </c>
      <c r="C1772" s="0" t="s">
        <v>589</v>
      </c>
      <c r="D1772" s="0" t="s">
        <v>590</v>
      </c>
      <c r="E1772" s="291" t="n">
        <v>23.57</v>
      </c>
    </row>
    <row r="1773" customFormat="false" ht="15" hidden="false" customHeight="false" outlineLevel="0" collapsed="false">
      <c r="A1773" s="0" t="n">
        <v>38372</v>
      </c>
      <c r="B1773" s="0" t="s">
        <v>2369</v>
      </c>
      <c r="C1773" s="0" t="s">
        <v>589</v>
      </c>
      <c r="D1773" s="0" t="s">
        <v>590</v>
      </c>
      <c r="E1773" s="291" t="n">
        <v>18.7</v>
      </c>
    </row>
    <row r="1774" customFormat="false" ht="15" hidden="false" customHeight="false" outlineLevel="0" collapsed="false">
      <c r="A1774" s="0" t="n">
        <v>2357</v>
      </c>
      <c r="B1774" s="0" t="s">
        <v>2370</v>
      </c>
      <c r="C1774" s="0" t="s">
        <v>754</v>
      </c>
      <c r="D1774" s="0" t="s">
        <v>590</v>
      </c>
      <c r="E1774" s="291" t="n">
        <v>10.91</v>
      </c>
    </row>
    <row r="1775" customFormat="false" ht="15" hidden="false" customHeight="false" outlineLevel="0" collapsed="false">
      <c r="A1775" s="0" t="n">
        <v>40806</v>
      </c>
      <c r="B1775" s="0" t="s">
        <v>2371</v>
      </c>
      <c r="C1775" s="0" t="s">
        <v>756</v>
      </c>
      <c r="D1775" s="0" t="s">
        <v>590</v>
      </c>
      <c r="E1775" s="292" t="n">
        <v>1928.31</v>
      </c>
    </row>
    <row r="1776" customFormat="false" ht="15" hidden="false" customHeight="false" outlineLevel="0" collapsed="false">
      <c r="A1776" s="0" t="n">
        <v>2355</v>
      </c>
      <c r="B1776" s="0" t="s">
        <v>2372</v>
      </c>
      <c r="C1776" s="0" t="s">
        <v>754</v>
      </c>
      <c r="D1776" s="0" t="s">
        <v>590</v>
      </c>
      <c r="E1776" s="291" t="n">
        <v>14.7</v>
      </c>
    </row>
    <row r="1777" customFormat="false" ht="15" hidden="false" customHeight="false" outlineLevel="0" collapsed="false">
      <c r="A1777" s="0" t="n">
        <v>40805</v>
      </c>
      <c r="B1777" s="0" t="s">
        <v>2373</v>
      </c>
      <c r="C1777" s="0" t="s">
        <v>756</v>
      </c>
      <c r="D1777" s="0" t="s">
        <v>590</v>
      </c>
      <c r="E1777" s="292" t="n">
        <v>2595.82</v>
      </c>
    </row>
    <row r="1778" customFormat="false" ht="15" hidden="false" customHeight="false" outlineLevel="0" collapsed="false">
      <c r="A1778" s="0" t="n">
        <v>2358</v>
      </c>
      <c r="B1778" s="0" t="s">
        <v>2374</v>
      </c>
      <c r="C1778" s="0" t="s">
        <v>754</v>
      </c>
      <c r="D1778" s="0" t="s">
        <v>590</v>
      </c>
      <c r="E1778" s="291" t="n">
        <v>13.31</v>
      </c>
    </row>
    <row r="1779" customFormat="false" ht="15" hidden="false" customHeight="false" outlineLevel="0" collapsed="false">
      <c r="A1779" s="0" t="n">
        <v>40807</v>
      </c>
      <c r="B1779" s="0" t="s">
        <v>2375</v>
      </c>
      <c r="C1779" s="0" t="s">
        <v>756</v>
      </c>
      <c r="D1779" s="0" t="s">
        <v>590</v>
      </c>
      <c r="E1779" s="292" t="n">
        <v>2348.6</v>
      </c>
    </row>
    <row r="1780" customFormat="false" ht="15" hidden="false" customHeight="false" outlineLevel="0" collapsed="false">
      <c r="A1780" s="0" t="n">
        <v>2359</v>
      </c>
      <c r="B1780" s="0" t="s">
        <v>2376</v>
      </c>
      <c r="C1780" s="0" t="s">
        <v>754</v>
      </c>
      <c r="D1780" s="0" t="s">
        <v>590</v>
      </c>
      <c r="E1780" s="291" t="n">
        <v>11.06</v>
      </c>
    </row>
    <row r="1781" customFormat="false" ht="15" hidden="false" customHeight="false" outlineLevel="0" collapsed="false">
      <c r="A1781" s="0" t="n">
        <v>40808</v>
      </c>
      <c r="B1781" s="0" t="s">
        <v>2377</v>
      </c>
      <c r="C1781" s="0" t="s">
        <v>756</v>
      </c>
      <c r="D1781" s="0" t="s">
        <v>590</v>
      </c>
      <c r="E1781" s="292" t="n">
        <v>1953.05</v>
      </c>
    </row>
    <row r="1782" customFormat="false" ht="15" hidden="false" customHeight="false" outlineLevel="0" collapsed="false">
      <c r="A1782" s="0" t="n">
        <v>44330</v>
      </c>
      <c r="B1782" s="0" t="s">
        <v>2378</v>
      </c>
      <c r="C1782" s="0" t="s">
        <v>642</v>
      </c>
      <c r="D1782" s="0" t="s">
        <v>590</v>
      </c>
      <c r="E1782" s="291" t="n">
        <v>10.19</v>
      </c>
    </row>
    <row r="1783" customFormat="false" ht="15" hidden="false" customHeight="false" outlineLevel="0" collapsed="false">
      <c r="A1783" s="0" t="n">
        <v>43144</v>
      </c>
      <c r="B1783" s="0" t="s">
        <v>2379</v>
      </c>
      <c r="C1783" s="0" t="s">
        <v>640</v>
      </c>
      <c r="D1783" s="0" t="s">
        <v>590</v>
      </c>
      <c r="E1783" s="291" t="n">
        <v>37.42</v>
      </c>
    </row>
    <row r="1784" customFormat="false" ht="15" hidden="false" customHeight="false" outlineLevel="0" collapsed="false">
      <c r="A1784" s="0" t="n">
        <v>39397</v>
      </c>
      <c r="B1784" s="0" t="s">
        <v>2380</v>
      </c>
      <c r="C1784" s="0" t="s">
        <v>642</v>
      </c>
      <c r="D1784" s="0" t="s">
        <v>590</v>
      </c>
      <c r="E1784" s="291" t="n">
        <v>17.05</v>
      </c>
    </row>
    <row r="1785" customFormat="false" ht="15" hidden="false" customHeight="false" outlineLevel="0" collapsed="false">
      <c r="A1785" s="0" t="n">
        <v>2692</v>
      </c>
      <c r="B1785" s="0" t="s">
        <v>2381</v>
      </c>
      <c r="C1785" s="0" t="s">
        <v>642</v>
      </c>
      <c r="D1785" s="0" t="s">
        <v>590</v>
      </c>
      <c r="E1785" s="291" t="n">
        <v>6.88</v>
      </c>
    </row>
    <row r="1786" customFormat="false" ht="15" hidden="false" customHeight="false" outlineLevel="0" collapsed="false">
      <c r="A1786" s="0" t="n">
        <v>44329</v>
      </c>
      <c r="B1786" s="0" t="s">
        <v>2382</v>
      </c>
      <c r="C1786" s="0" t="s">
        <v>642</v>
      </c>
      <c r="D1786" s="0" t="s">
        <v>590</v>
      </c>
      <c r="E1786" s="291" t="n">
        <v>13.36</v>
      </c>
    </row>
    <row r="1787" customFormat="false" ht="15" hidden="false" customHeight="false" outlineLevel="0" collapsed="false">
      <c r="A1787" s="0" t="n">
        <v>5318</v>
      </c>
      <c r="B1787" s="0" t="s">
        <v>2383</v>
      </c>
      <c r="C1787" s="0" t="s">
        <v>642</v>
      </c>
      <c r="D1787" s="0" t="s">
        <v>597</v>
      </c>
      <c r="E1787" s="291" t="n">
        <v>21.6</v>
      </c>
    </row>
    <row r="1788" customFormat="false" ht="15" hidden="false" customHeight="false" outlineLevel="0" collapsed="false">
      <c r="A1788" s="0" t="n">
        <v>5330</v>
      </c>
      <c r="B1788" s="0" t="s">
        <v>2384</v>
      </c>
      <c r="C1788" s="0" t="s">
        <v>642</v>
      </c>
      <c r="D1788" s="0" t="s">
        <v>590</v>
      </c>
      <c r="E1788" s="291" t="n">
        <v>49.23</v>
      </c>
    </row>
    <row r="1789" customFormat="false" ht="15" hidden="false" customHeight="false" outlineLevel="0" collapsed="false">
      <c r="A1789" s="0" t="n">
        <v>44532</v>
      </c>
      <c r="B1789" s="0" t="s">
        <v>2385</v>
      </c>
      <c r="C1789" s="0" t="s">
        <v>589</v>
      </c>
      <c r="D1789" s="0" t="s">
        <v>590</v>
      </c>
      <c r="E1789" s="291" t="n">
        <v>27.89</v>
      </c>
    </row>
    <row r="1790" customFormat="false" ht="15" hidden="false" customHeight="false" outlineLevel="0" collapsed="false">
      <c r="A1790" s="0" t="n">
        <v>44531</v>
      </c>
      <c r="B1790" s="0" t="s">
        <v>2386</v>
      </c>
      <c r="C1790" s="0" t="s">
        <v>589</v>
      </c>
      <c r="D1790" s="0" t="s">
        <v>590</v>
      </c>
      <c r="E1790" s="291" t="n">
        <v>88.65</v>
      </c>
    </row>
    <row r="1791" customFormat="false" ht="15" hidden="false" customHeight="false" outlineLevel="0" collapsed="false">
      <c r="A1791" s="0" t="n">
        <v>38140</v>
      </c>
      <c r="B1791" s="0" t="s">
        <v>2387</v>
      </c>
      <c r="C1791" s="0" t="s">
        <v>589</v>
      </c>
      <c r="D1791" s="0" t="s">
        <v>597</v>
      </c>
      <c r="E1791" s="291" t="n">
        <v>21.5</v>
      </c>
    </row>
    <row r="1792" customFormat="false" ht="15" hidden="false" customHeight="false" outlineLevel="0" collapsed="false">
      <c r="A1792" s="0" t="n">
        <v>13887</v>
      </c>
      <c r="B1792" s="0" t="s">
        <v>2388</v>
      </c>
      <c r="C1792" s="0" t="s">
        <v>589</v>
      </c>
      <c r="D1792" s="0" t="s">
        <v>590</v>
      </c>
      <c r="E1792" s="291" t="n">
        <v>509.02</v>
      </c>
    </row>
    <row r="1793" customFormat="false" ht="15" hidden="false" customHeight="false" outlineLevel="0" collapsed="false">
      <c r="A1793" s="0" t="n">
        <v>44495</v>
      </c>
      <c r="B1793" s="0" t="s">
        <v>2389</v>
      </c>
      <c r="C1793" s="0" t="s">
        <v>589</v>
      </c>
      <c r="D1793" s="0" t="s">
        <v>590</v>
      </c>
      <c r="E1793" s="291" t="n">
        <v>22.66</v>
      </c>
    </row>
    <row r="1794" customFormat="false" ht="15" hidden="false" customHeight="false" outlineLevel="0" collapsed="false">
      <c r="A1794" s="0" t="n">
        <v>44533</v>
      </c>
      <c r="B1794" s="0" t="s">
        <v>2390</v>
      </c>
      <c r="C1794" s="0" t="s">
        <v>589</v>
      </c>
      <c r="D1794" s="0" t="s">
        <v>590</v>
      </c>
      <c r="E1794" s="291" t="n">
        <v>21.4</v>
      </c>
    </row>
    <row r="1795" customFormat="false" ht="15" hidden="false" customHeight="false" outlineLevel="0" collapsed="false">
      <c r="A1795" s="0" t="n">
        <v>44534</v>
      </c>
      <c r="B1795" s="0" t="s">
        <v>2391</v>
      </c>
      <c r="C1795" s="0" t="s">
        <v>589</v>
      </c>
      <c r="D1795" s="0" t="s">
        <v>590</v>
      </c>
      <c r="E1795" s="291" t="n">
        <v>5.57</v>
      </c>
    </row>
    <row r="1796" customFormat="false" ht="15" hidden="false" customHeight="false" outlineLevel="0" collapsed="false">
      <c r="A1796" s="0" t="n">
        <v>34544</v>
      </c>
      <c r="B1796" s="0" t="s">
        <v>2392</v>
      </c>
      <c r="C1796" s="0" t="s">
        <v>589</v>
      </c>
      <c r="D1796" s="0" t="s">
        <v>590</v>
      </c>
      <c r="E1796" s="292" t="n">
        <v>1277.97</v>
      </c>
    </row>
    <row r="1797" customFormat="false" ht="15" hidden="false" customHeight="false" outlineLevel="0" collapsed="false">
      <c r="A1797" s="0" t="n">
        <v>34729</v>
      </c>
      <c r="B1797" s="0" t="s">
        <v>2393</v>
      </c>
      <c r="C1797" s="0" t="s">
        <v>589</v>
      </c>
      <c r="D1797" s="0" t="s">
        <v>590</v>
      </c>
      <c r="E1797" s="292" t="n">
        <v>1005.32</v>
      </c>
    </row>
    <row r="1798" customFormat="false" ht="15" hidden="false" customHeight="false" outlineLevel="0" collapsed="false">
      <c r="A1798" s="0" t="n">
        <v>34734</v>
      </c>
      <c r="B1798" s="0" t="s">
        <v>2394</v>
      </c>
      <c r="C1798" s="0" t="s">
        <v>589</v>
      </c>
      <c r="D1798" s="0" t="s">
        <v>590</v>
      </c>
      <c r="E1798" s="292" t="n">
        <v>1556.56</v>
      </c>
    </row>
    <row r="1799" customFormat="false" ht="15" hidden="false" customHeight="false" outlineLevel="0" collapsed="false">
      <c r="A1799" s="0" t="n">
        <v>34738</v>
      </c>
      <c r="B1799" s="0" t="s">
        <v>2395</v>
      </c>
      <c r="C1799" s="0" t="s">
        <v>589</v>
      </c>
      <c r="D1799" s="0" t="s">
        <v>590</v>
      </c>
      <c r="E1799" s="292" t="n">
        <v>3636.61</v>
      </c>
    </row>
    <row r="1800" customFormat="false" ht="15" hidden="false" customHeight="false" outlineLevel="0" collapsed="false">
      <c r="A1800" s="0" t="n">
        <v>2391</v>
      </c>
      <c r="B1800" s="0" t="s">
        <v>2396</v>
      </c>
      <c r="C1800" s="0" t="s">
        <v>589</v>
      </c>
      <c r="D1800" s="0" t="s">
        <v>590</v>
      </c>
      <c r="E1800" s="291" t="n">
        <v>295.77</v>
      </c>
    </row>
    <row r="1801" customFormat="false" ht="15" hidden="false" customHeight="false" outlineLevel="0" collapsed="false">
      <c r="A1801" s="0" t="n">
        <v>2374</v>
      </c>
      <c r="B1801" s="0" t="s">
        <v>2397</v>
      </c>
      <c r="C1801" s="0" t="s">
        <v>589</v>
      </c>
      <c r="D1801" s="0" t="s">
        <v>590</v>
      </c>
      <c r="E1801" s="291" t="n">
        <v>335.55</v>
      </c>
    </row>
    <row r="1802" customFormat="false" ht="15" hidden="false" customHeight="false" outlineLevel="0" collapsed="false">
      <c r="A1802" s="0" t="n">
        <v>2377</v>
      </c>
      <c r="B1802" s="0" t="s">
        <v>2398</v>
      </c>
      <c r="C1802" s="0" t="s">
        <v>589</v>
      </c>
      <c r="D1802" s="0" t="s">
        <v>590</v>
      </c>
      <c r="E1802" s="291" t="n">
        <v>470.91</v>
      </c>
    </row>
    <row r="1803" customFormat="false" ht="15" hidden="false" customHeight="false" outlineLevel="0" collapsed="false">
      <c r="A1803" s="0" t="n">
        <v>2393</v>
      </c>
      <c r="B1803" s="0" t="s">
        <v>2399</v>
      </c>
      <c r="C1803" s="0" t="s">
        <v>589</v>
      </c>
      <c r="D1803" s="0" t="s">
        <v>590</v>
      </c>
      <c r="E1803" s="291" t="n">
        <v>788.6</v>
      </c>
    </row>
    <row r="1804" customFormat="false" ht="15" hidden="false" customHeight="false" outlineLevel="0" collapsed="false">
      <c r="A1804" s="0" t="n">
        <v>34705</v>
      </c>
      <c r="B1804" s="0" t="s">
        <v>2400</v>
      </c>
      <c r="C1804" s="0" t="s">
        <v>589</v>
      </c>
      <c r="D1804" s="0" t="s">
        <v>590</v>
      </c>
      <c r="E1804" s="291" t="n">
        <v>689.74</v>
      </c>
    </row>
    <row r="1805" customFormat="false" ht="15" hidden="false" customHeight="false" outlineLevel="0" collapsed="false">
      <c r="A1805" s="0" t="n">
        <v>34707</v>
      </c>
      <c r="B1805" s="0" t="s">
        <v>2401</v>
      </c>
      <c r="C1805" s="0" t="s">
        <v>589</v>
      </c>
      <c r="D1805" s="0" t="s">
        <v>590</v>
      </c>
      <c r="E1805" s="292" t="n">
        <v>1278.1</v>
      </c>
    </row>
    <row r="1806" customFormat="false" ht="15" hidden="false" customHeight="false" outlineLevel="0" collapsed="false">
      <c r="A1806" s="0" t="n">
        <v>2378</v>
      </c>
      <c r="B1806" s="0" t="s">
        <v>2402</v>
      </c>
      <c r="C1806" s="0" t="s">
        <v>589</v>
      </c>
      <c r="D1806" s="0" t="s">
        <v>590</v>
      </c>
      <c r="E1806" s="292" t="n">
        <v>1083.24</v>
      </c>
    </row>
    <row r="1807" customFormat="false" ht="15" hidden="false" customHeight="false" outlineLevel="0" collapsed="false">
      <c r="A1807" s="0" t="n">
        <v>2379</v>
      </c>
      <c r="B1807" s="0" t="s">
        <v>2403</v>
      </c>
      <c r="C1807" s="0" t="s">
        <v>589</v>
      </c>
      <c r="D1807" s="0" t="s">
        <v>590</v>
      </c>
      <c r="E1807" s="292" t="n">
        <v>1083.24</v>
      </c>
    </row>
    <row r="1808" customFormat="false" ht="15" hidden="false" customHeight="false" outlineLevel="0" collapsed="false">
      <c r="A1808" s="0" t="n">
        <v>2376</v>
      </c>
      <c r="B1808" s="0" t="s">
        <v>2404</v>
      </c>
      <c r="C1808" s="0" t="s">
        <v>589</v>
      </c>
      <c r="D1808" s="0" t="s">
        <v>590</v>
      </c>
      <c r="E1808" s="292" t="n">
        <v>1784.1</v>
      </c>
    </row>
    <row r="1809" customFormat="false" ht="15" hidden="false" customHeight="false" outlineLevel="0" collapsed="false">
      <c r="A1809" s="0" t="n">
        <v>2394</v>
      </c>
      <c r="B1809" s="0" t="s">
        <v>2405</v>
      </c>
      <c r="C1809" s="0" t="s">
        <v>589</v>
      </c>
      <c r="D1809" s="0" t="s">
        <v>590</v>
      </c>
      <c r="E1809" s="292" t="n">
        <v>3814.08</v>
      </c>
    </row>
    <row r="1810" customFormat="false" ht="15" hidden="false" customHeight="false" outlineLevel="0" collapsed="false">
      <c r="A1810" s="0" t="n">
        <v>34686</v>
      </c>
      <c r="B1810" s="0" t="s">
        <v>2406</v>
      </c>
      <c r="C1810" s="0" t="s">
        <v>589</v>
      </c>
      <c r="D1810" s="0" t="s">
        <v>590</v>
      </c>
      <c r="E1810" s="291" t="n">
        <v>11.45</v>
      </c>
    </row>
    <row r="1811" customFormat="false" ht="15" hidden="false" customHeight="false" outlineLevel="0" collapsed="false">
      <c r="A1811" s="0" t="n">
        <v>34616</v>
      </c>
      <c r="B1811" s="0" t="s">
        <v>2407</v>
      </c>
      <c r="C1811" s="0" t="s">
        <v>589</v>
      </c>
      <c r="D1811" s="0" t="s">
        <v>590</v>
      </c>
      <c r="E1811" s="291" t="n">
        <v>44.26</v>
      </c>
    </row>
    <row r="1812" customFormat="false" ht="15" hidden="false" customHeight="false" outlineLevel="0" collapsed="false">
      <c r="A1812" s="0" t="n">
        <v>34623</v>
      </c>
      <c r="B1812" s="0" t="s">
        <v>2408</v>
      </c>
      <c r="C1812" s="0" t="s">
        <v>589</v>
      </c>
      <c r="D1812" s="0" t="s">
        <v>590</v>
      </c>
      <c r="E1812" s="291" t="n">
        <v>43.58</v>
      </c>
    </row>
    <row r="1813" customFormat="false" ht="15" hidden="false" customHeight="false" outlineLevel="0" collapsed="false">
      <c r="A1813" s="0" t="n">
        <v>34628</v>
      </c>
      <c r="B1813" s="0" t="s">
        <v>2409</v>
      </c>
      <c r="C1813" s="0" t="s">
        <v>589</v>
      </c>
      <c r="D1813" s="0" t="s">
        <v>590</v>
      </c>
      <c r="E1813" s="291" t="n">
        <v>62.42</v>
      </c>
    </row>
    <row r="1814" customFormat="false" ht="15" hidden="false" customHeight="false" outlineLevel="0" collapsed="false">
      <c r="A1814" s="0" t="n">
        <v>34653</v>
      </c>
      <c r="B1814" s="0" t="s">
        <v>2410</v>
      </c>
      <c r="C1814" s="0" t="s">
        <v>589</v>
      </c>
      <c r="D1814" s="0" t="s">
        <v>590</v>
      </c>
      <c r="E1814" s="291" t="n">
        <v>7.72</v>
      </c>
    </row>
    <row r="1815" customFormat="false" ht="15" hidden="false" customHeight="false" outlineLevel="0" collapsed="false">
      <c r="A1815" s="0" t="n">
        <v>34688</v>
      </c>
      <c r="B1815" s="0" t="s">
        <v>2411</v>
      </c>
      <c r="C1815" s="0" t="s">
        <v>589</v>
      </c>
      <c r="D1815" s="0" t="s">
        <v>590</v>
      </c>
      <c r="E1815" s="291" t="n">
        <v>13.99</v>
      </c>
    </row>
    <row r="1816" customFormat="false" ht="15" hidden="false" customHeight="false" outlineLevel="0" collapsed="false">
      <c r="A1816" s="0" t="n">
        <v>34709</v>
      </c>
      <c r="B1816" s="0" t="s">
        <v>2412</v>
      </c>
      <c r="C1816" s="0" t="s">
        <v>589</v>
      </c>
      <c r="D1816" s="0" t="s">
        <v>590</v>
      </c>
      <c r="E1816" s="291" t="n">
        <v>54.22</v>
      </c>
    </row>
    <row r="1817" customFormat="false" ht="15" hidden="false" customHeight="false" outlineLevel="0" collapsed="false">
      <c r="A1817" s="0" t="n">
        <v>34714</v>
      </c>
      <c r="B1817" s="0" t="s">
        <v>2413</v>
      </c>
      <c r="C1817" s="0" t="s">
        <v>589</v>
      </c>
      <c r="D1817" s="0" t="s">
        <v>590</v>
      </c>
      <c r="E1817" s="291" t="n">
        <v>64.76</v>
      </c>
    </row>
    <row r="1818" customFormat="false" ht="15" hidden="false" customHeight="false" outlineLevel="0" collapsed="false">
      <c r="A1818" s="0" t="n">
        <v>2388</v>
      </c>
      <c r="B1818" s="0" t="s">
        <v>2414</v>
      </c>
      <c r="C1818" s="0" t="s">
        <v>589</v>
      </c>
      <c r="D1818" s="0" t="s">
        <v>590</v>
      </c>
      <c r="E1818" s="291" t="n">
        <v>53.82</v>
      </c>
    </row>
    <row r="1819" customFormat="false" ht="15" hidden="false" customHeight="false" outlineLevel="0" collapsed="false">
      <c r="A1819" s="0" t="n">
        <v>34606</v>
      </c>
      <c r="B1819" s="0" t="s">
        <v>2415</v>
      </c>
      <c r="C1819" s="0" t="s">
        <v>589</v>
      </c>
      <c r="D1819" s="0" t="s">
        <v>590</v>
      </c>
      <c r="E1819" s="291" t="n">
        <v>82.55</v>
      </c>
    </row>
    <row r="1820" customFormat="false" ht="15" hidden="false" customHeight="false" outlineLevel="0" collapsed="false">
      <c r="A1820" s="0" t="n">
        <v>34689</v>
      </c>
      <c r="B1820" s="0" t="s">
        <v>2416</v>
      </c>
      <c r="C1820" s="0" t="s">
        <v>589</v>
      </c>
      <c r="D1820" s="0" t="s">
        <v>590</v>
      </c>
      <c r="E1820" s="291" t="n">
        <v>26.28</v>
      </c>
    </row>
    <row r="1821" customFormat="false" ht="15" hidden="false" customHeight="false" outlineLevel="0" collapsed="false">
      <c r="A1821" s="0" t="n">
        <v>2370</v>
      </c>
      <c r="B1821" s="0" t="s">
        <v>2417</v>
      </c>
      <c r="C1821" s="0" t="s">
        <v>589</v>
      </c>
      <c r="D1821" s="0" t="s">
        <v>597</v>
      </c>
      <c r="E1821" s="291" t="n">
        <v>10</v>
      </c>
    </row>
    <row r="1822" customFormat="false" ht="15" hidden="false" customHeight="false" outlineLevel="0" collapsed="false">
      <c r="A1822" s="0" t="n">
        <v>2386</v>
      </c>
      <c r="B1822" s="0" t="s">
        <v>2418</v>
      </c>
      <c r="C1822" s="0" t="s">
        <v>589</v>
      </c>
      <c r="D1822" s="0" t="s">
        <v>590</v>
      </c>
      <c r="E1822" s="291" t="n">
        <v>16.77</v>
      </c>
    </row>
    <row r="1823" customFormat="false" ht="15" hidden="false" customHeight="false" outlineLevel="0" collapsed="false">
      <c r="A1823" s="0" t="n">
        <v>2392</v>
      </c>
      <c r="B1823" s="0" t="s">
        <v>2419</v>
      </c>
      <c r="C1823" s="0" t="s">
        <v>589</v>
      </c>
      <c r="D1823" s="0" t="s">
        <v>590</v>
      </c>
      <c r="E1823" s="291" t="n">
        <v>67.13</v>
      </c>
    </row>
    <row r="1824" customFormat="false" ht="15" hidden="false" customHeight="false" outlineLevel="0" collapsed="false">
      <c r="A1824" s="0" t="n">
        <v>2373</v>
      </c>
      <c r="B1824" s="0" t="s">
        <v>2420</v>
      </c>
      <c r="C1824" s="0" t="s">
        <v>589</v>
      </c>
      <c r="D1824" s="0" t="s">
        <v>590</v>
      </c>
      <c r="E1824" s="291" t="n">
        <v>94.58</v>
      </c>
    </row>
    <row r="1825" customFormat="false" ht="15" hidden="false" customHeight="false" outlineLevel="0" collapsed="false">
      <c r="A1825" s="0" t="n">
        <v>39465</v>
      </c>
      <c r="B1825" s="0" t="s">
        <v>2421</v>
      </c>
      <c r="C1825" s="0" t="s">
        <v>589</v>
      </c>
      <c r="D1825" s="0" t="s">
        <v>590</v>
      </c>
      <c r="E1825" s="291" t="n">
        <v>57.77</v>
      </c>
    </row>
    <row r="1826" customFormat="false" ht="15" hidden="false" customHeight="false" outlineLevel="0" collapsed="false">
      <c r="A1826" s="0" t="n">
        <v>39466</v>
      </c>
      <c r="B1826" s="0" t="s">
        <v>2422</v>
      </c>
      <c r="C1826" s="0" t="s">
        <v>589</v>
      </c>
      <c r="D1826" s="0" t="s">
        <v>590</v>
      </c>
      <c r="E1826" s="291" t="n">
        <v>65</v>
      </c>
    </row>
    <row r="1827" customFormat="false" ht="15" hidden="false" customHeight="false" outlineLevel="0" collapsed="false">
      <c r="A1827" s="0" t="n">
        <v>39467</v>
      </c>
      <c r="B1827" s="0" t="s">
        <v>2423</v>
      </c>
      <c r="C1827" s="0" t="s">
        <v>589</v>
      </c>
      <c r="D1827" s="0" t="s">
        <v>590</v>
      </c>
      <c r="E1827" s="291" t="n">
        <v>83.14</v>
      </c>
    </row>
    <row r="1828" customFormat="false" ht="15" hidden="false" customHeight="false" outlineLevel="0" collapsed="false">
      <c r="A1828" s="0" t="n">
        <v>39468</v>
      </c>
      <c r="B1828" s="0" t="s">
        <v>2424</v>
      </c>
      <c r="C1828" s="0" t="s">
        <v>589</v>
      </c>
      <c r="D1828" s="0" t="s">
        <v>590</v>
      </c>
      <c r="E1828" s="291" t="n">
        <v>147.78</v>
      </c>
    </row>
    <row r="1829" customFormat="false" ht="15" hidden="false" customHeight="false" outlineLevel="0" collapsed="false">
      <c r="A1829" s="0" t="n">
        <v>39469</v>
      </c>
      <c r="B1829" s="0" t="s">
        <v>2425</v>
      </c>
      <c r="C1829" s="0" t="s">
        <v>589</v>
      </c>
      <c r="D1829" s="0" t="s">
        <v>590</v>
      </c>
      <c r="E1829" s="291" t="n">
        <v>60.2</v>
      </c>
    </row>
    <row r="1830" customFormat="false" ht="15" hidden="false" customHeight="false" outlineLevel="0" collapsed="false">
      <c r="A1830" s="0" t="n">
        <v>39470</v>
      </c>
      <c r="B1830" s="0" t="s">
        <v>2426</v>
      </c>
      <c r="C1830" s="0" t="s">
        <v>589</v>
      </c>
      <c r="D1830" s="0" t="s">
        <v>590</v>
      </c>
      <c r="E1830" s="291" t="n">
        <v>73.96</v>
      </c>
    </row>
    <row r="1831" customFormat="false" ht="15" hidden="false" customHeight="false" outlineLevel="0" collapsed="false">
      <c r="A1831" s="0" t="n">
        <v>39471</v>
      </c>
      <c r="B1831" s="0" t="s">
        <v>2427</v>
      </c>
      <c r="C1831" s="0" t="s">
        <v>589</v>
      </c>
      <c r="D1831" s="0" t="s">
        <v>590</v>
      </c>
      <c r="E1831" s="291" t="n">
        <v>88.88</v>
      </c>
    </row>
    <row r="1832" customFormat="false" ht="15" hidden="false" customHeight="false" outlineLevel="0" collapsed="false">
      <c r="A1832" s="0" t="n">
        <v>39472</v>
      </c>
      <c r="B1832" s="0" t="s">
        <v>2428</v>
      </c>
      <c r="C1832" s="0" t="s">
        <v>589</v>
      </c>
      <c r="D1832" s="0" t="s">
        <v>590</v>
      </c>
      <c r="E1832" s="291" t="n">
        <v>154.44</v>
      </c>
    </row>
    <row r="1833" customFormat="false" ht="15" hidden="false" customHeight="false" outlineLevel="0" collapsed="false">
      <c r="A1833" s="0" t="n">
        <v>39473</v>
      </c>
      <c r="B1833" s="0" t="s">
        <v>2429</v>
      </c>
      <c r="C1833" s="0" t="s">
        <v>589</v>
      </c>
      <c r="D1833" s="0" t="s">
        <v>590</v>
      </c>
      <c r="E1833" s="291" t="n">
        <v>99.77</v>
      </c>
    </row>
    <row r="1834" customFormat="false" ht="15" hidden="false" customHeight="false" outlineLevel="0" collapsed="false">
      <c r="A1834" s="0" t="n">
        <v>39474</v>
      </c>
      <c r="B1834" s="0" t="s">
        <v>2430</v>
      </c>
      <c r="C1834" s="0" t="s">
        <v>589</v>
      </c>
      <c r="D1834" s="0" t="s">
        <v>590</v>
      </c>
      <c r="E1834" s="291" t="n">
        <v>106.36</v>
      </c>
    </row>
    <row r="1835" customFormat="false" ht="15" hidden="false" customHeight="false" outlineLevel="0" collapsed="false">
      <c r="A1835" s="0" t="n">
        <v>39475</v>
      </c>
      <c r="B1835" s="0" t="s">
        <v>2431</v>
      </c>
      <c r="C1835" s="0" t="s">
        <v>589</v>
      </c>
      <c r="D1835" s="0" t="s">
        <v>590</v>
      </c>
      <c r="E1835" s="291" t="n">
        <v>120.67</v>
      </c>
    </row>
    <row r="1836" customFormat="false" ht="15" hidden="false" customHeight="false" outlineLevel="0" collapsed="false">
      <c r="A1836" s="0" t="n">
        <v>39476</v>
      </c>
      <c r="B1836" s="0" t="s">
        <v>2432</v>
      </c>
      <c r="C1836" s="0" t="s">
        <v>589</v>
      </c>
      <c r="D1836" s="0" t="s">
        <v>590</v>
      </c>
      <c r="E1836" s="291" t="n">
        <v>227.16</v>
      </c>
    </row>
    <row r="1837" customFormat="false" ht="15" hidden="false" customHeight="false" outlineLevel="0" collapsed="false">
      <c r="A1837" s="0" t="n">
        <v>39477</v>
      </c>
      <c r="B1837" s="0" t="s">
        <v>2433</v>
      </c>
      <c r="C1837" s="0" t="s">
        <v>589</v>
      </c>
      <c r="D1837" s="0" t="s">
        <v>590</v>
      </c>
      <c r="E1837" s="291" t="n">
        <v>111.3</v>
      </c>
    </row>
    <row r="1838" customFormat="false" ht="15" hidden="false" customHeight="false" outlineLevel="0" collapsed="false">
      <c r="A1838" s="0" t="n">
        <v>39478</v>
      </c>
      <c r="B1838" s="0" t="s">
        <v>2434</v>
      </c>
      <c r="C1838" s="0" t="s">
        <v>589</v>
      </c>
      <c r="D1838" s="0" t="s">
        <v>590</v>
      </c>
      <c r="E1838" s="291" t="n">
        <v>114.75</v>
      </c>
    </row>
    <row r="1839" customFormat="false" ht="15" hidden="false" customHeight="false" outlineLevel="0" collapsed="false">
      <c r="A1839" s="0" t="n">
        <v>39479</v>
      </c>
      <c r="B1839" s="0" t="s">
        <v>2435</v>
      </c>
      <c r="C1839" s="0" t="s">
        <v>589</v>
      </c>
      <c r="D1839" s="0" t="s">
        <v>590</v>
      </c>
      <c r="E1839" s="291" t="n">
        <v>135.2</v>
      </c>
    </row>
    <row r="1840" customFormat="false" ht="15" hidden="false" customHeight="false" outlineLevel="0" collapsed="false">
      <c r="A1840" s="0" t="n">
        <v>39480</v>
      </c>
      <c r="B1840" s="0" t="s">
        <v>2436</v>
      </c>
      <c r="C1840" s="0" t="s">
        <v>589</v>
      </c>
      <c r="D1840" s="0" t="s">
        <v>590</v>
      </c>
      <c r="E1840" s="291" t="n">
        <v>278.97</v>
      </c>
    </row>
    <row r="1841" customFormat="false" ht="15" hidden="false" customHeight="false" outlineLevel="0" collapsed="false">
      <c r="A1841" s="0" t="n">
        <v>39459</v>
      </c>
      <c r="B1841" s="0" t="s">
        <v>2437</v>
      </c>
      <c r="C1841" s="0" t="s">
        <v>589</v>
      </c>
      <c r="D1841" s="0" t="s">
        <v>590</v>
      </c>
      <c r="E1841" s="291" t="n">
        <v>236.78</v>
      </c>
    </row>
    <row r="1842" customFormat="false" ht="15" hidden="false" customHeight="false" outlineLevel="0" collapsed="false">
      <c r="A1842" s="0" t="n">
        <v>39445</v>
      </c>
      <c r="B1842" s="0" t="s">
        <v>2438</v>
      </c>
      <c r="C1842" s="0" t="s">
        <v>589</v>
      </c>
      <c r="D1842" s="0" t="s">
        <v>590</v>
      </c>
      <c r="E1842" s="291" t="n">
        <v>118.88</v>
      </c>
    </row>
    <row r="1843" customFormat="false" ht="15" hidden="false" customHeight="false" outlineLevel="0" collapsed="false">
      <c r="A1843" s="0" t="n">
        <v>39446</v>
      </c>
      <c r="B1843" s="0" t="s">
        <v>2439</v>
      </c>
      <c r="C1843" s="0" t="s">
        <v>589</v>
      </c>
      <c r="D1843" s="0" t="s">
        <v>590</v>
      </c>
      <c r="E1843" s="291" t="n">
        <v>121</v>
      </c>
    </row>
    <row r="1844" customFormat="false" ht="15" hidden="false" customHeight="false" outlineLevel="0" collapsed="false">
      <c r="A1844" s="0" t="n">
        <v>39447</v>
      </c>
      <c r="B1844" s="0" t="s">
        <v>2440</v>
      </c>
      <c r="C1844" s="0" t="s">
        <v>589</v>
      </c>
      <c r="D1844" s="0" t="s">
        <v>590</v>
      </c>
      <c r="E1844" s="291" t="n">
        <v>129.4</v>
      </c>
    </row>
    <row r="1845" customFormat="false" ht="15" hidden="false" customHeight="false" outlineLevel="0" collapsed="false">
      <c r="A1845" s="0" t="n">
        <v>39448</v>
      </c>
      <c r="B1845" s="0" t="s">
        <v>2441</v>
      </c>
      <c r="C1845" s="0" t="s">
        <v>589</v>
      </c>
      <c r="D1845" s="0" t="s">
        <v>590</v>
      </c>
      <c r="E1845" s="291" t="n">
        <v>220.65</v>
      </c>
    </row>
    <row r="1846" customFormat="false" ht="15" hidden="false" customHeight="false" outlineLevel="0" collapsed="false">
      <c r="A1846" s="0" t="n">
        <v>39450</v>
      </c>
      <c r="B1846" s="0" t="s">
        <v>2442</v>
      </c>
      <c r="C1846" s="0" t="s">
        <v>589</v>
      </c>
      <c r="D1846" s="0" t="s">
        <v>590</v>
      </c>
      <c r="E1846" s="291" t="n">
        <v>134.62</v>
      </c>
    </row>
    <row r="1847" customFormat="false" ht="15" hidden="false" customHeight="false" outlineLevel="0" collapsed="false">
      <c r="A1847" s="0" t="n">
        <v>39451</v>
      </c>
      <c r="B1847" s="0" t="s">
        <v>2443</v>
      </c>
      <c r="C1847" s="0" t="s">
        <v>589</v>
      </c>
      <c r="D1847" s="0" t="s">
        <v>590</v>
      </c>
      <c r="E1847" s="291" t="n">
        <v>146.83</v>
      </c>
    </row>
    <row r="1848" customFormat="false" ht="15" hidden="false" customHeight="false" outlineLevel="0" collapsed="false">
      <c r="A1848" s="0" t="n">
        <v>39452</v>
      </c>
      <c r="B1848" s="0" t="s">
        <v>2444</v>
      </c>
      <c r="C1848" s="0" t="s">
        <v>589</v>
      </c>
      <c r="D1848" s="0" t="s">
        <v>590</v>
      </c>
      <c r="E1848" s="291" t="n">
        <v>147.71</v>
      </c>
    </row>
    <row r="1849" customFormat="false" ht="15" hidden="false" customHeight="false" outlineLevel="0" collapsed="false">
      <c r="A1849" s="0" t="n">
        <v>39523</v>
      </c>
      <c r="B1849" s="0" t="s">
        <v>2445</v>
      </c>
      <c r="C1849" s="0" t="s">
        <v>589</v>
      </c>
      <c r="D1849" s="0" t="s">
        <v>590</v>
      </c>
      <c r="E1849" s="291" t="n">
        <v>247.18</v>
      </c>
    </row>
    <row r="1850" customFormat="false" ht="15" hidden="false" customHeight="false" outlineLevel="0" collapsed="false">
      <c r="A1850" s="0" t="n">
        <v>39449</v>
      </c>
      <c r="B1850" s="0" t="s">
        <v>2446</v>
      </c>
      <c r="C1850" s="0" t="s">
        <v>589</v>
      </c>
      <c r="D1850" s="0" t="s">
        <v>590</v>
      </c>
      <c r="E1850" s="291" t="n">
        <v>273.74</v>
      </c>
    </row>
    <row r="1851" customFormat="false" ht="15" hidden="false" customHeight="false" outlineLevel="0" collapsed="false">
      <c r="A1851" s="0" t="n">
        <v>39455</v>
      </c>
      <c r="B1851" s="0" t="s">
        <v>2447</v>
      </c>
      <c r="C1851" s="0" t="s">
        <v>589</v>
      </c>
      <c r="D1851" s="0" t="s">
        <v>590</v>
      </c>
      <c r="E1851" s="291" t="n">
        <v>135.45</v>
      </c>
    </row>
    <row r="1852" customFormat="false" ht="15" hidden="false" customHeight="false" outlineLevel="0" collapsed="false">
      <c r="A1852" s="0" t="n">
        <v>39456</v>
      </c>
      <c r="B1852" s="0" t="s">
        <v>2448</v>
      </c>
      <c r="C1852" s="0" t="s">
        <v>589</v>
      </c>
      <c r="D1852" s="0" t="s">
        <v>590</v>
      </c>
      <c r="E1852" s="291" t="n">
        <v>135.55</v>
      </c>
    </row>
    <row r="1853" customFormat="false" ht="15" hidden="false" customHeight="false" outlineLevel="0" collapsed="false">
      <c r="A1853" s="0" t="n">
        <v>39457</v>
      </c>
      <c r="B1853" s="0" t="s">
        <v>2449</v>
      </c>
      <c r="C1853" s="0" t="s">
        <v>589</v>
      </c>
      <c r="D1853" s="0" t="s">
        <v>590</v>
      </c>
      <c r="E1853" s="291" t="n">
        <v>147.77</v>
      </c>
    </row>
    <row r="1854" customFormat="false" ht="15" hidden="false" customHeight="false" outlineLevel="0" collapsed="false">
      <c r="A1854" s="0" t="n">
        <v>39458</v>
      </c>
      <c r="B1854" s="0" t="s">
        <v>2450</v>
      </c>
      <c r="C1854" s="0" t="s">
        <v>589</v>
      </c>
      <c r="D1854" s="0" t="s">
        <v>590</v>
      </c>
      <c r="E1854" s="291" t="n">
        <v>275.76</v>
      </c>
    </row>
    <row r="1855" customFormat="false" ht="15" hidden="false" customHeight="false" outlineLevel="0" collapsed="false">
      <c r="A1855" s="0" t="n">
        <v>39464</v>
      </c>
      <c r="B1855" s="0" t="s">
        <v>2451</v>
      </c>
      <c r="C1855" s="0" t="s">
        <v>589</v>
      </c>
      <c r="D1855" s="0" t="s">
        <v>590</v>
      </c>
      <c r="E1855" s="291" t="n">
        <v>443.44</v>
      </c>
    </row>
    <row r="1856" customFormat="false" ht="15" hidden="false" customHeight="false" outlineLevel="0" collapsed="false">
      <c r="A1856" s="0" t="n">
        <v>39460</v>
      </c>
      <c r="B1856" s="0" t="s">
        <v>2452</v>
      </c>
      <c r="C1856" s="0" t="s">
        <v>589</v>
      </c>
      <c r="D1856" s="0" t="s">
        <v>590</v>
      </c>
      <c r="E1856" s="291" t="n">
        <v>168.18</v>
      </c>
    </row>
    <row r="1857" customFormat="false" ht="15" hidden="false" customHeight="false" outlineLevel="0" collapsed="false">
      <c r="A1857" s="0" t="n">
        <v>39461</v>
      </c>
      <c r="B1857" s="0" t="s">
        <v>2453</v>
      </c>
      <c r="C1857" s="0" t="s">
        <v>589</v>
      </c>
      <c r="D1857" s="0" t="s">
        <v>590</v>
      </c>
      <c r="E1857" s="291" t="n">
        <v>197.07</v>
      </c>
    </row>
    <row r="1858" customFormat="false" ht="15" hidden="false" customHeight="false" outlineLevel="0" collapsed="false">
      <c r="A1858" s="0" t="n">
        <v>39462</v>
      </c>
      <c r="B1858" s="0" t="s">
        <v>2454</v>
      </c>
      <c r="C1858" s="0" t="s">
        <v>589</v>
      </c>
      <c r="D1858" s="0" t="s">
        <v>590</v>
      </c>
      <c r="E1858" s="291" t="n">
        <v>189.93</v>
      </c>
    </row>
    <row r="1859" customFormat="false" ht="15" hidden="false" customHeight="false" outlineLevel="0" collapsed="false">
      <c r="A1859" s="0" t="n">
        <v>39463</v>
      </c>
      <c r="B1859" s="0" t="s">
        <v>2455</v>
      </c>
      <c r="C1859" s="0" t="s">
        <v>589</v>
      </c>
      <c r="D1859" s="0" t="s">
        <v>590</v>
      </c>
      <c r="E1859" s="291" t="n">
        <v>440</v>
      </c>
    </row>
    <row r="1860" customFormat="false" ht="15" hidden="false" customHeight="false" outlineLevel="0" collapsed="false">
      <c r="A1860" s="0" t="n">
        <v>26039</v>
      </c>
      <c r="B1860" s="0" t="s">
        <v>2456</v>
      </c>
      <c r="C1860" s="0" t="s">
        <v>589</v>
      </c>
      <c r="D1860" s="0" t="s">
        <v>592</v>
      </c>
      <c r="E1860" s="292" t="n">
        <v>414856.6</v>
      </c>
    </row>
    <row r="1861" customFormat="false" ht="15" hidden="false" customHeight="false" outlineLevel="0" collapsed="false">
      <c r="A1861" s="0" t="n">
        <v>2401</v>
      </c>
      <c r="B1861" s="0" t="s">
        <v>2457</v>
      </c>
      <c r="C1861" s="0" t="s">
        <v>589</v>
      </c>
      <c r="D1861" s="0" t="s">
        <v>592</v>
      </c>
      <c r="E1861" s="292" t="n">
        <v>95421.61</v>
      </c>
    </row>
    <row r="1862" customFormat="false" ht="15" hidden="false" customHeight="false" outlineLevel="0" collapsed="false">
      <c r="A1862" s="0" t="n">
        <v>38870</v>
      </c>
      <c r="B1862" s="0" t="s">
        <v>2458</v>
      </c>
      <c r="C1862" s="0" t="s">
        <v>589</v>
      </c>
      <c r="D1862" s="0" t="s">
        <v>592</v>
      </c>
      <c r="E1862" s="291" t="n">
        <v>37.72</v>
      </c>
    </row>
    <row r="1863" customFormat="false" ht="15" hidden="false" customHeight="false" outlineLevel="0" collapsed="false">
      <c r="A1863" s="0" t="n">
        <v>38869</v>
      </c>
      <c r="B1863" s="0" t="s">
        <v>2459</v>
      </c>
      <c r="C1863" s="0" t="s">
        <v>589</v>
      </c>
      <c r="D1863" s="0" t="s">
        <v>592</v>
      </c>
      <c r="E1863" s="291" t="n">
        <v>33.27</v>
      </c>
    </row>
    <row r="1864" customFormat="false" ht="15" hidden="false" customHeight="false" outlineLevel="0" collapsed="false">
      <c r="A1864" s="0" t="n">
        <v>38872</v>
      </c>
      <c r="B1864" s="0" t="s">
        <v>2460</v>
      </c>
      <c r="C1864" s="0" t="s">
        <v>589</v>
      </c>
      <c r="D1864" s="0" t="s">
        <v>592</v>
      </c>
      <c r="E1864" s="291" t="n">
        <v>51.52</v>
      </c>
    </row>
    <row r="1865" customFormat="false" ht="15" hidden="false" customHeight="false" outlineLevel="0" collapsed="false">
      <c r="A1865" s="0" t="n">
        <v>38871</v>
      </c>
      <c r="B1865" s="0" t="s">
        <v>2461</v>
      </c>
      <c r="C1865" s="0" t="s">
        <v>589</v>
      </c>
      <c r="D1865" s="0" t="s">
        <v>592</v>
      </c>
      <c r="E1865" s="291" t="n">
        <v>41.44</v>
      </c>
    </row>
    <row r="1866" customFormat="false" ht="15" hidden="false" customHeight="false" outlineLevel="0" collapsed="false">
      <c r="A1866" s="0" t="n">
        <v>39283</v>
      </c>
      <c r="B1866" s="0" t="s">
        <v>2462</v>
      </c>
      <c r="C1866" s="0" t="s">
        <v>589</v>
      </c>
      <c r="D1866" s="0" t="s">
        <v>592</v>
      </c>
      <c r="E1866" s="291" t="n">
        <v>129.08</v>
      </c>
    </row>
    <row r="1867" customFormat="false" ht="15" hidden="false" customHeight="false" outlineLevel="0" collapsed="false">
      <c r="A1867" s="0" t="n">
        <v>39284</v>
      </c>
      <c r="B1867" s="0" t="s">
        <v>2463</v>
      </c>
      <c r="C1867" s="0" t="s">
        <v>589</v>
      </c>
      <c r="D1867" s="0" t="s">
        <v>592</v>
      </c>
      <c r="E1867" s="291" t="n">
        <v>139.88</v>
      </c>
    </row>
    <row r="1868" customFormat="false" ht="15" hidden="false" customHeight="false" outlineLevel="0" collapsed="false">
      <c r="A1868" s="0" t="n">
        <v>39285</v>
      </c>
      <c r="B1868" s="0" t="s">
        <v>2464</v>
      </c>
      <c r="C1868" s="0" t="s">
        <v>589</v>
      </c>
      <c r="D1868" s="0" t="s">
        <v>592</v>
      </c>
      <c r="E1868" s="291" t="n">
        <v>141.9</v>
      </c>
    </row>
    <row r="1869" customFormat="false" ht="15" hidden="false" customHeight="false" outlineLevel="0" collapsed="false">
      <c r="A1869" s="0" t="n">
        <v>39286</v>
      </c>
      <c r="B1869" s="0" t="s">
        <v>2465</v>
      </c>
      <c r="C1869" s="0" t="s">
        <v>589</v>
      </c>
      <c r="D1869" s="0" t="s">
        <v>592</v>
      </c>
      <c r="E1869" s="291" t="n">
        <v>138.81</v>
      </c>
    </row>
    <row r="1870" customFormat="false" ht="15" hidden="false" customHeight="false" outlineLevel="0" collapsed="false">
      <c r="A1870" s="0" t="n">
        <v>39287</v>
      </c>
      <c r="B1870" s="0" t="s">
        <v>2466</v>
      </c>
      <c r="C1870" s="0" t="s">
        <v>589</v>
      </c>
      <c r="D1870" s="0" t="s">
        <v>592</v>
      </c>
      <c r="E1870" s="291" t="n">
        <v>162.99</v>
      </c>
    </row>
    <row r="1871" customFormat="false" ht="15" hidden="false" customHeight="false" outlineLevel="0" collapsed="false">
      <c r="A1871" s="0" t="n">
        <v>39288</v>
      </c>
      <c r="B1871" s="0" t="s">
        <v>2467</v>
      </c>
      <c r="C1871" s="0" t="s">
        <v>589</v>
      </c>
      <c r="D1871" s="0" t="s">
        <v>592</v>
      </c>
      <c r="E1871" s="291" t="n">
        <v>173.94</v>
      </c>
    </row>
    <row r="1872" customFormat="false" ht="15" hidden="false" customHeight="false" outlineLevel="0" collapsed="false">
      <c r="A1872" s="0" t="n">
        <v>44476</v>
      </c>
      <c r="B1872" s="0" t="s">
        <v>2468</v>
      </c>
      <c r="C1872" s="0" t="s">
        <v>1019</v>
      </c>
      <c r="D1872" s="0" t="s">
        <v>590</v>
      </c>
      <c r="E1872" s="291" t="n">
        <v>662.49</v>
      </c>
    </row>
    <row r="1873" customFormat="false" ht="15" hidden="false" customHeight="false" outlineLevel="0" collapsed="false">
      <c r="A1873" s="0" t="n">
        <v>10629</v>
      </c>
      <c r="B1873" s="0" t="s">
        <v>2469</v>
      </c>
      <c r="C1873" s="0" t="s">
        <v>1019</v>
      </c>
      <c r="D1873" s="0" t="s">
        <v>590</v>
      </c>
      <c r="E1873" s="291" t="n">
        <v>677.46</v>
      </c>
    </row>
    <row r="1874" customFormat="false" ht="15" hidden="false" customHeight="false" outlineLevel="0" collapsed="false">
      <c r="A1874" s="0" t="n">
        <v>10698</v>
      </c>
      <c r="B1874" s="0" t="s">
        <v>2470</v>
      </c>
      <c r="C1874" s="0" t="s">
        <v>1019</v>
      </c>
      <c r="D1874" s="0" t="s">
        <v>592</v>
      </c>
      <c r="E1874" s="291" t="n">
        <v>178.86</v>
      </c>
    </row>
    <row r="1875" customFormat="false" ht="15" hidden="false" customHeight="false" outlineLevel="0" collapsed="false">
      <c r="A1875" s="0" t="n">
        <v>40521</v>
      </c>
      <c r="B1875" s="0" t="s">
        <v>2471</v>
      </c>
      <c r="C1875" s="0" t="s">
        <v>589</v>
      </c>
      <c r="D1875" s="0" t="s">
        <v>590</v>
      </c>
      <c r="E1875" s="292" t="n">
        <v>103499.25</v>
      </c>
    </row>
    <row r="1876" customFormat="false" ht="15" hidden="false" customHeight="false" outlineLevel="0" collapsed="false">
      <c r="A1876" s="0" t="n">
        <v>2432</v>
      </c>
      <c r="B1876" s="0" t="s">
        <v>2472</v>
      </c>
      <c r="C1876" s="0" t="s">
        <v>589</v>
      </c>
      <c r="D1876" s="0" t="s">
        <v>590</v>
      </c>
      <c r="E1876" s="291" t="n">
        <v>35.98</v>
      </c>
    </row>
    <row r="1877" customFormat="false" ht="15" hidden="false" customHeight="false" outlineLevel="0" collapsed="false">
      <c r="A1877" s="0" t="n">
        <v>2433</v>
      </c>
      <c r="B1877" s="0" t="s">
        <v>2473</v>
      </c>
      <c r="C1877" s="0" t="s">
        <v>589</v>
      </c>
      <c r="D1877" s="0" t="s">
        <v>590</v>
      </c>
      <c r="E1877" s="291" t="n">
        <v>12.19</v>
      </c>
    </row>
    <row r="1878" customFormat="false" ht="15" hidden="false" customHeight="false" outlineLevel="0" collapsed="false">
      <c r="A1878" s="0" t="n">
        <v>2418</v>
      </c>
      <c r="B1878" s="0" t="s">
        <v>2474</v>
      </c>
      <c r="C1878" s="0" t="s">
        <v>589</v>
      </c>
      <c r="D1878" s="0" t="s">
        <v>597</v>
      </c>
      <c r="E1878" s="291" t="n">
        <v>16.69</v>
      </c>
    </row>
    <row r="1879" customFormat="false" ht="15" hidden="false" customHeight="false" outlineLevel="0" collapsed="false">
      <c r="A1879" s="0" t="n">
        <v>2420</v>
      </c>
      <c r="B1879" s="0" t="s">
        <v>2475</v>
      </c>
      <c r="C1879" s="0" t="s">
        <v>589</v>
      </c>
      <c r="D1879" s="0" t="s">
        <v>590</v>
      </c>
      <c r="E1879" s="291" t="n">
        <v>20.93</v>
      </c>
    </row>
    <row r="1880" customFormat="false" ht="15" hidden="false" customHeight="false" outlineLevel="0" collapsed="false">
      <c r="A1880" s="0" t="n">
        <v>11447</v>
      </c>
      <c r="B1880" s="0" t="s">
        <v>2476</v>
      </c>
      <c r="C1880" s="0" t="s">
        <v>589</v>
      </c>
      <c r="D1880" s="0" t="s">
        <v>590</v>
      </c>
      <c r="E1880" s="291" t="n">
        <v>41.37</v>
      </c>
    </row>
    <row r="1881" customFormat="false" ht="15" hidden="false" customHeight="false" outlineLevel="0" collapsed="false">
      <c r="A1881" s="0" t="n">
        <v>11451</v>
      </c>
      <c r="B1881" s="0" t="s">
        <v>2477</v>
      </c>
      <c r="C1881" s="0" t="s">
        <v>589</v>
      </c>
      <c r="D1881" s="0" t="s">
        <v>590</v>
      </c>
      <c r="E1881" s="291" t="n">
        <v>110.9</v>
      </c>
    </row>
    <row r="1882" customFormat="false" ht="15" hidden="false" customHeight="false" outlineLevel="0" collapsed="false">
      <c r="A1882" s="0" t="n">
        <v>11116</v>
      </c>
      <c r="B1882" s="0" t="s">
        <v>2478</v>
      </c>
      <c r="C1882" s="0" t="s">
        <v>589</v>
      </c>
      <c r="D1882" s="0" t="s">
        <v>592</v>
      </c>
      <c r="E1882" s="291" t="n">
        <v>719.13</v>
      </c>
    </row>
    <row r="1883" customFormat="false" ht="15" hidden="false" customHeight="false" outlineLevel="0" collapsed="false">
      <c r="A1883" s="0" t="n">
        <v>38411</v>
      </c>
      <c r="B1883" s="0" t="s">
        <v>2479</v>
      </c>
      <c r="C1883" s="0" t="s">
        <v>589</v>
      </c>
      <c r="D1883" s="0" t="s">
        <v>590</v>
      </c>
      <c r="E1883" s="292" t="n">
        <v>1656.54</v>
      </c>
    </row>
    <row r="1884" customFormat="false" ht="15" hidden="false" customHeight="false" outlineLevel="0" collapsed="false">
      <c r="A1884" s="0" t="n">
        <v>38189</v>
      </c>
      <c r="B1884" s="0" t="s">
        <v>2480</v>
      </c>
      <c r="C1884" s="0" t="s">
        <v>589</v>
      </c>
      <c r="D1884" s="0" t="s">
        <v>590</v>
      </c>
      <c r="E1884" s="291" t="n">
        <v>192.94</v>
      </c>
    </row>
    <row r="1885" customFormat="false" ht="15" hidden="false" customHeight="false" outlineLevel="0" collapsed="false">
      <c r="A1885" s="0" t="n">
        <v>38190</v>
      </c>
      <c r="B1885" s="0" t="s">
        <v>2481</v>
      </c>
      <c r="C1885" s="0" t="s">
        <v>589</v>
      </c>
      <c r="D1885" s="0" t="s">
        <v>590</v>
      </c>
      <c r="E1885" s="291" t="n">
        <v>406.48</v>
      </c>
    </row>
    <row r="1886" customFormat="false" ht="15" hidden="false" customHeight="false" outlineLevel="0" collapsed="false">
      <c r="A1886" s="0" t="n">
        <v>7608</v>
      </c>
      <c r="B1886" s="0" t="s">
        <v>2482</v>
      </c>
      <c r="C1886" s="0" t="s">
        <v>589</v>
      </c>
      <c r="D1886" s="0" t="s">
        <v>590</v>
      </c>
      <c r="E1886" s="291" t="n">
        <v>10.91</v>
      </c>
    </row>
    <row r="1887" customFormat="false" ht="15" hidden="false" customHeight="false" outlineLevel="0" collapsed="false">
      <c r="A1887" s="0" t="n">
        <v>1370</v>
      </c>
      <c r="B1887" s="0" t="s">
        <v>2483</v>
      </c>
      <c r="C1887" s="0" t="s">
        <v>589</v>
      </c>
      <c r="D1887" s="0" t="s">
        <v>590</v>
      </c>
      <c r="E1887" s="291" t="n">
        <v>95.32</v>
      </c>
    </row>
    <row r="1888" customFormat="false" ht="15" hidden="false" customHeight="false" outlineLevel="0" collapsed="false">
      <c r="A1888" s="0" t="n">
        <v>36516</v>
      </c>
      <c r="B1888" s="0" t="s">
        <v>2484</v>
      </c>
      <c r="C1888" s="0" t="s">
        <v>589</v>
      </c>
      <c r="D1888" s="0" t="s">
        <v>592</v>
      </c>
      <c r="E1888" s="292" t="n">
        <v>138609.79</v>
      </c>
    </row>
    <row r="1889" customFormat="false" ht="15" hidden="false" customHeight="false" outlineLevel="0" collapsed="false">
      <c r="A1889" s="0" t="n">
        <v>34777</v>
      </c>
      <c r="B1889" s="0" t="s">
        <v>2485</v>
      </c>
      <c r="C1889" s="0" t="s">
        <v>589</v>
      </c>
      <c r="D1889" s="0" t="s">
        <v>590</v>
      </c>
      <c r="E1889" s="291" t="n">
        <v>3.31</v>
      </c>
    </row>
    <row r="1890" customFormat="false" ht="15" hidden="false" customHeight="false" outlineLevel="0" collapsed="false">
      <c r="A1890" s="0" t="n">
        <v>7272</v>
      </c>
      <c r="B1890" s="0" t="s">
        <v>2486</v>
      </c>
      <c r="C1890" s="0" t="s">
        <v>589</v>
      </c>
      <c r="D1890" s="0" t="s">
        <v>590</v>
      </c>
      <c r="E1890" s="291" t="n">
        <v>2.8</v>
      </c>
    </row>
    <row r="1891" customFormat="false" ht="15" hidden="false" customHeight="false" outlineLevel="0" collapsed="false">
      <c r="A1891" s="0" t="n">
        <v>10605</v>
      </c>
      <c r="B1891" s="0" t="s">
        <v>2487</v>
      </c>
      <c r="C1891" s="0" t="s">
        <v>589</v>
      </c>
      <c r="D1891" s="0" t="s">
        <v>590</v>
      </c>
      <c r="E1891" s="291" t="n">
        <v>5.07</v>
      </c>
    </row>
    <row r="1892" customFormat="false" ht="15" hidden="false" customHeight="false" outlineLevel="0" collapsed="false">
      <c r="A1892" s="0" t="n">
        <v>10604</v>
      </c>
      <c r="B1892" s="0" t="s">
        <v>2488</v>
      </c>
      <c r="C1892" s="0" t="s">
        <v>589</v>
      </c>
      <c r="D1892" s="0" t="s">
        <v>590</v>
      </c>
      <c r="E1892" s="291" t="n">
        <v>11.83</v>
      </c>
    </row>
    <row r="1893" customFormat="false" ht="15" hidden="false" customHeight="false" outlineLevel="0" collapsed="false">
      <c r="A1893" s="0" t="n">
        <v>672</v>
      </c>
      <c r="B1893" s="0" t="s">
        <v>2489</v>
      </c>
      <c r="C1893" s="0" t="s">
        <v>589</v>
      </c>
      <c r="D1893" s="0" t="s">
        <v>590</v>
      </c>
      <c r="E1893" s="291" t="n">
        <v>16.27</v>
      </c>
    </row>
    <row r="1894" customFormat="false" ht="15" hidden="false" customHeight="false" outlineLevel="0" collapsed="false">
      <c r="A1894" s="0" t="n">
        <v>668</v>
      </c>
      <c r="B1894" s="0" t="s">
        <v>2490</v>
      </c>
      <c r="C1894" s="0" t="s">
        <v>589</v>
      </c>
      <c r="D1894" s="0" t="s">
        <v>590</v>
      </c>
      <c r="E1894" s="291" t="n">
        <v>19.64</v>
      </c>
    </row>
    <row r="1895" customFormat="false" ht="15" hidden="false" customHeight="false" outlineLevel="0" collapsed="false">
      <c r="A1895" s="0" t="n">
        <v>10578</v>
      </c>
      <c r="B1895" s="0" t="s">
        <v>2491</v>
      </c>
      <c r="C1895" s="0" t="s">
        <v>589</v>
      </c>
      <c r="D1895" s="0" t="s">
        <v>590</v>
      </c>
      <c r="E1895" s="291" t="n">
        <v>22.88</v>
      </c>
    </row>
    <row r="1896" customFormat="false" ht="15" hidden="false" customHeight="false" outlineLevel="0" collapsed="false">
      <c r="A1896" s="0" t="n">
        <v>666</v>
      </c>
      <c r="B1896" s="0" t="s">
        <v>2492</v>
      </c>
      <c r="C1896" s="0" t="s">
        <v>589</v>
      </c>
      <c r="D1896" s="0" t="s">
        <v>590</v>
      </c>
      <c r="E1896" s="291" t="n">
        <v>25.44</v>
      </c>
    </row>
    <row r="1897" customFormat="false" ht="15" hidden="false" customHeight="false" outlineLevel="0" collapsed="false">
      <c r="A1897" s="0" t="n">
        <v>665</v>
      </c>
      <c r="B1897" s="0" t="s">
        <v>2493</v>
      </c>
      <c r="C1897" s="0" t="s">
        <v>589</v>
      </c>
      <c r="D1897" s="0" t="s">
        <v>590</v>
      </c>
      <c r="E1897" s="291" t="n">
        <v>34.03</v>
      </c>
    </row>
    <row r="1898" customFormat="false" ht="15" hidden="false" customHeight="false" outlineLevel="0" collapsed="false">
      <c r="A1898" s="0" t="n">
        <v>10577</v>
      </c>
      <c r="B1898" s="0" t="s">
        <v>2494</v>
      </c>
      <c r="C1898" s="0" t="s">
        <v>589</v>
      </c>
      <c r="D1898" s="0" t="s">
        <v>590</v>
      </c>
      <c r="E1898" s="291" t="n">
        <v>30.18</v>
      </c>
    </row>
    <row r="1899" customFormat="false" ht="15" hidden="false" customHeight="false" outlineLevel="0" collapsed="false">
      <c r="A1899" s="0" t="n">
        <v>10583</v>
      </c>
      <c r="B1899" s="0" t="s">
        <v>2495</v>
      </c>
      <c r="C1899" s="0" t="s">
        <v>589</v>
      </c>
      <c r="D1899" s="0" t="s">
        <v>590</v>
      </c>
      <c r="E1899" s="291" t="n">
        <v>15.68</v>
      </c>
    </row>
    <row r="1900" customFormat="false" ht="15" hidden="false" customHeight="false" outlineLevel="0" collapsed="false">
      <c r="A1900" s="0" t="n">
        <v>10579</v>
      </c>
      <c r="B1900" s="0" t="s">
        <v>2496</v>
      </c>
      <c r="C1900" s="0" t="s">
        <v>589</v>
      </c>
      <c r="D1900" s="0" t="s">
        <v>590</v>
      </c>
      <c r="E1900" s="291" t="n">
        <v>27.33</v>
      </c>
    </row>
    <row r="1901" customFormat="false" ht="15" hidden="false" customHeight="false" outlineLevel="0" collapsed="false">
      <c r="A1901" s="0" t="n">
        <v>10582</v>
      </c>
      <c r="B1901" s="0" t="s">
        <v>2497</v>
      </c>
      <c r="C1901" s="0" t="s">
        <v>589</v>
      </c>
      <c r="D1901" s="0" t="s">
        <v>590</v>
      </c>
      <c r="E1901" s="291" t="n">
        <v>13.8</v>
      </c>
    </row>
    <row r="1902" customFormat="false" ht="15" hidden="false" customHeight="false" outlineLevel="0" collapsed="false">
      <c r="A1902" s="0" t="n">
        <v>2436</v>
      </c>
      <c r="B1902" s="0" t="s">
        <v>2498</v>
      </c>
      <c r="C1902" s="0" t="s">
        <v>754</v>
      </c>
      <c r="D1902" s="0" t="s">
        <v>597</v>
      </c>
      <c r="E1902" s="291" t="n">
        <v>17.73</v>
      </c>
    </row>
    <row r="1903" customFormat="false" ht="15" hidden="false" customHeight="false" outlineLevel="0" collapsed="false">
      <c r="A1903" s="0" t="n">
        <v>40918</v>
      </c>
      <c r="B1903" s="0" t="s">
        <v>2499</v>
      </c>
      <c r="C1903" s="0" t="s">
        <v>756</v>
      </c>
      <c r="D1903" s="0" t="s">
        <v>590</v>
      </c>
      <c r="E1903" s="292" t="n">
        <v>3128.89</v>
      </c>
    </row>
    <row r="1904" customFormat="false" ht="15" hidden="false" customHeight="false" outlineLevel="0" collapsed="false">
      <c r="A1904" s="0" t="n">
        <v>2439</v>
      </c>
      <c r="B1904" s="0" t="s">
        <v>2500</v>
      </c>
      <c r="C1904" s="0" t="s">
        <v>754</v>
      </c>
      <c r="D1904" s="0" t="s">
        <v>590</v>
      </c>
      <c r="E1904" s="291" t="n">
        <v>17.73</v>
      </c>
    </row>
    <row r="1905" customFormat="false" ht="15" hidden="false" customHeight="false" outlineLevel="0" collapsed="false">
      <c r="A1905" s="0" t="n">
        <v>40923</v>
      </c>
      <c r="B1905" s="0" t="s">
        <v>2501</v>
      </c>
      <c r="C1905" s="0" t="s">
        <v>756</v>
      </c>
      <c r="D1905" s="0" t="s">
        <v>590</v>
      </c>
      <c r="E1905" s="292" t="n">
        <v>3128.89</v>
      </c>
    </row>
    <row r="1906" customFormat="false" ht="15" hidden="false" customHeight="false" outlineLevel="0" collapsed="false">
      <c r="A1906" s="0" t="n">
        <v>10998</v>
      </c>
      <c r="B1906" s="0" t="s">
        <v>2502</v>
      </c>
      <c r="C1906" s="0" t="s">
        <v>640</v>
      </c>
      <c r="D1906" s="0" t="s">
        <v>590</v>
      </c>
      <c r="E1906" s="291" t="n">
        <v>28.56</v>
      </c>
    </row>
    <row r="1907" customFormat="false" ht="15" hidden="false" customHeight="false" outlineLevel="0" collapsed="false">
      <c r="A1907" s="0" t="n">
        <v>11002</v>
      </c>
      <c r="B1907" s="0" t="s">
        <v>2503</v>
      </c>
      <c r="C1907" s="0" t="s">
        <v>640</v>
      </c>
      <c r="D1907" s="0" t="s">
        <v>590</v>
      </c>
      <c r="E1907" s="291" t="n">
        <v>26.17</v>
      </c>
    </row>
    <row r="1908" customFormat="false" ht="15" hidden="false" customHeight="false" outlineLevel="0" collapsed="false">
      <c r="A1908" s="0" t="n">
        <v>10999</v>
      </c>
      <c r="B1908" s="0" t="s">
        <v>2504</v>
      </c>
      <c r="C1908" s="0" t="s">
        <v>640</v>
      </c>
      <c r="D1908" s="0" t="s">
        <v>590</v>
      </c>
      <c r="E1908" s="291" t="n">
        <v>25.14</v>
      </c>
    </row>
    <row r="1909" customFormat="false" ht="15" hidden="false" customHeight="false" outlineLevel="0" collapsed="false">
      <c r="A1909" s="0" t="n">
        <v>10997</v>
      </c>
      <c r="B1909" s="0" t="s">
        <v>2505</v>
      </c>
      <c r="C1909" s="0" t="s">
        <v>640</v>
      </c>
      <c r="D1909" s="0" t="s">
        <v>597</v>
      </c>
      <c r="E1909" s="291" t="n">
        <v>27.25</v>
      </c>
    </row>
    <row r="1910" customFormat="false" ht="15" hidden="false" customHeight="false" outlineLevel="0" collapsed="false">
      <c r="A1910" s="0" t="n">
        <v>2685</v>
      </c>
      <c r="B1910" s="0" t="s">
        <v>2506</v>
      </c>
      <c r="C1910" s="0" t="s">
        <v>636</v>
      </c>
      <c r="D1910" s="0" t="s">
        <v>590</v>
      </c>
      <c r="E1910" s="291" t="n">
        <v>6.17</v>
      </c>
    </row>
    <row r="1911" customFormat="false" ht="15" hidden="false" customHeight="false" outlineLevel="0" collapsed="false">
      <c r="A1911" s="0" t="n">
        <v>2680</v>
      </c>
      <c r="B1911" s="0" t="s">
        <v>2507</v>
      </c>
      <c r="C1911" s="0" t="s">
        <v>636</v>
      </c>
      <c r="D1911" s="0" t="s">
        <v>590</v>
      </c>
      <c r="E1911" s="291" t="n">
        <v>9.02</v>
      </c>
    </row>
    <row r="1912" customFormat="false" ht="15" hidden="false" customHeight="false" outlineLevel="0" collapsed="false">
      <c r="A1912" s="0" t="n">
        <v>2684</v>
      </c>
      <c r="B1912" s="0" t="s">
        <v>2508</v>
      </c>
      <c r="C1912" s="0" t="s">
        <v>636</v>
      </c>
      <c r="D1912" s="0" t="s">
        <v>590</v>
      </c>
      <c r="E1912" s="291" t="n">
        <v>8.21</v>
      </c>
    </row>
    <row r="1913" customFormat="false" ht="15" hidden="false" customHeight="false" outlineLevel="0" collapsed="false">
      <c r="A1913" s="0" t="n">
        <v>2673</v>
      </c>
      <c r="B1913" s="0" t="s">
        <v>2509</v>
      </c>
      <c r="C1913" s="0" t="s">
        <v>636</v>
      </c>
      <c r="D1913" s="0" t="s">
        <v>597</v>
      </c>
      <c r="E1913" s="291" t="n">
        <v>3.17</v>
      </c>
    </row>
    <row r="1914" customFormat="false" ht="15" hidden="false" customHeight="false" outlineLevel="0" collapsed="false">
      <c r="A1914" s="0" t="n">
        <v>2681</v>
      </c>
      <c r="B1914" s="0" t="s">
        <v>2510</v>
      </c>
      <c r="C1914" s="0" t="s">
        <v>636</v>
      </c>
      <c r="D1914" s="0" t="s">
        <v>590</v>
      </c>
      <c r="E1914" s="291" t="n">
        <v>14.75</v>
      </c>
    </row>
    <row r="1915" customFormat="false" ht="15" hidden="false" customHeight="false" outlineLevel="0" collapsed="false">
      <c r="A1915" s="0" t="n">
        <v>2682</v>
      </c>
      <c r="B1915" s="0" t="s">
        <v>2511</v>
      </c>
      <c r="C1915" s="0" t="s">
        <v>636</v>
      </c>
      <c r="D1915" s="0" t="s">
        <v>590</v>
      </c>
      <c r="E1915" s="291" t="n">
        <v>21.52</v>
      </c>
    </row>
    <row r="1916" customFormat="false" ht="15" hidden="false" customHeight="false" outlineLevel="0" collapsed="false">
      <c r="A1916" s="0" t="n">
        <v>2686</v>
      </c>
      <c r="B1916" s="0" t="s">
        <v>2512</v>
      </c>
      <c r="C1916" s="0" t="s">
        <v>636</v>
      </c>
      <c r="D1916" s="0" t="s">
        <v>590</v>
      </c>
      <c r="E1916" s="291" t="n">
        <v>26.99</v>
      </c>
    </row>
    <row r="1917" customFormat="false" ht="15" hidden="false" customHeight="false" outlineLevel="0" collapsed="false">
      <c r="A1917" s="0" t="n">
        <v>2674</v>
      </c>
      <c r="B1917" s="0" t="s">
        <v>2513</v>
      </c>
      <c r="C1917" s="0" t="s">
        <v>636</v>
      </c>
      <c r="D1917" s="0" t="s">
        <v>590</v>
      </c>
      <c r="E1917" s="291" t="n">
        <v>3.94</v>
      </c>
    </row>
    <row r="1918" customFormat="false" ht="15" hidden="false" customHeight="false" outlineLevel="0" collapsed="false">
      <c r="A1918" s="0" t="n">
        <v>2683</v>
      </c>
      <c r="B1918" s="0" t="s">
        <v>2514</v>
      </c>
      <c r="C1918" s="0" t="s">
        <v>636</v>
      </c>
      <c r="D1918" s="0" t="s">
        <v>590</v>
      </c>
      <c r="E1918" s="291" t="n">
        <v>42.52</v>
      </c>
    </row>
    <row r="1919" customFormat="false" ht="15" hidden="false" customHeight="false" outlineLevel="0" collapsed="false">
      <c r="A1919" s="0" t="n">
        <v>2676</v>
      </c>
      <c r="B1919" s="0" t="s">
        <v>2515</v>
      </c>
      <c r="C1919" s="0" t="s">
        <v>636</v>
      </c>
      <c r="D1919" s="0" t="s">
        <v>590</v>
      </c>
      <c r="E1919" s="291" t="n">
        <v>1.84</v>
      </c>
    </row>
    <row r="1920" customFormat="false" ht="15" hidden="false" customHeight="false" outlineLevel="0" collapsed="false">
      <c r="A1920" s="0" t="n">
        <v>2678</v>
      </c>
      <c r="B1920" s="0" t="s">
        <v>2516</v>
      </c>
      <c r="C1920" s="0" t="s">
        <v>636</v>
      </c>
      <c r="D1920" s="0" t="s">
        <v>590</v>
      </c>
      <c r="E1920" s="291" t="n">
        <v>2.31</v>
      </c>
    </row>
    <row r="1921" customFormat="false" ht="15" hidden="false" customHeight="false" outlineLevel="0" collapsed="false">
      <c r="A1921" s="0" t="n">
        <v>2679</v>
      </c>
      <c r="B1921" s="0" t="s">
        <v>2517</v>
      </c>
      <c r="C1921" s="0" t="s">
        <v>636</v>
      </c>
      <c r="D1921" s="0" t="s">
        <v>590</v>
      </c>
      <c r="E1921" s="291" t="n">
        <v>3.56</v>
      </c>
    </row>
    <row r="1922" customFormat="false" ht="15" hidden="false" customHeight="false" outlineLevel="0" collapsed="false">
      <c r="A1922" s="0" t="n">
        <v>12070</v>
      </c>
      <c r="B1922" s="0" t="s">
        <v>2518</v>
      </c>
      <c r="C1922" s="0" t="s">
        <v>636</v>
      </c>
      <c r="D1922" s="0" t="s">
        <v>590</v>
      </c>
      <c r="E1922" s="291" t="n">
        <v>4.95</v>
      </c>
    </row>
    <row r="1923" customFormat="false" ht="15" hidden="false" customHeight="false" outlineLevel="0" collapsed="false">
      <c r="A1923" s="0" t="n">
        <v>2675</v>
      </c>
      <c r="B1923" s="0" t="s">
        <v>2519</v>
      </c>
      <c r="C1923" s="0" t="s">
        <v>636</v>
      </c>
      <c r="D1923" s="0" t="s">
        <v>590</v>
      </c>
      <c r="E1923" s="291" t="n">
        <v>6.44</v>
      </c>
    </row>
    <row r="1924" customFormat="false" ht="15" hidden="false" customHeight="false" outlineLevel="0" collapsed="false">
      <c r="A1924" s="0" t="n">
        <v>12067</v>
      </c>
      <c r="B1924" s="0" t="s">
        <v>2520</v>
      </c>
      <c r="C1924" s="0" t="s">
        <v>636</v>
      </c>
      <c r="D1924" s="0" t="s">
        <v>590</v>
      </c>
      <c r="E1924" s="291" t="n">
        <v>8.73</v>
      </c>
    </row>
    <row r="1925" customFormat="false" ht="15" hidden="false" customHeight="false" outlineLevel="0" collapsed="false">
      <c r="A1925" s="0" t="n">
        <v>21136</v>
      </c>
      <c r="B1925" s="0" t="s">
        <v>2521</v>
      </c>
      <c r="C1925" s="0" t="s">
        <v>636</v>
      </c>
      <c r="D1925" s="0" t="s">
        <v>590</v>
      </c>
      <c r="E1925" s="291" t="n">
        <v>13.53</v>
      </c>
    </row>
    <row r="1926" customFormat="false" ht="15" hidden="false" customHeight="false" outlineLevel="0" collapsed="false">
      <c r="A1926" s="0" t="n">
        <v>21128</v>
      </c>
      <c r="B1926" s="0" t="s">
        <v>2522</v>
      </c>
      <c r="C1926" s="0" t="s">
        <v>636</v>
      </c>
      <c r="D1926" s="0" t="s">
        <v>597</v>
      </c>
      <c r="E1926" s="291" t="n">
        <v>10.47</v>
      </c>
    </row>
    <row r="1927" customFormat="false" ht="15" hidden="false" customHeight="false" outlineLevel="0" collapsed="false">
      <c r="A1927" s="0" t="n">
        <v>21130</v>
      </c>
      <c r="B1927" s="0" t="s">
        <v>2523</v>
      </c>
      <c r="C1927" s="0" t="s">
        <v>636</v>
      </c>
      <c r="D1927" s="0" t="s">
        <v>590</v>
      </c>
      <c r="E1927" s="291" t="n">
        <v>26.44</v>
      </c>
    </row>
    <row r="1928" customFormat="false" ht="15" hidden="false" customHeight="false" outlineLevel="0" collapsed="false">
      <c r="A1928" s="0" t="n">
        <v>21135</v>
      </c>
      <c r="B1928" s="0" t="s">
        <v>2524</v>
      </c>
      <c r="C1928" s="0" t="s">
        <v>636</v>
      </c>
      <c r="D1928" s="0" t="s">
        <v>590</v>
      </c>
      <c r="E1928" s="291" t="n">
        <v>26.03</v>
      </c>
    </row>
    <row r="1929" customFormat="false" ht="15" hidden="false" customHeight="false" outlineLevel="0" collapsed="false">
      <c r="A1929" s="0" t="n">
        <v>40401</v>
      </c>
      <c r="B1929" s="0" t="s">
        <v>2525</v>
      </c>
      <c r="C1929" s="0" t="s">
        <v>636</v>
      </c>
      <c r="D1929" s="0" t="s">
        <v>590</v>
      </c>
      <c r="E1929" s="291" t="n">
        <v>2.53</v>
      </c>
    </row>
    <row r="1930" customFormat="false" ht="15" hidden="false" customHeight="false" outlineLevel="0" collapsed="false">
      <c r="A1930" s="0" t="n">
        <v>40402</v>
      </c>
      <c r="B1930" s="0" t="s">
        <v>2526</v>
      </c>
      <c r="C1930" s="0" t="s">
        <v>636</v>
      </c>
      <c r="D1930" s="0" t="s">
        <v>590</v>
      </c>
      <c r="E1930" s="291" t="n">
        <v>3.24</v>
      </c>
    </row>
    <row r="1931" customFormat="false" ht="15" hidden="false" customHeight="false" outlineLevel="0" collapsed="false">
      <c r="A1931" s="0" t="n">
        <v>40400</v>
      </c>
      <c r="B1931" s="0" t="s">
        <v>2527</v>
      </c>
      <c r="C1931" s="0" t="s">
        <v>636</v>
      </c>
      <c r="D1931" s="0" t="s">
        <v>590</v>
      </c>
      <c r="E1931" s="291" t="n">
        <v>1.72</v>
      </c>
    </row>
    <row r="1932" customFormat="false" ht="15" hidden="false" customHeight="false" outlineLevel="0" collapsed="false">
      <c r="A1932" s="0" t="n">
        <v>2504</v>
      </c>
      <c r="B1932" s="0" t="s">
        <v>2528</v>
      </c>
      <c r="C1932" s="0" t="s">
        <v>636</v>
      </c>
      <c r="D1932" s="0" t="s">
        <v>590</v>
      </c>
      <c r="E1932" s="291" t="n">
        <v>11.62</v>
      </c>
    </row>
    <row r="1933" customFormat="false" ht="15" hidden="false" customHeight="false" outlineLevel="0" collapsed="false">
      <c r="A1933" s="0" t="n">
        <v>2501</v>
      </c>
      <c r="B1933" s="0" t="s">
        <v>2529</v>
      </c>
      <c r="C1933" s="0" t="s">
        <v>636</v>
      </c>
      <c r="D1933" s="0" t="s">
        <v>590</v>
      </c>
      <c r="E1933" s="291" t="n">
        <v>15.23</v>
      </c>
    </row>
    <row r="1934" customFormat="false" ht="15" hidden="false" customHeight="false" outlineLevel="0" collapsed="false">
      <c r="A1934" s="0" t="n">
        <v>2502</v>
      </c>
      <c r="B1934" s="0" t="s">
        <v>2530</v>
      </c>
      <c r="C1934" s="0" t="s">
        <v>636</v>
      </c>
      <c r="D1934" s="0" t="s">
        <v>590</v>
      </c>
      <c r="E1934" s="291" t="n">
        <v>22.99</v>
      </c>
    </row>
    <row r="1935" customFormat="false" ht="15" hidden="false" customHeight="false" outlineLevel="0" collapsed="false">
      <c r="A1935" s="0" t="n">
        <v>2503</v>
      </c>
      <c r="B1935" s="0" t="s">
        <v>2531</v>
      </c>
      <c r="C1935" s="0" t="s">
        <v>636</v>
      </c>
      <c r="D1935" s="0" t="s">
        <v>590</v>
      </c>
      <c r="E1935" s="291" t="n">
        <v>29.58</v>
      </c>
    </row>
    <row r="1936" customFormat="false" ht="15" hidden="false" customHeight="false" outlineLevel="0" collapsed="false">
      <c r="A1936" s="0" t="n">
        <v>2500</v>
      </c>
      <c r="B1936" s="0" t="s">
        <v>2532</v>
      </c>
      <c r="C1936" s="0" t="s">
        <v>636</v>
      </c>
      <c r="D1936" s="0" t="s">
        <v>590</v>
      </c>
      <c r="E1936" s="291" t="n">
        <v>39.41</v>
      </c>
    </row>
    <row r="1937" customFormat="false" ht="15" hidden="false" customHeight="false" outlineLevel="0" collapsed="false">
      <c r="A1937" s="0" t="n">
        <v>2505</v>
      </c>
      <c r="B1937" s="0" t="s">
        <v>2533</v>
      </c>
      <c r="C1937" s="0" t="s">
        <v>636</v>
      </c>
      <c r="D1937" s="0" t="s">
        <v>590</v>
      </c>
      <c r="E1937" s="291" t="n">
        <v>61.41</v>
      </c>
    </row>
    <row r="1938" customFormat="false" ht="15" hidden="false" customHeight="false" outlineLevel="0" collapsed="false">
      <c r="A1938" s="0" t="n">
        <v>12056</v>
      </c>
      <c r="B1938" s="0" t="s">
        <v>2534</v>
      </c>
      <c r="C1938" s="0" t="s">
        <v>636</v>
      </c>
      <c r="D1938" s="0" t="s">
        <v>590</v>
      </c>
      <c r="E1938" s="291" t="n">
        <v>24.81</v>
      </c>
    </row>
    <row r="1939" customFormat="false" ht="15" hidden="false" customHeight="false" outlineLevel="0" collapsed="false">
      <c r="A1939" s="0" t="n">
        <v>12057</v>
      </c>
      <c r="B1939" s="0" t="s">
        <v>2535</v>
      </c>
      <c r="C1939" s="0" t="s">
        <v>636</v>
      </c>
      <c r="D1939" s="0" t="s">
        <v>590</v>
      </c>
      <c r="E1939" s="291" t="n">
        <v>21.08</v>
      </c>
    </row>
    <row r="1940" customFormat="false" ht="15" hidden="false" customHeight="false" outlineLevel="0" collapsed="false">
      <c r="A1940" s="0" t="n">
        <v>12059</v>
      </c>
      <c r="B1940" s="0" t="s">
        <v>2536</v>
      </c>
      <c r="C1940" s="0" t="s">
        <v>636</v>
      </c>
      <c r="D1940" s="0" t="s">
        <v>590</v>
      </c>
      <c r="E1940" s="291" t="n">
        <v>7.39</v>
      </c>
    </row>
    <row r="1941" customFormat="false" ht="15" hidden="false" customHeight="false" outlineLevel="0" collapsed="false">
      <c r="A1941" s="0" t="n">
        <v>12058</v>
      </c>
      <c r="B1941" s="0" t="s">
        <v>2537</v>
      </c>
      <c r="C1941" s="0" t="s">
        <v>636</v>
      </c>
      <c r="D1941" s="0" t="s">
        <v>590</v>
      </c>
      <c r="E1941" s="291" t="n">
        <v>13.14</v>
      </c>
    </row>
    <row r="1942" customFormat="false" ht="15" hidden="false" customHeight="false" outlineLevel="0" collapsed="false">
      <c r="A1942" s="0" t="n">
        <v>12060</v>
      </c>
      <c r="B1942" s="0" t="s">
        <v>2538</v>
      </c>
      <c r="C1942" s="0" t="s">
        <v>636</v>
      </c>
      <c r="D1942" s="0" t="s">
        <v>590</v>
      </c>
      <c r="E1942" s="291" t="n">
        <v>54.76</v>
      </c>
    </row>
    <row r="1943" customFormat="false" ht="15" hidden="false" customHeight="false" outlineLevel="0" collapsed="false">
      <c r="A1943" s="0" t="n">
        <v>12061</v>
      </c>
      <c r="B1943" s="0" t="s">
        <v>2539</v>
      </c>
      <c r="C1943" s="0" t="s">
        <v>636</v>
      </c>
      <c r="D1943" s="0" t="s">
        <v>590</v>
      </c>
      <c r="E1943" s="291" t="n">
        <v>33.44</v>
      </c>
    </row>
    <row r="1944" customFormat="false" ht="15" hidden="false" customHeight="false" outlineLevel="0" collapsed="false">
      <c r="A1944" s="0" t="n">
        <v>12062</v>
      </c>
      <c r="B1944" s="0" t="s">
        <v>2540</v>
      </c>
      <c r="C1944" s="0" t="s">
        <v>636</v>
      </c>
      <c r="D1944" s="0" t="s">
        <v>590</v>
      </c>
      <c r="E1944" s="291" t="n">
        <v>61.67</v>
      </c>
    </row>
    <row r="1945" customFormat="false" ht="15" hidden="false" customHeight="false" outlineLevel="0" collapsed="false">
      <c r="A1945" s="0" t="n">
        <v>21137</v>
      </c>
      <c r="B1945" s="0" t="s">
        <v>2541</v>
      </c>
      <c r="C1945" s="0" t="s">
        <v>636</v>
      </c>
      <c r="D1945" s="0" t="s">
        <v>590</v>
      </c>
      <c r="E1945" s="291" t="n">
        <v>10.72</v>
      </c>
    </row>
    <row r="1946" customFormat="false" ht="15" hidden="false" customHeight="false" outlineLevel="0" collapsed="false">
      <c r="A1946" s="0" t="n">
        <v>2687</v>
      </c>
      <c r="B1946" s="0" t="s">
        <v>2542</v>
      </c>
      <c r="C1946" s="0" t="s">
        <v>636</v>
      </c>
      <c r="D1946" s="0" t="s">
        <v>590</v>
      </c>
      <c r="E1946" s="291" t="n">
        <v>1.61</v>
      </c>
    </row>
    <row r="1947" customFormat="false" ht="15" hidden="false" customHeight="false" outlineLevel="0" collapsed="false">
      <c r="A1947" s="0" t="n">
        <v>2689</v>
      </c>
      <c r="B1947" s="0" t="s">
        <v>2543</v>
      </c>
      <c r="C1947" s="0" t="s">
        <v>636</v>
      </c>
      <c r="D1947" s="0" t="s">
        <v>590</v>
      </c>
      <c r="E1947" s="291" t="n">
        <v>1.91</v>
      </c>
    </row>
    <row r="1948" customFormat="false" ht="15" hidden="false" customHeight="false" outlineLevel="0" collapsed="false">
      <c r="A1948" s="0" t="n">
        <v>2688</v>
      </c>
      <c r="B1948" s="0" t="s">
        <v>2544</v>
      </c>
      <c r="C1948" s="0" t="s">
        <v>636</v>
      </c>
      <c r="D1948" s="0" t="s">
        <v>590</v>
      </c>
      <c r="E1948" s="291" t="n">
        <v>2.07</v>
      </c>
    </row>
    <row r="1949" customFormat="false" ht="15" hidden="false" customHeight="false" outlineLevel="0" collapsed="false">
      <c r="A1949" s="0" t="n">
        <v>2690</v>
      </c>
      <c r="B1949" s="0" t="s">
        <v>2545</v>
      </c>
      <c r="C1949" s="0" t="s">
        <v>636</v>
      </c>
      <c r="D1949" s="0" t="s">
        <v>590</v>
      </c>
      <c r="E1949" s="291" t="n">
        <v>3.55</v>
      </c>
    </row>
    <row r="1950" customFormat="false" ht="15" hidden="false" customHeight="false" outlineLevel="0" collapsed="false">
      <c r="A1950" s="0" t="n">
        <v>39243</v>
      </c>
      <c r="B1950" s="0" t="s">
        <v>2546</v>
      </c>
      <c r="C1950" s="0" t="s">
        <v>636</v>
      </c>
      <c r="D1950" s="0" t="s">
        <v>590</v>
      </c>
      <c r="E1950" s="291" t="n">
        <v>2.34</v>
      </c>
    </row>
    <row r="1951" customFormat="false" ht="15" hidden="false" customHeight="false" outlineLevel="0" collapsed="false">
      <c r="A1951" s="0" t="n">
        <v>39244</v>
      </c>
      <c r="B1951" s="0" t="s">
        <v>2547</v>
      </c>
      <c r="C1951" s="0" t="s">
        <v>636</v>
      </c>
      <c r="D1951" s="0" t="s">
        <v>590</v>
      </c>
      <c r="E1951" s="291" t="n">
        <v>3.16</v>
      </c>
    </row>
    <row r="1952" customFormat="false" ht="15" hidden="false" customHeight="false" outlineLevel="0" collapsed="false">
      <c r="A1952" s="0" t="n">
        <v>39245</v>
      </c>
      <c r="B1952" s="0" t="s">
        <v>2548</v>
      </c>
      <c r="C1952" s="0" t="s">
        <v>636</v>
      </c>
      <c r="D1952" s="0" t="s">
        <v>590</v>
      </c>
      <c r="E1952" s="291" t="n">
        <v>6.08</v>
      </c>
    </row>
    <row r="1953" customFormat="false" ht="15" hidden="false" customHeight="false" outlineLevel="0" collapsed="false">
      <c r="A1953" s="0" t="n">
        <v>39254</v>
      </c>
      <c r="B1953" s="0" t="s">
        <v>2549</v>
      </c>
      <c r="C1953" s="0" t="s">
        <v>636</v>
      </c>
      <c r="D1953" s="0" t="s">
        <v>590</v>
      </c>
      <c r="E1953" s="291" t="n">
        <v>9.1</v>
      </c>
    </row>
    <row r="1954" customFormat="false" ht="15" hidden="false" customHeight="false" outlineLevel="0" collapsed="false">
      <c r="A1954" s="0" t="n">
        <v>39255</v>
      </c>
      <c r="B1954" s="0" t="s">
        <v>2550</v>
      </c>
      <c r="C1954" s="0" t="s">
        <v>636</v>
      </c>
      <c r="D1954" s="0" t="s">
        <v>590</v>
      </c>
      <c r="E1954" s="291" t="n">
        <v>16.84</v>
      </c>
    </row>
    <row r="1955" customFormat="false" ht="15" hidden="false" customHeight="false" outlineLevel="0" collapsed="false">
      <c r="A1955" s="0" t="n">
        <v>39253</v>
      </c>
      <c r="B1955" s="0" t="s">
        <v>2551</v>
      </c>
      <c r="C1955" s="0" t="s">
        <v>636</v>
      </c>
      <c r="D1955" s="0" t="s">
        <v>590</v>
      </c>
      <c r="E1955" s="291" t="n">
        <v>11.6</v>
      </c>
    </row>
    <row r="1956" customFormat="false" ht="15" hidden="false" customHeight="false" outlineLevel="0" collapsed="false">
      <c r="A1956" s="0" t="n">
        <v>39246</v>
      </c>
      <c r="B1956" s="0" t="s">
        <v>2552</v>
      </c>
      <c r="C1956" s="0" t="s">
        <v>636</v>
      </c>
      <c r="D1956" s="0" t="s">
        <v>590</v>
      </c>
      <c r="E1956" s="291" t="n">
        <v>4.39</v>
      </c>
    </row>
    <row r="1957" customFormat="false" ht="15" hidden="false" customHeight="false" outlineLevel="0" collapsed="false">
      <c r="A1957" s="0" t="n">
        <v>39247</v>
      </c>
      <c r="B1957" s="0" t="s">
        <v>2553</v>
      </c>
      <c r="C1957" s="0" t="s">
        <v>636</v>
      </c>
      <c r="D1957" s="0" t="s">
        <v>590</v>
      </c>
      <c r="E1957" s="291" t="n">
        <v>3.83</v>
      </c>
    </row>
    <row r="1958" customFormat="false" ht="15" hidden="false" customHeight="false" outlineLevel="0" collapsed="false">
      <c r="A1958" s="0" t="n">
        <v>2446</v>
      </c>
      <c r="B1958" s="0" t="s">
        <v>2554</v>
      </c>
      <c r="C1958" s="0" t="s">
        <v>636</v>
      </c>
      <c r="D1958" s="0" t="s">
        <v>597</v>
      </c>
      <c r="E1958" s="291" t="n">
        <v>6.31</v>
      </c>
    </row>
    <row r="1959" customFormat="false" ht="15" hidden="false" customHeight="false" outlineLevel="0" collapsed="false">
      <c r="A1959" s="0" t="n">
        <v>2442</v>
      </c>
      <c r="B1959" s="0" t="s">
        <v>2555</v>
      </c>
      <c r="C1959" s="0" t="s">
        <v>636</v>
      </c>
      <c r="D1959" s="0" t="s">
        <v>590</v>
      </c>
      <c r="E1959" s="291" t="n">
        <v>8.84</v>
      </c>
    </row>
    <row r="1960" customFormat="false" ht="15" hidden="false" customHeight="false" outlineLevel="0" collapsed="false">
      <c r="A1960" s="0" t="n">
        <v>39248</v>
      </c>
      <c r="B1960" s="0" t="s">
        <v>2556</v>
      </c>
      <c r="C1960" s="0" t="s">
        <v>636</v>
      </c>
      <c r="D1960" s="0" t="s">
        <v>590</v>
      </c>
      <c r="E1960" s="291" t="n">
        <v>12.32</v>
      </c>
    </row>
    <row r="1961" customFormat="false" ht="15" hidden="false" customHeight="false" outlineLevel="0" collapsed="false">
      <c r="A1961" s="0" t="n">
        <v>2438</v>
      </c>
      <c r="B1961" s="0" t="s">
        <v>2557</v>
      </c>
      <c r="C1961" s="0" t="s">
        <v>754</v>
      </c>
      <c r="D1961" s="0" t="s">
        <v>590</v>
      </c>
      <c r="E1961" s="291" t="n">
        <v>21.23</v>
      </c>
    </row>
    <row r="1962" customFormat="false" ht="15" hidden="false" customHeight="false" outlineLevel="0" collapsed="false">
      <c r="A1962" s="0" t="n">
        <v>40922</v>
      </c>
      <c r="B1962" s="0" t="s">
        <v>2558</v>
      </c>
      <c r="C1962" s="0" t="s">
        <v>756</v>
      </c>
      <c r="D1962" s="0" t="s">
        <v>590</v>
      </c>
      <c r="E1962" s="292" t="n">
        <v>3747.61</v>
      </c>
    </row>
    <row r="1963" customFormat="false" ht="15" hidden="false" customHeight="false" outlineLevel="0" collapsed="false">
      <c r="A1963" s="0" t="n">
        <v>36486</v>
      </c>
      <c r="B1963" s="0" t="s">
        <v>2559</v>
      </c>
      <c r="C1963" s="0" t="s">
        <v>589</v>
      </c>
      <c r="D1963" s="0" t="s">
        <v>592</v>
      </c>
      <c r="E1963" s="292" t="n">
        <v>68658.1</v>
      </c>
    </row>
    <row r="1964" customFormat="false" ht="15" hidden="false" customHeight="false" outlineLevel="0" collapsed="false">
      <c r="A1964" s="0" t="n">
        <v>37777</v>
      </c>
      <c r="B1964" s="0" t="s">
        <v>2560</v>
      </c>
      <c r="C1964" s="0" t="s">
        <v>589</v>
      </c>
      <c r="D1964" s="0" t="s">
        <v>592</v>
      </c>
      <c r="E1964" s="292" t="n">
        <v>323241.03</v>
      </c>
    </row>
    <row r="1965" customFormat="false" ht="15" hidden="false" customHeight="false" outlineLevel="0" collapsed="false">
      <c r="A1965" s="0" t="n">
        <v>12624</v>
      </c>
      <c r="B1965" s="0" t="s">
        <v>2561</v>
      </c>
      <c r="C1965" s="0" t="s">
        <v>589</v>
      </c>
      <c r="D1965" s="0" t="s">
        <v>592</v>
      </c>
      <c r="E1965" s="291" t="n">
        <v>13.62</v>
      </c>
    </row>
    <row r="1966" customFormat="false" ht="15" hidden="false" customHeight="false" outlineLevel="0" collapsed="false">
      <c r="A1966" s="0" t="n">
        <v>517</v>
      </c>
      <c r="B1966" s="0" t="s">
        <v>2562</v>
      </c>
      <c r="C1966" s="0" t="s">
        <v>642</v>
      </c>
      <c r="D1966" s="0" t="s">
        <v>590</v>
      </c>
      <c r="E1966" s="291" t="n">
        <v>7.47</v>
      </c>
    </row>
    <row r="1967" customFormat="false" ht="15" hidden="false" customHeight="false" outlineLevel="0" collapsed="false">
      <c r="A1967" s="0" t="n">
        <v>41904</v>
      </c>
      <c r="B1967" s="0" t="s">
        <v>2563</v>
      </c>
      <c r="C1967" s="0" t="s">
        <v>1715</v>
      </c>
      <c r="D1967" s="0" t="s">
        <v>597</v>
      </c>
      <c r="E1967" s="292" t="n">
        <v>3933.47</v>
      </c>
    </row>
    <row r="1968" customFormat="false" ht="15" hidden="false" customHeight="false" outlineLevel="0" collapsed="false">
      <c r="A1968" s="0" t="n">
        <v>41903</v>
      </c>
      <c r="B1968" s="0" t="s">
        <v>2564</v>
      </c>
      <c r="C1968" s="0" t="s">
        <v>640</v>
      </c>
      <c r="D1968" s="0" t="s">
        <v>597</v>
      </c>
      <c r="E1968" s="291" t="n">
        <v>4.3</v>
      </c>
    </row>
    <row r="1969" customFormat="false" ht="15" hidden="false" customHeight="false" outlineLevel="0" collapsed="false">
      <c r="A1969" s="0" t="n">
        <v>37534</v>
      </c>
      <c r="B1969" s="0" t="s">
        <v>2565</v>
      </c>
      <c r="C1969" s="0" t="s">
        <v>640</v>
      </c>
      <c r="D1969" s="0" t="s">
        <v>592</v>
      </c>
      <c r="E1969" s="291" t="n">
        <v>21.97</v>
      </c>
    </row>
    <row r="1970" customFormat="false" ht="15" hidden="false" customHeight="false" outlineLevel="0" collapsed="false">
      <c r="A1970" s="0" t="n">
        <v>37535</v>
      </c>
      <c r="B1970" s="0" t="s">
        <v>2566</v>
      </c>
      <c r="C1970" s="0" t="s">
        <v>640</v>
      </c>
      <c r="D1970" s="0" t="s">
        <v>592</v>
      </c>
      <c r="E1970" s="291" t="n">
        <v>21.97</v>
      </c>
    </row>
    <row r="1971" customFormat="false" ht="15" hidden="false" customHeight="false" outlineLevel="0" collapsed="false">
      <c r="A1971" s="0" t="n">
        <v>37533</v>
      </c>
      <c r="B1971" s="0" t="s">
        <v>2567</v>
      </c>
      <c r="C1971" s="0" t="s">
        <v>640</v>
      </c>
      <c r="D1971" s="0" t="s">
        <v>592</v>
      </c>
      <c r="E1971" s="291" t="n">
        <v>21.97</v>
      </c>
    </row>
    <row r="1972" customFormat="false" ht="15" hidden="false" customHeight="false" outlineLevel="0" collapsed="false">
      <c r="A1972" s="0" t="n">
        <v>37537</v>
      </c>
      <c r="B1972" s="0" t="s">
        <v>2568</v>
      </c>
      <c r="C1972" s="0" t="s">
        <v>640</v>
      </c>
      <c r="D1972" s="0" t="s">
        <v>592</v>
      </c>
      <c r="E1972" s="291" t="n">
        <v>16.63</v>
      </c>
    </row>
    <row r="1973" customFormat="false" ht="15" hidden="false" customHeight="false" outlineLevel="0" collapsed="false">
      <c r="A1973" s="0" t="n">
        <v>37536</v>
      </c>
      <c r="B1973" s="0" t="s">
        <v>2569</v>
      </c>
      <c r="C1973" s="0" t="s">
        <v>640</v>
      </c>
      <c r="D1973" s="0" t="s">
        <v>592</v>
      </c>
      <c r="E1973" s="291" t="n">
        <v>16.63</v>
      </c>
    </row>
    <row r="1974" customFormat="false" ht="15" hidden="false" customHeight="false" outlineLevel="0" collapsed="false">
      <c r="A1974" s="0" t="n">
        <v>37532</v>
      </c>
      <c r="B1974" s="0" t="s">
        <v>2570</v>
      </c>
      <c r="C1974" s="0" t="s">
        <v>640</v>
      </c>
      <c r="D1974" s="0" t="s">
        <v>592</v>
      </c>
      <c r="E1974" s="291" t="n">
        <v>16.63</v>
      </c>
    </row>
    <row r="1975" customFormat="false" ht="15" hidden="false" customHeight="false" outlineLevel="0" collapsed="false">
      <c r="A1975" s="0" t="n">
        <v>2696</v>
      </c>
      <c r="B1975" s="0" t="s">
        <v>2571</v>
      </c>
      <c r="C1975" s="0" t="s">
        <v>754</v>
      </c>
      <c r="D1975" s="0" t="s">
        <v>597</v>
      </c>
      <c r="E1975" s="291" t="n">
        <v>17.73</v>
      </c>
    </row>
    <row r="1976" customFormat="false" ht="15" hidden="false" customHeight="false" outlineLevel="0" collapsed="false">
      <c r="A1976" s="0" t="n">
        <v>40928</v>
      </c>
      <c r="B1976" s="0" t="s">
        <v>2572</v>
      </c>
      <c r="C1976" s="0" t="s">
        <v>756</v>
      </c>
      <c r="D1976" s="0" t="s">
        <v>590</v>
      </c>
      <c r="E1976" s="292" t="n">
        <v>3128.89</v>
      </c>
    </row>
    <row r="1977" customFormat="false" ht="15" hidden="false" customHeight="false" outlineLevel="0" collapsed="false">
      <c r="A1977" s="0" t="n">
        <v>4083</v>
      </c>
      <c r="B1977" s="0" t="s">
        <v>2573</v>
      </c>
      <c r="C1977" s="0" t="s">
        <v>754</v>
      </c>
      <c r="D1977" s="0" t="s">
        <v>597</v>
      </c>
      <c r="E1977" s="291" t="n">
        <v>34.82</v>
      </c>
    </row>
    <row r="1978" customFormat="false" ht="15" hidden="false" customHeight="false" outlineLevel="0" collapsed="false">
      <c r="A1978" s="0" t="n">
        <v>40818</v>
      </c>
      <c r="B1978" s="0" t="s">
        <v>2574</v>
      </c>
      <c r="C1978" s="0" t="s">
        <v>756</v>
      </c>
      <c r="D1978" s="0" t="s">
        <v>590</v>
      </c>
      <c r="E1978" s="292" t="n">
        <v>6142.99</v>
      </c>
    </row>
    <row r="1979" customFormat="false" ht="15" hidden="false" customHeight="false" outlineLevel="0" collapsed="false">
      <c r="A1979" s="0" t="n">
        <v>43146</v>
      </c>
      <c r="B1979" s="0" t="s">
        <v>2575</v>
      </c>
      <c r="C1979" s="0" t="s">
        <v>640</v>
      </c>
      <c r="D1979" s="0" t="s">
        <v>590</v>
      </c>
      <c r="E1979" s="291" t="n">
        <v>8.81</v>
      </c>
    </row>
    <row r="1980" customFormat="false" ht="15" hidden="false" customHeight="false" outlineLevel="0" collapsed="false">
      <c r="A1980" s="0" t="n">
        <v>2705</v>
      </c>
      <c r="B1980" s="0" t="s">
        <v>2576</v>
      </c>
      <c r="C1980" s="0" t="s">
        <v>2577</v>
      </c>
      <c r="D1980" s="0" t="s">
        <v>590</v>
      </c>
      <c r="E1980" s="291" t="n">
        <v>0.93</v>
      </c>
    </row>
    <row r="1981" customFormat="false" ht="15" hidden="false" customHeight="false" outlineLevel="0" collapsed="false">
      <c r="A1981" s="0" t="n">
        <v>14250</v>
      </c>
      <c r="B1981" s="0" t="s">
        <v>2578</v>
      </c>
      <c r="C1981" s="0" t="s">
        <v>2577</v>
      </c>
      <c r="D1981" s="0" t="s">
        <v>597</v>
      </c>
      <c r="E1981" s="291" t="n">
        <v>0.95</v>
      </c>
    </row>
    <row r="1982" customFormat="false" ht="15" hidden="false" customHeight="false" outlineLevel="0" collapsed="false">
      <c r="A1982" s="0" t="n">
        <v>11683</v>
      </c>
      <c r="B1982" s="0" t="s">
        <v>2579</v>
      </c>
      <c r="C1982" s="0" t="s">
        <v>589</v>
      </c>
      <c r="D1982" s="0" t="s">
        <v>590</v>
      </c>
      <c r="E1982" s="291" t="n">
        <v>43.73</v>
      </c>
    </row>
    <row r="1983" customFormat="false" ht="15" hidden="false" customHeight="false" outlineLevel="0" collapsed="false">
      <c r="A1983" s="0" t="n">
        <v>11684</v>
      </c>
      <c r="B1983" s="0" t="s">
        <v>2580</v>
      </c>
      <c r="C1983" s="0" t="s">
        <v>589</v>
      </c>
      <c r="D1983" s="0" t="s">
        <v>590</v>
      </c>
      <c r="E1983" s="291" t="n">
        <v>47.87</v>
      </c>
    </row>
    <row r="1984" customFormat="false" ht="15" hidden="false" customHeight="false" outlineLevel="0" collapsed="false">
      <c r="A1984" s="0" t="n">
        <v>6141</v>
      </c>
      <c r="B1984" s="0" t="s">
        <v>2581</v>
      </c>
      <c r="C1984" s="0" t="s">
        <v>589</v>
      </c>
      <c r="D1984" s="0" t="s">
        <v>590</v>
      </c>
      <c r="E1984" s="291" t="n">
        <v>3.59</v>
      </c>
    </row>
    <row r="1985" customFormat="false" ht="15" hidden="false" customHeight="false" outlineLevel="0" collapsed="false">
      <c r="A1985" s="0" t="n">
        <v>11681</v>
      </c>
      <c r="B1985" s="0" t="s">
        <v>2582</v>
      </c>
      <c r="C1985" s="0" t="s">
        <v>589</v>
      </c>
      <c r="D1985" s="0" t="s">
        <v>590</v>
      </c>
      <c r="E1985" s="291" t="n">
        <v>5.85</v>
      </c>
    </row>
    <row r="1986" customFormat="false" ht="15" hidden="false" customHeight="false" outlineLevel="0" collapsed="false">
      <c r="A1986" s="0" t="n">
        <v>2706</v>
      </c>
      <c r="B1986" s="0" t="s">
        <v>2583</v>
      </c>
      <c r="C1986" s="0" t="s">
        <v>754</v>
      </c>
      <c r="D1986" s="0" t="s">
        <v>597</v>
      </c>
      <c r="E1986" s="291" t="n">
        <v>92.17</v>
      </c>
    </row>
    <row r="1987" customFormat="false" ht="15" hidden="false" customHeight="false" outlineLevel="0" collapsed="false">
      <c r="A1987" s="0" t="n">
        <v>40811</v>
      </c>
      <c r="B1987" s="0" t="s">
        <v>2584</v>
      </c>
      <c r="C1987" s="0" t="s">
        <v>756</v>
      </c>
      <c r="D1987" s="0" t="s">
        <v>590</v>
      </c>
      <c r="E1987" s="292" t="n">
        <v>16261.05</v>
      </c>
    </row>
    <row r="1988" customFormat="false" ht="15" hidden="false" customHeight="false" outlineLevel="0" collapsed="false">
      <c r="A1988" s="0" t="n">
        <v>2707</v>
      </c>
      <c r="B1988" s="0" t="s">
        <v>2585</v>
      </c>
      <c r="C1988" s="0" t="s">
        <v>754</v>
      </c>
      <c r="D1988" s="0" t="s">
        <v>590</v>
      </c>
      <c r="E1988" s="291" t="n">
        <v>104.91</v>
      </c>
    </row>
    <row r="1989" customFormat="false" ht="15" hidden="false" customHeight="false" outlineLevel="0" collapsed="false">
      <c r="A1989" s="0" t="n">
        <v>40813</v>
      </c>
      <c r="B1989" s="0" t="s">
        <v>2586</v>
      </c>
      <c r="C1989" s="0" t="s">
        <v>756</v>
      </c>
      <c r="D1989" s="0" t="s">
        <v>590</v>
      </c>
      <c r="E1989" s="292" t="n">
        <v>18508.41</v>
      </c>
    </row>
    <row r="1990" customFormat="false" ht="15" hidden="false" customHeight="false" outlineLevel="0" collapsed="false">
      <c r="A1990" s="0" t="n">
        <v>2708</v>
      </c>
      <c r="B1990" s="0" t="s">
        <v>2587</v>
      </c>
      <c r="C1990" s="0" t="s">
        <v>754</v>
      </c>
      <c r="D1990" s="0" t="s">
        <v>590</v>
      </c>
      <c r="E1990" s="291" t="n">
        <v>143.41</v>
      </c>
    </row>
    <row r="1991" customFormat="false" ht="15" hidden="false" customHeight="false" outlineLevel="0" collapsed="false">
      <c r="A1991" s="0" t="n">
        <v>40814</v>
      </c>
      <c r="B1991" s="0" t="s">
        <v>2588</v>
      </c>
      <c r="C1991" s="0" t="s">
        <v>756</v>
      </c>
      <c r="D1991" s="0" t="s">
        <v>590</v>
      </c>
      <c r="E1991" s="292" t="n">
        <v>25300.5</v>
      </c>
    </row>
    <row r="1992" customFormat="false" ht="15" hidden="false" customHeight="false" outlineLevel="0" collapsed="false">
      <c r="A1992" s="0" t="n">
        <v>34779</v>
      </c>
      <c r="B1992" s="0" t="s">
        <v>2589</v>
      </c>
      <c r="C1992" s="0" t="s">
        <v>754</v>
      </c>
      <c r="D1992" s="0" t="s">
        <v>590</v>
      </c>
      <c r="E1992" s="291" t="n">
        <v>93.51</v>
      </c>
    </row>
    <row r="1993" customFormat="false" ht="15" hidden="false" customHeight="false" outlineLevel="0" collapsed="false">
      <c r="A1993" s="0" t="n">
        <v>40936</v>
      </c>
      <c r="B1993" s="0" t="s">
        <v>2590</v>
      </c>
      <c r="C1993" s="0" t="s">
        <v>756</v>
      </c>
      <c r="D1993" s="0" t="s">
        <v>590</v>
      </c>
      <c r="E1993" s="292" t="n">
        <v>16498.26</v>
      </c>
    </row>
    <row r="1994" customFormat="false" ht="15" hidden="false" customHeight="false" outlineLevel="0" collapsed="false">
      <c r="A1994" s="0" t="n">
        <v>34780</v>
      </c>
      <c r="B1994" s="0" t="s">
        <v>2591</v>
      </c>
      <c r="C1994" s="0" t="s">
        <v>754</v>
      </c>
      <c r="D1994" s="0" t="s">
        <v>590</v>
      </c>
      <c r="E1994" s="291" t="n">
        <v>105.5</v>
      </c>
    </row>
    <row r="1995" customFormat="false" ht="15" hidden="false" customHeight="false" outlineLevel="0" collapsed="false">
      <c r="A1995" s="0" t="n">
        <v>40937</v>
      </c>
      <c r="B1995" s="0" t="s">
        <v>2592</v>
      </c>
      <c r="C1995" s="0" t="s">
        <v>756</v>
      </c>
      <c r="D1995" s="0" t="s">
        <v>590</v>
      </c>
      <c r="E1995" s="292" t="n">
        <v>18613.29</v>
      </c>
    </row>
    <row r="1996" customFormat="false" ht="15" hidden="false" customHeight="false" outlineLevel="0" collapsed="false">
      <c r="A1996" s="0" t="n">
        <v>34782</v>
      </c>
      <c r="B1996" s="0" t="s">
        <v>2593</v>
      </c>
      <c r="C1996" s="0" t="s">
        <v>754</v>
      </c>
      <c r="D1996" s="0" t="s">
        <v>590</v>
      </c>
      <c r="E1996" s="291" t="n">
        <v>144.58</v>
      </c>
    </row>
    <row r="1997" customFormat="false" ht="15" hidden="false" customHeight="false" outlineLevel="0" collapsed="false">
      <c r="A1997" s="0" t="n">
        <v>40938</v>
      </c>
      <c r="B1997" s="0" t="s">
        <v>2594</v>
      </c>
      <c r="C1997" s="0" t="s">
        <v>756</v>
      </c>
      <c r="D1997" s="0" t="s">
        <v>590</v>
      </c>
      <c r="E1997" s="292" t="n">
        <v>25507.76</v>
      </c>
    </row>
    <row r="1998" customFormat="false" ht="15" hidden="false" customHeight="false" outlineLevel="0" collapsed="false">
      <c r="A1998" s="0" t="n">
        <v>34783</v>
      </c>
      <c r="B1998" s="0" t="s">
        <v>2595</v>
      </c>
      <c r="C1998" s="0" t="s">
        <v>754</v>
      </c>
      <c r="D1998" s="0" t="s">
        <v>590</v>
      </c>
      <c r="E1998" s="291" t="n">
        <v>92.17</v>
      </c>
    </row>
    <row r="1999" customFormat="false" ht="15" hidden="false" customHeight="false" outlineLevel="0" collapsed="false">
      <c r="A1999" s="0" t="n">
        <v>40939</v>
      </c>
      <c r="B1999" s="0" t="s">
        <v>2596</v>
      </c>
      <c r="C1999" s="0" t="s">
        <v>756</v>
      </c>
      <c r="D1999" s="0" t="s">
        <v>590</v>
      </c>
      <c r="E1999" s="292" t="n">
        <v>16261.05</v>
      </c>
    </row>
    <row r="2000" customFormat="false" ht="15" hidden="false" customHeight="false" outlineLevel="0" collapsed="false">
      <c r="A2000" s="0" t="n">
        <v>34785</v>
      </c>
      <c r="B2000" s="0" t="s">
        <v>2597</v>
      </c>
      <c r="C2000" s="0" t="s">
        <v>754</v>
      </c>
      <c r="D2000" s="0" t="s">
        <v>590</v>
      </c>
      <c r="E2000" s="291" t="n">
        <v>92.17</v>
      </c>
    </row>
    <row r="2001" customFormat="false" ht="15" hidden="false" customHeight="false" outlineLevel="0" collapsed="false">
      <c r="A2001" s="0" t="n">
        <v>40940</v>
      </c>
      <c r="B2001" s="0" t="s">
        <v>2598</v>
      </c>
      <c r="C2001" s="0" t="s">
        <v>756</v>
      </c>
      <c r="D2001" s="0" t="s">
        <v>590</v>
      </c>
      <c r="E2001" s="292" t="n">
        <v>16261.05</v>
      </c>
    </row>
    <row r="2002" customFormat="false" ht="15" hidden="false" customHeight="false" outlineLevel="0" collapsed="false">
      <c r="A2002" s="0" t="n">
        <v>38403</v>
      </c>
      <c r="B2002" s="0" t="s">
        <v>2599</v>
      </c>
      <c r="C2002" s="0" t="s">
        <v>589</v>
      </c>
      <c r="D2002" s="0" t="s">
        <v>590</v>
      </c>
      <c r="E2002" s="291" t="n">
        <v>58.34</v>
      </c>
    </row>
    <row r="2003" customFormat="false" ht="15" hidden="false" customHeight="false" outlineLevel="0" collapsed="false">
      <c r="A2003" s="0" t="n">
        <v>43482</v>
      </c>
      <c r="B2003" s="0" t="s">
        <v>2600</v>
      </c>
      <c r="C2003" s="0" t="s">
        <v>754</v>
      </c>
      <c r="D2003" s="0" t="s">
        <v>597</v>
      </c>
      <c r="E2003" s="291" t="n">
        <v>0.69</v>
      </c>
    </row>
    <row r="2004" customFormat="false" ht="15" hidden="false" customHeight="false" outlineLevel="0" collapsed="false">
      <c r="A2004" s="0" t="n">
        <v>43494</v>
      </c>
      <c r="B2004" s="0" t="s">
        <v>2601</v>
      </c>
      <c r="C2004" s="0" t="s">
        <v>756</v>
      </c>
      <c r="D2004" s="0" t="s">
        <v>597</v>
      </c>
      <c r="E2004" s="291" t="n">
        <v>130.43</v>
      </c>
    </row>
    <row r="2005" customFormat="false" ht="15" hidden="false" customHeight="false" outlineLevel="0" collapsed="false">
      <c r="A2005" s="0" t="n">
        <v>43483</v>
      </c>
      <c r="B2005" s="0" t="s">
        <v>2602</v>
      </c>
      <c r="C2005" s="0" t="s">
        <v>754</v>
      </c>
      <c r="D2005" s="0" t="s">
        <v>597</v>
      </c>
      <c r="E2005" s="291" t="n">
        <v>1.26</v>
      </c>
    </row>
    <row r="2006" customFormat="false" ht="15" hidden="false" customHeight="false" outlineLevel="0" collapsed="false">
      <c r="A2006" s="0" t="n">
        <v>43495</v>
      </c>
      <c r="B2006" s="0" t="s">
        <v>2603</v>
      </c>
      <c r="C2006" s="0" t="s">
        <v>756</v>
      </c>
      <c r="D2006" s="0" t="s">
        <v>597</v>
      </c>
      <c r="E2006" s="291" t="n">
        <v>238.17</v>
      </c>
    </row>
    <row r="2007" customFormat="false" ht="15" hidden="false" customHeight="false" outlineLevel="0" collapsed="false">
      <c r="A2007" s="0" t="n">
        <v>43484</v>
      </c>
      <c r="B2007" s="0" t="s">
        <v>2604</v>
      </c>
      <c r="C2007" s="0" t="s">
        <v>754</v>
      </c>
      <c r="D2007" s="0" t="s">
        <v>597</v>
      </c>
      <c r="E2007" s="291" t="n">
        <v>1.07</v>
      </c>
    </row>
    <row r="2008" customFormat="false" ht="15" hidden="false" customHeight="false" outlineLevel="0" collapsed="false">
      <c r="A2008" s="0" t="n">
        <v>43496</v>
      </c>
      <c r="B2008" s="0" t="s">
        <v>2605</v>
      </c>
      <c r="C2008" s="0" t="s">
        <v>756</v>
      </c>
      <c r="D2008" s="0" t="s">
        <v>597</v>
      </c>
      <c r="E2008" s="291" t="n">
        <v>201.65</v>
      </c>
    </row>
    <row r="2009" customFormat="false" ht="15" hidden="false" customHeight="false" outlineLevel="0" collapsed="false">
      <c r="A2009" s="0" t="n">
        <v>43485</v>
      </c>
      <c r="B2009" s="0" t="s">
        <v>2606</v>
      </c>
      <c r="C2009" s="0" t="s">
        <v>754</v>
      </c>
      <c r="D2009" s="0" t="s">
        <v>597</v>
      </c>
      <c r="E2009" s="291" t="n">
        <v>0.94</v>
      </c>
    </row>
    <row r="2010" customFormat="false" ht="15" hidden="false" customHeight="false" outlineLevel="0" collapsed="false">
      <c r="A2010" s="0" t="n">
        <v>43497</v>
      </c>
      <c r="B2010" s="0" t="s">
        <v>2607</v>
      </c>
      <c r="C2010" s="0" t="s">
        <v>756</v>
      </c>
      <c r="D2010" s="0" t="s">
        <v>597</v>
      </c>
      <c r="E2010" s="291" t="n">
        <v>177.43</v>
      </c>
    </row>
    <row r="2011" customFormat="false" ht="15" hidden="false" customHeight="false" outlineLevel="0" collapsed="false">
      <c r="A2011" s="0" t="n">
        <v>43487</v>
      </c>
      <c r="B2011" s="0" t="s">
        <v>2608</v>
      </c>
      <c r="C2011" s="0" t="s">
        <v>754</v>
      </c>
      <c r="D2011" s="0" t="s">
        <v>597</v>
      </c>
      <c r="E2011" s="291" t="n">
        <v>1.08</v>
      </c>
    </row>
    <row r="2012" customFormat="false" ht="15" hidden="false" customHeight="false" outlineLevel="0" collapsed="false">
      <c r="A2012" s="0" t="n">
        <v>43499</v>
      </c>
      <c r="B2012" s="0" t="s">
        <v>2609</v>
      </c>
      <c r="C2012" s="0" t="s">
        <v>756</v>
      </c>
      <c r="D2012" s="0" t="s">
        <v>597</v>
      </c>
      <c r="E2012" s="291" t="n">
        <v>202.94</v>
      </c>
    </row>
    <row r="2013" customFormat="false" ht="15" hidden="false" customHeight="false" outlineLevel="0" collapsed="false">
      <c r="A2013" s="0" t="n">
        <v>43486</v>
      </c>
      <c r="B2013" s="0" t="s">
        <v>2610</v>
      </c>
      <c r="C2013" s="0" t="s">
        <v>754</v>
      </c>
      <c r="D2013" s="0" t="s">
        <v>597</v>
      </c>
      <c r="E2013" s="291" t="n">
        <v>0.66</v>
      </c>
    </row>
    <row r="2014" customFormat="false" ht="15" hidden="false" customHeight="false" outlineLevel="0" collapsed="false">
      <c r="A2014" s="0" t="n">
        <v>43498</v>
      </c>
      <c r="B2014" s="0" t="s">
        <v>2611</v>
      </c>
      <c r="C2014" s="0" t="s">
        <v>756</v>
      </c>
      <c r="D2014" s="0" t="s">
        <v>597</v>
      </c>
      <c r="E2014" s="291" t="n">
        <v>123.54</v>
      </c>
    </row>
    <row r="2015" customFormat="false" ht="15" hidden="false" customHeight="false" outlineLevel="0" collapsed="false">
      <c r="A2015" s="0" t="n">
        <v>43488</v>
      </c>
      <c r="B2015" s="0" t="s">
        <v>2612</v>
      </c>
      <c r="C2015" s="0" t="s">
        <v>754</v>
      </c>
      <c r="D2015" s="0" t="s">
        <v>597</v>
      </c>
      <c r="E2015" s="291" t="n">
        <v>0.76</v>
      </c>
    </row>
    <row r="2016" customFormat="false" ht="15" hidden="false" customHeight="false" outlineLevel="0" collapsed="false">
      <c r="A2016" s="0" t="n">
        <v>43500</v>
      </c>
      <c r="B2016" s="0" t="s">
        <v>2613</v>
      </c>
      <c r="C2016" s="0" t="s">
        <v>756</v>
      </c>
      <c r="D2016" s="0" t="s">
        <v>597</v>
      </c>
      <c r="E2016" s="291" t="n">
        <v>143.59</v>
      </c>
    </row>
    <row r="2017" customFormat="false" ht="15" hidden="false" customHeight="false" outlineLevel="0" collapsed="false">
      <c r="A2017" s="0" t="n">
        <v>43489</v>
      </c>
      <c r="B2017" s="0" t="s">
        <v>2614</v>
      </c>
      <c r="C2017" s="0" t="s">
        <v>754</v>
      </c>
      <c r="D2017" s="0" t="s">
        <v>597</v>
      </c>
      <c r="E2017" s="291" t="n">
        <v>1.09</v>
      </c>
    </row>
    <row r="2018" customFormat="false" ht="15" hidden="false" customHeight="false" outlineLevel="0" collapsed="false">
      <c r="A2018" s="0" t="n">
        <v>43501</v>
      </c>
      <c r="B2018" s="0" t="s">
        <v>2615</v>
      </c>
      <c r="C2018" s="0" t="s">
        <v>756</v>
      </c>
      <c r="D2018" s="0" t="s">
        <v>597</v>
      </c>
      <c r="E2018" s="291" t="n">
        <v>204.95</v>
      </c>
    </row>
    <row r="2019" customFormat="false" ht="15" hidden="false" customHeight="false" outlineLevel="0" collapsed="false">
      <c r="A2019" s="0" t="n">
        <v>43490</v>
      </c>
      <c r="B2019" s="0" t="s">
        <v>2616</v>
      </c>
      <c r="C2019" s="0" t="s">
        <v>754</v>
      </c>
      <c r="D2019" s="0" t="s">
        <v>597</v>
      </c>
      <c r="E2019" s="291" t="n">
        <v>1.5</v>
      </c>
    </row>
    <row r="2020" customFormat="false" ht="15" hidden="false" customHeight="false" outlineLevel="0" collapsed="false">
      <c r="A2020" s="0" t="n">
        <v>43502</v>
      </c>
      <c r="B2020" s="0" t="s">
        <v>2617</v>
      </c>
      <c r="C2020" s="0" t="s">
        <v>756</v>
      </c>
      <c r="D2020" s="0" t="s">
        <v>597</v>
      </c>
      <c r="E2020" s="291" t="n">
        <v>283.15</v>
      </c>
    </row>
    <row r="2021" customFormat="false" ht="15" hidden="false" customHeight="false" outlineLevel="0" collapsed="false">
      <c r="A2021" s="0" t="n">
        <v>43491</v>
      </c>
      <c r="B2021" s="0" t="s">
        <v>2618</v>
      </c>
      <c r="C2021" s="0" t="s">
        <v>754</v>
      </c>
      <c r="D2021" s="0" t="s">
        <v>597</v>
      </c>
      <c r="E2021" s="291" t="n">
        <v>1.15</v>
      </c>
    </row>
    <row r="2022" customFormat="false" ht="15" hidden="false" customHeight="false" outlineLevel="0" collapsed="false">
      <c r="A2022" s="0" t="n">
        <v>43503</v>
      </c>
      <c r="B2022" s="0" t="s">
        <v>2619</v>
      </c>
      <c r="C2022" s="0" t="s">
        <v>756</v>
      </c>
      <c r="D2022" s="0" t="s">
        <v>597</v>
      </c>
      <c r="E2022" s="291" t="n">
        <v>216.6</v>
      </c>
    </row>
    <row r="2023" customFormat="false" ht="15" hidden="false" customHeight="false" outlineLevel="0" collapsed="false">
      <c r="A2023" s="0" t="n">
        <v>43492</v>
      </c>
      <c r="B2023" s="0" t="s">
        <v>2620</v>
      </c>
      <c r="C2023" s="0" t="s">
        <v>754</v>
      </c>
      <c r="D2023" s="0" t="s">
        <v>597</v>
      </c>
      <c r="E2023" s="291" t="n">
        <v>1.58</v>
      </c>
    </row>
    <row r="2024" customFormat="false" ht="15" hidden="false" customHeight="false" outlineLevel="0" collapsed="false">
      <c r="A2024" s="0" t="n">
        <v>43504</v>
      </c>
      <c r="B2024" s="0" t="s">
        <v>2621</v>
      </c>
      <c r="C2024" s="0" t="s">
        <v>756</v>
      </c>
      <c r="D2024" s="0" t="s">
        <v>597</v>
      </c>
      <c r="E2024" s="291" t="n">
        <v>297.7</v>
      </c>
    </row>
    <row r="2025" customFormat="false" ht="15" hidden="false" customHeight="false" outlineLevel="0" collapsed="false">
      <c r="A2025" s="0" t="n">
        <v>43493</v>
      </c>
      <c r="B2025" s="0" t="s">
        <v>2622</v>
      </c>
      <c r="C2025" s="0" t="s">
        <v>754</v>
      </c>
      <c r="D2025" s="0" t="s">
        <v>597</v>
      </c>
      <c r="E2025" s="291" t="n">
        <v>0.62</v>
      </c>
    </row>
    <row r="2026" customFormat="false" ht="15" hidden="false" customHeight="false" outlineLevel="0" collapsed="false">
      <c r="A2026" s="0" t="n">
        <v>43505</v>
      </c>
      <c r="B2026" s="0" t="s">
        <v>2623</v>
      </c>
      <c r="C2026" s="0" t="s">
        <v>756</v>
      </c>
      <c r="D2026" s="0" t="s">
        <v>597</v>
      </c>
      <c r="E2026" s="291" t="n">
        <v>117.12</v>
      </c>
    </row>
    <row r="2027" customFormat="false" ht="15" hidden="false" customHeight="false" outlineLevel="0" collapsed="false">
      <c r="A2027" s="0" t="n">
        <v>37774</v>
      </c>
      <c r="B2027" s="0" t="s">
        <v>2624</v>
      </c>
      <c r="C2027" s="0" t="s">
        <v>589</v>
      </c>
      <c r="D2027" s="0" t="s">
        <v>592</v>
      </c>
      <c r="E2027" s="292" t="n">
        <v>469340.86</v>
      </c>
    </row>
    <row r="2028" customFormat="false" ht="15" hidden="false" customHeight="false" outlineLevel="0" collapsed="false">
      <c r="A2028" s="0" t="n">
        <v>38630</v>
      </c>
      <c r="B2028" s="0" t="s">
        <v>2625</v>
      </c>
      <c r="C2028" s="0" t="s">
        <v>589</v>
      </c>
      <c r="D2028" s="0" t="s">
        <v>592</v>
      </c>
      <c r="E2028" s="292" t="n">
        <v>1714257.81</v>
      </c>
    </row>
    <row r="2029" customFormat="false" ht="15" hidden="false" customHeight="false" outlineLevel="0" collapsed="false">
      <c r="A2029" s="0" t="n">
        <v>38629</v>
      </c>
      <c r="B2029" s="0" t="s">
        <v>2626</v>
      </c>
      <c r="C2029" s="0" t="s">
        <v>589</v>
      </c>
      <c r="D2029" s="0" t="s">
        <v>592</v>
      </c>
      <c r="E2029" s="292" t="n">
        <v>2551757.81</v>
      </c>
    </row>
    <row r="2030" customFormat="false" ht="15" hidden="false" customHeight="false" outlineLevel="0" collapsed="false">
      <c r="A2030" s="0" t="n">
        <v>38476</v>
      </c>
      <c r="B2030" s="0" t="s">
        <v>2627</v>
      </c>
      <c r="C2030" s="0" t="s">
        <v>589</v>
      </c>
      <c r="D2030" s="0" t="s">
        <v>590</v>
      </c>
      <c r="E2030" s="291" t="n">
        <v>438.46</v>
      </c>
    </row>
    <row r="2031" customFormat="false" ht="15" hidden="false" customHeight="false" outlineLevel="0" collapsed="false">
      <c r="A2031" s="0" t="n">
        <v>38477</v>
      </c>
      <c r="B2031" s="0" t="s">
        <v>2628</v>
      </c>
      <c r="C2031" s="0" t="s">
        <v>589</v>
      </c>
      <c r="D2031" s="0" t="s">
        <v>590</v>
      </c>
      <c r="E2031" s="292" t="n">
        <v>1241.73</v>
      </c>
    </row>
    <row r="2032" customFormat="false" ht="15" hidden="false" customHeight="false" outlineLevel="0" collapsed="false">
      <c r="A2032" s="0" t="n">
        <v>40635</v>
      </c>
      <c r="B2032" s="0" t="s">
        <v>2629</v>
      </c>
      <c r="C2032" s="0" t="s">
        <v>589</v>
      </c>
      <c r="D2032" s="0" t="s">
        <v>592</v>
      </c>
      <c r="E2032" s="292" t="n">
        <v>996650.5</v>
      </c>
    </row>
    <row r="2033" customFormat="false" ht="15" hidden="false" customHeight="false" outlineLevel="0" collapsed="false">
      <c r="A2033" s="0" t="n">
        <v>36483</v>
      </c>
      <c r="B2033" s="0" t="s">
        <v>2630</v>
      </c>
      <c r="C2033" s="0" t="s">
        <v>589</v>
      </c>
      <c r="D2033" s="0" t="s">
        <v>592</v>
      </c>
      <c r="E2033" s="292" t="n">
        <v>903125</v>
      </c>
    </row>
    <row r="2034" customFormat="false" ht="15" hidden="false" customHeight="false" outlineLevel="0" collapsed="false">
      <c r="A2034" s="0" t="n">
        <v>14525</v>
      </c>
      <c r="B2034" s="0" t="s">
        <v>2631</v>
      </c>
      <c r="C2034" s="0" t="s">
        <v>589</v>
      </c>
      <c r="D2034" s="0" t="s">
        <v>592</v>
      </c>
      <c r="E2034" s="292" t="n">
        <v>945625</v>
      </c>
    </row>
    <row r="2035" customFormat="false" ht="15" hidden="false" customHeight="false" outlineLevel="0" collapsed="false">
      <c r="A2035" s="0" t="n">
        <v>36482</v>
      </c>
      <c r="B2035" s="0" t="s">
        <v>2632</v>
      </c>
      <c r="C2035" s="0" t="s">
        <v>589</v>
      </c>
      <c r="D2035" s="0" t="s">
        <v>592</v>
      </c>
      <c r="E2035" s="292" t="n">
        <v>811005.14</v>
      </c>
    </row>
    <row r="2036" customFormat="false" ht="15" hidden="false" customHeight="false" outlineLevel="0" collapsed="false">
      <c r="A2036" s="0" t="n">
        <v>36408</v>
      </c>
      <c r="B2036" s="0" t="s">
        <v>2633</v>
      </c>
      <c r="C2036" s="0" t="s">
        <v>589</v>
      </c>
      <c r="D2036" s="0" t="s">
        <v>592</v>
      </c>
      <c r="E2036" s="292" t="n">
        <v>969000</v>
      </c>
    </row>
    <row r="2037" customFormat="false" ht="15" hidden="false" customHeight="false" outlineLevel="0" collapsed="false">
      <c r="A2037" s="0" t="n">
        <v>2723</v>
      </c>
      <c r="B2037" s="0" t="s">
        <v>2634</v>
      </c>
      <c r="C2037" s="0" t="s">
        <v>589</v>
      </c>
      <c r="D2037" s="0" t="s">
        <v>592</v>
      </c>
      <c r="E2037" s="292" t="n">
        <v>743750</v>
      </c>
    </row>
    <row r="2038" customFormat="false" ht="15" hidden="false" customHeight="false" outlineLevel="0" collapsed="false">
      <c r="A2038" s="0" t="n">
        <v>36481</v>
      </c>
      <c r="B2038" s="0" t="s">
        <v>2635</v>
      </c>
      <c r="C2038" s="0" t="s">
        <v>589</v>
      </c>
      <c r="D2038" s="0" t="s">
        <v>592</v>
      </c>
      <c r="E2038" s="292" t="n">
        <v>887187.5</v>
      </c>
    </row>
    <row r="2039" customFormat="false" ht="15" hidden="false" customHeight="false" outlineLevel="0" collapsed="false">
      <c r="A2039" s="0" t="n">
        <v>10685</v>
      </c>
      <c r="B2039" s="0" t="s">
        <v>2636</v>
      </c>
      <c r="C2039" s="0" t="s">
        <v>589</v>
      </c>
      <c r="D2039" s="0" t="s">
        <v>592</v>
      </c>
      <c r="E2039" s="292" t="n">
        <v>850000</v>
      </c>
    </row>
    <row r="2040" customFormat="false" ht="15" hidden="false" customHeight="false" outlineLevel="0" collapsed="false">
      <c r="A2040" s="0" t="n">
        <v>40636</v>
      </c>
      <c r="B2040" s="0" t="s">
        <v>2637</v>
      </c>
      <c r="C2040" s="0" t="s">
        <v>589</v>
      </c>
      <c r="D2040" s="0" t="s">
        <v>592</v>
      </c>
      <c r="E2040" s="292" t="n">
        <v>959463</v>
      </c>
    </row>
    <row r="2041" customFormat="false" ht="15" hidden="false" customHeight="false" outlineLevel="0" collapsed="false">
      <c r="A2041" s="0" t="n">
        <v>4111</v>
      </c>
      <c r="B2041" s="0" t="s">
        <v>2638</v>
      </c>
      <c r="C2041" s="0" t="s">
        <v>589</v>
      </c>
      <c r="D2041" s="0" t="s">
        <v>590</v>
      </c>
      <c r="E2041" s="291" t="n">
        <v>55.57</v>
      </c>
    </row>
    <row r="2042" customFormat="false" ht="15" hidden="false" customHeight="false" outlineLevel="0" collapsed="false">
      <c r="A2042" s="0" t="n">
        <v>44538</v>
      </c>
      <c r="B2042" s="0" t="s">
        <v>2639</v>
      </c>
      <c r="C2042" s="0" t="s">
        <v>589</v>
      </c>
      <c r="D2042" s="0" t="s">
        <v>590</v>
      </c>
      <c r="E2042" s="291" t="n">
        <v>51.51</v>
      </c>
    </row>
    <row r="2043" customFormat="false" ht="15" hidden="false" customHeight="false" outlineLevel="0" collapsed="false">
      <c r="A2043" s="0" t="n">
        <v>12</v>
      </c>
      <c r="B2043" s="0" t="s">
        <v>2640</v>
      </c>
      <c r="C2043" s="0" t="s">
        <v>589</v>
      </c>
      <c r="D2043" s="0" t="s">
        <v>597</v>
      </c>
      <c r="E2043" s="291" t="n">
        <v>15.15</v>
      </c>
    </row>
    <row r="2044" customFormat="false" ht="15" hidden="false" customHeight="false" outlineLevel="0" collapsed="false">
      <c r="A2044" s="0" t="n">
        <v>37554</v>
      </c>
      <c r="B2044" s="0" t="s">
        <v>2641</v>
      </c>
      <c r="C2044" s="0" t="s">
        <v>589</v>
      </c>
      <c r="D2044" s="0" t="s">
        <v>592</v>
      </c>
      <c r="E2044" s="291" t="n">
        <v>287.72</v>
      </c>
    </row>
    <row r="2045" customFormat="false" ht="15" hidden="false" customHeight="false" outlineLevel="0" collapsed="false">
      <c r="A2045" s="0" t="n">
        <v>37555</v>
      </c>
      <c r="B2045" s="0" t="s">
        <v>2642</v>
      </c>
      <c r="C2045" s="0" t="s">
        <v>589</v>
      </c>
      <c r="D2045" s="0" t="s">
        <v>592</v>
      </c>
      <c r="E2045" s="291" t="n">
        <v>349.99</v>
      </c>
    </row>
    <row r="2046" customFormat="false" ht="15" hidden="false" customHeight="false" outlineLevel="0" collapsed="false">
      <c r="A2046" s="0" t="n">
        <v>10902</v>
      </c>
      <c r="B2046" s="0" t="s">
        <v>2643</v>
      </c>
      <c r="C2046" s="0" t="s">
        <v>589</v>
      </c>
      <c r="D2046" s="0" t="s">
        <v>592</v>
      </c>
      <c r="E2046" s="291" t="n">
        <v>87.82</v>
      </c>
    </row>
    <row r="2047" customFormat="false" ht="15" hidden="false" customHeight="false" outlineLevel="0" collapsed="false">
      <c r="A2047" s="0" t="n">
        <v>20965</v>
      </c>
      <c r="B2047" s="0" t="s">
        <v>2644</v>
      </c>
      <c r="C2047" s="0" t="s">
        <v>589</v>
      </c>
      <c r="D2047" s="0" t="s">
        <v>592</v>
      </c>
      <c r="E2047" s="291" t="n">
        <v>88.64</v>
      </c>
    </row>
    <row r="2048" customFormat="false" ht="15" hidden="false" customHeight="false" outlineLevel="0" collapsed="false">
      <c r="A2048" s="0" t="n">
        <v>20966</v>
      </c>
      <c r="B2048" s="0" t="s">
        <v>2645</v>
      </c>
      <c r="C2048" s="0" t="s">
        <v>589</v>
      </c>
      <c r="D2048" s="0" t="s">
        <v>592</v>
      </c>
      <c r="E2048" s="291" t="n">
        <v>95.44</v>
      </c>
    </row>
    <row r="2049" customFormat="false" ht="15" hidden="false" customHeight="false" outlineLevel="0" collapsed="false">
      <c r="A2049" s="0" t="n">
        <v>10903</v>
      </c>
      <c r="B2049" s="0" t="s">
        <v>2646</v>
      </c>
      <c r="C2049" s="0" t="s">
        <v>589</v>
      </c>
      <c r="D2049" s="0" t="s">
        <v>592</v>
      </c>
      <c r="E2049" s="291" t="n">
        <v>144.66</v>
      </c>
    </row>
    <row r="2050" customFormat="false" ht="15" hidden="false" customHeight="false" outlineLevel="0" collapsed="false">
      <c r="A2050" s="0" t="n">
        <v>20967</v>
      </c>
      <c r="B2050" s="0" t="s">
        <v>2647</v>
      </c>
      <c r="C2050" s="0" t="s">
        <v>589</v>
      </c>
      <c r="D2050" s="0" t="s">
        <v>592</v>
      </c>
      <c r="E2050" s="291" t="n">
        <v>144.66</v>
      </c>
    </row>
    <row r="2051" customFormat="false" ht="15" hidden="false" customHeight="false" outlineLevel="0" collapsed="false">
      <c r="A2051" s="0" t="n">
        <v>20968</v>
      </c>
      <c r="B2051" s="0" t="s">
        <v>2648</v>
      </c>
      <c r="C2051" s="0" t="s">
        <v>589</v>
      </c>
      <c r="D2051" s="0" t="s">
        <v>592</v>
      </c>
      <c r="E2051" s="291" t="n">
        <v>158.66</v>
      </c>
    </row>
    <row r="2052" customFormat="false" ht="15" hidden="false" customHeight="false" outlineLevel="0" collapsed="false">
      <c r="A2052" s="0" t="n">
        <v>11359</v>
      </c>
      <c r="B2052" s="0" t="s">
        <v>2649</v>
      </c>
      <c r="C2052" s="0" t="s">
        <v>589</v>
      </c>
      <c r="D2052" s="0" t="s">
        <v>597</v>
      </c>
      <c r="E2052" s="291" t="n">
        <v>857.45</v>
      </c>
    </row>
    <row r="2053" customFormat="false" ht="15" hidden="false" customHeight="false" outlineLevel="0" collapsed="false">
      <c r="A2053" s="0" t="n">
        <v>39017</v>
      </c>
      <c r="B2053" s="0" t="s">
        <v>2650</v>
      </c>
      <c r="C2053" s="0" t="s">
        <v>589</v>
      </c>
      <c r="D2053" s="0" t="s">
        <v>592</v>
      </c>
      <c r="E2053" s="291" t="n">
        <v>0.22</v>
      </c>
    </row>
    <row r="2054" customFormat="false" ht="15" hidden="false" customHeight="false" outlineLevel="0" collapsed="false">
      <c r="A2054" s="0" t="n">
        <v>39315</v>
      </c>
      <c r="B2054" s="0" t="s">
        <v>2651</v>
      </c>
      <c r="C2054" s="0" t="s">
        <v>589</v>
      </c>
      <c r="D2054" s="0" t="s">
        <v>592</v>
      </c>
      <c r="E2054" s="291" t="n">
        <v>0.35</v>
      </c>
    </row>
    <row r="2055" customFormat="false" ht="15" hidden="false" customHeight="false" outlineLevel="0" collapsed="false">
      <c r="A2055" s="0" t="n">
        <v>39016</v>
      </c>
      <c r="B2055" s="0" t="s">
        <v>2652</v>
      </c>
      <c r="C2055" s="0" t="s">
        <v>589</v>
      </c>
      <c r="D2055" s="0" t="s">
        <v>592</v>
      </c>
      <c r="E2055" s="291" t="n">
        <v>0.36</v>
      </c>
    </row>
    <row r="2056" customFormat="false" ht="15" hidden="false" customHeight="false" outlineLevel="0" collapsed="false">
      <c r="A2056" s="0" t="n">
        <v>40432</v>
      </c>
      <c r="B2056" s="0" t="s">
        <v>2653</v>
      </c>
      <c r="C2056" s="0" t="s">
        <v>589</v>
      </c>
      <c r="D2056" s="0" t="s">
        <v>592</v>
      </c>
      <c r="E2056" s="291" t="n">
        <v>2.77</v>
      </c>
    </row>
    <row r="2057" customFormat="false" ht="15" hidden="false" customHeight="false" outlineLevel="0" collapsed="false">
      <c r="A2057" s="0" t="n">
        <v>39481</v>
      </c>
      <c r="B2057" s="0" t="s">
        <v>2654</v>
      </c>
      <c r="C2057" s="0" t="s">
        <v>589</v>
      </c>
      <c r="D2057" s="0" t="s">
        <v>592</v>
      </c>
      <c r="E2057" s="291" t="n">
        <v>1.74</v>
      </c>
    </row>
    <row r="2058" customFormat="false" ht="15" hidden="false" customHeight="false" outlineLevel="0" collapsed="false">
      <c r="A2058" s="0" t="n">
        <v>44919</v>
      </c>
      <c r="B2058" s="0" t="s">
        <v>2655</v>
      </c>
      <c r="C2058" s="0" t="s">
        <v>589</v>
      </c>
      <c r="D2058" s="0" t="s">
        <v>592</v>
      </c>
      <c r="E2058" s="291" t="n">
        <v>2.77</v>
      </c>
    </row>
    <row r="2059" customFormat="false" ht="15" hidden="false" customHeight="false" outlineLevel="0" collapsed="false">
      <c r="A2059" s="0" t="n">
        <v>40433</v>
      </c>
      <c r="B2059" s="0" t="s">
        <v>2656</v>
      </c>
      <c r="C2059" s="0" t="s">
        <v>589</v>
      </c>
      <c r="D2059" s="0" t="s">
        <v>592</v>
      </c>
      <c r="E2059" s="291" t="n">
        <v>1.53</v>
      </c>
    </row>
    <row r="2060" customFormat="false" ht="15" hidden="false" customHeight="false" outlineLevel="0" collapsed="false">
      <c r="A2060" s="0" t="n">
        <v>20219</v>
      </c>
      <c r="B2060" s="0" t="s">
        <v>2657</v>
      </c>
      <c r="C2060" s="0" t="s">
        <v>589</v>
      </c>
      <c r="D2060" s="0" t="s">
        <v>592</v>
      </c>
      <c r="E2060" s="292" t="n">
        <v>123000</v>
      </c>
    </row>
    <row r="2061" customFormat="false" ht="15" hidden="false" customHeight="false" outlineLevel="0" collapsed="false">
      <c r="A2061" s="0" t="n">
        <v>36484</v>
      </c>
      <c r="B2061" s="0" t="s">
        <v>2658</v>
      </c>
      <c r="C2061" s="0" t="s">
        <v>589</v>
      </c>
      <c r="D2061" s="0" t="s">
        <v>592</v>
      </c>
      <c r="E2061" s="292" t="n">
        <v>261106.6</v>
      </c>
    </row>
    <row r="2062" customFormat="false" ht="15" hidden="false" customHeight="false" outlineLevel="0" collapsed="false">
      <c r="A2062" s="0" t="n">
        <v>38367</v>
      </c>
      <c r="B2062" s="0" t="s">
        <v>2659</v>
      </c>
      <c r="C2062" s="0" t="s">
        <v>589</v>
      </c>
      <c r="D2062" s="0" t="s">
        <v>590</v>
      </c>
      <c r="E2062" s="291" t="n">
        <v>23.56</v>
      </c>
    </row>
    <row r="2063" customFormat="false" ht="15" hidden="false" customHeight="false" outlineLevel="0" collapsed="false">
      <c r="A2063" s="0" t="n">
        <v>38368</v>
      </c>
      <c r="B2063" s="0" t="s">
        <v>2660</v>
      </c>
      <c r="C2063" s="0" t="s">
        <v>589</v>
      </c>
      <c r="D2063" s="0" t="s">
        <v>590</v>
      </c>
      <c r="E2063" s="291" t="n">
        <v>7.27</v>
      </c>
    </row>
    <row r="2064" customFormat="false" ht="15" hidden="false" customHeight="false" outlineLevel="0" collapsed="false">
      <c r="A2064" s="0" t="n">
        <v>38091</v>
      </c>
      <c r="B2064" s="0" t="s">
        <v>2661</v>
      </c>
      <c r="C2064" s="0" t="s">
        <v>589</v>
      </c>
      <c r="D2064" s="0" t="s">
        <v>590</v>
      </c>
      <c r="E2064" s="291" t="n">
        <v>2.31</v>
      </c>
    </row>
    <row r="2065" customFormat="false" ht="15" hidden="false" customHeight="false" outlineLevel="0" collapsed="false">
      <c r="A2065" s="0" t="n">
        <v>38095</v>
      </c>
      <c r="B2065" s="0" t="s">
        <v>2662</v>
      </c>
      <c r="C2065" s="0" t="s">
        <v>589</v>
      </c>
      <c r="D2065" s="0" t="s">
        <v>590</v>
      </c>
      <c r="E2065" s="291" t="n">
        <v>4.9</v>
      </c>
    </row>
    <row r="2066" customFormat="false" ht="15" hidden="false" customHeight="false" outlineLevel="0" collapsed="false">
      <c r="A2066" s="0" t="n">
        <v>38092</v>
      </c>
      <c r="B2066" s="0" t="s">
        <v>2663</v>
      </c>
      <c r="C2066" s="0" t="s">
        <v>589</v>
      </c>
      <c r="D2066" s="0" t="s">
        <v>590</v>
      </c>
      <c r="E2066" s="291" t="n">
        <v>2.19</v>
      </c>
    </row>
    <row r="2067" customFormat="false" ht="15" hidden="false" customHeight="false" outlineLevel="0" collapsed="false">
      <c r="A2067" s="0" t="n">
        <v>38093</v>
      </c>
      <c r="B2067" s="0" t="s">
        <v>2664</v>
      </c>
      <c r="C2067" s="0" t="s">
        <v>589</v>
      </c>
      <c r="D2067" s="0" t="s">
        <v>590</v>
      </c>
      <c r="E2067" s="291" t="n">
        <v>2.27</v>
      </c>
    </row>
    <row r="2068" customFormat="false" ht="15" hidden="false" customHeight="false" outlineLevel="0" collapsed="false">
      <c r="A2068" s="0" t="n">
        <v>38096</v>
      </c>
      <c r="B2068" s="0" t="s">
        <v>2665</v>
      </c>
      <c r="C2068" s="0" t="s">
        <v>589</v>
      </c>
      <c r="D2068" s="0" t="s">
        <v>590</v>
      </c>
      <c r="E2068" s="291" t="n">
        <v>5.27</v>
      </c>
    </row>
    <row r="2069" customFormat="false" ht="15" hidden="false" customHeight="false" outlineLevel="0" collapsed="false">
      <c r="A2069" s="0" t="n">
        <v>38094</v>
      </c>
      <c r="B2069" s="0" t="s">
        <v>2666</v>
      </c>
      <c r="C2069" s="0" t="s">
        <v>589</v>
      </c>
      <c r="D2069" s="0" t="s">
        <v>590</v>
      </c>
      <c r="E2069" s="291" t="n">
        <v>2.78</v>
      </c>
    </row>
    <row r="2070" customFormat="false" ht="15" hidden="false" customHeight="false" outlineLevel="0" collapsed="false">
      <c r="A2070" s="0" t="n">
        <v>38097</v>
      </c>
      <c r="B2070" s="0" t="s">
        <v>2667</v>
      </c>
      <c r="C2070" s="0" t="s">
        <v>589</v>
      </c>
      <c r="D2070" s="0" t="s">
        <v>590</v>
      </c>
      <c r="E2070" s="291" t="n">
        <v>5.65</v>
      </c>
    </row>
    <row r="2071" customFormat="false" ht="15" hidden="false" customHeight="false" outlineLevel="0" collapsed="false">
      <c r="A2071" s="0" t="n">
        <v>38098</v>
      </c>
      <c r="B2071" s="0" t="s">
        <v>2668</v>
      </c>
      <c r="C2071" s="0" t="s">
        <v>589</v>
      </c>
      <c r="D2071" s="0" t="s">
        <v>590</v>
      </c>
      <c r="E2071" s="291" t="n">
        <v>5.65</v>
      </c>
    </row>
    <row r="2072" customFormat="false" ht="15" hidden="false" customHeight="false" outlineLevel="0" collapsed="false">
      <c r="A2072" s="0" t="n">
        <v>11186</v>
      </c>
      <c r="B2072" s="0" t="s">
        <v>2669</v>
      </c>
      <c r="C2072" s="0" t="s">
        <v>1019</v>
      </c>
      <c r="D2072" s="0" t="s">
        <v>590</v>
      </c>
      <c r="E2072" s="291" t="n">
        <v>420.44</v>
      </c>
    </row>
    <row r="2073" customFormat="false" ht="15" hidden="false" customHeight="false" outlineLevel="0" collapsed="false">
      <c r="A2073" s="0" t="n">
        <v>11558</v>
      </c>
      <c r="B2073" s="0" t="s">
        <v>2670</v>
      </c>
      <c r="C2073" s="0" t="s">
        <v>1033</v>
      </c>
      <c r="D2073" s="0" t="s">
        <v>590</v>
      </c>
      <c r="E2073" s="291" t="n">
        <v>13.47</v>
      </c>
    </row>
    <row r="2074" customFormat="false" ht="15" hidden="false" customHeight="false" outlineLevel="0" collapsed="false">
      <c r="A2074" s="0" t="n">
        <v>11557</v>
      </c>
      <c r="B2074" s="0" t="s">
        <v>2671</v>
      </c>
      <c r="C2074" s="0" t="s">
        <v>1033</v>
      </c>
      <c r="D2074" s="0" t="s">
        <v>590</v>
      </c>
      <c r="E2074" s="291" t="n">
        <v>34.1</v>
      </c>
    </row>
    <row r="2075" customFormat="false" ht="15" hidden="false" customHeight="false" outlineLevel="0" collapsed="false">
      <c r="A2075" s="0" t="n">
        <v>2759</v>
      </c>
      <c r="B2075" s="0" t="s">
        <v>2672</v>
      </c>
      <c r="C2075" s="0" t="s">
        <v>589</v>
      </c>
      <c r="D2075" s="0" t="s">
        <v>592</v>
      </c>
      <c r="E2075" s="291" t="n">
        <v>10.43</v>
      </c>
    </row>
    <row r="2076" customFormat="false" ht="15" hidden="false" customHeight="false" outlineLevel="0" collapsed="false">
      <c r="A2076" s="0" t="n">
        <v>38124</v>
      </c>
      <c r="B2076" s="0" t="s">
        <v>2673</v>
      </c>
      <c r="C2076" s="0" t="s">
        <v>589</v>
      </c>
      <c r="D2076" s="0" t="s">
        <v>597</v>
      </c>
      <c r="E2076" s="291" t="n">
        <v>38</v>
      </c>
    </row>
    <row r="2077" customFormat="false" ht="15" hidden="false" customHeight="false" outlineLevel="0" collapsed="false">
      <c r="A2077" s="0" t="n">
        <v>38380</v>
      </c>
      <c r="B2077" s="0" t="s">
        <v>2674</v>
      </c>
      <c r="C2077" s="0" t="s">
        <v>589</v>
      </c>
      <c r="D2077" s="0" t="s">
        <v>590</v>
      </c>
      <c r="E2077" s="291" t="n">
        <v>37.43</v>
      </c>
    </row>
    <row r="2078" customFormat="false" ht="15" hidden="false" customHeight="false" outlineLevel="0" collapsed="false">
      <c r="A2078" s="0" t="n">
        <v>20059</v>
      </c>
      <c r="B2078" s="0" t="s">
        <v>2675</v>
      </c>
      <c r="C2078" s="0" t="s">
        <v>589</v>
      </c>
      <c r="D2078" s="0" t="s">
        <v>592</v>
      </c>
      <c r="E2078" s="291" t="n">
        <v>19.32</v>
      </c>
    </row>
    <row r="2079" customFormat="false" ht="15" hidden="false" customHeight="false" outlineLevel="0" collapsed="false">
      <c r="A2079" s="0" t="n">
        <v>42429</v>
      </c>
      <c r="B2079" s="0" t="s">
        <v>2676</v>
      </c>
      <c r="C2079" s="0" t="s">
        <v>589</v>
      </c>
      <c r="D2079" s="0" t="s">
        <v>592</v>
      </c>
      <c r="E2079" s="292" t="n">
        <v>5972.04</v>
      </c>
    </row>
    <row r="2080" customFormat="false" ht="15" hidden="false" customHeight="false" outlineLevel="0" collapsed="false">
      <c r="A2080" s="0" t="n">
        <v>39616</v>
      </c>
      <c r="B2080" s="0" t="s">
        <v>2677</v>
      </c>
      <c r="C2080" s="0" t="s">
        <v>589</v>
      </c>
      <c r="D2080" s="0" t="s">
        <v>592</v>
      </c>
      <c r="E2080" s="291" t="n">
        <v>531.5</v>
      </c>
    </row>
    <row r="2081" customFormat="false" ht="15" hidden="false" customHeight="false" outlineLevel="0" collapsed="false">
      <c r="A2081" s="0" t="n">
        <v>39618</v>
      </c>
      <c r="B2081" s="0" t="s">
        <v>2678</v>
      </c>
      <c r="C2081" s="0" t="s">
        <v>589</v>
      </c>
      <c r="D2081" s="0" t="s">
        <v>592</v>
      </c>
      <c r="E2081" s="291" t="n">
        <v>964.05</v>
      </c>
    </row>
    <row r="2082" customFormat="false" ht="15" hidden="false" customHeight="false" outlineLevel="0" collapsed="false">
      <c r="A2082" s="0" t="n">
        <v>39619</v>
      </c>
      <c r="B2082" s="0" t="s">
        <v>2679</v>
      </c>
      <c r="C2082" s="0" t="s">
        <v>589</v>
      </c>
      <c r="D2082" s="0" t="s">
        <v>592</v>
      </c>
      <c r="E2082" s="292" t="n">
        <v>1320.36</v>
      </c>
    </row>
    <row r="2083" customFormat="false" ht="15" hidden="false" customHeight="false" outlineLevel="0" collapsed="false">
      <c r="A2083" s="0" t="n">
        <v>39613</v>
      </c>
      <c r="B2083" s="0" t="s">
        <v>2680</v>
      </c>
      <c r="C2083" s="0" t="s">
        <v>589</v>
      </c>
      <c r="D2083" s="0" t="s">
        <v>592</v>
      </c>
      <c r="E2083" s="291" t="n">
        <v>211.12</v>
      </c>
    </row>
    <row r="2084" customFormat="false" ht="15" hidden="false" customHeight="false" outlineLevel="0" collapsed="false">
      <c r="A2084" s="0" t="n">
        <v>39614</v>
      </c>
      <c r="B2084" s="0" t="s">
        <v>2681</v>
      </c>
      <c r="C2084" s="0" t="s">
        <v>589</v>
      </c>
      <c r="D2084" s="0" t="s">
        <v>592</v>
      </c>
      <c r="E2084" s="291" t="n">
        <v>308.01</v>
      </c>
    </row>
    <row r="2085" customFormat="false" ht="15" hidden="false" customHeight="false" outlineLevel="0" collapsed="false">
      <c r="A2085" s="0" t="n">
        <v>38538</v>
      </c>
      <c r="B2085" s="0" t="s">
        <v>2682</v>
      </c>
      <c r="C2085" s="0" t="s">
        <v>636</v>
      </c>
      <c r="D2085" s="0" t="s">
        <v>592</v>
      </c>
      <c r="E2085" s="291" t="n">
        <v>71.8</v>
      </c>
    </row>
    <row r="2086" customFormat="false" ht="15" hidden="false" customHeight="false" outlineLevel="0" collapsed="false">
      <c r="A2086" s="0" t="n">
        <v>38539</v>
      </c>
      <c r="B2086" s="0" t="s">
        <v>2683</v>
      </c>
      <c r="C2086" s="0" t="s">
        <v>636</v>
      </c>
      <c r="D2086" s="0" t="s">
        <v>592</v>
      </c>
      <c r="E2086" s="291" t="n">
        <v>97.63</v>
      </c>
    </row>
    <row r="2087" customFormat="false" ht="15" hidden="false" customHeight="false" outlineLevel="0" collapsed="false">
      <c r="A2087" s="0" t="n">
        <v>38540</v>
      </c>
      <c r="B2087" s="0" t="s">
        <v>2684</v>
      </c>
      <c r="C2087" s="0" t="s">
        <v>636</v>
      </c>
      <c r="D2087" s="0" t="s">
        <v>592</v>
      </c>
      <c r="E2087" s="291" t="n">
        <v>250.22</v>
      </c>
    </row>
    <row r="2088" customFormat="false" ht="15" hidden="false" customHeight="false" outlineLevel="0" collapsed="false">
      <c r="A2088" s="0" t="n">
        <v>38384</v>
      </c>
      <c r="B2088" s="0" t="s">
        <v>2685</v>
      </c>
      <c r="C2088" s="0" t="s">
        <v>589</v>
      </c>
      <c r="D2088" s="0" t="s">
        <v>590</v>
      </c>
      <c r="E2088" s="291" t="n">
        <v>18.84</v>
      </c>
    </row>
    <row r="2089" customFormat="false" ht="15" hidden="false" customHeight="false" outlineLevel="0" collapsed="false">
      <c r="A2089" s="0" t="n">
        <v>13</v>
      </c>
      <c r="B2089" s="0" t="s">
        <v>2686</v>
      </c>
      <c r="C2089" s="0" t="s">
        <v>640</v>
      </c>
      <c r="D2089" s="0" t="s">
        <v>590</v>
      </c>
      <c r="E2089" s="291" t="n">
        <v>23.33</v>
      </c>
    </row>
    <row r="2090" customFormat="false" ht="15" hidden="false" customHeight="false" outlineLevel="0" collapsed="false">
      <c r="A2090" s="0" t="n">
        <v>2762</v>
      </c>
      <c r="B2090" s="0" t="s">
        <v>2687</v>
      </c>
      <c r="C2090" s="0" t="s">
        <v>636</v>
      </c>
      <c r="D2090" s="0" t="s">
        <v>592</v>
      </c>
      <c r="E2090" s="291" t="n">
        <v>13.03</v>
      </c>
    </row>
    <row r="2091" customFormat="false" ht="15" hidden="false" customHeight="false" outlineLevel="0" collapsed="false">
      <c r="A2091" s="0" t="n">
        <v>21142</v>
      </c>
      <c r="B2091" s="0" t="s">
        <v>2688</v>
      </c>
      <c r="C2091" s="0" t="s">
        <v>589</v>
      </c>
      <c r="D2091" s="0" t="s">
        <v>590</v>
      </c>
      <c r="E2091" s="291" t="n">
        <v>37</v>
      </c>
    </row>
    <row r="2092" customFormat="false" ht="15" hidden="false" customHeight="false" outlineLevel="0" collapsed="false">
      <c r="A2092" s="0" t="n">
        <v>4223</v>
      </c>
      <c r="B2092" s="0" t="s">
        <v>2689</v>
      </c>
      <c r="C2092" s="0" t="s">
        <v>642</v>
      </c>
      <c r="D2092" s="0" t="s">
        <v>597</v>
      </c>
      <c r="E2092" s="291" t="n">
        <v>4.18</v>
      </c>
    </row>
    <row r="2093" customFormat="false" ht="15" hidden="false" customHeight="false" outlineLevel="0" collapsed="false">
      <c r="A2093" s="0" t="n">
        <v>37372</v>
      </c>
      <c r="B2093" s="0" t="s">
        <v>2690</v>
      </c>
      <c r="C2093" s="0" t="s">
        <v>754</v>
      </c>
      <c r="D2093" s="0" t="s">
        <v>597</v>
      </c>
      <c r="E2093" s="291" t="n">
        <v>0.81</v>
      </c>
    </row>
    <row r="2094" customFormat="false" ht="15" hidden="false" customHeight="false" outlineLevel="0" collapsed="false">
      <c r="A2094" s="0" t="n">
        <v>40863</v>
      </c>
      <c r="B2094" s="0" t="s">
        <v>2691</v>
      </c>
      <c r="C2094" s="0" t="s">
        <v>756</v>
      </c>
      <c r="D2094" s="0" t="s">
        <v>597</v>
      </c>
      <c r="E2094" s="291" t="n">
        <v>152.35</v>
      </c>
    </row>
    <row r="2095" customFormat="false" ht="15" hidden="false" customHeight="false" outlineLevel="0" collapsed="false">
      <c r="A2095" s="0" t="n">
        <v>38475</v>
      </c>
      <c r="B2095" s="0" t="s">
        <v>2692</v>
      </c>
      <c r="C2095" s="0" t="s">
        <v>589</v>
      </c>
      <c r="D2095" s="0" t="s">
        <v>590</v>
      </c>
      <c r="E2095" s="291" t="n">
        <v>26.01</v>
      </c>
    </row>
    <row r="2096" customFormat="false" ht="15" hidden="false" customHeight="false" outlineLevel="0" collapsed="false">
      <c r="A2096" s="0" t="n">
        <v>38474</v>
      </c>
      <c r="B2096" s="0" t="s">
        <v>2693</v>
      </c>
      <c r="C2096" s="0" t="s">
        <v>589</v>
      </c>
      <c r="D2096" s="0" t="s">
        <v>590</v>
      </c>
      <c r="E2096" s="291" t="n">
        <v>32.15</v>
      </c>
    </row>
    <row r="2097" customFormat="false" ht="15" hidden="false" customHeight="false" outlineLevel="0" collapsed="false">
      <c r="A2097" s="0" t="n">
        <v>10886</v>
      </c>
      <c r="B2097" s="0" t="s">
        <v>2694</v>
      </c>
      <c r="C2097" s="0" t="s">
        <v>589</v>
      </c>
      <c r="D2097" s="0" t="s">
        <v>590</v>
      </c>
      <c r="E2097" s="291" t="n">
        <v>205.62</v>
      </c>
    </row>
    <row r="2098" customFormat="false" ht="15" hidden="false" customHeight="false" outlineLevel="0" collapsed="false">
      <c r="A2098" s="0" t="n">
        <v>10888</v>
      </c>
      <c r="B2098" s="0" t="s">
        <v>2695</v>
      </c>
      <c r="C2098" s="0" t="s">
        <v>589</v>
      </c>
      <c r="D2098" s="0" t="s">
        <v>590</v>
      </c>
      <c r="E2098" s="291" t="n">
        <v>650.76</v>
      </c>
    </row>
    <row r="2099" customFormat="false" ht="15" hidden="false" customHeight="false" outlineLevel="0" collapsed="false">
      <c r="A2099" s="0" t="n">
        <v>10889</v>
      </c>
      <c r="B2099" s="0" t="s">
        <v>2696</v>
      </c>
      <c r="C2099" s="0" t="s">
        <v>589</v>
      </c>
      <c r="D2099" s="0" t="s">
        <v>590</v>
      </c>
      <c r="E2099" s="291" t="n">
        <v>705</v>
      </c>
    </row>
    <row r="2100" customFormat="false" ht="15" hidden="false" customHeight="false" outlineLevel="0" collapsed="false">
      <c r="A2100" s="0" t="n">
        <v>10890</v>
      </c>
      <c r="B2100" s="0" t="s">
        <v>2697</v>
      </c>
      <c r="C2100" s="0" t="s">
        <v>589</v>
      </c>
      <c r="D2100" s="0" t="s">
        <v>590</v>
      </c>
      <c r="E2100" s="291" t="n">
        <v>325.38</v>
      </c>
    </row>
    <row r="2101" customFormat="false" ht="15" hidden="false" customHeight="false" outlineLevel="0" collapsed="false">
      <c r="A2101" s="0" t="n">
        <v>10891</v>
      </c>
      <c r="B2101" s="0" t="s">
        <v>2698</v>
      </c>
      <c r="C2101" s="0" t="s">
        <v>589</v>
      </c>
      <c r="D2101" s="0" t="s">
        <v>590</v>
      </c>
      <c r="E2101" s="291" t="n">
        <v>198.84</v>
      </c>
    </row>
    <row r="2102" customFormat="false" ht="15" hidden="false" customHeight="false" outlineLevel="0" collapsed="false">
      <c r="A2102" s="0" t="n">
        <v>10892</v>
      </c>
      <c r="B2102" s="0" t="s">
        <v>2699</v>
      </c>
      <c r="C2102" s="0" t="s">
        <v>589</v>
      </c>
      <c r="D2102" s="0" t="s">
        <v>597</v>
      </c>
      <c r="E2102" s="291" t="n">
        <v>235</v>
      </c>
    </row>
    <row r="2103" customFormat="false" ht="15" hidden="false" customHeight="false" outlineLevel="0" collapsed="false">
      <c r="A2103" s="0" t="n">
        <v>20977</v>
      </c>
      <c r="B2103" s="0" t="s">
        <v>2700</v>
      </c>
      <c r="C2103" s="0" t="s">
        <v>589</v>
      </c>
      <c r="D2103" s="0" t="s">
        <v>590</v>
      </c>
      <c r="E2103" s="291" t="n">
        <v>280.19</v>
      </c>
    </row>
    <row r="2104" customFormat="false" ht="15" hidden="false" customHeight="false" outlineLevel="0" collapsed="false">
      <c r="A2104" s="0" t="n">
        <v>3073</v>
      </c>
      <c r="B2104" s="0" t="s">
        <v>2701</v>
      </c>
      <c r="C2104" s="0" t="s">
        <v>589</v>
      </c>
      <c r="D2104" s="0" t="s">
        <v>592</v>
      </c>
      <c r="E2104" s="291" t="n">
        <v>244</v>
      </c>
    </row>
    <row r="2105" customFormat="false" ht="15" hidden="false" customHeight="false" outlineLevel="0" collapsed="false">
      <c r="A2105" s="0" t="n">
        <v>3068</v>
      </c>
      <c r="B2105" s="0" t="s">
        <v>2702</v>
      </c>
      <c r="C2105" s="0" t="s">
        <v>589</v>
      </c>
      <c r="D2105" s="0" t="s">
        <v>592</v>
      </c>
      <c r="E2105" s="291" t="n">
        <v>48.78</v>
      </c>
    </row>
    <row r="2106" customFormat="false" ht="15" hidden="false" customHeight="false" outlineLevel="0" collapsed="false">
      <c r="A2106" s="0" t="n">
        <v>3074</v>
      </c>
      <c r="B2106" s="0" t="s">
        <v>2703</v>
      </c>
      <c r="C2106" s="0" t="s">
        <v>589</v>
      </c>
      <c r="D2106" s="0" t="s">
        <v>592</v>
      </c>
      <c r="E2106" s="291" t="n">
        <v>154.04</v>
      </c>
    </row>
    <row r="2107" customFormat="false" ht="15" hidden="false" customHeight="false" outlineLevel="0" collapsed="false">
      <c r="A2107" s="0" t="n">
        <v>3076</v>
      </c>
      <c r="B2107" s="0" t="s">
        <v>2704</v>
      </c>
      <c r="C2107" s="0" t="s">
        <v>589</v>
      </c>
      <c r="D2107" s="0" t="s">
        <v>592</v>
      </c>
      <c r="E2107" s="291" t="n">
        <v>200.6</v>
      </c>
    </row>
    <row r="2108" customFormat="false" ht="15" hidden="false" customHeight="false" outlineLevel="0" collapsed="false">
      <c r="A2108" s="0" t="n">
        <v>3072</v>
      </c>
      <c r="B2108" s="0" t="s">
        <v>2705</v>
      </c>
      <c r="C2108" s="0" t="s">
        <v>589</v>
      </c>
      <c r="D2108" s="0" t="s">
        <v>592</v>
      </c>
      <c r="E2108" s="291" t="n">
        <v>50.53</v>
      </c>
    </row>
    <row r="2109" customFormat="false" ht="15" hidden="false" customHeight="false" outlineLevel="0" collapsed="false">
      <c r="A2109" s="0" t="n">
        <v>3075</v>
      </c>
      <c r="B2109" s="0" t="s">
        <v>2706</v>
      </c>
      <c r="C2109" s="0" t="s">
        <v>589</v>
      </c>
      <c r="D2109" s="0" t="s">
        <v>592</v>
      </c>
      <c r="E2109" s="291" t="n">
        <v>126.76</v>
      </c>
    </row>
    <row r="2110" customFormat="false" ht="15" hidden="false" customHeight="false" outlineLevel="0" collapsed="false">
      <c r="A2110" s="0" t="n">
        <v>10780</v>
      </c>
      <c r="B2110" s="0" t="s">
        <v>2707</v>
      </c>
      <c r="C2110" s="0" t="s">
        <v>589</v>
      </c>
      <c r="D2110" s="0" t="s">
        <v>592</v>
      </c>
      <c r="E2110" s="291" t="n">
        <v>10.71</v>
      </c>
    </row>
    <row r="2111" customFormat="false" ht="15" hidden="false" customHeight="false" outlineLevel="0" collapsed="false">
      <c r="A2111" s="0" t="n">
        <v>10781</v>
      </c>
      <c r="B2111" s="0" t="s">
        <v>2708</v>
      </c>
      <c r="C2111" s="0" t="s">
        <v>589</v>
      </c>
      <c r="D2111" s="0" t="s">
        <v>592</v>
      </c>
      <c r="E2111" s="291" t="n">
        <v>17.19</v>
      </c>
    </row>
    <row r="2112" customFormat="false" ht="15" hidden="false" customHeight="false" outlineLevel="0" collapsed="false">
      <c r="A2112" s="0" t="n">
        <v>20106</v>
      </c>
      <c r="B2112" s="0" t="s">
        <v>2709</v>
      </c>
      <c r="C2112" s="0" t="s">
        <v>589</v>
      </c>
      <c r="D2112" s="0" t="s">
        <v>592</v>
      </c>
      <c r="E2112" s="291" t="n">
        <v>5.66</v>
      </c>
    </row>
    <row r="2113" customFormat="false" ht="15" hidden="false" customHeight="false" outlineLevel="0" collapsed="false">
      <c r="A2113" s="0" t="n">
        <v>20107</v>
      </c>
      <c r="B2113" s="0" t="s">
        <v>2710</v>
      </c>
      <c r="C2113" s="0" t="s">
        <v>589</v>
      </c>
      <c r="D2113" s="0" t="s">
        <v>592</v>
      </c>
      <c r="E2113" s="291" t="n">
        <v>6.49</v>
      </c>
    </row>
    <row r="2114" customFormat="false" ht="15" hidden="false" customHeight="false" outlineLevel="0" collapsed="false">
      <c r="A2114" s="0" t="n">
        <v>20108</v>
      </c>
      <c r="B2114" s="0" t="s">
        <v>2711</v>
      </c>
      <c r="C2114" s="0" t="s">
        <v>589</v>
      </c>
      <c r="D2114" s="0" t="s">
        <v>592</v>
      </c>
      <c r="E2114" s="291" t="n">
        <v>8.57</v>
      </c>
    </row>
    <row r="2115" customFormat="false" ht="15" hidden="false" customHeight="false" outlineLevel="0" collapsed="false">
      <c r="A2115" s="0" t="n">
        <v>20109</v>
      </c>
      <c r="B2115" s="0" t="s">
        <v>2712</v>
      </c>
      <c r="C2115" s="0" t="s">
        <v>589</v>
      </c>
      <c r="D2115" s="0" t="s">
        <v>592</v>
      </c>
      <c r="E2115" s="291" t="n">
        <v>10.71</v>
      </c>
    </row>
    <row r="2116" customFormat="false" ht="15" hidden="false" customHeight="false" outlineLevel="0" collapsed="false">
      <c r="A2116" s="0" t="n">
        <v>43612</v>
      </c>
      <c r="B2116" s="0" t="s">
        <v>2713</v>
      </c>
      <c r="C2116" s="0" t="s">
        <v>2042</v>
      </c>
      <c r="D2116" s="0" t="s">
        <v>590</v>
      </c>
      <c r="E2116" s="291" t="n">
        <v>116.46</v>
      </c>
    </row>
    <row r="2117" customFormat="false" ht="15" hidden="false" customHeight="false" outlineLevel="0" collapsed="false">
      <c r="A2117" s="0" t="n">
        <v>43613</v>
      </c>
      <c r="B2117" s="0" t="s">
        <v>2714</v>
      </c>
      <c r="C2117" s="0" t="s">
        <v>2042</v>
      </c>
      <c r="D2117" s="0" t="s">
        <v>590</v>
      </c>
      <c r="E2117" s="291" t="n">
        <v>96.42</v>
      </c>
    </row>
    <row r="2118" customFormat="false" ht="15" hidden="false" customHeight="false" outlineLevel="0" collapsed="false">
      <c r="A2118" s="0" t="n">
        <v>11480</v>
      </c>
      <c r="B2118" s="0" t="s">
        <v>2715</v>
      </c>
      <c r="C2118" s="0" t="s">
        <v>2042</v>
      </c>
      <c r="D2118" s="0" t="s">
        <v>590</v>
      </c>
      <c r="E2118" s="291" t="n">
        <v>147.97</v>
      </c>
    </row>
    <row r="2119" customFormat="false" ht="15" hidden="false" customHeight="false" outlineLevel="0" collapsed="false">
      <c r="A2119" s="0" t="n">
        <v>11469</v>
      </c>
      <c r="B2119" s="0" t="s">
        <v>2716</v>
      </c>
      <c r="C2119" s="0" t="s">
        <v>589</v>
      </c>
      <c r="D2119" s="0" t="s">
        <v>590</v>
      </c>
      <c r="E2119" s="291" t="n">
        <v>15.79</v>
      </c>
    </row>
    <row r="2120" customFormat="false" ht="15" hidden="false" customHeight="false" outlineLevel="0" collapsed="false">
      <c r="A2120" s="0" t="n">
        <v>11468</v>
      </c>
      <c r="B2120" s="0" t="s">
        <v>2717</v>
      </c>
      <c r="C2120" s="0" t="s">
        <v>589</v>
      </c>
      <c r="D2120" s="0" t="s">
        <v>590</v>
      </c>
      <c r="E2120" s="291" t="n">
        <v>15.8</v>
      </c>
    </row>
    <row r="2121" customFormat="false" ht="15" hidden="false" customHeight="false" outlineLevel="0" collapsed="false">
      <c r="A2121" s="0" t="n">
        <v>11484</v>
      </c>
      <c r="B2121" s="0" t="s">
        <v>2718</v>
      </c>
      <c r="C2121" s="0" t="s">
        <v>589</v>
      </c>
      <c r="D2121" s="0" t="s">
        <v>590</v>
      </c>
      <c r="E2121" s="291" t="n">
        <v>69.42</v>
      </c>
    </row>
    <row r="2122" customFormat="false" ht="15" hidden="false" customHeight="false" outlineLevel="0" collapsed="false">
      <c r="A2122" s="0" t="n">
        <v>38155</v>
      </c>
      <c r="B2122" s="0" t="s">
        <v>2719</v>
      </c>
      <c r="C2122" s="0" t="s">
        <v>589</v>
      </c>
      <c r="D2122" s="0" t="s">
        <v>590</v>
      </c>
      <c r="E2122" s="291" t="n">
        <v>107.78</v>
      </c>
    </row>
    <row r="2123" customFormat="false" ht="15" hidden="false" customHeight="false" outlineLevel="0" collapsed="false">
      <c r="A2123" s="0" t="n">
        <v>11467</v>
      </c>
      <c r="B2123" s="0" t="s">
        <v>2720</v>
      </c>
      <c r="C2123" s="0" t="s">
        <v>589</v>
      </c>
      <c r="D2123" s="0" t="s">
        <v>590</v>
      </c>
      <c r="E2123" s="291" t="n">
        <v>24.63</v>
      </c>
    </row>
    <row r="2124" customFormat="false" ht="15" hidden="false" customHeight="false" outlineLevel="0" collapsed="false">
      <c r="A2124" s="0" t="n">
        <v>38153</v>
      </c>
      <c r="B2124" s="0" t="s">
        <v>2721</v>
      </c>
      <c r="C2124" s="0" t="s">
        <v>2042</v>
      </c>
      <c r="D2124" s="0" t="s">
        <v>590</v>
      </c>
      <c r="E2124" s="291" t="n">
        <v>62.91</v>
      </c>
    </row>
    <row r="2125" customFormat="false" ht="15" hidden="false" customHeight="false" outlineLevel="0" collapsed="false">
      <c r="A2125" s="0" t="n">
        <v>43607</v>
      </c>
      <c r="B2125" s="0" t="s">
        <v>2722</v>
      </c>
      <c r="C2125" s="0" t="s">
        <v>2042</v>
      </c>
      <c r="D2125" s="0" t="s">
        <v>590</v>
      </c>
      <c r="E2125" s="291" t="n">
        <v>118.98</v>
      </c>
    </row>
    <row r="2126" customFormat="false" ht="15" hidden="false" customHeight="false" outlineLevel="0" collapsed="false">
      <c r="A2126" s="0" t="n">
        <v>3080</v>
      </c>
      <c r="B2126" s="0" t="s">
        <v>2723</v>
      </c>
      <c r="C2126" s="0" t="s">
        <v>2042</v>
      </c>
      <c r="D2126" s="0" t="s">
        <v>597</v>
      </c>
      <c r="E2126" s="291" t="n">
        <v>80</v>
      </c>
    </row>
    <row r="2127" customFormat="false" ht="15" hidden="false" customHeight="false" outlineLevel="0" collapsed="false">
      <c r="A2127" s="0" t="n">
        <v>3081</v>
      </c>
      <c r="B2127" s="0" t="s">
        <v>2724</v>
      </c>
      <c r="C2127" s="0" t="s">
        <v>2042</v>
      </c>
      <c r="D2127" s="0" t="s">
        <v>590</v>
      </c>
      <c r="E2127" s="291" t="n">
        <v>158.28</v>
      </c>
    </row>
    <row r="2128" customFormat="false" ht="15" hidden="false" customHeight="false" outlineLevel="0" collapsed="false">
      <c r="A2128" s="0" t="n">
        <v>3090</v>
      </c>
      <c r="B2128" s="0" t="s">
        <v>2725</v>
      </c>
      <c r="C2128" s="0" t="s">
        <v>2042</v>
      </c>
      <c r="D2128" s="0" t="s">
        <v>590</v>
      </c>
      <c r="E2128" s="291" t="n">
        <v>71.4</v>
      </c>
    </row>
    <row r="2129" customFormat="false" ht="15" hidden="false" customHeight="false" outlineLevel="0" collapsed="false">
      <c r="A2129" s="0" t="n">
        <v>43611</v>
      </c>
      <c r="B2129" s="0" t="s">
        <v>2726</v>
      </c>
      <c r="C2129" s="0" t="s">
        <v>2042</v>
      </c>
      <c r="D2129" s="0" t="s">
        <v>590</v>
      </c>
      <c r="E2129" s="291" t="n">
        <v>118.49</v>
      </c>
    </row>
    <row r="2130" customFormat="false" ht="15" hidden="false" customHeight="false" outlineLevel="0" collapsed="false">
      <c r="A2130" s="0" t="n">
        <v>3103</v>
      </c>
      <c r="B2130" s="0" t="s">
        <v>2727</v>
      </c>
      <c r="C2130" s="0" t="s">
        <v>589</v>
      </c>
      <c r="D2130" s="0" t="s">
        <v>590</v>
      </c>
      <c r="E2130" s="291" t="n">
        <v>59.2</v>
      </c>
    </row>
    <row r="2131" customFormat="false" ht="15" hidden="false" customHeight="false" outlineLevel="0" collapsed="false">
      <c r="A2131" s="0" t="n">
        <v>3097</v>
      </c>
      <c r="B2131" s="0" t="s">
        <v>2728</v>
      </c>
      <c r="C2131" s="0" t="s">
        <v>2042</v>
      </c>
      <c r="D2131" s="0" t="s">
        <v>590</v>
      </c>
      <c r="E2131" s="291" t="n">
        <v>89.57</v>
      </c>
    </row>
    <row r="2132" customFormat="false" ht="15" hidden="false" customHeight="false" outlineLevel="0" collapsed="false">
      <c r="A2132" s="0" t="n">
        <v>3099</v>
      </c>
      <c r="B2132" s="0" t="s">
        <v>2729</v>
      </c>
      <c r="C2132" s="0" t="s">
        <v>2042</v>
      </c>
      <c r="D2132" s="0" t="s">
        <v>590</v>
      </c>
      <c r="E2132" s="291" t="n">
        <v>143.42</v>
      </c>
    </row>
    <row r="2133" customFormat="false" ht="15" hidden="false" customHeight="false" outlineLevel="0" collapsed="false">
      <c r="A2133" s="0" t="n">
        <v>38151</v>
      </c>
      <c r="B2133" s="0" t="s">
        <v>2730</v>
      </c>
      <c r="C2133" s="0" t="s">
        <v>2042</v>
      </c>
      <c r="D2133" s="0" t="s">
        <v>590</v>
      </c>
      <c r="E2133" s="291" t="n">
        <v>103.98</v>
      </c>
    </row>
    <row r="2134" customFormat="false" ht="15" hidden="false" customHeight="false" outlineLevel="0" collapsed="false">
      <c r="A2134" s="0" t="n">
        <v>38152</v>
      </c>
      <c r="B2134" s="0" t="s">
        <v>2731</v>
      </c>
      <c r="C2134" s="0" t="s">
        <v>2042</v>
      </c>
      <c r="D2134" s="0" t="s">
        <v>590</v>
      </c>
      <c r="E2134" s="291" t="n">
        <v>167.73</v>
      </c>
    </row>
    <row r="2135" customFormat="false" ht="15" hidden="false" customHeight="false" outlineLevel="0" collapsed="false">
      <c r="A2135" s="0" t="n">
        <v>43610</v>
      </c>
      <c r="B2135" s="0" t="s">
        <v>2732</v>
      </c>
      <c r="C2135" s="0" t="s">
        <v>2042</v>
      </c>
      <c r="D2135" s="0" t="s">
        <v>590</v>
      </c>
      <c r="E2135" s="291" t="n">
        <v>88.87</v>
      </c>
    </row>
    <row r="2136" customFormat="false" ht="15" hidden="false" customHeight="false" outlineLevel="0" collapsed="false">
      <c r="A2136" s="0" t="n">
        <v>3093</v>
      </c>
      <c r="B2136" s="0" t="s">
        <v>2733</v>
      </c>
      <c r="C2136" s="0" t="s">
        <v>2042</v>
      </c>
      <c r="D2136" s="0" t="s">
        <v>590</v>
      </c>
      <c r="E2136" s="291" t="n">
        <v>143.42</v>
      </c>
    </row>
    <row r="2137" customFormat="false" ht="15" hidden="false" customHeight="false" outlineLevel="0" collapsed="false">
      <c r="A2137" s="0" t="n">
        <v>38165</v>
      </c>
      <c r="B2137" s="0" t="s">
        <v>2734</v>
      </c>
      <c r="C2137" s="0" t="s">
        <v>2042</v>
      </c>
      <c r="D2137" s="0" t="s">
        <v>590</v>
      </c>
      <c r="E2137" s="291" t="n">
        <v>64.8</v>
      </c>
    </row>
    <row r="2138" customFormat="false" ht="15" hidden="false" customHeight="false" outlineLevel="0" collapsed="false">
      <c r="A2138" s="0" t="n">
        <v>38177</v>
      </c>
      <c r="B2138" s="0" t="s">
        <v>2735</v>
      </c>
      <c r="C2138" s="0" t="s">
        <v>589</v>
      </c>
      <c r="D2138" s="0" t="s">
        <v>590</v>
      </c>
      <c r="E2138" s="291" t="n">
        <v>19.25</v>
      </c>
    </row>
    <row r="2139" customFormat="false" ht="15" hidden="false" customHeight="false" outlineLevel="0" collapsed="false">
      <c r="A2139" s="0" t="n">
        <v>11458</v>
      </c>
      <c r="B2139" s="0" t="s">
        <v>2736</v>
      </c>
      <c r="C2139" s="0" t="s">
        <v>589</v>
      </c>
      <c r="D2139" s="0" t="s">
        <v>590</v>
      </c>
      <c r="E2139" s="291" t="n">
        <v>22.99</v>
      </c>
    </row>
    <row r="2140" customFormat="false" ht="15" hidden="false" customHeight="false" outlineLevel="0" collapsed="false">
      <c r="A2140" s="0" t="n">
        <v>3108</v>
      </c>
      <c r="B2140" s="0" t="s">
        <v>2737</v>
      </c>
      <c r="C2140" s="0" t="s">
        <v>589</v>
      </c>
      <c r="D2140" s="0" t="s">
        <v>590</v>
      </c>
      <c r="E2140" s="291" t="n">
        <v>97.72</v>
      </c>
    </row>
    <row r="2141" customFormat="false" ht="15" hidden="false" customHeight="false" outlineLevel="0" collapsed="false">
      <c r="A2141" s="0" t="n">
        <v>3105</v>
      </c>
      <c r="B2141" s="0" t="s">
        <v>2738</v>
      </c>
      <c r="C2141" s="0" t="s">
        <v>589</v>
      </c>
      <c r="D2141" s="0" t="s">
        <v>590</v>
      </c>
      <c r="E2141" s="291" t="n">
        <v>127.81</v>
      </c>
    </row>
    <row r="2142" customFormat="false" ht="15" hidden="false" customHeight="false" outlineLevel="0" collapsed="false">
      <c r="A2142" s="0" t="n">
        <v>38178</v>
      </c>
      <c r="B2142" s="0" t="s">
        <v>2739</v>
      </c>
      <c r="C2142" s="0" t="s">
        <v>589</v>
      </c>
      <c r="D2142" s="0" t="s">
        <v>590</v>
      </c>
      <c r="E2142" s="291" t="n">
        <v>21.18</v>
      </c>
    </row>
    <row r="2143" customFormat="false" ht="15" hidden="false" customHeight="false" outlineLevel="0" collapsed="false">
      <c r="A2143" s="0" t="n">
        <v>43575</v>
      </c>
      <c r="B2143" s="0" t="s">
        <v>2740</v>
      </c>
      <c r="C2143" s="0" t="s">
        <v>589</v>
      </c>
      <c r="D2143" s="0" t="s">
        <v>590</v>
      </c>
      <c r="E2143" s="291" t="n">
        <v>45.9</v>
      </c>
    </row>
    <row r="2144" customFormat="false" ht="15" hidden="false" customHeight="false" outlineLevel="0" collapsed="false">
      <c r="A2144" s="0" t="n">
        <v>43577</v>
      </c>
      <c r="B2144" s="0" t="s">
        <v>2741</v>
      </c>
      <c r="C2144" s="0" t="s">
        <v>589</v>
      </c>
      <c r="D2144" s="0" t="s">
        <v>590</v>
      </c>
      <c r="E2144" s="291" t="n">
        <v>79.8</v>
      </c>
    </row>
    <row r="2145" customFormat="false" ht="15" hidden="false" customHeight="false" outlineLevel="0" collapsed="false">
      <c r="A2145" s="0" t="n">
        <v>43458</v>
      </c>
      <c r="B2145" s="0" t="s">
        <v>2742</v>
      </c>
      <c r="C2145" s="0" t="s">
        <v>754</v>
      </c>
      <c r="D2145" s="0" t="s">
        <v>597</v>
      </c>
      <c r="E2145" s="291" t="n">
        <v>0.05</v>
      </c>
    </row>
    <row r="2146" customFormat="false" ht="15" hidden="false" customHeight="false" outlineLevel="0" collapsed="false">
      <c r="A2146" s="0" t="n">
        <v>43470</v>
      </c>
      <c r="B2146" s="0" t="s">
        <v>2743</v>
      </c>
      <c r="C2146" s="0" t="s">
        <v>756</v>
      </c>
      <c r="D2146" s="0" t="s">
        <v>597</v>
      </c>
      <c r="E2146" s="291" t="n">
        <v>9.21</v>
      </c>
    </row>
    <row r="2147" customFormat="false" ht="15" hidden="false" customHeight="false" outlineLevel="0" collapsed="false">
      <c r="A2147" s="0" t="n">
        <v>43459</v>
      </c>
      <c r="B2147" s="0" t="s">
        <v>2744</v>
      </c>
      <c r="C2147" s="0" t="s">
        <v>754</v>
      </c>
      <c r="D2147" s="0" t="s">
        <v>597</v>
      </c>
      <c r="E2147" s="291" t="n">
        <v>0.45</v>
      </c>
    </row>
    <row r="2148" customFormat="false" ht="15" hidden="false" customHeight="false" outlineLevel="0" collapsed="false">
      <c r="A2148" s="0" t="n">
        <v>43471</v>
      </c>
      <c r="B2148" s="0" t="s">
        <v>2745</v>
      </c>
      <c r="C2148" s="0" t="s">
        <v>756</v>
      </c>
      <c r="D2148" s="0" t="s">
        <v>597</v>
      </c>
      <c r="E2148" s="291" t="n">
        <v>84.46</v>
      </c>
    </row>
    <row r="2149" customFormat="false" ht="15" hidden="false" customHeight="false" outlineLevel="0" collapsed="false">
      <c r="A2149" s="0" t="n">
        <v>43460</v>
      </c>
      <c r="B2149" s="0" t="s">
        <v>2746</v>
      </c>
      <c r="C2149" s="0" t="s">
        <v>754</v>
      </c>
      <c r="D2149" s="0" t="s">
        <v>597</v>
      </c>
      <c r="E2149" s="291" t="n">
        <v>0.78</v>
      </c>
    </row>
    <row r="2150" customFormat="false" ht="15" hidden="false" customHeight="false" outlineLevel="0" collapsed="false">
      <c r="A2150" s="0" t="n">
        <v>43472</v>
      </c>
      <c r="B2150" s="0" t="s">
        <v>2747</v>
      </c>
      <c r="C2150" s="0" t="s">
        <v>756</v>
      </c>
      <c r="D2150" s="0" t="s">
        <v>597</v>
      </c>
      <c r="E2150" s="291" t="n">
        <v>147.23</v>
      </c>
    </row>
    <row r="2151" customFormat="false" ht="15" hidden="false" customHeight="false" outlineLevel="0" collapsed="false">
      <c r="A2151" s="0" t="n">
        <v>43461</v>
      </c>
      <c r="B2151" s="0" t="s">
        <v>2748</v>
      </c>
      <c r="C2151" s="0" t="s">
        <v>754</v>
      </c>
      <c r="D2151" s="0" t="s">
        <v>597</v>
      </c>
      <c r="E2151" s="291" t="n">
        <v>0.32</v>
      </c>
    </row>
    <row r="2152" customFormat="false" ht="15" hidden="false" customHeight="false" outlineLevel="0" collapsed="false">
      <c r="A2152" s="0" t="n">
        <v>43473</v>
      </c>
      <c r="B2152" s="0" t="s">
        <v>2749</v>
      </c>
      <c r="C2152" s="0" t="s">
        <v>756</v>
      </c>
      <c r="D2152" s="0" t="s">
        <v>597</v>
      </c>
      <c r="E2152" s="291" t="n">
        <v>60.93</v>
      </c>
    </row>
    <row r="2153" customFormat="false" ht="15" hidden="false" customHeight="false" outlineLevel="0" collapsed="false">
      <c r="A2153" s="0" t="n">
        <v>43463</v>
      </c>
      <c r="B2153" s="0" t="s">
        <v>2750</v>
      </c>
      <c r="C2153" s="0" t="s">
        <v>754</v>
      </c>
      <c r="D2153" s="0" t="s">
        <v>597</v>
      </c>
      <c r="E2153" s="291" t="n">
        <v>0.1</v>
      </c>
    </row>
    <row r="2154" customFormat="false" ht="15" hidden="false" customHeight="false" outlineLevel="0" collapsed="false">
      <c r="A2154" s="0" t="n">
        <v>43475</v>
      </c>
      <c r="B2154" s="0" t="s">
        <v>2751</v>
      </c>
      <c r="C2154" s="0" t="s">
        <v>756</v>
      </c>
      <c r="D2154" s="0" t="s">
        <v>597</v>
      </c>
      <c r="E2154" s="291" t="n">
        <v>18.58</v>
      </c>
    </row>
    <row r="2155" customFormat="false" ht="15" hidden="false" customHeight="false" outlineLevel="0" collapsed="false">
      <c r="A2155" s="0" t="n">
        <v>43462</v>
      </c>
      <c r="B2155" s="0" t="s">
        <v>2752</v>
      </c>
      <c r="C2155" s="0" t="s">
        <v>754</v>
      </c>
      <c r="D2155" s="0" t="s">
        <v>597</v>
      </c>
      <c r="E2155" s="291" t="n">
        <v>0.01</v>
      </c>
    </row>
    <row r="2156" customFormat="false" ht="15" hidden="false" customHeight="false" outlineLevel="0" collapsed="false">
      <c r="A2156" s="0" t="n">
        <v>43474</v>
      </c>
      <c r="B2156" s="0" t="s">
        <v>2753</v>
      </c>
      <c r="C2156" s="0" t="s">
        <v>756</v>
      </c>
      <c r="D2156" s="0" t="s">
        <v>597</v>
      </c>
      <c r="E2156" s="291" t="n">
        <v>1.9</v>
      </c>
    </row>
    <row r="2157" customFormat="false" ht="15" hidden="false" customHeight="false" outlineLevel="0" collapsed="false">
      <c r="A2157" s="0" t="n">
        <v>43464</v>
      </c>
      <c r="B2157" s="0" t="s">
        <v>2754</v>
      </c>
      <c r="C2157" s="0" t="s">
        <v>754</v>
      </c>
      <c r="D2157" s="0" t="s">
        <v>597</v>
      </c>
      <c r="E2157" s="291" t="n">
        <v>0.01</v>
      </c>
    </row>
    <row r="2158" customFormat="false" ht="15" hidden="false" customHeight="false" outlineLevel="0" collapsed="false">
      <c r="A2158" s="0" t="n">
        <v>43476</v>
      </c>
      <c r="B2158" s="0" t="s">
        <v>2755</v>
      </c>
      <c r="C2158" s="0" t="s">
        <v>756</v>
      </c>
      <c r="D2158" s="0" t="s">
        <v>597</v>
      </c>
      <c r="E2158" s="291" t="n">
        <v>0.01</v>
      </c>
    </row>
    <row r="2159" customFormat="false" ht="15" hidden="false" customHeight="false" outlineLevel="0" collapsed="false">
      <c r="A2159" s="0" t="n">
        <v>43465</v>
      </c>
      <c r="B2159" s="0" t="s">
        <v>2756</v>
      </c>
      <c r="C2159" s="0" t="s">
        <v>754</v>
      </c>
      <c r="D2159" s="0" t="s">
        <v>597</v>
      </c>
      <c r="E2159" s="291" t="n">
        <v>0.74</v>
      </c>
    </row>
    <row r="2160" customFormat="false" ht="15" hidden="false" customHeight="false" outlineLevel="0" collapsed="false">
      <c r="A2160" s="0" t="n">
        <v>43477</v>
      </c>
      <c r="B2160" s="0" t="s">
        <v>2757</v>
      </c>
      <c r="C2160" s="0" t="s">
        <v>756</v>
      </c>
      <c r="D2160" s="0" t="s">
        <v>597</v>
      </c>
      <c r="E2160" s="291" t="n">
        <v>139.44</v>
      </c>
    </row>
    <row r="2161" customFormat="false" ht="15" hidden="false" customHeight="false" outlineLevel="0" collapsed="false">
      <c r="A2161" s="0" t="n">
        <v>43466</v>
      </c>
      <c r="B2161" s="0" t="s">
        <v>2758</v>
      </c>
      <c r="C2161" s="0" t="s">
        <v>754</v>
      </c>
      <c r="D2161" s="0" t="s">
        <v>597</v>
      </c>
      <c r="E2161" s="291" t="n">
        <v>1.48</v>
      </c>
    </row>
    <row r="2162" customFormat="false" ht="15" hidden="false" customHeight="false" outlineLevel="0" collapsed="false">
      <c r="A2162" s="0" t="n">
        <v>43478</v>
      </c>
      <c r="B2162" s="0" t="s">
        <v>2759</v>
      </c>
      <c r="C2162" s="0" t="s">
        <v>756</v>
      </c>
      <c r="D2162" s="0" t="s">
        <v>597</v>
      </c>
      <c r="E2162" s="291" t="n">
        <v>279.09</v>
      </c>
    </row>
    <row r="2163" customFormat="false" ht="15" hidden="false" customHeight="false" outlineLevel="0" collapsed="false">
      <c r="A2163" s="0" t="n">
        <v>43467</v>
      </c>
      <c r="B2163" s="0" t="s">
        <v>2760</v>
      </c>
      <c r="C2163" s="0" t="s">
        <v>754</v>
      </c>
      <c r="D2163" s="0" t="s">
        <v>597</v>
      </c>
      <c r="E2163" s="291" t="n">
        <v>0.56</v>
      </c>
    </row>
    <row r="2164" customFormat="false" ht="15" hidden="false" customHeight="false" outlineLevel="0" collapsed="false">
      <c r="A2164" s="0" t="n">
        <v>43479</v>
      </c>
      <c r="B2164" s="0" t="s">
        <v>2761</v>
      </c>
      <c r="C2164" s="0" t="s">
        <v>756</v>
      </c>
      <c r="D2164" s="0" t="s">
        <v>597</v>
      </c>
      <c r="E2164" s="291" t="n">
        <v>106.33</v>
      </c>
    </row>
    <row r="2165" customFormat="false" ht="15" hidden="false" customHeight="false" outlineLevel="0" collapsed="false">
      <c r="A2165" s="0" t="n">
        <v>43468</v>
      </c>
      <c r="B2165" s="0" t="s">
        <v>2762</v>
      </c>
      <c r="C2165" s="0" t="s">
        <v>754</v>
      </c>
      <c r="D2165" s="0" t="s">
        <v>597</v>
      </c>
      <c r="E2165" s="291" t="n">
        <v>1.07</v>
      </c>
    </row>
    <row r="2166" customFormat="false" ht="15" hidden="false" customHeight="false" outlineLevel="0" collapsed="false">
      <c r="A2166" s="0" t="n">
        <v>43480</v>
      </c>
      <c r="B2166" s="0" t="s">
        <v>2763</v>
      </c>
      <c r="C2166" s="0" t="s">
        <v>756</v>
      </c>
      <c r="D2166" s="0" t="s">
        <v>597</v>
      </c>
      <c r="E2166" s="291" t="n">
        <v>201.56</v>
      </c>
    </row>
    <row r="2167" customFormat="false" ht="15" hidden="false" customHeight="false" outlineLevel="0" collapsed="false">
      <c r="A2167" s="0" t="n">
        <v>43469</v>
      </c>
      <c r="B2167" s="0" t="s">
        <v>2764</v>
      </c>
      <c r="C2167" s="0" t="s">
        <v>754</v>
      </c>
      <c r="D2167" s="0" t="s">
        <v>597</v>
      </c>
      <c r="E2167" s="291" t="n">
        <v>0.07</v>
      </c>
    </row>
    <row r="2168" customFormat="false" ht="15" hidden="false" customHeight="false" outlineLevel="0" collapsed="false">
      <c r="A2168" s="0" t="n">
        <v>43481</v>
      </c>
      <c r="B2168" s="0" t="s">
        <v>2765</v>
      </c>
      <c r="C2168" s="0" t="s">
        <v>756</v>
      </c>
      <c r="D2168" s="0" t="s">
        <v>597</v>
      </c>
      <c r="E2168" s="291" t="n">
        <v>13.21</v>
      </c>
    </row>
    <row r="2169" customFormat="false" ht="15" hidden="false" customHeight="false" outlineLevel="0" collapsed="false">
      <c r="A2169" s="0" t="n">
        <v>3119</v>
      </c>
      <c r="B2169" s="0" t="s">
        <v>2766</v>
      </c>
      <c r="C2169" s="0" t="s">
        <v>589</v>
      </c>
      <c r="D2169" s="0" t="s">
        <v>590</v>
      </c>
      <c r="E2169" s="291" t="n">
        <v>2.49</v>
      </c>
    </row>
    <row r="2170" customFormat="false" ht="15" hidden="false" customHeight="false" outlineLevel="0" collapsed="false">
      <c r="A2170" s="0" t="n">
        <v>3122</v>
      </c>
      <c r="B2170" s="0" t="s">
        <v>2767</v>
      </c>
      <c r="C2170" s="0" t="s">
        <v>589</v>
      </c>
      <c r="D2170" s="0" t="s">
        <v>590</v>
      </c>
      <c r="E2170" s="291" t="n">
        <v>5.06</v>
      </c>
    </row>
    <row r="2171" customFormat="false" ht="15" hidden="false" customHeight="false" outlineLevel="0" collapsed="false">
      <c r="A2171" s="0" t="n">
        <v>3121</v>
      </c>
      <c r="B2171" s="0" t="s">
        <v>2768</v>
      </c>
      <c r="C2171" s="0" t="s">
        <v>589</v>
      </c>
      <c r="D2171" s="0" t="s">
        <v>590</v>
      </c>
      <c r="E2171" s="291" t="n">
        <v>5.74</v>
      </c>
    </row>
    <row r="2172" customFormat="false" ht="15" hidden="false" customHeight="false" outlineLevel="0" collapsed="false">
      <c r="A2172" s="0" t="n">
        <v>3120</v>
      </c>
      <c r="B2172" s="0" t="s">
        <v>2769</v>
      </c>
      <c r="C2172" s="0" t="s">
        <v>589</v>
      </c>
      <c r="D2172" s="0" t="s">
        <v>590</v>
      </c>
      <c r="E2172" s="291" t="n">
        <v>10.88</v>
      </c>
    </row>
    <row r="2173" customFormat="false" ht="15" hidden="false" customHeight="false" outlineLevel="0" collapsed="false">
      <c r="A2173" s="0" t="n">
        <v>11455</v>
      </c>
      <c r="B2173" s="0" t="s">
        <v>2770</v>
      </c>
      <c r="C2173" s="0" t="s">
        <v>589</v>
      </c>
      <c r="D2173" s="0" t="s">
        <v>590</v>
      </c>
      <c r="E2173" s="291" t="n">
        <v>15.74</v>
      </c>
    </row>
    <row r="2174" customFormat="false" ht="15" hidden="false" customHeight="false" outlineLevel="0" collapsed="false">
      <c r="A2174" s="0" t="n">
        <v>11456</v>
      </c>
      <c r="B2174" s="0" t="s">
        <v>2771</v>
      </c>
      <c r="C2174" s="0" t="s">
        <v>589</v>
      </c>
      <c r="D2174" s="0" t="s">
        <v>590</v>
      </c>
      <c r="E2174" s="291" t="n">
        <v>18.81</v>
      </c>
    </row>
    <row r="2175" customFormat="false" ht="15" hidden="false" customHeight="false" outlineLevel="0" collapsed="false">
      <c r="A2175" s="0" t="n">
        <v>3107</v>
      </c>
      <c r="B2175" s="0" t="s">
        <v>2772</v>
      </c>
      <c r="C2175" s="0" t="s">
        <v>589</v>
      </c>
      <c r="D2175" s="0" t="s">
        <v>590</v>
      </c>
      <c r="E2175" s="291" t="n">
        <v>7.93</v>
      </c>
    </row>
    <row r="2176" customFormat="false" ht="15" hidden="false" customHeight="false" outlineLevel="0" collapsed="false">
      <c r="A2176" s="0" t="n">
        <v>43583</v>
      </c>
      <c r="B2176" s="0" t="s">
        <v>2773</v>
      </c>
      <c r="C2176" s="0" t="s">
        <v>589</v>
      </c>
      <c r="D2176" s="0" t="s">
        <v>590</v>
      </c>
      <c r="E2176" s="291" t="n">
        <v>8.95</v>
      </c>
    </row>
    <row r="2177" customFormat="false" ht="15" hidden="false" customHeight="false" outlineLevel="0" collapsed="false">
      <c r="A2177" s="0" t="n">
        <v>43586</v>
      </c>
      <c r="B2177" s="0" t="s">
        <v>2774</v>
      </c>
      <c r="C2177" s="0" t="s">
        <v>589</v>
      </c>
      <c r="D2177" s="0" t="s">
        <v>590</v>
      </c>
      <c r="E2177" s="291" t="n">
        <v>9.17</v>
      </c>
    </row>
    <row r="2178" customFormat="false" ht="15" hidden="false" customHeight="false" outlineLevel="0" collapsed="false">
      <c r="A2178" s="0" t="n">
        <v>11461</v>
      </c>
      <c r="B2178" s="0" t="s">
        <v>2775</v>
      </c>
      <c r="C2178" s="0" t="s">
        <v>589</v>
      </c>
      <c r="D2178" s="0" t="s">
        <v>590</v>
      </c>
      <c r="E2178" s="291" t="n">
        <v>9.99</v>
      </c>
    </row>
    <row r="2179" customFormat="false" ht="15" hidden="false" customHeight="false" outlineLevel="0" collapsed="false">
      <c r="A2179" s="0" t="n">
        <v>43587</v>
      </c>
      <c r="B2179" s="0" t="s">
        <v>2776</v>
      </c>
      <c r="C2179" s="0" t="s">
        <v>589</v>
      </c>
      <c r="D2179" s="0" t="s">
        <v>590</v>
      </c>
      <c r="E2179" s="291" t="n">
        <v>11.53</v>
      </c>
    </row>
    <row r="2180" customFormat="false" ht="15" hidden="false" customHeight="false" outlineLevel="0" collapsed="false">
      <c r="A2180" s="0" t="n">
        <v>3106</v>
      </c>
      <c r="B2180" s="0" t="s">
        <v>2777</v>
      </c>
      <c r="C2180" s="0" t="s">
        <v>589</v>
      </c>
      <c r="D2180" s="0" t="s">
        <v>590</v>
      </c>
      <c r="E2180" s="291" t="n">
        <v>14.63</v>
      </c>
    </row>
    <row r="2181" customFormat="false" ht="15" hidden="false" customHeight="false" outlineLevel="0" collapsed="false">
      <c r="A2181" s="0" t="n">
        <v>44539</v>
      </c>
      <c r="B2181" s="0" t="s">
        <v>2778</v>
      </c>
      <c r="C2181" s="0" t="s">
        <v>640</v>
      </c>
      <c r="D2181" s="0" t="s">
        <v>590</v>
      </c>
      <c r="E2181" s="291" t="n">
        <v>4.36</v>
      </c>
    </row>
    <row r="2182" customFormat="false" ht="15" hidden="false" customHeight="false" outlineLevel="0" collapsed="false">
      <c r="A2182" s="0" t="n">
        <v>3123</v>
      </c>
      <c r="B2182" s="0" t="s">
        <v>2779</v>
      </c>
      <c r="C2182" s="0" t="s">
        <v>640</v>
      </c>
      <c r="D2182" s="0" t="s">
        <v>597</v>
      </c>
      <c r="E2182" s="291" t="n">
        <v>4.07</v>
      </c>
    </row>
    <row r="2183" customFormat="false" ht="15" hidden="false" customHeight="false" outlineLevel="0" collapsed="false">
      <c r="A2183" s="0" t="n">
        <v>38125</v>
      </c>
      <c r="B2183" s="0" t="s">
        <v>2780</v>
      </c>
      <c r="C2183" s="0" t="s">
        <v>640</v>
      </c>
      <c r="D2183" s="0" t="s">
        <v>590</v>
      </c>
      <c r="E2183" s="291" t="n">
        <v>1.37</v>
      </c>
    </row>
    <row r="2184" customFormat="false" ht="15" hidden="false" customHeight="false" outlineLevel="0" collapsed="false">
      <c r="A2184" s="0" t="n">
        <v>39014</v>
      </c>
      <c r="B2184" s="0" t="s">
        <v>2781</v>
      </c>
      <c r="C2184" s="0" t="s">
        <v>640</v>
      </c>
      <c r="D2184" s="0" t="s">
        <v>590</v>
      </c>
      <c r="E2184" s="291" t="n">
        <v>9.9</v>
      </c>
    </row>
    <row r="2185" customFormat="false" ht="15" hidden="false" customHeight="false" outlineLevel="0" collapsed="false">
      <c r="A2185" s="0" t="n">
        <v>39365</v>
      </c>
      <c r="B2185" s="0" t="s">
        <v>2782</v>
      </c>
      <c r="C2185" s="0" t="s">
        <v>589</v>
      </c>
      <c r="D2185" s="0" t="s">
        <v>590</v>
      </c>
      <c r="E2185" s="292" t="n">
        <v>1048.2</v>
      </c>
    </row>
    <row r="2186" customFormat="false" ht="15" hidden="false" customHeight="false" outlineLevel="0" collapsed="false">
      <c r="A2186" s="0" t="n">
        <v>39366</v>
      </c>
      <c r="B2186" s="0" t="s">
        <v>2783</v>
      </c>
      <c r="C2186" s="0" t="s">
        <v>589</v>
      </c>
      <c r="D2186" s="0" t="s">
        <v>590</v>
      </c>
      <c r="E2186" s="292" t="n">
        <v>2683.83</v>
      </c>
    </row>
    <row r="2187" customFormat="false" ht="15" hidden="false" customHeight="false" outlineLevel="0" collapsed="false">
      <c r="A2187" s="0" t="n">
        <v>39367</v>
      </c>
      <c r="B2187" s="0" t="s">
        <v>2784</v>
      </c>
      <c r="C2187" s="0" t="s">
        <v>589</v>
      </c>
      <c r="D2187" s="0" t="s">
        <v>590</v>
      </c>
      <c r="E2187" s="292" t="n">
        <v>3668.31</v>
      </c>
    </row>
    <row r="2188" customFormat="false" ht="15" hidden="false" customHeight="false" outlineLevel="0" collapsed="false">
      <c r="A2188" s="0" t="n">
        <v>37394</v>
      </c>
      <c r="B2188" s="0" t="s">
        <v>2785</v>
      </c>
      <c r="C2188" s="0" t="s">
        <v>2786</v>
      </c>
      <c r="D2188" s="0" t="s">
        <v>592</v>
      </c>
      <c r="E2188" s="291" t="n">
        <v>42.47</v>
      </c>
    </row>
    <row r="2189" customFormat="false" ht="15" hidden="false" customHeight="false" outlineLevel="0" collapsed="false">
      <c r="A2189" s="0" t="n">
        <v>14146</v>
      </c>
      <c r="B2189" s="0" t="s">
        <v>2787</v>
      </c>
      <c r="C2189" s="0" t="s">
        <v>2786</v>
      </c>
      <c r="D2189" s="0" t="s">
        <v>592</v>
      </c>
      <c r="E2189" s="291" t="n">
        <v>68.3</v>
      </c>
    </row>
    <row r="2190" customFormat="false" ht="15" hidden="false" customHeight="false" outlineLevel="0" collapsed="false">
      <c r="A2190" s="0" t="n">
        <v>38134</v>
      </c>
      <c r="B2190" s="0" t="s">
        <v>2788</v>
      </c>
      <c r="C2190" s="0" t="s">
        <v>640</v>
      </c>
      <c r="D2190" s="0" t="s">
        <v>590</v>
      </c>
      <c r="E2190" s="291" t="n">
        <v>98.78</v>
      </c>
    </row>
    <row r="2191" customFormat="false" ht="15" hidden="false" customHeight="false" outlineLevel="0" collapsed="false">
      <c r="A2191" s="0" t="n">
        <v>38132</v>
      </c>
      <c r="B2191" s="0" t="s">
        <v>2789</v>
      </c>
      <c r="C2191" s="0" t="s">
        <v>640</v>
      </c>
      <c r="D2191" s="0" t="s">
        <v>590</v>
      </c>
      <c r="E2191" s="291" t="n">
        <v>100.75</v>
      </c>
    </row>
    <row r="2192" customFormat="false" ht="15" hidden="false" customHeight="false" outlineLevel="0" collapsed="false">
      <c r="A2192" s="0" t="n">
        <v>38133</v>
      </c>
      <c r="B2192" s="0" t="s">
        <v>2790</v>
      </c>
      <c r="C2192" s="0" t="s">
        <v>640</v>
      </c>
      <c r="D2192" s="0" t="s">
        <v>590</v>
      </c>
      <c r="E2192" s="291" t="n">
        <v>97.45</v>
      </c>
    </row>
    <row r="2193" customFormat="false" ht="15" hidden="false" customHeight="false" outlineLevel="0" collapsed="false">
      <c r="A2193" s="0" t="n">
        <v>938</v>
      </c>
      <c r="B2193" s="0" t="s">
        <v>2791</v>
      </c>
      <c r="C2193" s="0" t="s">
        <v>636</v>
      </c>
      <c r="D2193" s="0" t="s">
        <v>590</v>
      </c>
      <c r="E2193" s="291" t="n">
        <v>1.23</v>
      </c>
    </row>
    <row r="2194" customFormat="false" ht="15" hidden="false" customHeight="false" outlineLevel="0" collapsed="false">
      <c r="A2194" s="0" t="n">
        <v>937</v>
      </c>
      <c r="B2194" s="0" t="s">
        <v>2792</v>
      </c>
      <c r="C2194" s="0" t="s">
        <v>636</v>
      </c>
      <c r="D2194" s="0" t="s">
        <v>590</v>
      </c>
      <c r="E2194" s="291" t="n">
        <v>7.62</v>
      </c>
    </row>
    <row r="2195" customFormat="false" ht="15" hidden="false" customHeight="false" outlineLevel="0" collapsed="false">
      <c r="A2195" s="0" t="n">
        <v>939</v>
      </c>
      <c r="B2195" s="0" t="s">
        <v>2793</v>
      </c>
      <c r="C2195" s="0" t="s">
        <v>636</v>
      </c>
      <c r="D2195" s="0" t="s">
        <v>590</v>
      </c>
      <c r="E2195" s="291" t="n">
        <v>1.97</v>
      </c>
    </row>
    <row r="2196" customFormat="false" ht="15" hidden="false" customHeight="false" outlineLevel="0" collapsed="false">
      <c r="A2196" s="0" t="n">
        <v>944</v>
      </c>
      <c r="B2196" s="0" t="s">
        <v>2794</v>
      </c>
      <c r="C2196" s="0" t="s">
        <v>636</v>
      </c>
      <c r="D2196" s="0" t="s">
        <v>590</v>
      </c>
      <c r="E2196" s="291" t="n">
        <v>3.37</v>
      </c>
    </row>
    <row r="2197" customFormat="false" ht="15" hidden="false" customHeight="false" outlineLevel="0" collapsed="false">
      <c r="A2197" s="0" t="n">
        <v>940</v>
      </c>
      <c r="B2197" s="0" t="s">
        <v>2795</v>
      </c>
      <c r="C2197" s="0" t="s">
        <v>636</v>
      </c>
      <c r="D2197" s="0" t="s">
        <v>590</v>
      </c>
      <c r="E2197" s="291" t="n">
        <v>4.66</v>
      </c>
    </row>
    <row r="2198" customFormat="false" ht="15" hidden="false" customHeight="false" outlineLevel="0" collapsed="false">
      <c r="A2198" s="0" t="n">
        <v>44397</v>
      </c>
      <c r="B2198" s="0" t="s">
        <v>2796</v>
      </c>
      <c r="C2198" s="0" t="s">
        <v>636</v>
      </c>
      <c r="D2198" s="0" t="s">
        <v>590</v>
      </c>
      <c r="E2198" s="291" t="n">
        <v>3.52</v>
      </c>
    </row>
    <row r="2199" customFormat="false" ht="15" hidden="false" customHeight="false" outlineLevel="0" collapsed="false">
      <c r="A2199" s="0" t="n">
        <v>406</v>
      </c>
      <c r="B2199" s="0" t="s">
        <v>2797</v>
      </c>
      <c r="C2199" s="0" t="s">
        <v>589</v>
      </c>
      <c r="D2199" s="0" t="s">
        <v>590</v>
      </c>
      <c r="E2199" s="291" t="n">
        <v>87.32</v>
      </c>
    </row>
    <row r="2200" customFormat="false" ht="15" hidden="false" customHeight="false" outlineLevel="0" collapsed="false">
      <c r="A2200" s="0" t="n">
        <v>42529</v>
      </c>
      <c r="B2200" s="0" t="s">
        <v>2798</v>
      </c>
      <c r="C2200" s="0" t="s">
        <v>636</v>
      </c>
      <c r="D2200" s="0" t="s">
        <v>592</v>
      </c>
      <c r="E2200" s="291" t="n">
        <v>1.42</v>
      </c>
    </row>
    <row r="2201" customFormat="false" ht="15" hidden="false" customHeight="false" outlineLevel="0" collapsed="false">
      <c r="A2201" s="0" t="n">
        <v>39634</v>
      </c>
      <c r="B2201" s="0" t="s">
        <v>2799</v>
      </c>
      <c r="C2201" s="0" t="s">
        <v>636</v>
      </c>
      <c r="D2201" s="0" t="s">
        <v>590</v>
      </c>
      <c r="E2201" s="291" t="n">
        <v>7.64</v>
      </c>
    </row>
    <row r="2202" customFormat="false" ht="15" hidden="false" customHeight="false" outlineLevel="0" collapsed="false">
      <c r="A2202" s="0" t="n">
        <v>39701</v>
      </c>
      <c r="B2202" s="0" t="s">
        <v>2800</v>
      </c>
      <c r="C2202" s="0" t="s">
        <v>589</v>
      </c>
      <c r="D2202" s="0" t="s">
        <v>590</v>
      </c>
      <c r="E2202" s="291" t="n">
        <v>95.13</v>
      </c>
    </row>
    <row r="2203" customFormat="false" ht="15" hidden="false" customHeight="false" outlineLevel="0" collapsed="false">
      <c r="A2203" s="0" t="n">
        <v>12815</v>
      </c>
      <c r="B2203" s="0" t="s">
        <v>2801</v>
      </c>
      <c r="C2203" s="0" t="s">
        <v>589</v>
      </c>
      <c r="D2203" s="0" t="s">
        <v>590</v>
      </c>
      <c r="E2203" s="291" t="n">
        <v>8.29</v>
      </c>
    </row>
    <row r="2204" customFormat="false" ht="15" hidden="false" customHeight="false" outlineLevel="0" collapsed="false">
      <c r="A2204" s="0" t="n">
        <v>407</v>
      </c>
      <c r="B2204" s="0" t="s">
        <v>2802</v>
      </c>
      <c r="C2204" s="0" t="s">
        <v>640</v>
      </c>
      <c r="D2204" s="0" t="s">
        <v>592</v>
      </c>
      <c r="E2204" s="291" t="n">
        <v>56.38</v>
      </c>
    </row>
    <row r="2205" customFormat="false" ht="15" hidden="false" customHeight="false" outlineLevel="0" collapsed="false">
      <c r="A2205" s="0" t="n">
        <v>39431</v>
      </c>
      <c r="B2205" s="0" t="s">
        <v>2803</v>
      </c>
      <c r="C2205" s="0" t="s">
        <v>636</v>
      </c>
      <c r="D2205" s="0" t="s">
        <v>590</v>
      </c>
      <c r="E2205" s="291" t="n">
        <v>0.33</v>
      </c>
    </row>
    <row r="2206" customFormat="false" ht="15" hidden="false" customHeight="false" outlineLevel="0" collapsed="false">
      <c r="A2206" s="0" t="n">
        <v>39432</v>
      </c>
      <c r="B2206" s="0" t="s">
        <v>2804</v>
      </c>
      <c r="C2206" s="0" t="s">
        <v>636</v>
      </c>
      <c r="D2206" s="0" t="s">
        <v>590</v>
      </c>
      <c r="E2206" s="291" t="n">
        <v>2.96</v>
      </c>
    </row>
    <row r="2207" customFormat="false" ht="15" hidden="false" customHeight="false" outlineLevel="0" collapsed="false">
      <c r="A2207" s="0" t="n">
        <v>20111</v>
      </c>
      <c r="B2207" s="0" t="s">
        <v>2805</v>
      </c>
      <c r="C2207" s="0" t="s">
        <v>589</v>
      </c>
      <c r="D2207" s="0" t="s">
        <v>597</v>
      </c>
      <c r="E2207" s="291" t="n">
        <v>8.15</v>
      </c>
    </row>
    <row r="2208" customFormat="false" ht="15" hidden="false" customHeight="false" outlineLevel="0" collapsed="false">
      <c r="A2208" s="0" t="n">
        <v>21127</v>
      </c>
      <c r="B2208" s="0" t="s">
        <v>2806</v>
      </c>
      <c r="C2208" s="0" t="s">
        <v>589</v>
      </c>
      <c r="D2208" s="0" t="s">
        <v>590</v>
      </c>
      <c r="E2208" s="291" t="n">
        <v>3.08</v>
      </c>
    </row>
    <row r="2209" customFormat="false" ht="15" hidden="false" customHeight="false" outlineLevel="0" collapsed="false">
      <c r="A2209" s="0" t="n">
        <v>404</v>
      </c>
      <c r="B2209" s="0" t="s">
        <v>2807</v>
      </c>
      <c r="C2209" s="0" t="s">
        <v>636</v>
      </c>
      <c r="D2209" s="0" t="s">
        <v>590</v>
      </c>
      <c r="E2209" s="291" t="n">
        <v>1.11</v>
      </c>
    </row>
    <row r="2210" customFormat="false" ht="15" hidden="false" customHeight="false" outlineLevel="0" collapsed="false">
      <c r="A2210" s="0" t="n">
        <v>14151</v>
      </c>
      <c r="B2210" s="0" t="s">
        <v>2808</v>
      </c>
      <c r="C2210" s="0" t="s">
        <v>589</v>
      </c>
      <c r="D2210" s="0" t="s">
        <v>592</v>
      </c>
      <c r="E2210" s="291" t="n">
        <v>49.09</v>
      </c>
    </row>
    <row r="2211" customFormat="false" ht="15" hidden="false" customHeight="false" outlineLevel="0" collapsed="false">
      <c r="A2211" s="0" t="n">
        <v>14153</v>
      </c>
      <c r="B2211" s="0" t="s">
        <v>2809</v>
      </c>
      <c r="C2211" s="0" t="s">
        <v>589</v>
      </c>
      <c r="D2211" s="0" t="s">
        <v>592</v>
      </c>
      <c r="E2211" s="291" t="n">
        <v>55.49</v>
      </c>
    </row>
    <row r="2212" customFormat="false" ht="15" hidden="false" customHeight="false" outlineLevel="0" collapsed="false">
      <c r="A2212" s="0" t="n">
        <v>14152</v>
      </c>
      <c r="B2212" s="0" t="s">
        <v>2810</v>
      </c>
      <c r="C2212" s="0" t="s">
        <v>589</v>
      </c>
      <c r="D2212" s="0" t="s">
        <v>592</v>
      </c>
      <c r="E2212" s="291" t="n">
        <v>42.6</v>
      </c>
    </row>
    <row r="2213" customFormat="false" ht="15" hidden="false" customHeight="false" outlineLevel="0" collapsed="false">
      <c r="A2213" s="0" t="n">
        <v>14154</v>
      </c>
      <c r="B2213" s="0" t="s">
        <v>2811</v>
      </c>
      <c r="C2213" s="0" t="s">
        <v>589</v>
      </c>
      <c r="D2213" s="0" t="s">
        <v>592</v>
      </c>
      <c r="E2213" s="291" t="n">
        <v>149.1</v>
      </c>
    </row>
    <row r="2214" customFormat="false" ht="15" hidden="false" customHeight="false" outlineLevel="0" collapsed="false">
      <c r="A2214" s="0" t="n">
        <v>3146</v>
      </c>
      <c r="B2214" s="0" t="s">
        <v>2812</v>
      </c>
      <c r="C2214" s="0" t="s">
        <v>589</v>
      </c>
      <c r="D2214" s="0" t="s">
        <v>597</v>
      </c>
      <c r="E2214" s="291" t="n">
        <v>3.92</v>
      </c>
    </row>
    <row r="2215" customFormat="false" ht="15" hidden="false" customHeight="false" outlineLevel="0" collapsed="false">
      <c r="A2215" s="0" t="n">
        <v>3143</v>
      </c>
      <c r="B2215" s="0" t="s">
        <v>2813</v>
      </c>
      <c r="C2215" s="0" t="s">
        <v>589</v>
      </c>
      <c r="D2215" s="0" t="s">
        <v>590</v>
      </c>
      <c r="E2215" s="291" t="n">
        <v>8.91</v>
      </c>
    </row>
    <row r="2216" customFormat="false" ht="15" hidden="false" customHeight="false" outlineLevel="0" collapsed="false">
      <c r="A2216" s="0" t="n">
        <v>3148</v>
      </c>
      <c r="B2216" s="0" t="s">
        <v>2814</v>
      </c>
      <c r="C2216" s="0" t="s">
        <v>589</v>
      </c>
      <c r="D2216" s="0" t="s">
        <v>590</v>
      </c>
      <c r="E2216" s="291" t="n">
        <v>14.45</v>
      </c>
    </row>
    <row r="2217" customFormat="false" ht="15" hidden="false" customHeight="false" outlineLevel="0" collapsed="false">
      <c r="A2217" s="0" t="n">
        <v>4310</v>
      </c>
      <c r="B2217" s="0" t="s">
        <v>2815</v>
      </c>
      <c r="C2217" s="0" t="s">
        <v>589</v>
      </c>
      <c r="D2217" s="0" t="s">
        <v>590</v>
      </c>
      <c r="E2217" s="291" t="n">
        <v>3.53</v>
      </c>
    </row>
    <row r="2218" customFormat="false" ht="15" hidden="false" customHeight="false" outlineLevel="0" collapsed="false">
      <c r="A2218" s="0" t="n">
        <v>4311</v>
      </c>
      <c r="B2218" s="0" t="s">
        <v>2816</v>
      </c>
      <c r="C2218" s="0" t="s">
        <v>589</v>
      </c>
      <c r="D2218" s="0" t="s">
        <v>590</v>
      </c>
      <c r="E2218" s="291" t="n">
        <v>2.49</v>
      </c>
    </row>
    <row r="2219" customFormat="false" ht="15" hidden="false" customHeight="false" outlineLevel="0" collapsed="false">
      <c r="A2219" s="0" t="n">
        <v>4312</v>
      </c>
      <c r="B2219" s="0" t="s">
        <v>2817</v>
      </c>
      <c r="C2219" s="0" t="s">
        <v>589</v>
      </c>
      <c r="D2219" s="0" t="s">
        <v>590</v>
      </c>
      <c r="E2219" s="291" t="n">
        <v>3.48</v>
      </c>
    </row>
    <row r="2220" customFormat="false" ht="15" hidden="false" customHeight="false" outlineLevel="0" collapsed="false">
      <c r="A2220" s="0" t="n">
        <v>13261</v>
      </c>
      <c r="B2220" s="0" t="s">
        <v>2818</v>
      </c>
      <c r="C2220" s="0" t="s">
        <v>589</v>
      </c>
      <c r="D2220" s="0" t="s">
        <v>590</v>
      </c>
      <c r="E2220" s="291" t="n">
        <v>3.59</v>
      </c>
    </row>
    <row r="2221" customFormat="false" ht="15" hidden="false" customHeight="false" outlineLevel="0" collapsed="false">
      <c r="A2221" s="0" t="n">
        <v>3255</v>
      </c>
      <c r="B2221" s="0" t="s">
        <v>2819</v>
      </c>
      <c r="C2221" s="0" t="s">
        <v>589</v>
      </c>
      <c r="D2221" s="0" t="s">
        <v>590</v>
      </c>
      <c r="E2221" s="291" t="n">
        <v>11.88</v>
      </c>
    </row>
    <row r="2222" customFormat="false" ht="15" hidden="false" customHeight="false" outlineLevel="0" collapsed="false">
      <c r="A2222" s="0" t="n">
        <v>3254</v>
      </c>
      <c r="B2222" s="0" t="s">
        <v>2820</v>
      </c>
      <c r="C2222" s="0" t="s">
        <v>589</v>
      </c>
      <c r="D2222" s="0" t="s">
        <v>590</v>
      </c>
      <c r="E2222" s="291" t="n">
        <v>192.86</v>
      </c>
    </row>
    <row r="2223" customFormat="false" ht="15" hidden="false" customHeight="false" outlineLevel="0" collapsed="false">
      <c r="A2223" s="0" t="n">
        <v>3259</v>
      </c>
      <c r="B2223" s="0" t="s">
        <v>2821</v>
      </c>
      <c r="C2223" s="0" t="s">
        <v>589</v>
      </c>
      <c r="D2223" s="0" t="s">
        <v>590</v>
      </c>
      <c r="E2223" s="291" t="n">
        <v>23.18</v>
      </c>
    </row>
    <row r="2224" customFormat="false" ht="15" hidden="false" customHeight="false" outlineLevel="0" collapsed="false">
      <c r="A2224" s="0" t="n">
        <v>3258</v>
      </c>
      <c r="B2224" s="0" t="s">
        <v>2822</v>
      </c>
      <c r="C2224" s="0" t="s">
        <v>589</v>
      </c>
      <c r="D2224" s="0" t="s">
        <v>590</v>
      </c>
      <c r="E2224" s="291" t="n">
        <v>14</v>
      </c>
    </row>
    <row r="2225" customFormat="false" ht="15" hidden="false" customHeight="false" outlineLevel="0" collapsed="false">
      <c r="A2225" s="0" t="n">
        <v>3251</v>
      </c>
      <c r="B2225" s="0" t="s">
        <v>2823</v>
      </c>
      <c r="C2225" s="0" t="s">
        <v>589</v>
      </c>
      <c r="D2225" s="0" t="s">
        <v>590</v>
      </c>
      <c r="E2225" s="291" t="n">
        <v>8.26</v>
      </c>
    </row>
    <row r="2226" customFormat="false" ht="15" hidden="false" customHeight="false" outlineLevel="0" collapsed="false">
      <c r="A2226" s="0" t="n">
        <v>3256</v>
      </c>
      <c r="B2226" s="0" t="s">
        <v>2824</v>
      </c>
      <c r="C2226" s="0" t="s">
        <v>589</v>
      </c>
      <c r="D2226" s="0" t="s">
        <v>590</v>
      </c>
      <c r="E2226" s="291" t="n">
        <v>15.64</v>
      </c>
    </row>
    <row r="2227" customFormat="false" ht="15" hidden="false" customHeight="false" outlineLevel="0" collapsed="false">
      <c r="A2227" s="0" t="n">
        <v>3261</v>
      </c>
      <c r="B2227" s="0" t="s">
        <v>2825</v>
      </c>
      <c r="C2227" s="0" t="s">
        <v>589</v>
      </c>
      <c r="D2227" s="0" t="s">
        <v>590</v>
      </c>
      <c r="E2227" s="291" t="n">
        <v>170.56</v>
      </c>
    </row>
    <row r="2228" customFormat="false" ht="15" hidden="false" customHeight="false" outlineLevel="0" collapsed="false">
      <c r="A2228" s="0" t="n">
        <v>3260</v>
      </c>
      <c r="B2228" s="0" t="s">
        <v>2826</v>
      </c>
      <c r="C2228" s="0" t="s">
        <v>589</v>
      </c>
      <c r="D2228" s="0" t="s">
        <v>590</v>
      </c>
      <c r="E2228" s="291" t="n">
        <v>29.3</v>
      </c>
    </row>
    <row r="2229" customFormat="false" ht="15" hidden="false" customHeight="false" outlineLevel="0" collapsed="false">
      <c r="A2229" s="0" t="n">
        <v>3272</v>
      </c>
      <c r="B2229" s="0" t="s">
        <v>2827</v>
      </c>
      <c r="C2229" s="0" t="s">
        <v>589</v>
      </c>
      <c r="D2229" s="0" t="s">
        <v>592</v>
      </c>
      <c r="E2229" s="291" t="n">
        <v>55.43</v>
      </c>
    </row>
    <row r="2230" customFormat="false" ht="15" hidden="false" customHeight="false" outlineLevel="0" collapsed="false">
      <c r="A2230" s="0" t="n">
        <v>3265</v>
      </c>
      <c r="B2230" s="0" t="s">
        <v>2828</v>
      </c>
      <c r="C2230" s="0" t="s">
        <v>589</v>
      </c>
      <c r="D2230" s="0" t="s">
        <v>592</v>
      </c>
      <c r="E2230" s="291" t="n">
        <v>44.04</v>
      </c>
    </row>
    <row r="2231" customFormat="false" ht="15" hidden="false" customHeight="false" outlineLevel="0" collapsed="false">
      <c r="A2231" s="0" t="n">
        <v>3262</v>
      </c>
      <c r="B2231" s="0" t="s">
        <v>2829</v>
      </c>
      <c r="C2231" s="0" t="s">
        <v>589</v>
      </c>
      <c r="D2231" s="0" t="s">
        <v>592</v>
      </c>
      <c r="E2231" s="291" t="n">
        <v>19.28</v>
      </c>
    </row>
    <row r="2232" customFormat="false" ht="15" hidden="false" customHeight="false" outlineLevel="0" collapsed="false">
      <c r="A2232" s="0" t="n">
        <v>3264</v>
      </c>
      <c r="B2232" s="0" t="s">
        <v>2830</v>
      </c>
      <c r="C2232" s="0" t="s">
        <v>589</v>
      </c>
      <c r="D2232" s="0" t="s">
        <v>592</v>
      </c>
      <c r="E2232" s="291" t="n">
        <v>31.67</v>
      </c>
    </row>
    <row r="2233" customFormat="false" ht="15" hidden="false" customHeight="false" outlineLevel="0" collapsed="false">
      <c r="A2233" s="0" t="n">
        <v>3267</v>
      </c>
      <c r="B2233" s="0" t="s">
        <v>2831</v>
      </c>
      <c r="C2233" s="0" t="s">
        <v>589</v>
      </c>
      <c r="D2233" s="0" t="s">
        <v>592</v>
      </c>
      <c r="E2233" s="291" t="n">
        <v>103.43</v>
      </c>
    </row>
    <row r="2234" customFormat="false" ht="15" hidden="false" customHeight="false" outlineLevel="0" collapsed="false">
      <c r="A2234" s="0" t="n">
        <v>3266</v>
      </c>
      <c r="B2234" s="0" t="s">
        <v>2832</v>
      </c>
      <c r="C2234" s="0" t="s">
        <v>589</v>
      </c>
      <c r="D2234" s="0" t="s">
        <v>592</v>
      </c>
      <c r="E2234" s="291" t="n">
        <v>65.8</v>
      </c>
    </row>
    <row r="2235" customFormat="false" ht="15" hidden="false" customHeight="false" outlineLevel="0" collapsed="false">
      <c r="A2235" s="0" t="n">
        <v>3263</v>
      </c>
      <c r="B2235" s="0" t="s">
        <v>2833</v>
      </c>
      <c r="C2235" s="0" t="s">
        <v>589</v>
      </c>
      <c r="D2235" s="0" t="s">
        <v>592</v>
      </c>
      <c r="E2235" s="291" t="n">
        <v>26.33</v>
      </c>
    </row>
    <row r="2236" customFormat="false" ht="15" hidden="false" customHeight="false" outlineLevel="0" collapsed="false">
      <c r="A2236" s="0" t="n">
        <v>3268</v>
      </c>
      <c r="B2236" s="0" t="s">
        <v>2834</v>
      </c>
      <c r="C2236" s="0" t="s">
        <v>589</v>
      </c>
      <c r="D2236" s="0" t="s">
        <v>592</v>
      </c>
      <c r="E2236" s="291" t="n">
        <v>139.84</v>
      </c>
    </row>
    <row r="2237" customFormat="false" ht="15" hidden="false" customHeight="false" outlineLevel="0" collapsed="false">
      <c r="A2237" s="0" t="n">
        <v>3271</v>
      </c>
      <c r="B2237" s="0" t="s">
        <v>2835</v>
      </c>
      <c r="C2237" s="0" t="s">
        <v>589</v>
      </c>
      <c r="D2237" s="0" t="s">
        <v>592</v>
      </c>
      <c r="E2237" s="291" t="n">
        <v>206.74</v>
      </c>
    </row>
    <row r="2238" customFormat="false" ht="15" hidden="false" customHeight="false" outlineLevel="0" collapsed="false">
      <c r="A2238" s="0" t="n">
        <v>3270</v>
      </c>
      <c r="B2238" s="0" t="s">
        <v>2836</v>
      </c>
      <c r="C2238" s="0" t="s">
        <v>589</v>
      </c>
      <c r="D2238" s="0" t="s">
        <v>592</v>
      </c>
      <c r="E2238" s="291" t="n">
        <v>347.34</v>
      </c>
    </row>
    <row r="2239" customFormat="false" ht="15" hidden="false" customHeight="false" outlineLevel="0" collapsed="false">
      <c r="A2239" s="0" t="n">
        <v>3275</v>
      </c>
      <c r="B2239" s="0" t="s">
        <v>2837</v>
      </c>
      <c r="C2239" s="0" t="s">
        <v>1019</v>
      </c>
      <c r="D2239" s="0" t="s">
        <v>590</v>
      </c>
      <c r="E2239" s="291" t="n">
        <v>109.94</v>
      </c>
    </row>
    <row r="2240" customFormat="false" ht="15" hidden="false" customHeight="false" outlineLevel="0" collapsed="false">
      <c r="A2240" s="0" t="n">
        <v>39512</v>
      </c>
      <c r="B2240" s="0" t="s">
        <v>2838</v>
      </c>
      <c r="C2240" s="0" t="s">
        <v>1019</v>
      </c>
      <c r="D2240" s="0" t="s">
        <v>592</v>
      </c>
      <c r="E2240" s="291" t="n">
        <v>122.65</v>
      </c>
    </row>
    <row r="2241" customFormat="false" ht="15" hidden="false" customHeight="false" outlineLevel="0" collapsed="false">
      <c r="A2241" s="0" t="n">
        <v>39511</v>
      </c>
      <c r="B2241" s="0" t="s">
        <v>2839</v>
      </c>
      <c r="C2241" s="0" t="s">
        <v>1019</v>
      </c>
      <c r="D2241" s="0" t="s">
        <v>592</v>
      </c>
      <c r="E2241" s="291" t="n">
        <v>133.78</v>
      </c>
    </row>
    <row r="2242" customFormat="false" ht="15" hidden="false" customHeight="false" outlineLevel="0" collapsed="false">
      <c r="A2242" s="0" t="n">
        <v>39513</v>
      </c>
      <c r="B2242" s="0" t="s">
        <v>2840</v>
      </c>
      <c r="C2242" s="0" t="s">
        <v>1019</v>
      </c>
      <c r="D2242" s="0" t="s">
        <v>592</v>
      </c>
      <c r="E2242" s="291" t="n">
        <v>143.49</v>
      </c>
    </row>
    <row r="2243" customFormat="false" ht="15" hidden="false" customHeight="false" outlineLevel="0" collapsed="false">
      <c r="A2243" s="0" t="n">
        <v>3286</v>
      </c>
      <c r="B2243" s="0" t="s">
        <v>2841</v>
      </c>
      <c r="C2243" s="0" t="s">
        <v>1019</v>
      </c>
      <c r="D2243" s="0" t="s">
        <v>592</v>
      </c>
      <c r="E2243" s="291" t="n">
        <v>80.73</v>
      </c>
    </row>
    <row r="2244" customFormat="false" ht="15" hidden="false" customHeight="false" outlineLevel="0" collapsed="false">
      <c r="A2244" s="0" t="n">
        <v>3287</v>
      </c>
      <c r="B2244" s="0" t="s">
        <v>2842</v>
      </c>
      <c r="C2244" s="0" t="s">
        <v>1019</v>
      </c>
      <c r="D2244" s="0" t="s">
        <v>592</v>
      </c>
      <c r="E2244" s="291" t="n">
        <v>122</v>
      </c>
    </row>
    <row r="2245" customFormat="false" ht="15" hidden="false" customHeight="false" outlineLevel="0" collapsed="false">
      <c r="A2245" s="0" t="n">
        <v>3283</v>
      </c>
      <c r="B2245" s="0" t="s">
        <v>2843</v>
      </c>
      <c r="C2245" s="0" t="s">
        <v>1019</v>
      </c>
      <c r="D2245" s="0" t="s">
        <v>592</v>
      </c>
      <c r="E2245" s="291" t="n">
        <v>25.62</v>
      </c>
    </row>
    <row r="2246" customFormat="false" ht="15" hidden="false" customHeight="false" outlineLevel="0" collapsed="false">
      <c r="A2246" s="0" t="n">
        <v>11587</v>
      </c>
      <c r="B2246" s="0" t="s">
        <v>2844</v>
      </c>
      <c r="C2246" s="0" t="s">
        <v>1019</v>
      </c>
      <c r="D2246" s="0" t="s">
        <v>590</v>
      </c>
      <c r="E2246" s="291" t="n">
        <v>75.39</v>
      </c>
    </row>
    <row r="2247" customFormat="false" ht="15" hidden="false" customHeight="false" outlineLevel="0" collapsed="false">
      <c r="A2247" s="0" t="n">
        <v>36225</v>
      </c>
      <c r="B2247" s="0" t="s">
        <v>2845</v>
      </c>
      <c r="C2247" s="0" t="s">
        <v>1019</v>
      </c>
      <c r="D2247" s="0" t="s">
        <v>590</v>
      </c>
      <c r="E2247" s="291" t="n">
        <v>30.62</v>
      </c>
    </row>
    <row r="2248" customFormat="false" ht="15" hidden="false" customHeight="false" outlineLevel="0" collapsed="false">
      <c r="A2248" s="0" t="n">
        <v>36230</v>
      </c>
      <c r="B2248" s="0" t="s">
        <v>2846</v>
      </c>
      <c r="C2248" s="0" t="s">
        <v>1019</v>
      </c>
      <c r="D2248" s="0" t="s">
        <v>597</v>
      </c>
      <c r="E2248" s="291" t="n">
        <v>22.5</v>
      </c>
    </row>
    <row r="2249" customFormat="false" ht="15" hidden="false" customHeight="false" outlineLevel="0" collapsed="false">
      <c r="A2249" s="0" t="n">
        <v>36238</v>
      </c>
      <c r="B2249" s="0" t="s">
        <v>2847</v>
      </c>
      <c r="C2249" s="0" t="s">
        <v>1019</v>
      </c>
      <c r="D2249" s="0" t="s">
        <v>590</v>
      </c>
      <c r="E2249" s="291" t="n">
        <v>21.98</v>
      </c>
    </row>
    <row r="2250" customFormat="false" ht="15" hidden="false" customHeight="false" outlineLevel="0" collapsed="false">
      <c r="A2250" s="0" t="n">
        <v>39363</v>
      </c>
      <c r="B2250" s="0" t="s">
        <v>2848</v>
      </c>
      <c r="C2250" s="0" t="s">
        <v>589</v>
      </c>
      <c r="D2250" s="0" t="s">
        <v>590</v>
      </c>
      <c r="E2250" s="292" t="n">
        <v>4269.73</v>
      </c>
    </row>
    <row r="2251" customFormat="false" ht="15" hidden="false" customHeight="false" outlineLevel="0" collapsed="false">
      <c r="A2251" s="0" t="n">
        <v>39361</v>
      </c>
      <c r="B2251" s="0" t="s">
        <v>2849</v>
      </c>
      <c r="C2251" s="0" t="s">
        <v>589</v>
      </c>
      <c r="D2251" s="0" t="s">
        <v>590</v>
      </c>
      <c r="E2251" s="292" t="n">
        <v>1097.93</v>
      </c>
    </row>
    <row r="2252" customFormat="false" ht="15" hidden="false" customHeight="false" outlineLevel="0" collapsed="false">
      <c r="A2252" s="0" t="n">
        <v>39362</v>
      </c>
      <c r="B2252" s="0" t="s">
        <v>2850</v>
      </c>
      <c r="C2252" s="0" t="s">
        <v>589</v>
      </c>
      <c r="D2252" s="0" t="s">
        <v>590</v>
      </c>
      <c r="E2252" s="292" t="n">
        <v>3378.61</v>
      </c>
    </row>
    <row r="2253" customFormat="false" ht="15" hidden="false" customHeight="false" outlineLevel="0" collapsed="false">
      <c r="A2253" s="0" t="n">
        <v>39364</v>
      </c>
      <c r="B2253" s="0" t="s">
        <v>2851</v>
      </c>
      <c r="C2253" s="0" t="s">
        <v>589</v>
      </c>
      <c r="D2253" s="0" t="s">
        <v>590</v>
      </c>
      <c r="E2253" s="292" t="n">
        <v>9759.39</v>
      </c>
    </row>
    <row r="2254" customFormat="false" ht="15" hidden="false" customHeight="false" outlineLevel="0" collapsed="false">
      <c r="A2254" s="0" t="n">
        <v>14576</v>
      </c>
      <c r="B2254" s="0" t="s">
        <v>2852</v>
      </c>
      <c r="C2254" s="0" t="s">
        <v>589</v>
      </c>
      <c r="D2254" s="0" t="s">
        <v>592</v>
      </c>
      <c r="E2254" s="292" t="n">
        <v>6958860.81</v>
      </c>
    </row>
    <row r="2255" customFormat="false" ht="15" hidden="false" customHeight="false" outlineLevel="0" collapsed="false">
      <c r="A2255" s="0" t="n">
        <v>13877</v>
      </c>
      <c r="B2255" s="0" t="s">
        <v>2853</v>
      </c>
      <c r="C2255" s="0" t="s">
        <v>589</v>
      </c>
      <c r="D2255" s="0" t="s">
        <v>592</v>
      </c>
      <c r="E2255" s="292" t="n">
        <v>2978984.52</v>
      </c>
    </row>
    <row r="2256" customFormat="false" ht="15" hidden="false" customHeight="false" outlineLevel="0" collapsed="false">
      <c r="A2256" s="0" t="n">
        <v>7307</v>
      </c>
      <c r="B2256" s="0" t="s">
        <v>2854</v>
      </c>
      <c r="C2256" s="0" t="s">
        <v>642</v>
      </c>
      <c r="D2256" s="0" t="s">
        <v>590</v>
      </c>
      <c r="E2256" s="291" t="n">
        <v>36.23</v>
      </c>
    </row>
    <row r="2257" customFormat="false" ht="15" hidden="false" customHeight="false" outlineLevel="0" collapsed="false">
      <c r="A2257" s="0" t="n">
        <v>38122</v>
      </c>
      <c r="B2257" s="0" t="s">
        <v>2855</v>
      </c>
      <c r="C2257" s="0" t="s">
        <v>642</v>
      </c>
      <c r="D2257" s="0" t="s">
        <v>590</v>
      </c>
      <c r="E2257" s="291" t="n">
        <v>18.42</v>
      </c>
    </row>
    <row r="2258" customFormat="false" ht="15" hidden="false" customHeight="false" outlineLevel="0" collapsed="false">
      <c r="A2258" s="0" t="n">
        <v>43653</v>
      </c>
      <c r="B2258" s="0" t="s">
        <v>2856</v>
      </c>
      <c r="C2258" s="0" t="s">
        <v>642</v>
      </c>
      <c r="D2258" s="0" t="s">
        <v>590</v>
      </c>
      <c r="E2258" s="291" t="n">
        <v>28.13</v>
      </c>
    </row>
    <row r="2259" customFormat="false" ht="15" hidden="false" customHeight="false" outlineLevel="0" collapsed="false">
      <c r="A2259" s="0" t="n">
        <v>38633</v>
      </c>
      <c r="B2259" s="0" t="s">
        <v>2857</v>
      </c>
      <c r="C2259" s="0" t="s">
        <v>589</v>
      </c>
      <c r="D2259" s="0" t="s">
        <v>590</v>
      </c>
      <c r="E2259" s="291" t="n">
        <v>23.69</v>
      </c>
    </row>
    <row r="2260" customFormat="false" ht="15" hidden="false" customHeight="false" outlineLevel="0" collapsed="false">
      <c r="A2260" s="0" t="n">
        <v>12344</v>
      </c>
      <c r="B2260" s="0" t="s">
        <v>2858</v>
      </c>
      <c r="C2260" s="0" t="s">
        <v>589</v>
      </c>
      <c r="D2260" s="0" t="s">
        <v>590</v>
      </c>
      <c r="E2260" s="291" t="n">
        <v>3.11</v>
      </c>
    </row>
    <row r="2261" customFormat="false" ht="15" hidden="false" customHeight="false" outlineLevel="0" collapsed="false">
      <c r="A2261" s="0" t="n">
        <v>12343</v>
      </c>
      <c r="B2261" s="0" t="s">
        <v>2859</v>
      </c>
      <c r="C2261" s="0" t="s">
        <v>589</v>
      </c>
      <c r="D2261" s="0" t="s">
        <v>590</v>
      </c>
      <c r="E2261" s="291" t="n">
        <v>4.83</v>
      </c>
    </row>
    <row r="2262" customFormat="false" ht="15" hidden="false" customHeight="false" outlineLevel="0" collapsed="false">
      <c r="A2262" s="0" t="n">
        <v>3295</v>
      </c>
      <c r="B2262" s="0" t="s">
        <v>2860</v>
      </c>
      <c r="C2262" s="0" t="s">
        <v>589</v>
      </c>
      <c r="D2262" s="0" t="s">
        <v>590</v>
      </c>
      <c r="E2262" s="291" t="n">
        <v>16.87</v>
      </c>
    </row>
    <row r="2263" customFormat="false" ht="15" hidden="false" customHeight="false" outlineLevel="0" collapsed="false">
      <c r="A2263" s="0" t="n">
        <v>3302</v>
      </c>
      <c r="B2263" s="0" t="s">
        <v>2861</v>
      </c>
      <c r="C2263" s="0" t="s">
        <v>589</v>
      </c>
      <c r="D2263" s="0" t="s">
        <v>590</v>
      </c>
      <c r="E2263" s="291" t="n">
        <v>17.64</v>
      </c>
    </row>
    <row r="2264" customFormat="false" ht="15" hidden="false" customHeight="false" outlineLevel="0" collapsed="false">
      <c r="A2264" s="0" t="n">
        <v>3297</v>
      </c>
      <c r="B2264" s="0" t="s">
        <v>2862</v>
      </c>
      <c r="C2264" s="0" t="s">
        <v>589</v>
      </c>
      <c r="D2264" s="0" t="s">
        <v>590</v>
      </c>
      <c r="E2264" s="291" t="n">
        <v>18.83</v>
      </c>
    </row>
    <row r="2265" customFormat="false" ht="15" hidden="false" customHeight="false" outlineLevel="0" collapsed="false">
      <c r="A2265" s="0" t="n">
        <v>3294</v>
      </c>
      <c r="B2265" s="0" t="s">
        <v>2863</v>
      </c>
      <c r="C2265" s="0" t="s">
        <v>589</v>
      </c>
      <c r="D2265" s="0" t="s">
        <v>590</v>
      </c>
      <c r="E2265" s="291" t="n">
        <v>19.11</v>
      </c>
    </row>
    <row r="2266" customFormat="false" ht="15" hidden="false" customHeight="false" outlineLevel="0" collapsed="false">
      <c r="A2266" s="0" t="n">
        <v>3292</v>
      </c>
      <c r="B2266" s="0" t="s">
        <v>2864</v>
      </c>
      <c r="C2266" s="0" t="s">
        <v>589</v>
      </c>
      <c r="D2266" s="0" t="s">
        <v>597</v>
      </c>
      <c r="E2266" s="291" t="n">
        <v>17.96</v>
      </c>
    </row>
    <row r="2267" customFormat="false" ht="15" hidden="false" customHeight="false" outlineLevel="0" collapsed="false">
      <c r="A2267" s="0" t="n">
        <v>3298</v>
      </c>
      <c r="B2267" s="0" t="s">
        <v>2865</v>
      </c>
      <c r="C2267" s="0" t="s">
        <v>589</v>
      </c>
      <c r="D2267" s="0" t="s">
        <v>590</v>
      </c>
      <c r="E2267" s="291" t="n">
        <v>42.09</v>
      </c>
    </row>
    <row r="2268" customFormat="false" ht="15" hidden="false" customHeight="false" outlineLevel="0" collapsed="false">
      <c r="A2268" s="0" t="n">
        <v>11596</v>
      </c>
      <c r="B2268" s="0" t="s">
        <v>2866</v>
      </c>
      <c r="C2268" s="0" t="s">
        <v>589</v>
      </c>
      <c r="D2268" s="0" t="s">
        <v>590</v>
      </c>
      <c r="E2268" s="291" t="n">
        <v>581.7</v>
      </c>
    </row>
    <row r="2269" customFormat="false" ht="15" hidden="false" customHeight="false" outlineLevel="0" collapsed="false">
      <c r="A2269" s="0" t="n">
        <v>34802</v>
      </c>
      <c r="B2269" s="0" t="s">
        <v>2867</v>
      </c>
      <c r="C2269" s="0" t="s">
        <v>589</v>
      </c>
      <c r="D2269" s="0" t="s">
        <v>590</v>
      </c>
      <c r="E2269" s="292" t="n">
        <v>1597.54</v>
      </c>
    </row>
    <row r="2270" customFormat="false" ht="15" hidden="false" customHeight="false" outlineLevel="0" collapsed="false">
      <c r="A2270" s="0" t="n">
        <v>11588</v>
      </c>
      <c r="B2270" s="0" t="s">
        <v>2868</v>
      </c>
      <c r="C2270" s="0" t="s">
        <v>589</v>
      </c>
      <c r="D2270" s="0" t="s">
        <v>590</v>
      </c>
      <c r="E2270" s="292" t="n">
        <v>1723.48</v>
      </c>
    </row>
    <row r="2271" customFormat="false" ht="15" hidden="false" customHeight="false" outlineLevel="0" collapsed="false">
      <c r="A2271" s="0" t="n">
        <v>34383</v>
      </c>
      <c r="B2271" s="0" t="s">
        <v>2869</v>
      </c>
      <c r="C2271" s="0" t="s">
        <v>589</v>
      </c>
      <c r="D2271" s="0" t="s">
        <v>590</v>
      </c>
      <c r="E2271" s="292" t="n">
        <v>1895.96</v>
      </c>
    </row>
    <row r="2272" customFormat="false" ht="15" hidden="false" customHeight="false" outlineLevel="0" collapsed="false">
      <c r="A2272" s="0" t="n">
        <v>40451</v>
      </c>
      <c r="B2272" s="0" t="s">
        <v>2870</v>
      </c>
      <c r="C2272" s="0" t="s">
        <v>1019</v>
      </c>
      <c r="D2272" s="0" t="s">
        <v>590</v>
      </c>
      <c r="E2272" s="291" t="n">
        <v>153.26</v>
      </c>
    </row>
    <row r="2273" customFormat="false" ht="15" hidden="false" customHeight="false" outlineLevel="0" collapsed="false">
      <c r="A2273" s="0" t="n">
        <v>40453</v>
      </c>
      <c r="B2273" s="0" t="s">
        <v>2871</v>
      </c>
      <c r="C2273" s="0" t="s">
        <v>1019</v>
      </c>
      <c r="D2273" s="0" t="s">
        <v>590</v>
      </c>
      <c r="E2273" s="291" t="n">
        <v>165.82</v>
      </c>
    </row>
    <row r="2274" customFormat="false" ht="15" hidden="false" customHeight="false" outlineLevel="0" collapsed="false">
      <c r="A2274" s="0" t="n">
        <v>40452</v>
      </c>
      <c r="B2274" s="0" t="s">
        <v>2872</v>
      </c>
      <c r="C2274" s="0" t="s">
        <v>1019</v>
      </c>
      <c r="D2274" s="0" t="s">
        <v>590</v>
      </c>
      <c r="E2274" s="291" t="n">
        <v>181.89</v>
      </c>
    </row>
    <row r="2275" customFormat="false" ht="15" hidden="false" customHeight="false" outlineLevel="0" collapsed="false">
      <c r="A2275" s="0" t="n">
        <v>11594</v>
      </c>
      <c r="B2275" s="0" t="s">
        <v>2873</v>
      </c>
      <c r="C2275" s="0" t="s">
        <v>589</v>
      </c>
      <c r="D2275" s="0" t="s">
        <v>590</v>
      </c>
      <c r="E2275" s="291" t="n">
        <v>549.33</v>
      </c>
    </row>
    <row r="2276" customFormat="false" ht="15" hidden="false" customHeight="false" outlineLevel="0" collapsed="false">
      <c r="A2276" s="0" t="n">
        <v>3311</v>
      </c>
      <c r="B2276" s="0" t="s">
        <v>2874</v>
      </c>
      <c r="C2276" s="0" t="s">
        <v>752</v>
      </c>
      <c r="D2276" s="0" t="s">
        <v>590</v>
      </c>
      <c r="E2276" s="291" t="n">
        <v>549.33</v>
      </c>
    </row>
    <row r="2277" customFormat="false" ht="15" hidden="false" customHeight="false" outlineLevel="0" collapsed="false">
      <c r="A2277" s="0" t="n">
        <v>11599</v>
      </c>
      <c r="B2277" s="0" t="s">
        <v>2875</v>
      </c>
      <c r="C2277" s="0" t="s">
        <v>589</v>
      </c>
      <c r="D2277" s="0" t="s">
        <v>590</v>
      </c>
      <c r="E2277" s="291" t="n">
        <v>730.54</v>
      </c>
    </row>
    <row r="2278" customFormat="false" ht="15" hidden="false" customHeight="false" outlineLevel="0" collapsed="false">
      <c r="A2278" s="0" t="n">
        <v>11593</v>
      </c>
      <c r="B2278" s="0" t="s">
        <v>2876</v>
      </c>
      <c r="C2278" s="0" t="s">
        <v>589</v>
      </c>
      <c r="D2278" s="0" t="s">
        <v>590</v>
      </c>
      <c r="E2278" s="292" t="n">
        <v>1024.17</v>
      </c>
    </row>
    <row r="2279" customFormat="false" ht="15" hidden="false" customHeight="false" outlineLevel="0" collapsed="false">
      <c r="A2279" s="0" t="n">
        <v>3314</v>
      </c>
      <c r="B2279" s="0" t="s">
        <v>2877</v>
      </c>
      <c r="C2279" s="0" t="s">
        <v>752</v>
      </c>
      <c r="D2279" s="0" t="s">
        <v>590</v>
      </c>
      <c r="E2279" s="291" t="n">
        <v>732.49</v>
      </c>
    </row>
    <row r="2280" customFormat="false" ht="15" hidden="false" customHeight="false" outlineLevel="0" collapsed="false">
      <c r="A2280" s="0" t="n">
        <v>11597</v>
      </c>
      <c r="B2280" s="0" t="s">
        <v>2878</v>
      </c>
      <c r="C2280" s="0" t="s">
        <v>589</v>
      </c>
      <c r="D2280" s="0" t="s">
        <v>590</v>
      </c>
      <c r="E2280" s="291" t="n">
        <v>851.79</v>
      </c>
    </row>
    <row r="2281" customFormat="false" ht="15" hidden="false" customHeight="false" outlineLevel="0" collapsed="false">
      <c r="A2281" s="0" t="n">
        <v>3309</v>
      </c>
      <c r="B2281" s="0" t="s">
        <v>2879</v>
      </c>
      <c r="C2281" s="0" t="s">
        <v>752</v>
      </c>
      <c r="D2281" s="0" t="s">
        <v>590</v>
      </c>
      <c r="E2281" s="291" t="n">
        <v>581.7</v>
      </c>
    </row>
    <row r="2282" customFormat="false" ht="15" hidden="false" customHeight="false" outlineLevel="0" collapsed="false">
      <c r="A2282" s="0" t="n">
        <v>34612</v>
      </c>
      <c r="B2282" s="0" t="s">
        <v>2880</v>
      </c>
      <c r="C2282" s="0" t="s">
        <v>589</v>
      </c>
      <c r="D2282" s="0" t="s">
        <v>590</v>
      </c>
      <c r="E2282" s="292" t="n">
        <v>1053.52</v>
      </c>
    </row>
    <row r="2283" customFormat="false" ht="15" hidden="false" customHeight="false" outlineLevel="0" collapsed="false">
      <c r="A2283" s="0" t="n">
        <v>34635</v>
      </c>
      <c r="B2283" s="0" t="s">
        <v>2881</v>
      </c>
      <c r="C2283" s="0" t="s">
        <v>589</v>
      </c>
      <c r="D2283" s="0" t="s">
        <v>590</v>
      </c>
      <c r="E2283" s="292" t="n">
        <v>1354.78</v>
      </c>
    </row>
    <row r="2284" customFormat="false" ht="15" hidden="false" customHeight="false" outlineLevel="0" collapsed="false">
      <c r="A2284" s="0" t="n">
        <v>34633</v>
      </c>
      <c r="B2284" s="0" t="s">
        <v>2882</v>
      </c>
      <c r="C2284" s="0" t="s">
        <v>589</v>
      </c>
      <c r="D2284" s="0" t="s">
        <v>590</v>
      </c>
      <c r="E2284" s="292" t="n">
        <v>1493.32</v>
      </c>
    </row>
    <row r="2285" customFormat="false" ht="15" hidden="false" customHeight="false" outlineLevel="0" collapsed="false">
      <c r="A2285" s="0" t="n">
        <v>40440</v>
      </c>
      <c r="B2285" s="0" t="s">
        <v>2883</v>
      </c>
      <c r="C2285" s="0" t="s">
        <v>752</v>
      </c>
      <c r="D2285" s="0" t="s">
        <v>590</v>
      </c>
      <c r="E2285" s="291" t="n">
        <v>762.96</v>
      </c>
    </row>
    <row r="2286" customFormat="false" ht="15" hidden="false" customHeight="false" outlineLevel="0" collapsed="false">
      <c r="A2286" s="0" t="n">
        <v>40441</v>
      </c>
      <c r="B2286" s="0" t="s">
        <v>2884</v>
      </c>
      <c r="C2286" s="0" t="s">
        <v>752</v>
      </c>
      <c r="D2286" s="0" t="s">
        <v>590</v>
      </c>
      <c r="E2286" s="291" t="n">
        <v>487.11</v>
      </c>
    </row>
    <row r="2287" customFormat="false" ht="15" hidden="false" customHeight="false" outlineLevel="0" collapsed="false">
      <c r="A2287" s="0" t="n">
        <v>40449</v>
      </c>
      <c r="B2287" s="0" t="s">
        <v>2885</v>
      </c>
      <c r="C2287" s="0" t="s">
        <v>752</v>
      </c>
      <c r="D2287" s="0" t="s">
        <v>590</v>
      </c>
      <c r="E2287" s="291" t="n">
        <v>409.5</v>
      </c>
    </row>
    <row r="2288" customFormat="false" ht="15" hidden="false" customHeight="false" outlineLevel="0" collapsed="false">
      <c r="A2288" s="0" t="n">
        <v>34800</v>
      </c>
      <c r="B2288" s="0" t="s">
        <v>2886</v>
      </c>
      <c r="C2288" s="0" t="s">
        <v>752</v>
      </c>
      <c r="D2288" s="0" t="s">
        <v>590</v>
      </c>
      <c r="E2288" s="291" t="n">
        <v>512.08</v>
      </c>
    </row>
    <row r="2289" customFormat="false" ht="15" hidden="false" customHeight="false" outlineLevel="0" collapsed="false">
      <c r="A2289" s="0" t="n">
        <v>11592</v>
      </c>
      <c r="B2289" s="0" t="s">
        <v>2887</v>
      </c>
      <c r="C2289" s="0" t="s">
        <v>589</v>
      </c>
      <c r="D2289" s="0" t="s">
        <v>590</v>
      </c>
      <c r="E2289" s="291" t="n">
        <v>732.49</v>
      </c>
    </row>
    <row r="2290" customFormat="false" ht="15" hidden="false" customHeight="false" outlineLevel="0" collapsed="false">
      <c r="A2290" s="0" t="n">
        <v>40438</v>
      </c>
      <c r="B2290" s="0" t="s">
        <v>2888</v>
      </c>
      <c r="C2290" s="0" t="s">
        <v>752</v>
      </c>
      <c r="D2290" s="0" t="s">
        <v>590</v>
      </c>
      <c r="E2290" s="291" t="n">
        <v>341.16</v>
      </c>
    </row>
    <row r="2291" customFormat="false" ht="15" hidden="false" customHeight="false" outlineLevel="0" collapsed="false">
      <c r="A2291" s="0" t="n">
        <v>40436</v>
      </c>
      <c r="B2291" s="0" t="s">
        <v>2889</v>
      </c>
      <c r="C2291" s="0" t="s">
        <v>752</v>
      </c>
      <c r="D2291" s="0" t="s">
        <v>590</v>
      </c>
      <c r="E2291" s="291" t="n">
        <v>425.39</v>
      </c>
    </row>
    <row r="2292" customFormat="false" ht="15" hidden="false" customHeight="false" outlineLevel="0" collapsed="false">
      <c r="A2292" s="0" t="n">
        <v>4315</v>
      </c>
      <c r="B2292" s="0" t="s">
        <v>2890</v>
      </c>
      <c r="C2292" s="0" t="s">
        <v>589</v>
      </c>
      <c r="D2292" s="0" t="s">
        <v>590</v>
      </c>
      <c r="E2292" s="291" t="n">
        <v>2.56</v>
      </c>
    </row>
    <row r="2293" customFormat="false" ht="15" hidden="false" customHeight="false" outlineLevel="0" collapsed="false">
      <c r="A2293" s="0" t="n">
        <v>402</v>
      </c>
      <c r="B2293" s="0" t="s">
        <v>2891</v>
      </c>
      <c r="C2293" s="0" t="s">
        <v>589</v>
      </c>
      <c r="D2293" s="0" t="s">
        <v>590</v>
      </c>
      <c r="E2293" s="291" t="n">
        <v>16.95</v>
      </c>
    </row>
    <row r="2294" customFormat="false" ht="15" hidden="false" customHeight="false" outlineLevel="0" collapsed="false">
      <c r="A2294" s="0" t="n">
        <v>4226</v>
      </c>
      <c r="B2294" s="0" t="s">
        <v>2892</v>
      </c>
      <c r="C2294" s="0" t="s">
        <v>640</v>
      </c>
      <c r="D2294" s="0" t="s">
        <v>597</v>
      </c>
      <c r="E2294" s="291" t="n">
        <v>9.18</v>
      </c>
    </row>
    <row r="2295" customFormat="false" ht="15" hidden="false" customHeight="false" outlineLevel="0" collapsed="false">
      <c r="A2295" s="0" t="n">
        <v>4222</v>
      </c>
      <c r="B2295" s="0" t="s">
        <v>2893</v>
      </c>
      <c r="C2295" s="0" t="s">
        <v>642</v>
      </c>
      <c r="D2295" s="0" t="s">
        <v>597</v>
      </c>
      <c r="E2295" s="291" t="n">
        <v>5.79</v>
      </c>
    </row>
    <row r="2296" customFormat="false" ht="15" hidden="false" customHeight="false" outlineLevel="0" collapsed="false">
      <c r="A2296" s="0" t="n">
        <v>34804</v>
      </c>
      <c r="B2296" s="0" t="s">
        <v>2894</v>
      </c>
      <c r="C2296" s="0" t="s">
        <v>1019</v>
      </c>
      <c r="D2296" s="0" t="s">
        <v>590</v>
      </c>
      <c r="E2296" s="291" t="n">
        <v>61.84</v>
      </c>
    </row>
    <row r="2297" customFormat="false" ht="15" hidden="false" customHeight="false" outlineLevel="0" collapsed="false">
      <c r="A2297" s="0" t="n">
        <v>4013</v>
      </c>
      <c r="B2297" s="0" t="s">
        <v>2895</v>
      </c>
      <c r="C2297" s="0" t="s">
        <v>1019</v>
      </c>
      <c r="D2297" s="0" t="s">
        <v>590</v>
      </c>
      <c r="E2297" s="291" t="n">
        <v>6.71</v>
      </c>
    </row>
    <row r="2298" customFormat="false" ht="15" hidden="false" customHeight="false" outlineLevel="0" collapsed="false">
      <c r="A2298" s="0" t="n">
        <v>4011</v>
      </c>
      <c r="B2298" s="0" t="s">
        <v>2896</v>
      </c>
      <c r="C2298" s="0" t="s">
        <v>1019</v>
      </c>
      <c r="D2298" s="0" t="s">
        <v>590</v>
      </c>
      <c r="E2298" s="291" t="n">
        <v>7.49</v>
      </c>
    </row>
    <row r="2299" customFormat="false" ht="15" hidden="false" customHeight="false" outlineLevel="0" collapsed="false">
      <c r="A2299" s="0" t="n">
        <v>4021</v>
      </c>
      <c r="B2299" s="0" t="s">
        <v>2897</v>
      </c>
      <c r="C2299" s="0" t="s">
        <v>1019</v>
      </c>
      <c r="D2299" s="0" t="s">
        <v>590</v>
      </c>
      <c r="E2299" s="291" t="n">
        <v>9.35</v>
      </c>
    </row>
    <row r="2300" customFormat="false" ht="15" hidden="false" customHeight="false" outlineLevel="0" collapsed="false">
      <c r="A2300" s="0" t="n">
        <v>4019</v>
      </c>
      <c r="B2300" s="0" t="s">
        <v>2898</v>
      </c>
      <c r="C2300" s="0" t="s">
        <v>1019</v>
      </c>
      <c r="D2300" s="0" t="s">
        <v>590</v>
      </c>
      <c r="E2300" s="291" t="n">
        <v>11.22</v>
      </c>
    </row>
    <row r="2301" customFormat="false" ht="15" hidden="false" customHeight="false" outlineLevel="0" collapsed="false">
      <c r="A2301" s="0" t="n">
        <v>4012</v>
      </c>
      <c r="B2301" s="0" t="s">
        <v>2899</v>
      </c>
      <c r="C2301" s="0" t="s">
        <v>1019</v>
      </c>
      <c r="D2301" s="0" t="s">
        <v>590</v>
      </c>
      <c r="E2301" s="291" t="n">
        <v>15.03</v>
      </c>
    </row>
    <row r="2302" customFormat="false" ht="15" hidden="false" customHeight="false" outlineLevel="0" collapsed="false">
      <c r="A2302" s="0" t="n">
        <v>4020</v>
      </c>
      <c r="B2302" s="0" t="s">
        <v>2900</v>
      </c>
      <c r="C2302" s="0" t="s">
        <v>1019</v>
      </c>
      <c r="D2302" s="0" t="s">
        <v>590</v>
      </c>
      <c r="E2302" s="291" t="n">
        <v>18.83</v>
      </c>
    </row>
    <row r="2303" customFormat="false" ht="15" hidden="false" customHeight="false" outlineLevel="0" collapsed="false">
      <c r="A2303" s="0" t="n">
        <v>4018</v>
      </c>
      <c r="B2303" s="0" t="s">
        <v>2901</v>
      </c>
      <c r="C2303" s="0" t="s">
        <v>1019</v>
      </c>
      <c r="D2303" s="0" t="s">
        <v>590</v>
      </c>
      <c r="E2303" s="291" t="n">
        <v>22.55</v>
      </c>
    </row>
    <row r="2304" customFormat="false" ht="15" hidden="false" customHeight="false" outlineLevel="0" collapsed="false">
      <c r="A2304" s="0" t="n">
        <v>36498</v>
      </c>
      <c r="B2304" s="0" t="s">
        <v>2902</v>
      </c>
      <c r="C2304" s="0" t="s">
        <v>589</v>
      </c>
      <c r="D2304" s="0" t="s">
        <v>592</v>
      </c>
      <c r="E2304" s="292" t="n">
        <v>7220.12</v>
      </c>
    </row>
    <row r="2305" customFormat="false" ht="15" hidden="false" customHeight="false" outlineLevel="0" collapsed="false">
      <c r="A2305" s="0" t="n">
        <v>12872</v>
      </c>
      <c r="B2305" s="0" t="s">
        <v>2903</v>
      </c>
      <c r="C2305" s="0" t="s">
        <v>754</v>
      </c>
      <c r="D2305" s="0" t="s">
        <v>590</v>
      </c>
      <c r="E2305" s="291" t="n">
        <v>16.04</v>
      </c>
    </row>
    <row r="2306" customFormat="false" ht="15" hidden="false" customHeight="false" outlineLevel="0" collapsed="false">
      <c r="A2306" s="0" t="n">
        <v>41075</v>
      </c>
      <c r="B2306" s="0" t="s">
        <v>2904</v>
      </c>
      <c r="C2306" s="0" t="s">
        <v>756</v>
      </c>
      <c r="D2306" s="0" t="s">
        <v>590</v>
      </c>
      <c r="E2306" s="292" t="n">
        <v>2832.87</v>
      </c>
    </row>
    <row r="2307" customFormat="false" ht="15" hidden="false" customHeight="false" outlineLevel="0" collapsed="false">
      <c r="A2307" s="0" t="n">
        <v>44324</v>
      </c>
      <c r="B2307" s="0" t="s">
        <v>2905</v>
      </c>
      <c r="C2307" s="0" t="s">
        <v>640</v>
      </c>
      <c r="D2307" s="0" t="s">
        <v>590</v>
      </c>
      <c r="E2307" s="291" t="n">
        <v>2.93</v>
      </c>
    </row>
    <row r="2308" customFormat="false" ht="15" hidden="false" customHeight="false" outlineLevel="0" collapsed="false">
      <c r="A2308" s="0" t="n">
        <v>3315</v>
      </c>
      <c r="B2308" s="0" t="s">
        <v>2906</v>
      </c>
      <c r="C2308" s="0" t="s">
        <v>640</v>
      </c>
      <c r="D2308" s="0" t="s">
        <v>590</v>
      </c>
      <c r="E2308" s="291" t="n">
        <v>0.85</v>
      </c>
    </row>
    <row r="2309" customFormat="false" ht="15" hidden="false" customHeight="false" outlineLevel="0" collapsed="false">
      <c r="A2309" s="0" t="n">
        <v>36870</v>
      </c>
      <c r="B2309" s="0" t="s">
        <v>2907</v>
      </c>
      <c r="C2309" s="0" t="s">
        <v>640</v>
      </c>
      <c r="D2309" s="0" t="s">
        <v>590</v>
      </c>
      <c r="E2309" s="291" t="n">
        <v>0.65</v>
      </c>
    </row>
    <row r="2310" customFormat="false" ht="15" hidden="false" customHeight="false" outlineLevel="0" collapsed="false">
      <c r="A2310" s="0" t="n">
        <v>5092</v>
      </c>
      <c r="B2310" s="0" t="s">
        <v>2908</v>
      </c>
      <c r="C2310" s="0" t="s">
        <v>1033</v>
      </c>
      <c r="D2310" s="0" t="s">
        <v>590</v>
      </c>
      <c r="E2310" s="291" t="n">
        <v>16.48</v>
      </c>
    </row>
    <row r="2311" customFormat="false" ht="15" hidden="false" customHeight="false" outlineLevel="0" collapsed="false">
      <c r="A2311" s="0" t="n">
        <v>11462</v>
      </c>
      <c r="B2311" s="0" t="s">
        <v>2909</v>
      </c>
      <c r="C2311" s="0" t="s">
        <v>1033</v>
      </c>
      <c r="D2311" s="0" t="s">
        <v>590</v>
      </c>
      <c r="E2311" s="291" t="n">
        <v>16.86</v>
      </c>
    </row>
    <row r="2312" customFormat="false" ht="15" hidden="false" customHeight="false" outlineLevel="0" collapsed="false">
      <c r="A2312" s="0" t="n">
        <v>36529</v>
      </c>
      <c r="B2312" s="0" t="s">
        <v>2910</v>
      </c>
      <c r="C2312" s="0" t="s">
        <v>589</v>
      </c>
      <c r="D2312" s="0" t="s">
        <v>592</v>
      </c>
      <c r="E2312" s="292" t="n">
        <v>80357.14</v>
      </c>
    </row>
    <row r="2313" customFormat="false" ht="15" hidden="false" customHeight="false" outlineLevel="0" collapsed="false">
      <c r="A2313" s="0" t="n">
        <v>3318</v>
      </c>
      <c r="B2313" s="0" t="s">
        <v>2911</v>
      </c>
      <c r="C2313" s="0" t="s">
        <v>589</v>
      </c>
      <c r="D2313" s="0" t="s">
        <v>592</v>
      </c>
      <c r="E2313" s="292" t="n">
        <v>63000</v>
      </c>
    </row>
    <row r="2314" customFormat="false" ht="15" hidden="false" customHeight="false" outlineLevel="0" collapsed="false">
      <c r="A2314" s="0" t="n">
        <v>3324</v>
      </c>
      <c r="B2314" s="0" t="s">
        <v>2912</v>
      </c>
      <c r="C2314" s="0" t="s">
        <v>1019</v>
      </c>
      <c r="D2314" s="0" t="s">
        <v>592</v>
      </c>
      <c r="E2314" s="291" t="n">
        <v>9.85</v>
      </c>
    </row>
    <row r="2315" customFormat="false" ht="15" hidden="false" customHeight="false" outlineLevel="0" collapsed="false">
      <c r="A2315" s="0" t="n">
        <v>3322</v>
      </c>
      <c r="B2315" s="0" t="s">
        <v>2913</v>
      </c>
      <c r="C2315" s="0" t="s">
        <v>1019</v>
      </c>
      <c r="D2315" s="0" t="s">
        <v>592</v>
      </c>
      <c r="E2315" s="291" t="n">
        <v>13.8</v>
      </c>
    </row>
    <row r="2316" customFormat="false" ht="15" hidden="false" customHeight="false" outlineLevel="0" collapsed="false">
      <c r="A2316" s="0" t="n">
        <v>5076</v>
      </c>
      <c r="B2316" s="0" t="s">
        <v>2914</v>
      </c>
      <c r="C2316" s="0" t="s">
        <v>640</v>
      </c>
      <c r="D2316" s="0" t="s">
        <v>590</v>
      </c>
      <c r="E2316" s="291" t="n">
        <v>24.61</v>
      </c>
    </row>
    <row r="2317" customFormat="false" ht="15" hidden="false" customHeight="false" outlineLevel="0" collapsed="false">
      <c r="A2317" s="0" t="n">
        <v>5077</v>
      </c>
      <c r="B2317" s="0" t="s">
        <v>2915</v>
      </c>
      <c r="C2317" s="0" t="s">
        <v>640</v>
      </c>
      <c r="D2317" s="0" t="s">
        <v>590</v>
      </c>
      <c r="E2317" s="291" t="n">
        <v>27.2</v>
      </c>
    </row>
    <row r="2318" customFormat="false" ht="15" hidden="false" customHeight="false" outlineLevel="0" collapsed="false">
      <c r="A2318" s="0" t="n">
        <v>11837</v>
      </c>
      <c r="B2318" s="0" t="s">
        <v>2916</v>
      </c>
      <c r="C2318" s="0" t="s">
        <v>589</v>
      </c>
      <c r="D2318" s="0" t="s">
        <v>590</v>
      </c>
      <c r="E2318" s="291" t="n">
        <v>72.17</v>
      </c>
    </row>
    <row r="2319" customFormat="false" ht="15" hidden="false" customHeight="false" outlineLevel="0" collapsed="false">
      <c r="A2319" s="0" t="n">
        <v>38055</v>
      </c>
      <c r="B2319" s="0" t="s">
        <v>2917</v>
      </c>
      <c r="C2319" s="0" t="s">
        <v>589</v>
      </c>
      <c r="D2319" s="0" t="s">
        <v>590</v>
      </c>
      <c r="E2319" s="291" t="n">
        <v>6.55</v>
      </c>
    </row>
    <row r="2320" customFormat="false" ht="15" hidden="false" customHeight="false" outlineLevel="0" collapsed="false">
      <c r="A2320" s="0" t="n">
        <v>415</v>
      </c>
      <c r="B2320" s="0" t="s">
        <v>2918</v>
      </c>
      <c r="C2320" s="0" t="s">
        <v>589</v>
      </c>
      <c r="D2320" s="0" t="s">
        <v>590</v>
      </c>
      <c r="E2320" s="291" t="n">
        <v>29.59</v>
      </c>
    </row>
    <row r="2321" customFormat="false" ht="15" hidden="false" customHeight="false" outlineLevel="0" collapsed="false">
      <c r="A2321" s="0" t="n">
        <v>416</v>
      </c>
      <c r="B2321" s="0" t="s">
        <v>2919</v>
      </c>
      <c r="C2321" s="0" t="s">
        <v>589</v>
      </c>
      <c r="D2321" s="0" t="s">
        <v>590</v>
      </c>
      <c r="E2321" s="291" t="n">
        <v>10.83</v>
      </c>
    </row>
    <row r="2322" customFormat="false" ht="15" hidden="false" customHeight="false" outlineLevel="0" collapsed="false">
      <c r="A2322" s="0" t="n">
        <v>425</v>
      </c>
      <c r="B2322" s="0" t="s">
        <v>2920</v>
      </c>
      <c r="C2322" s="0" t="s">
        <v>589</v>
      </c>
      <c r="D2322" s="0" t="s">
        <v>590</v>
      </c>
      <c r="E2322" s="291" t="n">
        <v>6.71</v>
      </c>
    </row>
    <row r="2323" customFormat="false" ht="15" hidden="false" customHeight="false" outlineLevel="0" collapsed="false">
      <c r="A2323" s="0" t="n">
        <v>426</v>
      </c>
      <c r="B2323" s="0" t="s">
        <v>2921</v>
      </c>
      <c r="C2323" s="0" t="s">
        <v>589</v>
      </c>
      <c r="D2323" s="0" t="s">
        <v>590</v>
      </c>
      <c r="E2323" s="291" t="n">
        <v>36.99</v>
      </c>
    </row>
    <row r="2324" customFormat="false" ht="15" hidden="false" customHeight="false" outlineLevel="0" collapsed="false">
      <c r="A2324" s="0" t="n">
        <v>38056</v>
      </c>
      <c r="B2324" s="0" t="s">
        <v>2922</v>
      </c>
      <c r="C2324" s="0" t="s">
        <v>589</v>
      </c>
      <c r="D2324" s="0" t="s">
        <v>590</v>
      </c>
      <c r="E2324" s="291" t="n">
        <v>36.12</v>
      </c>
    </row>
    <row r="2325" customFormat="false" ht="15" hidden="false" customHeight="false" outlineLevel="0" collapsed="false">
      <c r="A2325" s="0" t="n">
        <v>1564</v>
      </c>
      <c r="B2325" s="0" t="s">
        <v>2923</v>
      </c>
      <c r="C2325" s="0" t="s">
        <v>589</v>
      </c>
      <c r="D2325" s="0" t="s">
        <v>590</v>
      </c>
      <c r="E2325" s="291" t="n">
        <v>13.78</v>
      </c>
    </row>
    <row r="2326" customFormat="false" ht="15" hidden="false" customHeight="false" outlineLevel="0" collapsed="false">
      <c r="A2326" s="0" t="n">
        <v>11032</v>
      </c>
      <c r="B2326" s="0" t="s">
        <v>2924</v>
      </c>
      <c r="C2326" s="0" t="s">
        <v>589</v>
      </c>
      <c r="D2326" s="0" t="s">
        <v>590</v>
      </c>
      <c r="E2326" s="291" t="n">
        <v>14.45</v>
      </c>
    </row>
    <row r="2327" customFormat="false" ht="15" hidden="false" customHeight="false" outlineLevel="0" collapsed="false">
      <c r="A2327" s="0" t="n">
        <v>36786</v>
      </c>
      <c r="B2327" s="0" t="s">
        <v>2925</v>
      </c>
      <c r="C2327" s="0" t="s">
        <v>2926</v>
      </c>
      <c r="D2327" s="0" t="s">
        <v>592</v>
      </c>
      <c r="E2327" s="291" t="n">
        <v>167.91</v>
      </c>
    </row>
    <row r="2328" customFormat="false" ht="15" hidden="false" customHeight="false" outlineLevel="0" collapsed="false">
      <c r="A2328" s="0" t="n">
        <v>36785</v>
      </c>
      <c r="B2328" s="0" t="s">
        <v>2927</v>
      </c>
      <c r="C2328" s="0" t="s">
        <v>2926</v>
      </c>
      <c r="D2328" s="0" t="s">
        <v>592</v>
      </c>
      <c r="E2328" s="291" t="n">
        <v>145.9</v>
      </c>
    </row>
    <row r="2329" customFormat="false" ht="15" hidden="false" customHeight="false" outlineLevel="0" collapsed="false">
      <c r="A2329" s="0" t="n">
        <v>36782</v>
      </c>
      <c r="B2329" s="0" t="s">
        <v>2928</v>
      </c>
      <c r="C2329" s="0" t="s">
        <v>2926</v>
      </c>
      <c r="D2329" s="0" t="s">
        <v>592</v>
      </c>
      <c r="E2329" s="291" t="n">
        <v>174.16</v>
      </c>
    </row>
    <row r="2330" customFormat="false" ht="15" hidden="false" customHeight="false" outlineLevel="0" collapsed="false">
      <c r="A2330" s="0" t="n">
        <v>44481</v>
      </c>
      <c r="B2330" s="0" t="s">
        <v>2929</v>
      </c>
      <c r="C2330" s="0" t="s">
        <v>2926</v>
      </c>
      <c r="D2330" s="0" t="s">
        <v>592</v>
      </c>
      <c r="E2330" s="291" t="n">
        <v>196.18</v>
      </c>
    </row>
    <row r="2331" customFormat="false" ht="15" hidden="false" customHeight="false" outlineLevel="0" collapsed="false">
      <c r="A2331" s="0" t="n">
        <v>4824</v>
      </c>
      <c r="B2331" s="0" t="s">
        <v>2930</v>
      </c>
      <c r="C2331" s="0" t="s">
        <v>640</v>
      </c>
      <c r="D2331" s="0" t="s">
        <v>590</v>
      </c>
      <c r="E2331" s="291" t="n">
        <v>0.63</v>
      </c>
    </row>
    <row r="2332" customFormat="false" ht="15" hidden="false" customHeight="false" outlineLevel="0" collapsed="false">
      <c r="A2332" s="0" t="n">
        <v>11795</v>
      </c>
      <c r="B2332" s="0" t="s">
        <v>2931</v>
      </c>
      <c r="C2332" s="0" t="s">
        <v>1019</v>
      </c>
      <c r="D2332" s="0" t="s">
        <v>590</v>
      </c>
      <c r="E2332" s="291" t="n">
        <v>597.73</v>
      </c>
    </row>
    <row r="2333" customFormat="false" ht="15" hidden="false" customHeight="false" outlineLevel="0" collapsed="false">
      <c r="A2333" s="0" t="n">
        <v>134</v>
      </c>
      <c r="B2333" s="0" t="s">
        <v>2932</v>
      </c>
      <c r="C2333" s="0" t="s">
        <v>640</v>
      </c>
      <c r="D2333" s="0" t="s">
        <v>590</v>
      </c>
      <c r="E2333" s="291" t="n">
        <v>1.68</v>
      </c>
    </row>
    <row r="2334" customFormat="false" ht="15" hidden="false" customHeight="false" outlineLevel="0" collapsed="false">
      <c r="A2334" s="0" t="n">
        <v>4229</v>
      </c>
      <c r="B2334" s="0" t="s">
        <v>2933</v>
      </c>
      <c r="C2334" s="0" t="s">
        <v>640</v>
      </c>
      <c r="D2334" s="0" t="s">
        <v>590</v>
      </c>
      <c r="E2334" s="291" t="n">
        <v>39.05</v>
      </c>
    </row>
    <row r="2335" customFormat="false" ht="15" hidden="false" customHeight="false" outlineLevel="0" collapsed="false">
      <c r="A2335" s="0" t="n">
        <v>11731</v>
      </c>
      <c r="B2335" s="0" t="s">
        <v>2934</v>
      </c>
      <c r="C2335" s="0" t="s">
        <v>589</v>
      </c>
      <c r="D2335" s="0" t="s">
        <v>590</v>
      </c>
      <c r="E2335" s="291" t="n">
        <v>9.11</v>
      </c>
    </row>
    <row r="2336" customFormat="false" ht="15" hidden="false" customHeight="false" outlineLevel="0" collapsed="false">
      <c r="A2336" s="0" t="n">
        <v>11732</v>
      </c>
      <c r="B2336" s="0" t="s">
        <v>2935</v>
      </c>
      <c r="C2336" s="0" t="s">
        <v>589</v>
      </c>
      <c r="D2336" s="0" t="s">
        <v>590</v>
      </c>
      <c r="E2336" s="291" t="n">
        <v>23.88</v>
      </c>
    </row>
    <row r="2337" customFormat="false" ht="15" hidden="false" customHeight="false" outlineLevel="0" collapsed="false">
      <c r="A2337" s="0" t="n">
        <v>11244</v>
      </c>
      <c r="B2337" s="0" t="s">
        <v>2936</v>
      </c>
      <c r="C2337" s="0" t="s">
        <v>589</v>
      </c>
      <c r="D2337" s="0" t="s">
        <v>592</v>
      </c>
      <c r="E2337" s="291" t="n">
        <v>287.68</v>
      </c>
    </row>
    <row r="2338" customFormat="false" ht="15" hidden="false" customHeight="false" outlineLevel="0" collapsed="false">
      <c r="A2338" s="0" t="n">
        <v>11245</v>
      </c>
      <c r="B2338" s="0" t="s">
        <v>2937</v>
      </c>
      <c r="C2338" s="0" t="s">
        <v>589</v>
      </c>
      <c r="D2338" s="0" t="s">
        <v>592</v>
      </c>
      <c r="E2338" s="291" t="n">
        <v>397.9</v>
      </c>
    </row>
    <row r="2339" customFormat="false" ht="15" hidden="false" customHeight="false" outlineLevel="0" collapsed="false">
      <c r="A2339" s="0" t="n">
        <v>11235</v>
      </c>
      <c r="B2339" s="0" t="s">
        <v>2938</v>
      </c>
      <c r="C2339" s="0" t="s">
        <v>589</v>
      </c>
      <c r="D2339" s="0" t="s">
        <v>592</v>
      </c>
      <c r="E2339" s="291" t="n">
        <v>219.53</v>
      </c>
    </row>
    <row r="2340" customFormat="false" ht="15" hidden="false" customHeight="false" outlineLevel="0" collapsed="false">
      <c r="A2340" s="0" t="n">
        <v>11236</v>
      </c>
      <c r="B2340" s="0" t="s">
        <v>2939</v>
      </c>
      <c r="C2340" s="0" t="s">
        <v>589</v>
      </c>
      <c r="D2340" s="0" t="s">
        <v>592</v>
      </c>
      <c r="E2340" s="291" t="n">
        <v>278.99</v>
      </c>
    </row>
    <row r="2341" customFormat="false" ht="15" hidden="false" customHeight="false" outlineLevel="0" collapsed="false">
      <c r="A2341" s="0" t="n">
        <v>36494</v>
      </c>
      <c r="B2341" s="0" t="s">
        <v>2940</v>
      </c>
      <c r="C2341" s="0" t="s">
        <v>589</v>
      </c>
      <c r="D2341" s="0" t="s">
        <v>592</v>
      </c>
      <c r="E2341" s="292" t="n">
        <v>704432.18</v>
      </c>
    </row>
    <row r="2342" customFormat="false" ht="15" hidden="false" customHeight="false" outlineLevel="0" collapsed="false">
      <c r="A2342" s="0" t="n">
        <v>36493</v>
      </c>
      <c r="B2342" s="0" t="s">
        <v>2941</v>
      </c>
      <c r="C2342" s="0" t="s">
        <v>589</v>
      </c>
      <c r="D2342" s="0" t="s">
        <v>592</v>
      </c>
      <c r="E2342" s="292" t="n">
        <v>798093.05</v>
      </c>
    </row>
    <row r="2343" customFormat="false" ht="15" hidden="false" customHeight="false" outlineLevel="0" collapsed="false">
      <c r="A2343" s="0" t="n">
        <v>36492</v>
      </c>
      <c r="B2343" s="0" t="s">
        <v>2942</v>
      </c>
      <c r="C2343" s="0" t="s">
        <v>589</v>
      </c>
      <c r="D2343" s="0" t="s">
        <v>592</v>
      </c>
      <c r="E2343" s="292" t="n">
        <v>1482554.21</v>
      </c>
    </row>
    <row r="2344" customFormat="false" ht="15" hidden="false" customHeight="false" outlineLevel="0" collapsed="false">
      <c r="A2344" s="0" t="n">
        <v>13333</v>
      </c>
      <c r="B2344" s="0" t="s">
        <v>2943</v>
      </c>
      <c r="C2344" s="0" t="s">
        <v>589</v>
      </c>
      <c r="D2344" s="0" t="s">
        <v>592</v>
      </c>
      <c r="E2344" s="292" t="n">
        <v>199941.72</v>
      </c>
    </row>
    <row r="2345" customFormat="false" ht="15" hidden="false" customHeight="false" outlineLevel="0" collapsed="false">
      <c r="A2345" s="0" t="n">
        <v>13533</v>
      </c>
      <c r="B2345" s="0" t="s">
        <v>2944</v>
      </c>
      <c r="C2345" s="0" t="s">
        <v>589</v>
      </c>
      <c r="D2345" s="0" t="s">
        <v>592</v>
      </c>
      <c r="E2345" s="292" t="n">
        <v>178725.68</v>
      </c>
    </row>
    <row r="2346" customFormat="false" ht="15" hidden="false" customHeight="false" outlineLevel="0" collapsed="false">
      <c r="A2346" s="0" t="n">
        <v>36499</v>
      </c>
      <c r="B2346" s="0" t="s">
        <v>2945</v>
      </c>
      <c r="C2346" s="0" t="s">
        <v>589</v>
      </c>
      <c r="D2346" s="0" t="s">
        <v>592</v>
      </c>
      <c r="E2346" s="292" t="n">
        <v>3898.86</v>
      </c>
    </row>
    <row r="2347" customFormat="false" ht="15" hidden="false" customHeight="false" outlineLevel="0" collapsed="false">
      <c r="A2347" s="0" t="n">
        <v>39585</v>
      </c>
      <c r="B2347" s="0" t="s">
        <v>2946</v>
      </c>
      <c r="C2347" s="0" t="s">
        <v>589</v>
      </c>
      <c r="D2347" s="0" t="s">
        <v>592</v>
      </c>
      <c r="E2347" s="292" t="n">
        <v>129102.36</v>
      </c>
    </row>
    <row r="2348" customFormat="false" ht="15" hidden="false" customHeight="false" outlineLevel="0" collapsed="false">
      <c r="A2348" s="0" t="n">
        <v>39586</v>
      </c>
      <c r="B2348" s="0" t="s">
        <v>2947</v>
      </c>
      <c r="C2348" s="0" t="s">
        <v>589</v>
      </c>
      <c r="D2348" s="0" t="s">
        <v>592</v>
      </c>
      <c r="E2348" s="292" t="n">
        <v>151428.32</v>
      </c>
    </row>
    <row r="2349" customFormat="false" ht="15" hidden="false" customHeight="false" outlineLevel="0" collapsed="false">
      <c r="A2349" s="0" t="n">
        <v>39587</v>
      </c>
      <c r="B2349" s="0" t="s">
        <v>2948</v>
      </c>
      <c r="C2349" s="0" t="s">
        <v>589</v>
      </c>
      <c r="D2349" s="0" t="s">
        <v>592</v>
      </c>
      <c r="E2349" s="292" t="n">
        <v>184431.94</v>
      </c>
    </row>
    <row r="2350" customFormat="false" ht="15" hidden="false" customHeight="false" outlineLevel="0" collapsed="false">
      <c r="A2350" s="0" t="n">
        <v>39588</v>
      </c>
      <c r="B2350" s="0" t="s">
        <v>2949</v>
      </c>
      <c r="C2350" s="0" t="s">
        <v>589</v>
      </c>
      <c r="D2350" s="0" t="s">
        <v>592</v>
      </c>
      <c r="E2350" s="292" t="n">
        <v>213552.77</v>
      </c>
    </row>
    <row r="2351" customFormat="false" ht="15" hidden="false" customHeight="false" outlineLevel="0" collapsed="false">
      <c r="A2351" s="0" t="n">
        <v>39584</v>
      </c>
      <c r="B2351" s="0" t="s">
        <v>2950</v>
      </c>
      <c r="C2351" s="0" t="s">
        <v>589</v>
      </c>
      <c r="D2351" s="0" t="s">
        <v>592</v>
      </c>
      <c r="E2351" s="292" t="n">
        <v>114969.05</v>
      </c>
    </row>
    <row r="2352" customFormat="false" ht="15" hidden="false" customHeight="false" outlineLevel="0" collapsed="false">
      <c r="A2352" s="0" t="n">
        <v>39590</v>
      </c>
      <c r="B2352" s="0" t="s">
        <v>2951</v>
      </c>
      <c r="C2352" s="0" t="s">
        <v>589</v>
      </c>
      <c r="D2352" s="0" t="s">
        <v>592</v>
      </c>
      <c r="E2352" s="292" t="n">
        <v>112212.28</v>
      </c>
    </row>
    <row r="2353" customFormat="false" ht="15" hidden="false" customHeight="false" outlineLevel="0" collapsed="false">
      <c r="A2353" s="0" t="n">
        <v>39592</v>
      </c>
      <c r="B2353" s="0" t="s">
        <v>2952</v>
      </c>
      <c r="C2353" s="0" t="s">
        <v>589</v>
      </c>
      <c r="D2353" s="0" t="s">
        <v>592</v>
      </c>
      <c r="E2353" s="292" t="n">
        <v>161251.75</v>
      </c>
    </row>
    <row r="2354" customFormat="false" ht="15" hidden="false" customHeight="false" outlineLevel="0" collapsed="false">
      <c r="A2354" s="0" t="n">
        <v>39593</v>
      </c>
      <c r="B2354" s="0" t="s">
        <v>2953</v>
      </c>
      <c r="C2354" s="0" t="s">
        <v>589</v>
      </c>
      <c r="D2354" s="0" t="s">
        <v>592</v>
      </c>
      <c r="E2354" s="292" t="n">
        <v>184431.94</v>
      </c>
    </row>
    <row r="2355" customFormat="false" ht="15" hidden="false" customHeight="false" outlineLevel="0" collapsed="false">
      <c r="A2355" s="0" t="n">
        <v>14254</v>
      </c>
      <c r="B2355" s="0" t="s">
        <v>2954</v>
      </c>
      <c r="C2355" s="0" t="s">
        <v>589</v>
      </c>
      <c r="D2355" s="0" t="s">
        <v>592</v>
      </c>
      <c r="E2355" s="292" t="n">
        <v>104835</v>
      </c>
    </row>
    <row r="2356" customFormat="false" ht="15" hidden="false" customHeight="false" outlineLevel="0" collapsed="false">
      <c r="A2356" s="0" t="n">
        <v>44494</v>
      </c>
      <c r="B2356" s="0" t="s">
        <v>2955</v>
      </c>
      <c r="C2356" s="0" t="s">
        <v>589</v>
      </c>
      <c r="D2356" s="0" t="s">
        <v>592</v>
      </c>
      <c r="E2356" s="292" t="n">
        <v>87545.59</v>
      </c>
    </row>
    <row r="2357" customFormat="false" ht="15" hidden="false" customHeight="false" outlineLevel="0" collapsed="false">
      <c r="A2357" s="0" t="n">
        <v>25019</v>
      </c>
      <c r="B2357" s="0" t="s">
        <v>2956</v>
      </c>
      <c r="C2357" s="0" t="s">
        <v>589</v>
      </c>
      <c r="D2357" s="0" t="s">
        <v>592</v>
      </c>
      <c r="E2357" s="292" t="n">
        <v>150062.92</v>
      </c>
    </row>
    <row r="2358" customFormat="false" ht="15" hidden="false" customHeight="false" outlineLevel="0" collapsed="false">
      <c r="A2358" s="0" t="n">
        <v>36501</v>
      </c>
      <c r="B2358" s="0" t="s">
        <v>2957</v>
      </c>
      <c r="C2358" s="0" t="s">
        <v>589</v>
      </c>
      <c r="D2358" s="0" t="s">
        <v>592</v>
      </c>
      <c r="E2358" s="292" t="n">
        <v>133607.72</v>
      </c>
    </row>
    <row r="2359" customFormat="false" ht="15" hidden="false" customHeight="false" outlineLevel="0" collapsed="false">
      <c r="A2359" s="0" t="n">
        <v>44493</v>
      </c>
      <c r="B2359" s="0" t="s">
        <v>2958</v>
      </c>
      <c r="C2359" s="0" t="s">
        <v>589</v>
      </c>
      <c r="D2359" s="0" t="s">
        <v>592</v>
      </c>
      <c r="E2359" s="292" t="n">
        <v>160622.07</v>
      </c>
    </row>
    <row r="2360" customFormat="false" ht="15" hidden="false" customHeight="false" outlineLevel="0" collapsed="false">
      <c r="A2360" s="0" t="n">
        <v>36500</v>
      </c>
      <c r="B2360" s="0" t="s">
        <v>2959</v>
      </c>
      <c r="C2360" s="0" t="s">
        <v>589</v>
      </c>
      <c r="D2360" s="0" t="s">
        <v>592</v>
      </c>
      <c r="E2360" s="292" t="n">
        <v>94416.92</v>
      </c>
    </row>
    <row r="2361" customFormat="false" ht="15" hidden="false" customHeight="false" outlineLevel="0" collapsed="false">
      <c r="A2361" s="0" t="n">
        <v>20017</v>
      </c>
      <c r="B2361" s="0" t="s">
        <v>2960</v>
      </c>
      <c r="C2361" s="0" t="s">
        <v>636</v>
      </c>
      <c r="D2361" s="0" t="s">
        <v>590</v>
      </c>
      <c r="E2361" s="291" t="n">
        <v>5.27</v>
      </c>
    </row>
    <row r="2362" customFormat="false" ht="15" hidden="false" customHeight="false" outlineLevel="0" collapsed="false">
      <c r="A2362" s="0" t="n">
        <v>20007</v>
      </c>
      <c r="B2362" s="0" t="s">
        <v>2961</v>
      </c>
      <c r="C2362" s="0" t="s">
        <v>636</v>
      </c>
      <c r="D2362" s="0" t="s">
        <v>590</v>
      </c>
      <c r="E2362" s="291" t="n">
        <v>3.14</v>
      </c>
    </row>
    <row r="2363" customFormat="false" ht="15" hidden="false" customHeight="false" outlineLevel="0" collapsed="false">
      <c r="A2363" s="0" t="n">
        <v>39831</v>
      </c>
      <c r="B2363" s="0" t="s">
        <v>2962</v>
      </c>
      <c r="C2363" s="0" t="s">
        <v>1068</v>
      </c>
      <c r="D2363" s="0" t="s">
        <v>592</v>
      </c>
      <c r="E2363" s="291" t="n">
        <v>265.83</v>
      </c>
    </row>
    <row r="2364" customFormat="false" ht="15" hidden="false" customHeight="false" outlineLevel="0" collapsed="false">
      <c r="A2364" s="0" t="n">
        <v>36888</v>
      </c>
      <c r="B2364" s="0" t="s">
        <v>2963</v>
      </c>
      <c r="C2364" s="0" t="s">
        <v>636</v>
      </c>
      <c r="D2364" s="0" t="s">
        <v>592</v>
      </c>
      <c r="E2364" s="291" t="n">
        <v>28.22</v>
      </c>
    </row>
    <row r="2365" customFormat="false" ht="15" hidden="false" customHeight="false" outlineLevel="0" collapsed="false">
      <c r="A2365" s="0" t="n">
        <v>39836</v>
      </c>
      <c r="B2365" s="0" t="s">
        <v>2964</v>
      </c>
      <c r="C2365" s="0" t="s">
        <v>1068</v>
      </c>
      <c r="D2365" s="0" t="s">
        <v>592</v>
      </c>
      <c r="E2365" s="291" t="n">
        <v>233.58</v>
      </c>
    </row>
    <row r="2366" customFormat="false" ht="15" hidden="false" customHeight="false" outlineLevel="0" collapsed="false">
      <c r="A2366" s="0" t="n">
        <v>39830</v>
      </c>
      <c r="B2366" s="0" t="s">
        <v>2965</v>
      </c>
      <c r="C2366" s="0" t="s">
        <v>1068</v>
      </c>
      <c r="D2366" s="0" t="s">
        <v>592</v>
      </c>
      <c r="E2366" s="291" t="n">
        <v>266.39</v>
      </c>
    </row>
    <row r="2367" customFormat="false" ht="15" hidden="false" customHeight="false" outlineLevel="0" collapsed="false">
      <c r="A2367" s="0" t="n">
        <v>40527</v>
      </c>
      <c r="B2367" s="0" t="s">
        <v>2966</v>
      </c>
      <c r="C2367" s="0" t="s">
        <v>589</v>
      </c>
      <c r="D2367" s="0" t="s">
        <v>590</v>
      </c>
      <c r="E2367" s="292" t="n">
        <v>2545.34</v>
      </c>
    </row>
    <row r="2368" customFormat="false" ht="15" hidden="false" customHeight="false" outlineLevel="0" collapsed="false">
      <c r="A2368" s="0" t="n">
        <v>36497</v>
      </c>
      <c r="B2368" s="0" t="s">
        <v>2967</v>
      </c>
      <c r="C2368" s="0" t="s">
        <v>589</v>
      </c>
      <c r="D2368" s="0" t="s">
        <v>590</v>
      </c>
      <c r="E2368" s="292" t="n">
        <v>2905.78</v>
      </c>
    </row>
    <row r="2369" customFormat="false" ht="15" hidden="false" customHeight="false" outlineLevel="0" collapsed="false">
      <c r="A2369" s="0" t="n">
        <v>36487</v>
      </c>
      <c r="B2369" s="0" t="s">
        <v>2968</v>
      </c>
      <c r="C2369" s="0" t="s">
        <v>589</v>
      </c>
      <c r="D2369" s="0" t="s">
        <v>590</v>
      </c>
      <c r="E2369" s="292" t="n">
        <v>5059.4</v>
      </c>
    </row>
    <row r="2370" customFormat="false" ht="15" hidden="false" customHeight="false" outlineLevel="0" collapsed="false">
      <c r="A2370" s="0" t="n">
        <v>44475</v>
      </c>
      <c r="B2370" s="0" t="s">
        <v>2969</v>
      </c>
      <c r="C2370" s="0" t="s">
        <v>589</v>
      </c>
      <c r="D2370" s="0" t="s">
        <v>592</v>
      </c>
      <c r="E2370" s="292" t="n">
        <v>1231807.97</v>
      </c>
    </row>
    <row r="2371" customFormat="false" ht="15" hidden="false" customHeight="false" outlineLevel="0" collapsed="false">
      <c r="A2371" s="0" t="n">
        <v>44474</v>
      </c>
      <c r="B2371" s="0" t="s">
        <v>2970</v>
      </c>
      <c r="C2371" s="0" t="s">
        <v>589</v>
      </c>
      <c r="D2371" s="0" t="s">
        <v>592</v>
      </c>
      <c r="E2371" s="292" t="n">
        <v>2368861.49</v>
      </c>
    </row>
    <row r="2372" customFormat="false" ht="15" hidden="false" customHeight="false" outlineLevel="0" collapsed="false">
      <c r="A2372" s="0" t="n">
        <v>44490</v>
      </c>
      <c r="B2372" s="0" t="s">
        <v>2971</v>
      </c>
      <c r="C2372" s="0" t="s">
        <v>589</v>
      </c>
      <c r="D2372" s="0" t="s">
        <v>592</v>
      </c>
      <c r="E2372" s="292" t="n">
        <v>4027064.52</v>
      </c>
    </row>
    <row r="2373" customFormat="false" ht="15" hidden="false" customHeight="false" outlineLevel="0" collapsed="false">
      <c r="A2373" s="0" t="n">
        <v>37776</v>
      </c>
      <c r="B2373" s="0" t="s">
        <v>2972</v>
      </c>
      <c r="C2373" s="0" t="s">
        <v>589</v>
      </c>
      <c r="D2373" s="0" t="s">
        <v>592</v>
      </c>
      <c r="E2373" s="292" t="n">
        <v>246807.58</v>
      </c>
    </row>
    <row r="2374" customFormat="false" ht="15" hidden="false" customHeight="false" outlineLevel="0" collapsed="false">
      <c r="A2374" s="0" t="n">
        <v>37775</v>
      </c>
      <c r="B2374" s="0" t="s">
        <v>2973</v>
      </c>
      <c r="C2374" s="0" t="s">
        <v>589</v>
      </c>
      <c r="D2374" s="0" t="s">
        <v>592</v>
      </c>
      <c r="E2374" s="292" t="n">
        <v>388740.62</v>
      </c>
    </row>
    <row r="2375" customFormat="false" ht="15" hidden="false" customHeight="false" outlineLevel="0" collapsed="false">
      <c r="A2375" s="0" t="n">
        <v>36491</v>
      </c>
      <c r="B2375" s="0" t="s">
        <v>2974</v>
      </c>
      <c r="C2375" s="0" t="s">
        <v>589</v>
      </c>
      <c r="D2375" s="0" t="s">
        <v>592</v>
      </c>
      <c r="E2375" s="292" t="n">
        <v>1439621.87</v>
      </c>
    </row>
    <row r="2376" customFormat="false" ht="15" hidden="false" customHeight="false" outlineLevel="0" collapsed="false">
      <c r="A2376" s="0" t="n">
        <v>10712</v>
      </c>
      <c r="B2376" s="0" t="s">
        <v>2975</v>
      </c>
      <c r="C2376" s="0" t="s">
        <v>589</v>
      </c>
      <c r="D2376" s="0" t="s">
        <v>592</v>
      </c>
      <c r="E2376" s="292" t="n">
        <v>97185.15</v>
      </c>
    </row>
    <row r="2377" customFormat="false" ht="15" hidden="false" customHeight="false" outlineLevel="0" collapsed="false">
      <c r="A2377" s="0" t="n">
        <v>3363</v>
      </c>
      <c r="B2377" s="0" t="s">
        <v>2976</v>
      </c>
      <c r="C2377" s="0" t="s">
        <v>589</v>
      </c>
      <c r="D2377" s="0" t="s">
        <v>592</v>
      </c>
      <c r="E2377" s="292" t="n">
        <v>136700</v>
      </c>
    </row>
    <row r="2378" customFormat="false" ht="15" hidden="false" customHeight="false" outlineLevel="0" collapsed="false">
      <c r="A2378" s="0" t="n">
        <v>3365</v>
      </c>
      <c r="B2378" s="0" t="s">
        <v>2977</v>
      </c>
      <c r="C2378" s="0" t="s">
        <v>589</v>
      </c>
      <c r="D2378" s="0" t="s">
        <v>592</v>
      </c>
      <c r="E2378" s="292" t="n">
        <v>319536.25</v>
      </c>
    </row>
    <row r="2379" customFormat="false" ht="15" hidden="false" customHeight="false" outlineLevel="0" collapsed="false">
      <c r="A2379" s="0" t="n">
        <v>7569</v>
      </c>
      <c r="B2379" s="0" t="s">
        <v>2978</v>
      </c>
      <c r="C2379" s="0" t="s">
        <v>589</v>
      </c>
      <c r="D2379" s="0" t="s">
        <v>590</v>
      </c>
      <c r="E2379" s="291" t="n">
        <v>79.18</v>
      </c>
    </row>
    <row r="2380" customFormat="false" ht="15" hidden="false" customHeight="false" outlineLevel="0" collapsed="false">
      <c r="A2380" s="0" t="n">
        <v>34349</v>
      </c>
      <c r="B2380" s="0" t="s">
        <v>2979</v>
      </c>
      <c r="C2380" s="0" t="s">
        <v>589</v>
      </c>
      <c r="D2380" s="0" t="s">
        <v>590</v>
      </c>
      <c r="E2380" s="291" t="n">
        <v>35.13</v>
      </c>
    </row>
    <row r="2381" customFormat="false" ht="15" hidden="false" customHeight="false" outlineLevel="0" collapsed="false">
      <c r="A2381" s="0" t="n">
        <v>3378</v>
      </c>
      <c r="B2381" s="0" t="s">
        <v>2980</v>
      </c>
      <c r="C2381" s="0" t="s">
        <v>589</v>
      </c>
      <c r="D2381" s="0" t="s">
        <v>590</v>
      </c>
      <c r="E2381" s="291" t="n">
        <v>104.75</v>
      </c>
    </row>
    <row r="2382" customFormat="false" ht="15" hidden="false" customHeight="false" outlineLevel="0" collapsed="false">
      <c r="A2382" s="0" t="n">
        <v>3380</v>
      </c>
      <c r="B2382" s="0" t="s">
        <v>2981</v>
      </c>
      <c r="C2382" s="0" t="s">
        <v>589</v>
      </c>
      <c r="D2382" s="0" t="s">
        <v>597</v>
      </c>
      <c r="E2382" s="291" t="n">
        <v>73.33</v>
      </c>
    </row>
    <row r="2383" customFormat="false" ht="15" hidden="false" customHeight="false" outlineLevel="0" collapsed="false">
      <c r="A2383" s="0" t="n">
        <v>3379</v>
      </c>
      <c r="B2383" s="0" t="s">
        <v>2982</v>
      </c>
      <c r="C2383" s="0" t="s">
        <v>589</v>
      </c>
      <c r="D2383" s="0" t="s">
        <v>590</v>
      </c>
      <c r="E2383" s="291" t="n">
        <v>70.8</v>
      </c>
    </row>
    <row r="2384" customFormat="false" ht="15" hidden="false" customHeight="false" outlineLevel="0" collapsed="false">
      <c r="A2384" s="0" t="n">
        <v>11991</v>
      </c>
      <c r="B2384" s="0" t="s">
        <v>2983</v>
      </c>
      <c r="C2384" s="0" t="s">
        <v>589</v>
      </c>
      <c r="D2384" s="0" t="s">
        <v>590</v>
      </c>
      <c r="E2384" s="291" t="n">
        <v>82.2</v>
      </c>
    </row>
    <row r="2385" customFormat="false" ht="15" hidden="false" customHeight="false" outlineLevel="0" collapsed="false">
      <c r="A2385" s="0" t="n">
        <v>20062</v>
      </c>
      <c r="B2385" s="0" t="s">
        <v>2984</v>
      </c>
      <c r="C2385" s="0" t="s">
        <v>589</v>
      </c>
      <c r="D2385" s="0" t="s">
        <v>592</v>
      </c>
      <c r="E2385" s="291" t="n">
        <v>16.91</v>
      </c>
    </row>
    <row r="2386" customFormat="false" ht="15" hidden="false" customHeight="false" outlineLevel="0" collapsed="false">
      <c r="A2386" s="0" t="n">
        <v>11029</v>
      </c>
      <c r="B2386" s="0" t="s">
        <v>2985</v>
      </c>
      <c r="C2386" s="0" t="s">
        <v>2042</v>
      </c>
      <c r="D2386" s="0" t="s">
        <v>590</v>
      </c>
      <c r="E2386" s="291" t="n">
        <v>2.21</v>
      </c>
    </row>
    <row r="2387" customFormat="false" ht="15" hidden="false" customHeight="false" outlineLevel="0" collapsed="false">
      <c r="A2387" s="0" t="n">
        <v>4316</v>
      </c>
      <c r="B2387" s="0" t="s">
        <v>2986</v>
      </c>
      <c r="C2387" s="0" t="s">
        <v>589</v>
      </c>
      <c r="D2387" s="0" t="s">
        <v>590</v>
      </c>
      <c r="E2387" s="291" t="n">
        <v>2.24</v>
      </c>
    </row>
    <row r="2388" customFormat="false" ht="15" hidden="false" customHeight="false" outlineLevel="0" collapsed="false">
      <c r="A2388" s="0" t="n">
        <v>4313</v>
      </c>
      <c r="B2388" s="0" t="s">
        <v>2987</v>
      </c>
      <c r="C2388" s="0" t="s">
        <v>2042</v>
      </c>
      <c r="D2388" s="0" t="s">
        <v>590</v>
      </c>
      <c r="E2388" s="291" t="n">
        <v>3.21</v>
      </c>
    </row>
    <row r="2389" customFormat="false" ht="15" hidden="false" customHeight="false" outlineLevel="0" collapsed="false">
      <c r="A2389" s="0" t="n">
        <v>4317</v>
      </c>
      <c r="B2389" s="0" t="s">
        <v>2988</v>
      </c>
      <c r="C2389" s="0" t="s">
        <v>589</v>
      </c>
      <c r="D2389" s="0" t="s">
        <v>590</v>
      </c>
      <c r="E2389" s="291" t="n">
        <v>3.66</v>
      </c>
    </row>
    <row r="2390" customFormat="false" ht="15" hidden="false" customHeight="false" outlineLevel="0" collapsed="false">
      <c r="A2390" s="0" t="n">
        <v>4314</v>
      </c>
      <c r="B2390" s="0" t="s">
        <v>2989</v>
      </c>
      <c r="C2390" s="0" t="s">
        <v>2042</v>
      </c>
      <c r="D2390" s="0" t="s">
        <v>590</v>
      </c>
      <c r="E2390" s="291" t="n">
        <v>4.28</v>
      </c>
    </row>
    <row r="2391" customFormat="false" ht="15" hidden="false" customHeight="false" outlineLevel="0" collapsed="false">
      <c r="A2391" s="0" t="n">
        <v>10921</v>
      </c>
      <c r="B2391" s="0" t="s">
        <v>2990</v>
      </c>
      <c r="C2391" s="0" t="s">
        <v>589</v>
      </c>
      <c r="D2391" s="0" t="s">
        <v>592</v>
      </c>
      <c r="E2391" s="292" t="n">
        <v>5608</v>
      </c>
    </row>
    <row r="2392" customFormat="false" ht="15" hidden="false" customHeight="false" outlineLevel="0" collapsed="false">
      <c r="A2392" s="0" t="n">
        <v>10922</v>
      </c>
      <c r="B2392" s="0" t="s">
        <v>2991</v>
      </c>
      <c r="C2392" s="0" t="s">
        <v>589</v>
      </c>
      <c r="D2392" s="0" t="s">
        <v>592</v>
      </c>
      <c r="E2392" s="292" t="n">
        <v>5079.58</v>
      </c>
    </row>
    <row r="2393" customFormat="false" ht="15" hidden="false" customHeight="false" outlineLevel="0" collapsed="false">
      <c r="A2393" s="0" t="n">
        <v>10923</v>
      </c>
      <c r="B2393" s="0" t="s">
        <v>2992</v>
      </c>
      <c r="C2393" s="0" t="s">
        <v>589</v>
      </c>
      <c r="D2393" s="0" t="s">
        <v>592</v>
      </c>
      <c r="E2393" s="292" t="n">
        <v>3002.25</v>
      </c>
    </row>
    <row r="2394" customFormat="false" ht="15" hidden="false" customHeight="false" outlineLevel="0" collapsed="false">
      <c r="A2394" s="0" t="n">
        <v>10924</v>
      </c>
      <c r="B2394" s="0" t="s">
        <v>2993</v>
      </c>
      <c r="C2394" s="0" t="s">
        <v>589</v>
      </c>
      <c r="D2394" s="0" t="s">
        <v>592</v>
      </c>
      <c r="E2394" s="292" t="n">
        <v>3161.95</v>
      </c>
    </row>
    <row r="2395" customFormat="false" ht="15" hidden="false" customHeight="false" outlineLevel="0" collapsed="false">
      <c r="A2395" s="0" t="n">
        <v>37772</v>
      </c>
      <c r="B2395" s="0" t="s">
        <v>2994</v>
      </c>
      <c r="C2395" s="0" t="s">
        <v>589</v>
      </c>
      <c r="D2395" s="0" t="s">
        <v>592</v>
      </c>
      <c r="E2395" s="292" t="n">
        <v>284863.41</v>
      </c>
    </row>
    <row r="2396" customFormat="false" ht="15" hidden="false" customHeight="false" outlineLevel="0" collapsed="false">
      <c r="A2396" s="0" t="n">
        <v>37771</v>
      </c>
      <c r="B2396" s="0" t="s">
        <v>2995</v>
      </c>
      <c r="C2396" s="0" t="s">
        <v>589</v>
      </c>
      <c r="D2396" s="0" t="s">
        <v>592</v>
      </c>
      <c r="E2396" s="292" t="n">
        <v>303049.29</v>
      </c>
    </row>
    <row r="2397" customFormat="false" ht="15" hidden="false" customHeight="false" outlineLevel="0" collapsed="false">
      <c r="A2397" s="0" t="n">
        <v>12772</v>
      </c>
      <c r="B2397" s="0" t="s">
        <v>2996</v>
      </c>
      <c r="C2397" s="0" t="s">
        <v>589</v>
      </c>
      <c r="D2397" s="0" t="s">
        <v>592</v>
      </c>
      <c r="E2397" s="292" t="n">
        <v>1001</v>
      </c>
    </row>
    <row r="2398" customFormat="false" ht="15" hidden="false" customHeight="false" outlineLevel="0" collapsed="false">
      <c r="A2398" s="0" t="n">
        <v>12770</v>
      </c>
      <c r="B2398" s="0" t="s">
        <v>2997</v>
      </c>
      <c r="C2398" s="0" t="s">
        <v>589</v>
      </c>
      <c r="D2398" s="0" t="s">
        <v>592</v>
      </c>
      <c r="E2398" s="291" t="n">
        <v>602.29</v>
      </c>
    </row>
    <row r="2399" customFormat="false" ht="15" hidden="false" customHeight="false" outlineLevel="0" collapsed="false">
      <c r="A2399" s="0" t="n">
        <v>12775</v>
      </c>
      <c r="B2399" s="0" t="s">
        <v>2998</v>
      </c>
      <c r="C2399" s="0" t="s">
        <v>589</v>
      </c>
      <c r="D2399" s="0" t="s">
        <v>592</v>
      </c>
      <c r="E2399" s="291" t="n">
        <v>441.12</v>
      </c>
    </row>
    <row r="2400" customFormat="false" ht="15" hidden="false" customHeight="false" outlineLevel="0" collapsed="false">
      <c r="A2400" s="0" t="n">
        <v>12768</v>
      </c>
      <c r="B2400" s="0" t="s">
        <v>2999</v>
      </c>
      <c r="C2400" s="0" t="s">
        <v>589</v>
      </c>
      <c r="D2400" s="0" t="s">
        <v>592</v>
      </c>
      <c r="E2400" s="292" t="n">
        <v>1408.19</v>
      </c>
    </row>
    <row r="2401" customFormat="false" ht="15" hidden="false" customHeight="false" outlineLevel="0" collapsed="false">
      <c r="A2401" s="0" t="n">
        <v>12769</v>
      </c>
      <c r="B2401" s="0" t="s">
        <v>3000</v>
      </c>
      <c r="C2401" s="0" t="s">
        <v>589</v>
      </c>
      <c r="D2401" s="0" t="s">
        <v>592</v>
      </c>
      <c r="E2401" s="291" t="n">
        <v>115.37</v>
      </c>
    </row>
    <row r="2402" customFormat="false" ht="15" hidden="false" customHeight="false" outlineLevel="0" collapsed="false">
      <c r="A2402" s="0" t="n">
        <v>12773</v>
      </c>
      <c r="B2402" s="0" t="s">
        <v>3001</v>
      </c>
      <c r="C2402" s="0" t="s">
        <v>589</v>
      </c>
      <c r="D2402" s="0" t="s">
        <v>592</v>
      </c>
      <c r="E2402" s="291" t="n">
        <v>123.85</v>
      </c>
    </row>
    <row r="2403" customFormat="false" ht="15" hidden="false" customHeight="false" outlineLevel="0" collapsed="false">
      <c r="A2403" s="0" t="n">
        <v>12774</v>
      </c>
      <c r="B2403" s="0" t="s">
        <v>3002</v>
      </c>
      <c r="C2403" s="0" t="s">
        <v>589</v>
      </c>
      <c r="D2403" s="0" t="s">
        <v>592</v>
      </c>
      <c r="E2403" s="291" t="n">
        <v>152.69</v>
      </c>
    </row>
    <row r="2404" customFormat="false" ht="15" hidden="false" customHeight="false" outlineLevel="0" collapsed="false">
      <c r="A2404" s="0" t="n">
        <v>12776</v>
      </c>
      <c r="B2404" s="0" t="s">
        <v>3003</v>
      </c>
      <c r="C2404" s="0" t="s">
        <v>589</v>
      </c>
      <c r="D2404" s="0" t="s">
        <v>592</v>
      </c>
      <c r="E2404" s="292" t="n">
        <v>2273.46</v>
      </c>
    </row>
    <row r="2405" customFormat="false" ht="15" hidden="false" customHeight="false" outlineLevel="0" collapsed="false">
      <c r="A2405" s="0" t="n">
        <v>12777</v>
      </c>
      <c r="B2405" s="0" t="s">
        <v>3004</v>
      </c>
      <c r="C2405" s="0" t="s">
        <v>589</v>
      </c>
      <c r="D2405" s="0" t="s">
        <v>592</v>
      </c>
      <c r="E2405" s="292" t="n">
        <v>2969.08</v>
      </c>
    </row>
    <row r="2406" customFormat="false" ht="15" hidden="false" customHeight="false" outlineLevel="0" collapsed="false">
      <c r="A2406" s="0" t="n">
        <v>3391</v>
      </c>
      <c r="B2406" s="0" t="s">
        <v>3005</v>
      </c>
      <c r="C2406" s="0" t="s">
        <v>589</v>
      </c>
      <c r="D2406" s="0" t="s">
        <v>592</v>
      </c>
      <c r="E2406" s="291" t="n">
        <v>27.95</v>
      </c>
    </row>
    <row r="2407" customFormat="false" ht="15" hidden="false" customHeight="false" outlineLevel="0" collapsed="false">
      <c r="A2407" s="0" t="n">
        <v>3389</v>
      </c>
      <c r="B2407" s="0" t="s">
        <v>3006</v>
      </c>
      <c r="C2407" s="0" t="s">
        <v>589</v>
      </c>
      <c r="D2407" s="0" t="s">
        <v>592</v>
      </c>
      <c r="E2407" s="291" t="n">
        <v>14.5</v>
      </c>
    </row>
    <row r="2408" customFormat="false" ht="15" hidden="false" customHeight="false" outlineLevel="0" collapsed="false">
      <c r="A2408" s="0" t="n">
        <v>3390</v>
      </c>
      <c r="B2408" s="0" t="s">
        <v>3007</v>
      </c>
      <c r="C2408" s="0" t="s">
        <v>589</v>
      </c>
      <c r="D2408" s="0" t="s">
        <v>592</v>
      </c>
      <c r="E2408" s="291" t="n">
        <v>16.31</v>
      </c>
    </row>
    <row r="2409" customFormat="false" ht="15" hidden="false" customHeight="false" outlineLevel="0" collapsed="false">
      <c r="A2409" s="0" t="n">
        <v>12873</v>
      </c>
      <c r="B2409" s="0" t="s">
        <v>3008</v>
      </c>
      <c r="C2409" s="0" t="s">
        <v>754</v>
      </c>
      <c r="D2409" s="0" t="s">
        <v>590</v>
      </c>
      <c r="E2409" s="291" t="n">
        <v>17.73</v>
      </c>
    </row>
    <row r="2410" customFormat="false" ht="15" hidden="false" customHeight="false" outlineLevel="0" collapsed="false">
      <c r="A2410" s="0" t="n">
        <v>41076</v>
      </c>
      <c r="B2410" s="0" t="s">
        <v>3009</v>
      </c>
      <c r="C2410" s="0" t="s">
        <v>756</v>
      </c>
      <c r="D2410" s="0" t="s">
        <v>590</v>
      </c>
      <c r="E2410" s="292" t="n">
        <v>3129.65</v>
      </c>
    </row>
    <row r="2411" customFormat="false" ht="15" hidden="false" customHeight="false" outlineLevel="0" collapsed="false">
      <c r="A2411" s="0" t="n">
        <v>140</v>
      </c>
      <c r="B2411" s="0" t="s">
        <v>3010</v>
      </c>
      <c r="C2411" s="0" t="s">
        <v>640</v>
      </c>
      <c r="D2411" s="0" t="s">
        <v>590</v>
      </c>
      <c r="E2411" s="291" t="n">
        <v>18.82</v>
      </c>
    </row>
    <row r="2412" customFormat="false" ht="15" hidden="false" customHeight="false" outlineLevel="0" collapsed="false">
      <c r="A2412" s="0" t="n">
        <v>151</v>
      </c>
      <c r="B2412" s="0" t="s">
        <v>3011</v>
      </c>
      <c r="C2412" s="0" t="s">
        <v>642</v>
      </c>
      <c r="D2412" s="0" t="s">
        <v>590</v>
      </c>
      <c r="E2412" s="291" t="n">
        <v>27.78</v>
      </c>
    </row>
    <row r="2413" customFormat="false" ht="15" hidden="false" customHeight="false" outlineLevel="0" collapsed="false">
      <c r="A2413" s="0" t="n">
        <v>7340</v>
      </c>
      <c r="B2413" s="0" t="s">
        <v>3012</v>
      </c>
      <c r="C2413" s="0" t="s">
        <v>642</v>
      </c>
      <c r="D2413" s="0" t="s">
        <v>590</v>
      </c>
      <c r="E2413" s="291" t="n">
        <v>25.2</v>
      </c>
    </row>
    <row r="2414" customFormat="false" ht="15" hidden="false" customHeight="false" outlineLevel="0" collapsed="false">
      <c r="A2414" s="0" t="n">
        <v>2701</v>
      </c>
      <c r="B2414" s="0" t="s">
        <v>3013</v>
      </c>
      <c r="C2414" s="0" t="s">
        <v>754</v>
      </c>
      <c r="D2414" s="0" t="s">
        <v>590</v>
      </c>
      <c r="E2414" s="291" t="n">
        <v>17.12</v>
      </c>
    </row>
    <row r="2415" customFormat="false" ht="15" hidden="false" customHeight="false" outlineLevel="0" collapsed="false">
      <c r="A2415" s="0" t="n">
        <v>40929</v>
      </c>
      <c r="B2415" s="0" t="s">
        <v>3014</v>
      </c>
      <c r="C2415" s="0" t="s">
        <v>756</v>
      </c>
      <c r="D2415" s="0" t="s">
        <v>590</v>
      </c>
      <c r="E2415" s="292" t="n">
        <v>3023.02</v>
      </c>
    </row>
    <row r="2416" customFormat="false" ht="15" hidden="false" customHeight="false" outlineLevel="0" collapsed="false">
      <c r="A2416" s="0" t="n">
        <v>38114</v>
      </c>
      <c r="B2416" s="0" t="s">
        <v>3015</v>
      </c>
      <c r="C2416" s="0" t="s">
        <v>589</v>
      </c>
      <c r="D2416" s="0" t="s">
        <v>590</v>
      </c>
      <c r="E2416" s="291" t="n">
        <v>17.01</v>
      </c>
    </row>
    <row r="2417" customFormat="false" ht="15" hidden="false" customHeight="false" outlineLevel="0" collapsed="false">
      <c r="A2417" s="0" t="n">
        <v>38064</v>
      </c>
      <c r="B2417" s="0" t="s">
        <v>3016</v>
      </c>
      <c r="C2417" s="0" t="s">
        <v>589</v>
      </c>
      <c r="D2417" s="0" t="s">
        <v>590</v>
      </c>
      <c r="E2417" s="291" t="n">
        <v>19.02</v>
      </c>
    </row>
    <row r="2418" customFormat="false" ht="15" hidden="false" customHeight="false" outlineLevel="0" collapsed="false">
      <c r="A2418" s="0" t="n">
        <v>38115</v>
      </c>
      <c r="B2418" s="0" t="s">
        <v>3017</v>
      </c>
      <c r="C2418" s="0" t="s">
        <v>589</v>
      </c>
      <c r="D2418" s="0" t="s">
        <v>590</v>
      </c>
      <c r="E2418" s="291" t="n">
        <v>18.16</v>
      </c>
    </row>
    <row r="2419" customFormat="false" ht="15" hidden="false" customHeight="false" outlineLevel="0" collapsed="false">
      <c r="A2419" s="0" t="n">
        <v>38065</v>
      </c>
      <c r="B2419" s="0" t="s">
        <v>3018</v>
      </c>
      <c r="C2419" s="0" t="s">
        <v>589</v>
      </c>
      <c r="D2419" s="0" t="s">
        <v>590</v>
      </c>
      <c r="E2419" s="291" t="n">
        <v>26.98</v>
      </c>
    </row>
    <row r="2420" customFormat="false" ht="15" hidden="false" customHeight="false" outlineLevel="0" collapsed="false">
      <c r="A2420" s="0" t="n">
        <v>38078</v>
      </c>
      <c r="B2420" s="0" t="s">
        <v>3019</v>
      </c>
      <c r="C2420" s="0" t="s">
        <v>589</v>
      </c>
      <c r="D2420" s="0" t="s">
        <v>590</v>
      </c>
      <c r="E2420" s="291" t="n">
        <v>15.74</v>
      </c>
    </row>
    <row r="2421" customFormat="false" ht="15" hidden="false" customHeight="false" outlineLevel="0" collapsed="false">
      <c r="A2421" s="0" t="n">
        <v>38113</v>
      </c>
      <c r="B2421" s="0" t="s">
        <v>3020</v>
      </c>
      <c r="C2421" s="0" t="s">
        <v>589</v>
      </c>
      <c r="D2421" s="0" t="s">
        <v>590</v>
      </c>
      <c r="E2421" s="291" t="n">
        <v>8.55</v>
      </c>
    </row>
    <row r="2422" customFormat="false" ht="15" hidden="false" customHeight="false" outlineLevel="0" collapsed="false">
      <c r="A2422" s="0" t="n">
        <v>38063</v>
      </c>
      <c r="B2422" s="0" t="s">
        <v>3021</v>
      </c>
      <c r="C2422" s="0" t="s">
        <v>589</v>
      </c>
      <c r="D2422" s="0" t="s">
        <v>590</v>
      </c>
      <c r="E2422" s="291" t="n">
        <v>9.17</v>
      </c>
    </row>
    <row r="2423" customFormat="false" ht="15" hidden="false" customHeight="false" outlineLevel="0" collapsed="false">
      <c r="A2423" s="0" t="n">
        <v>38080</v>
      </c>
      <c r="B2423" s="0" t="s">
        <v>3022</v>
      </c>
      <c r="C2423" s="0" t="s">
        <v>589</v>
      </c>
      <c r="D2423" s="0" t="s">
        <v>590</v>
      </c>
      <c r="E2423" s="291" t="n">
        <v>27.34</v>
      </c>
    </row>
    <row r="2424" customFormat="false" ht="15" hidden="false" customHeight="false" outlineLevel="0" collapsed="false">
      <c r="A2424" s="0" t="n">
        <v>38069</v>
      </c>
      <c r="B2424" s="0" t="s">
        <v>3023</v>
      </c>
      <c r="C2424" s="0" t="s">
        <v>589</v>
      </c>
      <c r="D2424" s="0" t="s">
        <v>590</v>
      </c>
      <c r="E2424" s="291" t="n">
        <v>14.95</v>
      </c>
    </row>
    <row r="2425" customFormat="false" ht="15" hidden="false" customHeight="false" outlineLevel="0" collapsed="false">
      <c r="A2425" s="0" t="n">
        <v>38077</v>
      </c>
      <c r="B2425" s="0" t="s">
        <v>3024</v>
      </c>
      <c r="C2425" s="0" t="s">
        <v>589</v>
      </c>
      <c r="D2425" s="0" t="s">
        <v>590</v>
      </c>
      <c r="E2425" s="291" t="n">
        <v>14.61</v>
      </c>
    </row>
    <row r="2426" customFormat="false" ht="15" hidden="false" customHeight="false" outlineLevel="0" collapsed="false">
      <c r="A2426" s="0" t="n">
        <v>38073</v>
      </c>
      <c r="B2426" s="0" t="s">
        <v>3025</v>
      </c>
      <c r="C2426" s="0" t="s">
        <v>589</v>
      </c>
      <c r="D2426" s="0" t="s">
        <v>590</v>
      </c>
      <c r="E2426" s="291" t="n">
        <v>22.26</v>
      </c>
    </row>
    <row r="2427" customFormat="false" ht="15" hidden="false" customHeight="false" outlineLevel="0" collapsed="false">
      <c r="A2427" s="0" t="n">
        <v>38112</v>
      </c>
      <c r="B2427" s="0" t="s">
        <v>3026</v>
      </c>
      <c r="C2427" s="0" t="s">
        <v>589</v>
      </c>
      <c r="D2427" s="0" t="s">
        <v>590</v>
      </c>
      <c r="E2427" s="291" t="n">
        <v>6.56</v>
      </c>
    </row>
    <row r="2428" customFormat="false" ht="15" hidden="false" customHeight="false" outlineLevel="0" collapsed="false">
      <c r="A2428" s="0" t="n">
        <v>38062</v>
      </c>
      <c r="B2428" s="0" t="s">
        <v>3027</v>
      </c>
      <c r="C2428" s="0" t="s">
        <v>589</v>
      </c>
      <c r="D2428" s="0" t="s">
        <v>590</v>
      </c>
      <c r="E2428" s="291" t="n">
        <v>6.74</v>
      </c>
    </row>
    <row r="2429" customFormat="false" ht="15" hidden="false" customHeight="false" outlineLevel="0" collapsed="false">
      <c r="A2429" s="0" t="n">
        <v>12128</v>
      </c>
      <c r="B2429" s="0" t="s">
        <v>3028</v>
      </c>
      <c r="C2429" s="0" t="s">
        <v>589</v>
      </c>
      <c r="D2429" s="0" t="s">
        <v>590</v>
      </c>
      <c r="E2429" s="291" t="n">
        <v>9.01</v>
      </c>
    </row>
    <row r="2430" customFormat="false" ht="15" hidden="false" customHeight="false" outlineLevel="0" collapsed="false">
      <c r="A2430" s="0" t="n">
        <v>12129</v>
      </c>
      <c r="B2430" s="0" t="s">
        <v>3029</v>
      </c>
      <c r="C2430" s="0" t="s">
        <v>589</v>
      </c>
      <c r="D2430" s="0" t="s">
        <v>590</v>
      </c>
      <c r="E2430" s="291" t="n">
        <v>11.91</v>
      </c>
    </row>
    <row r="2431" customFormat="false" ht="15" hidden="false" customHeight="false" outlineLevel="0" collapsed="false">
      <c r="A2431" s="0" t="n">
        <v>38081</v>
      </c>
      <c r="B2431" s="0" t="s">
        <v>3030</v>
      </c>
      <c r="C2431" s="0" t="s">
        <v>589</v>
      </c>
      <c r="D2431" s="0" t="s">
        <v>590</v>
      </c>
      <c r="E2431" s="291" t="n">
        <v>23.19</v>
      </c>
    </row>
    <row r="2432" customFormat="false" ht="15" hidden="false" customHeight="false" outlineLevel="0" collapsed="false">
      <c r="A2432" s="0" t="n">
        <v>38070</v>
      </c>
      <c r="B2432" s="0" t="s">
        <v>3031</v>
      </c>
      <c r="C2432" s="0" t="s">
        <v>589</v>
      </c>
      <c r="D2432" s="0" t="s">
        <v>590</v>
      </c>
      <c r="E2432" s="291" t="n">
        <v>15.98</v>
      </c>
    </row>
    <row r="2433" customFormat="false" ht="15" hidden="false" customHeight="false" outlineLevel="0" collapsed="false">
      <c r="A2433" s="0" t="n">
        <v>38074</v>
      </c>
      <c r="B2433" s="0" t="s">
        <v>3032</v>
      </c>
      <c r="C2433" s="0" t="s">
        <v>589</v>
      </c>
      <c r="D2433" s="0" t="s">
        <v>590</v>
      </c>
      <c r="E2433" s="291" t="n">
        <v>24.3</v>
      </c>
    </row>
    <row r="2434" customFormat="false" ht="15" hidden="false" customHeight="false" outlineLevel="0" collapsed="false">
      <c r="A2434" s="0" t="n">
        <v>38079</v>
      </c>
      <c r="B2434" s="0" t="s">
        <v>3033</v>
      </c>
      <c r="C2434" s="0" t="s">
        <v>589</v>
      </c>
      <c r="D2434" s="0" t="s">
        <v>590</v>
      </c>
      <c r="E2434" s="291" t="n">
        <v>20.86</v>
      </c>
    </row>
    <row r="2435" customFormat="false" ht="15" hidden="false" customHeight="false" outlineLevel="0" collapsed="false">
      <c r="A2435" s="0" t="n">
        <v>38072</v>
      </c>
      <c r="B2435" s="0" t="s">
        <v>3034</v>
      </c>
      <c r="C2435" s="0" t="s">
        <v>589</v>
      </c>
      <c r="D2435" s="0" t="s">
        <v>590</v>
      </c>
      <c r="E2435" s="291" t="n">
        <v>20.04</v>
      </c>
    </row>
    <row r="2436" customFormat="false" ht="15" hidden="false" customHeight="false" outlineLevel="0" collapsed="false">
      <c r="A2436" s="0" t="n">
        <v>38068</v>
      </c>
      <c r="B2436" s="0" t="s">
        <v>3035</v>
      </c>
      <c r="C2436" s="0" t="s">
        <v>589</v>
      </c>
      <c r="D2436" s="0" t="s">
        <v>590</v>
      </c>
      <c r="E2436" s="291" t="n">
        <v>13.83</v>
      </c>
    </row>
    <row r="2437" customFormat="false" ht="15" hidden="false" customHeight="false" outlineLevel="0" collapsed="false">
      <c r="A2437" s="0" t="n">
        <v>38071</v>
      </c>
      <c r="B2437" s="0" t="s">
        <v>3036</v>
      </c>
      <c r="C2437" s="0" t="s">
        <v>589</v>
      </c>
      <c r="D2437" s="0" t="s">
        <v>590</v>
      </c>
      <c r="E2437" s="291" t="n">
        <v>16.54</v>
      </c>
    </row>
    <row r="2438" customFormat="false" ht="15" hidden="false" customHeight="false" outlineLevel="0" collapsed="false">
      <c r="A2438" s="0" t="n">
        <v>38412</v>
      </c>
      <c r="B2438" s="0" t="s">
        <v>3037</v>
      </c>
      <c r="C2438" s="0" t="s">
        <v>589</v>
      </c>
      <c r="D2438" s="0" t="s">
        <v>597</v>
      </c>
      <c r="E2438" s="292" t="n">
        <v>1039.95</v>
      </c>
    </row>
    <row r="2439" customFormat="false" ht="15" hidden="false" customHeight="false" outlineLevel="0" collapsed="false">
      <c r="A2439" s="0" t="n">
        <v>3405</v>
      </c>
      <c r="B2439" s="0" t="s">
        <v>3038</v>
      </c>
      <c r="C2439" s="0" t="s">
        <v>589</v>
      </c>
      <c r="D2439" s="0" t="s">
        <v>590</v>
      </c>
      <c r="E2439" s="291" t="n">
        <v>76.54</v>
      </c>
    </row>
    <row r="2440" customFormat="false" ht="15" hidden="false" customHeight="false" outlineLevel="0" collapsed="false">
      <c r="A2440" s="0" t="n">
        <v>3394</v>
      </c>
      <c r="B2440" s="0" t="s">
        <v>3039</v>
      </c>
      <c r="C2440" s="0" t="s">
        <v>589</v>
      </c>
      <c r="D2440" s="0" t="s">
        <v>590</v>
      </c>
      <c r="E2440" s="291" t="n">
        <v>404.06</v>
      </c>
    </row>
    <row r="2441" customFormat="false" ht="15" hidden="false" customHeight="false" outlineLevel="0" collapsed="false">
      <c r="A2441" s="0" t="n">
        <v>3393</v>
      </c>
      <c r="B2441" s="0" t="s">
        <v>3040</v>
      </c>
      <c r="C2441" s="0" t="s">
        <v>589</v>
      </c>
      <c r="D2441" s="0" t="s">
        <v>590</v>
      </c>
      <c r="E2441" s="291" t="n">
        <v>687.95</v>
      </c>
    </row>
    <row r="2442" customFormat="false" ht="15" hidden="false" customHeight="false" outlineLevel="0" collapsed="false">
      <c r="A2442" s="0" t="n">
        <v>3406</v>
      </c>
      <c r="B2442" s="0" t="s">
        <v>3041</v>
      </c>
      <c r="C2442" s="0" t="s">
        <v>589</v>
      </c>
      <c r="D2442" s="0" t="s">
        <v>597</v>
      </c>
      <c r="E2442" s="291" t="n">
        <v>23.43</v>
      </c>
    </row>
    <row r="2443" customFormat="false" ht="15" hidden="false" customHeight="false" outlineLevel="0" collapsed="false">
      <c r="A2443" s="0" t="n">
        <v>3395</v>
      </c>
      <c r="B2443" s="0" t="s">
        <v>3042</v>
      </c>
      <c r="C2443" s="0" t="s">
        <v>589</v>
      </c>
      <c r="D2443" s="0" t="s">
        <v>590</v>
      </c>
      <c r="E2443" s="291" t="n">
        <v>98.84</v>
      </c>
    </row>
    <row r="2444" customFormat="false" ht="15" hidden="false" customHeight="false" outlineLevel="0" collapsed="false">
      <c r="A2444" s="0" t="n">
        <v>3398</v>
      </c>
      <c r="B2444" s="0" t="s">
        <v>3043</v>
      </c>
      <c r="C2444" s="0" t="s">
        <v>589</v>
      </c>
      <c r="D2444" s="0" t="s">
        <v>590</v>
      </c>
      <c r="E2444" s="291" t="n">
        <v>4.7</v>
      </c>
    </row>
    <row r="2445" customFormat="false" ht="15" hidden="false" customHeight="false" outlineLevel="0" collapsed="false">
      <c r="A2445" s="0" t="n">
        <v>40662</v>
      </c>
      <c r="B2445" s="0" t="s">
        <v>3044</v>
      </c>
      <c r="C2445" s="0" t="s">
        <v>589</v>
      </c>
      <c r="D2445" s="0" t="s">
        <v>590</v>
      </c>
      <c r="E2445" s="291" t="n">
        <v>317.2</v>
      </c>
    </row>
    <row r="2446" customFormat="false" ht="15" hidden="false" customHeight="false" outlineLevel="0" collapsed="false">
      <c r="A2446" s="0" t="n">
        <v>3437</v>
      </c>
      <c r="B2446" s="0" t="s">
        <v>3045</v>
      </c>
      <c r="C2446" s="0" t="s">
        <v>1019</v>
      </c>
      <c r="D2446" s="0" t="s">
        <v>590</v>
      </c>
      <c r="E2446" s="291" t="n">
        <v>881.12</v>
      </c>
    </row>
    <row r="2447" customFormat="false" ht="15" hidden="false" customHeight="false" outlineLevel="0" collapsed="false">
      <c r="A2447" s="0" t="n">
        <v>11190</v>
      </c>
      <c r="B2447" s="0" t="s">
        <v>3046</v>
      </c>
      <c r="C2447" s="0" t="s">
        <v>589</v>
      </c>
      <c r="D2447" s="0" t="s">
        <v>592</v>
      </c>
      <c r="E2447" s="291" t="n">
        <v>229</v>
      </c>
    </row>
    <row r="2448" customFormat="false" ht="15" hidden="false" customHeight="false" outlineLevel="0" collapsed="false">
      <c r="A2448" s="0" t="n">
        <v>34377</v>
      </c>
      <c r="B2448" s="0" t="s">
        <v>3047</v>
      </c>
      <c r="C2448" s="0" t="s">
        <v>589</v>
      </c>
      <c r="D2448" s="0" t="s">
        <v>592</v>
      </c>
      <c r="E2448" s="291" t="n">
        <v>198.73</v>
      </c>
    </row>
    <row r="2449" customFormat="false" ht="15" hidden="false" customHeight="false" outlineLevel="0" collapsed="false">
      <c r="A2449" s="0" t="n">
        <v>3428</v>
      </c>
      <c r="B2449" s="0" t="s">
        <v>3048</v>
      </c>
      <c r="C2449" s="0" t="s">
        <v>1019</v>
      </c>
      <c r="D2449" s="0" t="s">
        <v>597</v>
      </c>
      <c r="E2449" s="292" t="n">
        <v>1307</v>
      </c>
    </row>
    <row r="2450" customFormat="false" ht="15" hidden="false" customHeight="false" outlineLevel="0" collapsed="false">
      <c r="A2450" s="0" t="n">
        <v>3429</v>
      </c>
      <c r="B2450" s="0" t="s">
        <v>3049</v>
      </c>
      <c r="C2450" s="0" t="s">
        <v>1019</v>
      </c>
      <c r="D2450" s="0" t="s">
        <v>590</v>
      </c>
      <c r="E2450" s="291" t="n">
        <v>746.75</v>
      </c>
    </row>
    <row r="2451" customFormat="false" ht="15" hidden="false" customHeight="false" outlineLevel="0" collapsed="false">
      <c r="A2451" s="0" t="n">
        <v>34364</v>
      </c>
      <c r="B2451" s="0" t="s">
        <v>3050</v>
      </c>
      <c r="C2451" s="0" t="s">
        <v>589</v>
      </c>
      <c r="D2451" s="0" t="s">
        <v>592</v>
      </c>
      <c r="E2451" s="291" t="n">
        <v>652.08</v>
      </c>
    </row>
    <row r="2452" customFormat="false" ht="15" hidden="false" customHeight="false" outlineLevel="0" collapsed="false">
      <c r="A2452" s="0" t="n">
        <v>11199</v>
      </c>
      <c r="B2452" s="0" t="s">
        <v>3051</v>
      </c>
      <c r="C2452" s="0" t="s">
        <v>589</v>
      </c>
      <c r="D2452" s="0" t="s">
        <v>592</v>
      </c>
      <c r="E2452" s="292" t="n">
        <v>1264.72</v>
      </c>
    </row>
    <row r="2453" customFormat="false" ht="15" hidden="false" customHeight="false" outlineLevel="0" collapsed="false">
      <c r="A2453" s="0" t="n">
        <v>34369</v>
      </c>
      <c r="B2453" s="0" t="s">
        <v>3052</v>
      </c>
      <c r="C2453" s="0" t="s">
        <v>589</v>
      </c>
      <c r="D2453" s="0" t="s">
        <v>592</v>
      </c>
      <c r="E2453" s="291" t="n">
        <v>691.21</v>
      </c>
    </row>
    <row r="2454" customFormat="false" ht="15" hidden="false" customHeight="false" outlineLevel="0" collapsed="false">
      <c r="A2454" s="0" t="n">
        <v>36896</v>
      </c>
      <c r="B2454" s="0" t="s">
        <v>3053</v>
      </c>
      <c r="C2454" s="0" t="s">
        <v>589</v>
      </c>
      <c r="D2454" s="0" t="s">
        <v>592</v>
      </c>
      <c r="E2454" s="291" t="n">
        <v>384.9</v>
      </c>
    </row>
    <row r="2455" customFormat="false" ht="15" hidden="false" customHeight="false" outlineLevel="0" collapsed="false">
      <c r="A2455" s="0" t="n">
        <v>34367</v>
      </c>
      <c r="B2455" s="0" t="s">
        <v>3054</v>
      </c>
      <c r="C2455" s="0" t="s">
        <v>589</v>
      </c>
      <c r="D2455" s="0" t="s">
        <v>592</v>
      </c>
      <c r="E2455" s="291" t="n">
        <v>496.07</v>
      </c>
    </row>
    <row r="2456" customFormat="false" ht="15" hidden="false" customHeight="false" outlineLevel="0" collapsed="false">
      <c r="A2456" s="0" t="n">
        <v>36897</v>
      </c>
      <c r="B2456" s="0" t="s">
        <v>3055</v>
      </c>
      <c r="C2456" s="0" t="s">
        <v>589</v>
      </c>
      <c r="D2456" s="0" t="s">
        <v>592</v>
      </c>
      <c r="E2456" s="291" t="n">
        <v>600.63</v>
      </c>
    </row>
    <row r="2457" customFormat="false" ht="15" hidden="false" customHeight="false" outlineLevel="0" collapsed="false">
      <c r="A2457" s="0" t="n">
        <v>40659</v>
      </c>
      <c r="B2457" s="0" t="s">
        <v>3056</v>
      </c>
      <c r="C2457" s="0" t="s">
        <v>1019</v>
      </c>
      <c r="D2457" s="0" t="s">
        <v>590</v>
      </c>
      <c r="E2457" s="292" t="n">
        <v>1246.67</v>
      </c>
    </row>
    <row r="2458" customFormat="false" ht="15" hidden="false" customHeight="false" outlineLevel="0" collapsed="false">
      <c r="A2458" s="0" t="n">
        <v>40660</v>
      </c>
      <c r="B2458" s="0" t="s">
        <v>3057</v>
      </c>
      <c r="C2458" s="0" t="s">
        <v>1019</v>
      </c>
      <c r="D2458" s="0" t="s">
        <v>590</v>
      </c>
      <c r="E2458" s="292" t="n">
        <v>1580</v>
      </c>
    </row>
    <row r="2459" customFormat="false" ht="15" hidden="false" customHeight="false" outlineLevel="0" collapsed="false">
      <c r="A2459" s="0" t="n">
        <v>40661</v>
      </c>
      <c r="B2459" s="0" t="s">
        <v>3058</v>
      </c>
      <c r="C2459" s="0" t="s">
        <v>1019</v>
      </c>
      <c r="D2459" s="0" t="s">
        <v>590</v>
      </c>
      <c r="E2459" s="291" t="n">
        <v>971.43</v>
      </c>
    </row>
    <row r="2460" customFormat="false" ht="15" hidden="false" customHeight="false" outlineLevel="0" collapsed="false">
      <c r="A2460" s="0" t="n">
        <v>3421</v>
      </c>
      <c r="B2460" s="0" t="s">
        <v>3059</v>
      </c>
      <c r="C2460" s="0" t="s">
        <v>1019</v>
      </c>
      <c r="D2460" s="0" t="s">
        <v>590</v>
      </c>
      <c r="E2460" s="291" t="n">
        <v>978.86</v>
      </c>
    </row>
    <row r="2461" customFormat="false" ht="15" hidden="false" customHeight="false" outlineLevel="0" collapsed="false">
      <c r="A2461" s="0" t="n">
        <v>599</v>
      </c>
      <c r="B2461" s="0" t="s">
        <v>3060</v>
      </c>
      <c r="C2461" s="0" t="s">
        <v>1019</v>
      </c>
      <c r="D2461" s="0" t="s">
        <v>592</v>
      </c>
      <c r="E2461" s="291" t="n">
        <v>701.97</v>
      </c>
    </row>
    <row r="2462" customFormat="false" ht="15" hidden="false" customHeight="false" outlineLevel="0" collapsed="false">
      <c r="A2462" s="0" t="n">
        <v>44053</v>
      </c>
      <c r="B2462" s="0" t="s">
        <v>3061</v>
      </c>
      <c r="C2462" s="0" t="s">
        <v>589</v>
      </c>
      <c r="D2462" s="0" t="s">
        <v>592</v>
      </c>
      <c r="E2462" s="292" t="n">
        <v>1558.05</v>
      </c>
    </row>
    <row r="2463" customFormat="false" ht="15" hidden="false" customHeight="false" outlineLevel="0" collapsed="false">
      <c r="A2463" s="0" t="n">
        <v>3423</v>
      </c>
      <c r="B2463" s="0" t="s">
        <v>3062</v>
      </c>
      <c r="C2463" s="0" t="s">
        <v>1019</v>
      </c>
      <c r="D2463" s="0" t="s">
        <v>590</v>
      </c>
      <c r="E2463" s="292" t="n">
        <v>1380.43</v>
      </c>
    </row>
    <row r="2464" customFormat="false" ht="15" hidden="false" customHeight="false" outlineLevel="0" collapsed="false">
      <c r="A2464" s="0" t="n">
        <v>34381</v>
      </c>
      <c r="B2464" s="0" t="s">
        <v>3063</v>
      </c>
      <c r="C2464" s="0" t="s">
        <v>589</v>
      </c>
      <c r="D2464" s="0" t="s">
        <v>592</v>
      </c>
      <c r="E2464" s="291" t="n">
        <v>283.44</v>
      </c>
    </row>
    <row r="2465" customFormat="false" ht="15" hidden="false" customHeight="false" outlineLevel="0" collapsed="false">
      <c r="A2465" s="0" t="n">
        <v>34797</v>
      </c>
      <c r="B2465" s="0" t="s">
        <v>3064</v>
      </c>
      <c r="C2465" s="0" t="s">
        <v>589</v>
      </c>
      <c r="D2465" s="0" t="s">
        <v>592</v>
      </c>
      <c r="E2465" s="291" t="n">
        <v>498.8</v>
      </c>
    </row>
    <row r="2466" customFormat="false" ht="15" hidden="false" customHeight="false" outlineLevel="0" collapsed="false">
      <c r="A2466" s="0" t="n">
        <v>44054</v>
      </c>
      <c r="B2466" s="0" t="s">
        <v>3065</v>
      </c>
      <c r="C2466" s="0" t="s">
        <v>589</v>
      </c>
      <c r="D2466" s="0" t="s">
        <v>592</v>
      </c>
      <c r="E2466" s="291" t="n">
        <v>558.93</v>
      </c>
    </row>
    <row r="2467" customFormat="false" ht="15" hidden="false" customHeight="false" outlineLevel="0" collapsed="false">
      <c r="A2467" s="0" t="n">
        <v>44399</v>
      </c>
      <c r="B2467" s="0" t="s">
        <v>3066</v>
      </c>
      <c r="C2467" s="0" t="s">
        <v>589</v>
      </c>
      <c r="D2467" s="0" t="s">
        <v>592</v>
      </c>
      <c r="E2467" s="291" t="n">
        <v>763.69</v>
      </c>
    </row>
    <row r="2468" customFormat="false" ht="15" hidden="false" customHeight="false" outlineLevel="0" collapsed="false">
      <c r="A2468" s="0" t="n">
        <v>44503</v>
      </c>
      <c r="B2468" s="0" t="s">
        <v>3067</v>
      </c>
      <c r="C2468" s="0" t="s">
        <v>754</v>
      </c>
      <c r="D2468" s="0" t="s">
        <v>590</v>
      </c>
      <c r="E2468" s="291" t="n">
        <v>15.41</v>
      </c>
    </row>
    <row r="2469" customFormat="false" ht="15" hidden="false" customHeight="false" outlineLevel="0" collapsed="false">
      <c r="A2469" s="0" t="n">
        <v>41077</v>
      </c>
      <c r="B2469" s="0" t="s">
        <v>3068</v>
      </c>
      <c r="C2469" s="0" t="s">
        <v>756</v>
      </c>
      <c r="D2469" s="0" t="s">
        <v>590</v>
      </c>
      <c r="E2469" s="292" t="n">
        <v>2721.52</v>
      </c>
    </row>
    <row r="2470" customFormat="false" ht="15" hidden="false" customHeight="false" outlineLevel="0" collapsed="false">
      <c r="A2470" s="0" t="n">
        <v>20159</v>
      </c>
      <c r="B2470" s="0" t="s">
        <v>3069</v>
      </c>
      <c r="C2470" s="0" t="s">
        <v>589</v>
      </c>
      <c r="D2470" s="0" t="s">
        <v>590</v>
      </c>
      <c r="E2470" s="291" t="n">
        <v>68.5</v>
      </c>
    </row>
    <row r="2471" customFormat="false" ht="15" hidden="false" customHeight="false" outlineLevel="0" collapsed="false">
      <c r="A2471" s="0" t="n">
        <v>37963</v>
      </c>
      <c r="B2471" s="0" t="s">
        <v>3070</v>
      </c>
      <c r="C2471" s="0" t="s">
        <v>589</v>
      </c>
      <c r="D2471" s="0" t="s">
        <v>592</v>
      </c>
      <c r="E2471" s="291" t="n">
        <v>3.33</v>
      </c>
    </row>
    <row r="2472" customFormat="false" ht="15" hidden="false" customHeight="false" outlineLevel="0" collapsed="false">
      <c r="A2472" s="0" t="n">
        <v>37964</v>
      </c>
      <c r="B2472" s="0" t="s">
        <v>3071</v>
      </c>
      <c r="C2472" s="0" t="s">
        <v>589</v>
      </c>
      <c r="D2472" s="0" t="s">
        <v>592</v>
      </c>
      <c r="E2472" s="291" t="n">
        <v>5.56</v>
      </c>
    </row>
    <row r="2473" customFormat="false" ht="15" hidden="false" customHeight="false" outlineLevel="0" collapsed="false">
      <c r="A2473" s="0" t="n">
        <v>37965</v>
      </c>
      <c r="B2473" s="0" t="s">
        <v>3072</v>
      </c>
      <c r="C2473" s="0" t="s">
        <v>589</v>
      </c>
      <c r="D2473" s="0" t="s">
        <v>592</v>
      </c>
      <c r="E2473" s="291" t="n">
        <v>8.05</v>
      </c>
    </row>
    <row r="2474" customFormat="false" ht="15" hidden="false" customHeight="false" outlineLevel="0" collapsed="false">
      <c r="A2474" s="0" t="n">
        <v>37966</v>
      </c>
      <c r="B2474" s="0" t="s">
        <v>3073</v>
      </c>
      <c r="C2474" s="0" t="s">
        <v>589</v>
      </c>
      <c r="D2474" s="0" t="s">
        <v>592</v>
      </c>
      <c r="E2474" s="291" t="n">
        <v>14.59</v>
      </c>
    </row>
    <row r="2475" customFormat="false" ht="15" hidden="false" customHeight="false" outlineLevel="0" collapsed="false">
      <c r="A2475" s="0" t="n">
        <v>37967</v>
      </c>
      <c r="B2475" s="0" t="s">
        <v>3074</v>
      </c>
      <c r="C2475" s="0" t="s">
        <v>589</v>
      </c>
      <c r="D2475" s="0" t="s">
        <v>592</v>
      </c>
      <c r="E2475" s="291" t="n">
        <v>23.4</v>
      </c>
    </row>
    <row r="2476" customFormat="false" ht="15" hidden="false" customHeight="false" outlineLevel="0" collapsed="false">
      <c r="A2476" s="0" t="n">
        <v>37968</v>
      </c>
      <c r="B2476" s="0" t="s">
        <v>3075</v>
      </c>
      <c r="C2476" s="0" t="s">
        <v>589</v>
      </c>
      <c r="D2476" s="0" t="s">
        <v>592</v>
      </c>
      <c r="E2476" s="291" t="n">
        <v>51.33</v>
      </c>
    </row>
    <row r="2477" customFormat="false" ht="15" hidden="false" customHeight="false" outlineLevel="0" collapsed="false">
      <c r="A2477" s="0" t="n">
        <v>37969</v>
      </c>
      <c r="B2477" s="0" t="s">
        <v>3076</v>
      </c>
      <c r="C2477" s="0" t="s">
        <v>589</v>
      </c>
      <c r="D2477" s="0" t="s">
        <v>592</v>
      </c>
      <c r="E2477" s="291" t="n">
        <v>137.12</v>
      </c>
    </row>
    <row r="2478" customFormat="false" ht="15" hidden="false" customHeight="false" outlineLevel="0" collapsed="false">
      <c r="A2478" s="0" t="n">
        <v>37970</v>
      </c>
      <c r="B2478" s="0" t="s">
        <v>3077</v>
      </c>
      <c r="C2478" s="0" t="s">
        <v>589</v>
      </c>
      <c r="D2478" s="0" t="s">
        <v>592</v>
      </c>
      <c r="E2478" s="291" t="n">
        <v>159.96</v>
      </c>
    </row>
    <row r="2479" customFormat="false" ht="15" hidden="false" customHeight="false" outlineLevel="0" collapsed="false">
      <c r="A2479" s="0" t="n">
        <v>21118</v>
      </c>
      <c r="B2479" s="0" t="s">
        <v>3078</v>
      </c>
      <c r="C2479" s="0" t="s">
        <v>589</v>
      </c>
      <c r="D2479" s="0" t="s">
        <v>592</v>
      </c>
      <c r="E2479" s="291" t="n">
        <v>2.52</v>
      </c>
    </row>
    <row r="2480" customFormat="false" ht="15" hidden="false" customHeight="false" outlineLevel="0" collapsed="false">
      <c r="A2480" s="0" t="n">
        <v>37956</v>
      </c>
      <c r="B2480" s="0" t="s">
        <v>3079</v>
      </c>
      <c r="C2480" s="0" t="s">
        <v>589</v>
      </c>
      <c r="D2480" s="0" t="s">
        <v>592</v>
      </c>
      <c r="E2480" s="291" t="n">
        <v>3.99</v>
      </c>
    </row>
    <row r="2481" customFormat="false" ht="15" hidden="false" customHeight="false" outlineLevel="0" collapsed="false">
      <c r="A2481" s="0" t="n">
        <v>37957</v>
      </c>
      <c r="B2481" s="0" t="s">
        <v>3080</v>
      </c>
      <c r="C2481" s="0" t="s">
        <v>589</v>
      </c>
      <c r="D2481" s="0" t="s">
        <v>592</v>
      </c>
      <c r="E2481" s="291" t="n">
        <v>8.42</v>
      </c>
    </row>
    <row r="2482" customFormat="false" ht="15" hidden="false" customHeight="false" outlineLevel="0" collapsed="false">
      <c r="A2482" s="0" t="n">
        <v>37958</v>
      </c>
      <c r="B2482" s="0" t="s">
        <v>3081</v>
      </c>
      <c r="C2482" s="0" t="s">
        <v>589</v>
      </c>
      <c r="D2482" s="0" t="s">
        <v>592</v>
      </c>
      <c r="E2482" s="291" t="n">
        <v>14.59</v>
      </c>
    </row>
    <row r="2483" customFormat="false" ht="15" hidden="false" customHeight="false" outlineLevel="0" collapsed="false">
      <c r="A2483" s="0" t="n">
        <v>37959</v>
      </c>
      <c r="B2483" s="0" t="s">
        <v>3082</v>
      </c>
      <c r="C2483" s="0" t="s">
        <v>589</v>
      </c>
      <c r="D2483" s="0" t="s">
        <v>592</v>
      </c>
      <c r="E2483" s="291" t="n">
        <v>23.4</v>
      </c>
    </row>
    <row r="2484" customFormat="false" ht="15" hidden="false" customHeight="false" outlineLevel="0" collapsed="false">
      <c r="A2484" s="0" t="n">
        <v>37960</v>
      </c>
      <c r="B2484" s="0" t="s">
        <v>3083</v>
      </c>
      <c r="C2484" s="0" t="s">
        <v>589</v>
      </c>
      <c r="D2484" s="0" t="s">
        <v>592</v>
      </c>
      <c r="E2484" s="291" t="n">
        <v>50.4</v>
      </c>
    </row>
    <row r="2485" customFormat="false" ht="15" hidden="false" customHeight="false" outlineLevel="0" collapsed="false">
      <c r="A2485" s="0" t="n">
        <v>37961</v>
      </c>
      <c r="B2485" s="0" t="s">
        <v>3084</v>
      </c>
      <c r="C2485" s="0" t="s">
        <v>589</v>
      </c>
      <c r="D2485" s="0" t="s">
        <v>592</v>
      </c>
      <c r="E2485" s="291" t="n">
        <v>133.71</v>
      </c>
    </row>
    <row r="2486" customFormat="false" ht="15" hidden="false" customHeight="false" outlineLevel="0" collapsed="false">
      <c r="A2486" s="0" t="n">
        <v>37962</v>
      </c>
      <c r="B2486" s="0" t="s">
        <v>3085</v>
      </c>
      <c r="C2486" s="0" t="s">
        <v>589</v>
      </c>
      <c r="D2486" s="0" t="s">
        <v>592</v>
      </c>
      <c r="E2486" s="291" t="n">
        <v>155.37</v>
      </c>
    </row>
    <row r="2487" customFormat="false" ht="15" hidden="false" customHeight="false" outlineLevel="0" collapsed="false">
      <c r="A2487" s="0" t="n">
        <v>3533</v>
      </c>
      <c r="B2487" s="0" t="s">
        <v>3086</v>
      </c>
      <c r="C2487" s="0" t="s">
        <v>589</v>
      </c>
      <c r="D2487" s="0" t="s">
        <v>590</v>
      </c>
      <c r="E2487" s="291" t="n">
        <v>3.56</v>
      </c>
    </row>
    <row r="2488" customFormat="false" ht="15" hidden="false" customHeight="false" outlineLevel="0" collapsed="false">
      <c r="A2488" s="0" t="n">
        <v>3538</v>
      </c>
      <c r="B2488" s="0" t="s">
        <v>3087</v>
      </c>
      <c r="C2488" s="0" t="s">
        <v>589</v>
      </c>
      <c r="D2488" s="0" t="s">
        <v>590</v>
      </c>
      <c r="E2488" s="291" t="n">
        <v>6.14</v>
      </c>
    </row>
    <row r="2489" customFormat="false" ht="15" hidden="false" customHeight="false" outlineLevel="0" collapsed="false">
      <c r="A2489" s="0" t="n">
        <v>3497</v>
      </c>
      <c r="B2489" s="0" t="s">
        <v>3088</v>
      </c>
      <c r="C2489" s="0" t="s">
        <v>589</v>
      </c>
      <c r="D2489" s="0" t="s">
        <v>590</v>
      </c>
      <c r="E2489" s="291" t="n">
        <v>22.93</v>
      </c>
    </row>
    <row r="2490" customFormat="false" ht="15" hidden="false" customHeight="false" outlineLevel="0" collapsed="false">
      <c r="A2490" s="0" t="n">
        <v>3498</v>
      </c>
      <c r="B2490" s="0" t="s">
        <v>3089</v>
      </c>
      <c r="C2490" s="0" t="s">
        <v>589</v>
      </c>
      <c r="D2490" s="0" t="s">
        <v>590</v>
      </c>
      <c r="E2490" s="291" t="n">
        <v>7.28</v>
      </c>
    </row>
    <row r="2491" customFormat="false" ht="15" hidden="false" customHeight="false" outlineLevel="0" collapsed="false">
      <c r="A2491" s="0" t="n">
        <v>3496</v>
      </c>
      <c r="B2491" s="0" t="s">
        <v>3090</v>
      </c>
      <c r="C2491" s="0" t="s">
        <v>589</v>
      </c>
      <c r="D2491" s="0" t="s">
        <v>590</v>
      </c>
      <c r="E2491" s="291" t="n">
        <v>5.88</v>
      </c>
    </row>
    <row r="2492" customFormat="false" ht="15" hidden="false" customHeight="false" outlineLevel="0" collapsed="false">
      <c r="A2492" s="0" t="n">
        <v>38429</v>
      </c>
      <c r="B2492" s="0" t="s">
        <v>3091</v>
      </c>
      <c r="C2492" s="0" t="s">
        <v>589</v>
      </c>
      <c r="D2492" s="0" t="s">
        <v>592</v>
      </c>
      <c r="E2492" s="291" t="n">
        <v>8.51</v>
      </c>
    </row>
    <row r="2493" customFormat="false" ht="15" hidden="false" customHeight="false" outlineLevel="0" collapsed="false">
      <c r="A2493" s="0" t="n">
        <v>38431</v>
      </c>
      <c r="B2493" s="0" t="s">
        <v>3092</v>
      </c>
      <c r="C2493" s="0" t="s">
        <v>589</v>
      </c>
      <c r="D2493" s="0" t="s">
        <v>592</v>
      </c>
      <c r="E2493" s="291" t="n">
        <v>13.48</v>
      </c>
    </row>
    <row r="2494" customFormat="false" ht="15" hidden="false" customHeight="false" outlineLevel="0" collapsed="false">
      <c r="A2494" s="0" t="n">
        <v>38430</v>
      </c>
      <c r="B2494" s="0" t="s">
        <v>3093</v>
      </c>
      <c r="C2494" s="0" t="s">
        <v>589</v>
      </c>
      <c r="D2494" s="0" t="s">
        <v>592</v>
      </c>
      <c r="E2494" s="291" t="n">
        <v>17.23</v>
      </c>
    </row>
    <row r="2495" customFormat="false" ht="15" hidden="false" customHeight="false" outlineLevel="0" collapsed="false">
      <c r="A2495" s="0" t="n">
        <v>36348</v>
      </c>
      <c r="B2495" s="0" t="s">
        <v>3094</v>
      </c>
      <c r="C2495" s="0" t="s">
        <v>589</v>
      </c>
      <c r="D2495" s="0" t="s">
        <v>592</v>
      </c>
      <c r="E2495" s="291" t="n">
        <v>2</v>
      </c>
    </row>
    <row r="2496" customFormat="false" ht="15" hidden="false" customHeight="false" outlineLevel="0" collapsed="false">
      <c r="A2496" s="0" t="n">
        <v>36349</v>
      </c>
      <c r="B2496" s="0" t="s">
        <v>3095</v>
      </c>
      <c r="C2496" s="0" t="s">
        <v>589</v>
      </c>
      <c r="D2496" s="0" t="s">
        <v>592</v>
      </c>
      <c r="E2496" s="291" t="n">
        <v>3</v>
      </c>
    </row>
    <row r="2497" customFormat="false" ht="15" hidden="false" customHeight="false" outlineLevel="0" collapsed="false">
      <c r="A2497" s="0" t="n">
        <v>38433</v>
      </c>
      <c r="B2497" s="0" t="s">
        <v>3096</v>
      </c>
      <c r="C2497" s="0" t="s">
        <v>589</v>
      </c>
      <c r="D2497" s="0" t="s">
        <v>592</v>
      </c>
      <c r="E2497" s="291" t="n">
        <v>5.56</v>
      </c>
    </row>
    <row r="2498" customFormat="false" ht="15" hidden="false" customHeight="false" outlineLevel="0" collapsed="false">
      <c r="A2498" s="0" t="n">
        <v>38440</v>
      </c>
      <c r="B2498" s="0" t="s">
        <v>3097</v>
      </c>
      <c r="C2498" s="0" t="s">
        <v>589</v>
      </c>
      <c r="D2498" s="0" t="s">
        <v>592</v>
      </c>
      <c r="E2498" s="291" t="n">
        <v>191.68</v>
      </c>
    </row>
    <row r="2499" customFormat="false" ht="15" hidden="false" customHeight="false" outlineLevel="0" collapsed="false">
      <c r="A2499" s="0" t="n">
        <v>36359</v>
      </c>
      <c r="B2499" s="0" t="s">
        <v>3098</v>
      </c>
      <c r="C2499" s="0" t="s">
        <v>589</v>
      </c>
      <c r="D2499" s="0" t="s">
        <v>592</v>
      </c>
      <c r="E2499" s="291" t="n">
        <v>2.38</v>
      </c>
    </row>
    <row r="2500" customFormat="false" ht="15" hidden="false" customHeight="false" outlineLevel="0" collapsed="false">
      <c r="A2500" s="0" t="n">
        <v>36360</v>
      </c>
      <c r="B2500" s="0" t="s">
        <v>3099</v>
      </c>
      <c r="C2500" s="0" t="s">
        <v>589</v>
      </c>
      <c r="D2500" s="0" t="s">
        <v>592</v>
      </c>
      <c r="E2500" s="291" t="n">
        <v>3.68</v>
      </c>
    </row>
    <row r="2501" customFormat="false" ht="15" hidden="false" customHeight="false" outlineLevel="0" collapsed="false">
      <c r="A2501" s="0" t="n">
        <v>38434</v>
      </c>
      <c r="B2501" s="0" t="s">
        <v>3100</v>
      </c>
      <c r="C2501" s="0" t="s">
        <v>589</v>
      </c>
      <c r="D2501" s="0" t="s">
        <v>592</v>
      </c>
      <c r="E2501" s="291" t="n">
        <v>5.63</v>
      </c>
    </row>
    <row r="2502" customFormat="false" ht="15" hidden="false" customHeight="false" outlineLevel="0" collapsed="false">
      <c r="A2502" s="0" t="n">
        <v>38435</v>
      </c>
      <c r="B2502" s="0" t="s">
        <v>3101</v>
      </c>
      <c r="C2502" s="0" t="s">
        <v>589</v>
      </c>
      <c r="D2502" s="0" t="s">
        <v>592</v>
      </c>
      <c r="E2502" s="291" t="n">
        <v>10.69</v>
      </c>
    </row>
    <row r="2503" customFormat="false" ht="15" hidden="false" customHeight="false" outlineLevel="0" collapsed="false">
      <c r="A2503" s="0" t="n">
        <v>38436</v>
      </c>
      <c r="B2503" s="0" t="s">
        <v>3102</v>
      </c>
      <c r="C2503" s="0" t="s">
        <v>589</v>
      </c>
      <c r="D2503" s="0" t="s">
        <v>592</v>
      </c>
      <c r="E2503" s="291" t="n">
        <v>22.1</v>
      </c>
    </row>
    <row r="2504" customFormat="false" ht="15" hidden="false" customHeight="false" outlineLevel="0" collapsed="false">
      <c r="A2504" s="0" t="n">
        <v>38437</v>
      </c>
      <c r="B2504" s="0" t="s">
        <v>3103</v>
      </c>
      <c r="C2504" s="0" t="s">
        <v>589</v>
      </c>
      <c r="D2504" s="0" t="s">
        <v>592</v>
      </c>
      <c r="E2504" s="291" t="n">
        <v>33.19</v>
      </c>
    </row>
    <row r="2505" customFormat="false" ht="15" hidden="false" customHeight="false" outlineLevel="0" collapsed="false">
      <c r="A2505" s="0" t="n">
        <v>38438</v>
      </c>
      <c r="B2505" s="0" t="s">
        <v>3104</v>
      </c>
      <c r="C2505" s="0" t="s">
        <v>589</v>
      </c>
      <c r="D2505" s="0" t="s">
        <v>592</v>
      </c>
      <c r="E2505" s="291" t="n">
        <v>83.85</v>
      </c>
    </row>
    <row r="2506" customFormat="false" ht="15" hidden="false" customHeight="false" outlineLevel="0" collapsed="false">
      <c r="A2506" s="0" t="n">
        <v>38439</v>
      </c>
      <c r="B2506" s="0" t="s">
        <v>3105</v>
      </c>
      <c r="C2506" s="0" t="s">
        <v>589</v>
      </c>
      <c r="D2506" s="0" t="s">
        <v>592</v>
      </c>
      <c r="E2506" s="291" t="n">
        <v>127.81</v>
      </c>
    </row>
    <row r="2507" customFormat="false" ht="15" hidden="false" customHeight="false" outlineLevel="0" collapsed="false">
      <c r="A2507" s="0" t="n">
        <v>10836</v>
      </c>
      <c r="B2507" s="0" t="s">
        <v>3106</v>
      </c>
      <c r="C2507" s="0" t="s">
        <v>589</v>
      </c>
      <c r="D2507" s="0" t="s">
        <v>590</v>
      </c>
      <c r="E2507" s="291" t="n">
        <v>24.01</v>
      </c>
    </row>
    <row r="2508" customFormat="false" ht="15" hidden="false" customHeight="false" outlineLevel="0" collapsed="false">
      <c r="A2508" s="0" t="n">
        <v>20128</v>
      </c>
      <c r="B2508" s="0" t="s">
        <v>3107</v>
      </c>
      <c r="C2508" s="0" t="s">
        <v>589</v>
      </c>
      <c r="D2508" s="0" t="s">
        <v>590</v>
      </c>
      <c r="E2508" s="291" t="n">
        <v>70.38</v>
      </c>
    </row>
    <row r="2509" customFormat="false" ht="15" hidden="false" customHeight="false" outlineLevel="0" collapsed="false">
      <c r="A2509" s="0" t="n">
        <v>20131</v>
      </c>
      <c r="B2509" s="0" t="s">
        <v>3108</v>
      </c>
      <c r="C2509" s="0" t="s">
        <v>589</v>
      </c>
      <c r="D2509" s="0" t="s">
        <v>590</v>
      </c>
      <c r="E2509" s="291" t="n">
        <v>64.24</v>
      </c>
    </row>
    <row r="2510" customFormat="false" ht="15" hidden="false" customHeight="false" outlineLevel="0" collapsed="false">
      <c r="A2510" s="0" t="n">
        <v>3521</v>
      </c>
      <c r="B2510" s="0" t="s">
        <v>3109</v>
      </c>
      <c r="C2510" s="0" t="s">
        <v>589</v>
      </c>
      <c r="D2510" s="0" t="s">
        <v>590</v>
      </c>
      <c r="E2510" s="291" t="n">
        <v>3.09</v>
      </c>
    </row>
    <row r="2511" customFormat="false" ht="15" hidden="false" customHeight="false" outlineLevel="0" collapsed="false">
      <c r="A2511" s="0" t="n">
        <v>3531</v>
      </c>
      <c r="B2511" s="0" t="s">
        <v>3110</v>
      </c>
      <c r="C2511" s="0" t="s">
        <v>589</v>
      </c>
      <c r="D2511" s="0" t="s">
        <v>590</v>
      </c>
      <c r="E2511" s="291" t="n">
        <v>3.5</v>
      </c>
    </row>
    <row r="2512" customFormat="false" ht="15" hidden="false" customHeight="false" outlineLevel="0" collapsed="false">
      <c r="A2512" s="0" t="n">
        <v>3522</v>
      </c>
      <c r="B2512" s="0" t="s">
        <v>3111</v>
      </c>
      <c r="C2512" s="0" t="s">
        <v>589</v>
      </c>
      <c r="D2512" s="0" t="s">
        <v>590</v>
      </c>
      <c r="E2512" s="291" t="n">
        <v>5.21</v>
      </c>
    </row>
    <row r="2513" customFormat="false" ht="15" hidden="false" customHeight="false" outlineLevel="0" collapsed="false">
      <c r="A2513" s="0" t="n">
        <v>3527</v>
      </c>
      <c r="B2513" s="0" t="s">
        <v>3112</v>
      </c>
      <c r="C2513" s="0" t="s">
        <v>589</v>
      </c>
      <c r="D2513" s="0" t="s">
        <v>590</v>
      </c>
      <c r="E2513" s="291" t="n">
        <v>17.9</v>
      </c>
    </row>
    <row r="2514" customFormat="false" ht="15" hidden="false" customHeight="false" outlineLevel="0" collapsed="false">
      <c r="A2514" s="0" t="n">
        <v>10835</v>
      </c>
      <c r="B2514" s="0" t="s">
        <v>3113</v>
      </c>
      <c r="C2514" s="0" t="s">
        <v>589</v>
      </c>
      <c r="D2514" s="0" t="s">
        <v>590</v>
      </c>
      <c r="E2514" s="291" t="n">
        <v>5.03</v>
      </c>
    </row>
    <row r="2515" customFormat="false" ht="15" hidden="false" customHeight="false" outlineLevel="0" collapsed="false">
      <c r="A2515" s="0" t="n">
        <v>3475</v>
      </c>
      <c r="B2515" s="0" t="s">
        <v>3114</v>
      </c>
      <c r="C2515" s="0" t="s">
        <v>589</v>
      </c>
      <c r="D2515" s="0" t="s">
        <v>590</v>
      </c>
      <c r="E2515" s="291" t="n">
        <v>6.02</v>
      </c>
    </row>
    <row r="2516" customFormat="false" ht="15" hidden="false" customHeight="false" outlineLevel="0" collapsed="false">
      <c r="A2516" s="0" t="n">
        <v>3485</v>
      </c>
      <c r="B2516" s="0" t="s">
        <v>3115</v>
      </c>
      <c r="C2516" s="0" t="s">
        <v>589</v>
      </c>
      <c r="D2516" s="0" t="s">
        <v>590</v>
      </c>
      <c r="E2516" s="291" t="n">
        <v>19.22</v>
      </c>
    </row>
    <row r="2517" customFormat="false" ht="15" hidden="false" customHeight="false" outlineLevel="0" collapsed="false">
      <c r="A2517" s="0" t="n">
        <v>3534</v>
      </c>
      <c r="B2517" s="0" t="s">
        <v>3116</v>
      </c>
      <c r="C2517" s="0" t="s">
        <v>589</v>
      </c>
      <c r="D2517" s="0" t="s">
        <v>590</v>
      </c>
      <c r="E2517" s="291" t="n">
        <v>7.6</v>
      </c>
    </row>
    <row r="2518" customFormat="false" ht="15" hidden="false" customHeight="false" outlineLevel="0" collapsed="false">
      <c r="A2518" s="0" t="n">
        <v>3543</v>
      </c>
      <c r="B2518" s="0" t="s">
        <v>3117</v>
      </c>
      <c r="C2518" s="0" t="s">
        <v>589</v>
      </c>
      <c r="D2518" s="0" t="s">
        <v>590</v>
      </c>
      <c r="E2518" s="291" t="n">
        <v>3.82</v>
      </c>
    </row>
    <row r="2519" customFormat="false" ht="15" hidden="false" customHeight="false" outlineLevel="0" collapsed="false">
      <c r="A2519" s="0" t="n">
        <v>3482</v>
      </c>
      <c r="B2519" s="0" t="s">
        <v>3118</v>
      </c>
      <c r="C2519" s="0" t="s">
        <v>589</v>
      </c>
      <c r="D2519" s="0" t="s">
        <v>590</v>
      </c>
      <c r="E2519" s="291" t="n">
        <v>9.66</v>
      </c>
    </row>
    <row r="2520" customFormat="false" ht="15" hidden="false" customHeight="false" outlineLevel="0" collapsed="false">
      <c r="A2520" s="0" t="n">
        <v>3505</v>
      </c>
      <c r="B2520" s="0" t="s">
        <v>3119</v>
      </c>
      <c r="C2520" s="0" t="s">
        <v>589</v>
      </c>
      <c r="D2520" s="0" t="s">
        <v>590</v>
      </c>
      <c r="E2520" s="291" t="n">
        <v>5.48</v>
      </c>
    </row>
    <row r="2521" customFormat="false" ht="15" hidden="false" customHeight="false" outlineLevel="0" collapsed="false">
      <c r="A2521" s="0" t="n">
        <v>3516</v>
      </c>
      <c r="B2521" s="0" t="s">
        <v>3120</v>
      </c>
      <c r="C2521" s="0" t="s">
        <v>589</v>
      </c>
      <c r="D2521" s="0" t="s">
        <v>590</v>
      </c>
      <c r="E2521" s="291" t="n">
        <v>1.31</v>
      </c>
    </row>
    <row r="2522" customFormat="false" ht="15" hidden="false" customHeight="false" outlineLevel="0" collapsed="false">
      <c r="A2522" s="0" t="n">
        <v>3517</v>
      </c>
      <c r="B2522" s="0" t="s">
        <v>3121</v>
      </c>
      <c r="C2522" s="0" t="s">
        <v>589</v>
      </c>
      <c r="D2522" s="0" t="s">
        <v>590</v>
      </c>
      <c r="E2522" s="291" t="n">
        <v>4.59</v>
      </c>
    </row>
    <row r="2523" customFormat="false" ht="15" hidden="false" customHeight="false" outlineLevel="0" collapsed="false">
      <c r="A2523" s="0" t="n">
        <v>3515</v>
      </c>
      <c r="B2523" s="0" t="s">
        <v>3122</v>
      </c>
      <c r="C2523" s="0" t="s">
        <v>589</v>
      </c>
      <c r="D2523" s="0" t="s">
        <v>590</v>
      </c>
      <c r="E2523" s="291" t="n">
        <v>8.87</v>
      </c>
    </row>
    <row r="2524" customFormat="false" ht="15" hidden="false" customHeight="false" outlineLevel="0" collapsed="false">
      <c r="A2524" s="0" t="n">
        <v>20147</v>
      </c>
      <c r="B2524" s="0" t="s">
        <v>3123</v>
      </c>
      <c r="C2524" s="0" t="s">
        <v>589</v>
      </c>
      <c r="D2524" s="0" t="s">
        <v>590</v>
      </c>
      <c r="E2524" s="291" t="n">
        <v>9.55</v>
      </c>
    </row>
    <row r="2525" customFormat="false" ht="15" hidden="false" customHeight="false" outlineLevel="0" collapsed="false">
      <c r="A2525" s="0" t="n">
        <v>3524</v>
      </c>
      <c r="B2525" s="0" t="s">
        <v>3124</v>
      </c>
      <c r="C2525" s="0" t="s">
        <v>589</v>
      </c>
      <c r="D2525" s="0" t="s">
        <v>590</v>
      </c>
      <c r="E2525" s="291" t="n">
        <v>11.32</v>
      </c>
    </row>
    <row r="2526" customFormat="false" ht="15" hidden="false" customHeight="false" outlineLevel="0" collapsed="false">
      <c r="A2526" s="0" t="n">
        <v>3532</v>
      </c>
      <c r="B2526" s="0" t="s">
        <v>3125</v>
      </c>
      <c r="C2526" s="0" t="s">
        <v>589</v>
      </c>
      <c r="D2526" s="0" t="s">
        <v>590</v>
      </c>
      <c r="E2526" s="291" t="n">
        <v>20.72</v>
      </c>
    </row>
    <row r="2527" customFormat="false" ht="15" hidden="false" customHeight="false" outlineLevel="0" collapsed="false">
      <c r="A2527" s="0" t="n">
        <v>3528</v>
      </c>
      <c r="B2527" s="0" t="s">
        <v>3126</v>
      </c>
      <c r="C2527" s="0" t="s">
        <v>589</v>
      </c>
      <c r="D2527" s="0" t="s">
        <v>590</v>
      </c>
      <c r="E2527" s="291" t="n">
        <v>10.36</v>
      </c>
    </row>
    <row r="2528" customFormat="false" ht="15" hidden="false" customHeight="false" outlineLevel="0" collapsed="false">
      <c r="A2528" s="0" t="n">
        <v>37952</v>
      </c>
      <c r="B2528" s="0" t="s">
        <v>3127</v>
      </c>
      <c r="C2528" s="0" t="s">
        <v>589</v>
      </c>
      <c r="D2528" s="0" t="s">
        <v>590</v>
      </c>
      <c r="E2528" s="291" t="n">
        <v>73.79</v>
      </c>
    </row>
    <row r="2529" customFormat="false" ht="15" hidden="false" customHeight="false" outlineLevel="0" collapsed="false">
      <c r="A2529" s="0" t="n">
        <v>37951</v>
      </c>
      <c r="B2529" s="0" t="s">
        <v>3128</v>
      </c>
      <c r="C2529" s="0" t="s">
        <v>589</v>
      </c>
      <c r="D2529" s="0" t="s">
        <v>590</v>
      </c>
      <c r="E2529" s="291" t="n">
        <v>2.68</v>
      </c>
    </row>
    <row r="2530" customFormat="false" ht="15" hidden="false" customHeight="false" outlineLevel="0" collapsed="false">
      <c r="A2530" s="0" t="n">
        <v>3518</v>
      </c>
      <c r="B2530" s="0" t="s">
        <v>3129</v>
      </c>
      <c r="C2530" s="0" t="s">
        <v>589</v>
      </c>
      <c r="D2530" s="0" t="s">
        <v>590</v>
      </c>
      <c r="E2530" s="291" t="n">
        <v>3.93</v>
      </c>
    </row>
    <row r="2531" customFormat="false" ht="15" hidden="false" customHeight="false" outlineLevel="0" collapsed="false">
      <c r="A2531" s="0" t="n">
        <v>3519</v>
      </c>
      <c r="B2531" s="0" t="s">
        <v>3130</v>
      </c>
      <c r="C2531" s="0" t="s">
        <v>589</v>
      </c>
      <c r="D2531" s="0" t="s">
        <v>590</v>
      </c>
      <c r="E2531" s="291" t="n">
        <v>9.3</v>
      </c>
    </row>
    <row r="2532" customFormat="false" ht="15" hidden="false" customHeight="false" outlineLevel="0" collapsed="false">
      <c r="A2532" s="0" t="n">
        <v>3520</v>
      </c>
      <c r="B2532" s="0" t="s">
        <v>3131</v>
      </c>
      <c r="C2532" s="0" t="s">
        <v>589</v>
      </c>
      <c r="D2532" s="0" t="s">
        <v>590</v>
      </c>
      <c r="E2532" s="291" t="n">
        <v>10.43</v>
      </c>
    </row>
    <row r="2533" customFormat="false" ht="15" hidden="false" customHeight="false" outlineLevel="0" collapsed="false">
      <c r="A2533" s="0" t="n">
        <v>37950</v>
      </c>
      <c r="B2533" s="0" t="s">
        <v>3132</v>
      </c>
      <c r="C2533" s="0" t="s">
        <v>589</v>
      </c>
      <c r="D2533" s="0" t="s">
        <v>590</v>
      </c>
      <c r="E2533" s="291" t="n">
        <v>64.24</v>
      </c>
    </row>
    <row r="2534" customFormat="false" ht="15" hidden="false" customHeight="false" outlineLevel="0" collapsed="false">
      <c r="A2534" s="0" t="n">
        <v>37949</v>
      </c>
      <c r="B2534" s="0" t="s">
        <v>3133</v>
      </c>
      <c r="C2534" s="0" t="s">
        <v>589</v>
      </c>
      <c r="D2534" s="0" t="s">
        <v>590</v>
      </c>
      <c r="E2534" s="291" t="n">
        <v>2.35</v>
      </c>
    </row>
    <row r="2535" customFormat="false" ht="15" hidden="false" customHeight="false" outlineLevel="0" collapsed="false">
      <c r="A2535" s="0" t="n">
        <v>3526</v>
      </c>
      <c r="B2535" s="0" t="s">
        <v>3134</v>
      </c>
      <c r="C2535" s="0" t="s">
        <v>589</v>
      </c>
      <c r="D2535" s="0" t="s">
        <v>590</v>
      </c>
      <c r="E2535" s="291" t="n">
        <v>3.15</v>
      </c>
    </row>
    <row r="2536" customFormat="false" ht="15" hidden="false" customHeight="false" outlineLevel="0" collapsed="false">
      <c r="A2536" s="0" t="n">
        <v>3509</v>
      </c>
      <c r="B2536" s="0" t="s">
        <v>3135</v>
      </c>
      <c r="C2536" s="0" t="s">
        <v>589</v>
      </c>
      <c r="D2536" s="0" t="s">
        <v>590</v>
      </c>
      <c r="E2536" s="291" t="n">
        <v>8.2</v>
      </c>
    </row>
    <row r="2537" customFormat="false" ht="15" hidden="false" customHeight="false" outlineLevel="0" collapsed="false">
      <c r="A2537" s="0" t="n">
        <v>3530</v>
      </c>
      <c r="B2537" s="0" t="s">
        <v>3136</v>
      </c>
      <c r="C2537" s="0" t="s">
        <v>589</v>
      </c>
      <c r="D2537" s="0" t="s">
        <v>590</v>
      </c>
      <c r="E2537" s="291" t="n">
        <v>356.63</v>
      </c>
    </row>
    <row r="2538" customFormat="false" ht="15" hidden="false" customHeight="false" outlineLevel="0" collapsed="false">
      <c r="A2538" s="0" t="n">
        <v>3542</v>
      </c>
      <c r="B2538" s="0" t="s">
        <v>3137</v>
      </c>
      <c r="C2538" s="0" t="s">
        <v>589</v>
      </c>
      <c r="D2538" s="0" t="s">
        <v>590</v>
      </c>
      <c r="E2538" s="291" t="n">
        <v>0.83</v>
      </c>
    </row>
    <row r="2539" customFormat="false" ht="15" hidden="false" customHeight="false" outlineLevel="0" collapsed="false">
      <c r="A2539" s="0" t="n">
        <v>3529</v>
      </c>
      <c r="B2539" s="0" t="s">
        <v>3138</v>
      </c>
      <c r="C2539" s="0" t="s">
        <v>589</v>
      </c>
      <c r="D2539" s="0" t="s">
        <v>590</v>
      </c>
      <c r="E2539" s="291" t="n">
        <v>1.14</v>
      </c>
    </row>
    <row r="2540" customFormat="false" ht="15" hidden="false" customHeight="false" outlineLevel="0" collapsed="false">
      <c r="A2540" s="0" t="n">
        <v>3536</v>
      </c>
      <c r="B2540" s="0" t="s">
        <v>3139</v>
      </c>
      <c r="C2540" s="0" t="s">
        <v>589</v>
      </c>
      <c r="D2540" s="0" t="s">
        <v>590</v>
      </c>
      <c r="E2540" s="291" t="n">
        <v>3.41</v>
      </c>
    </row>
    <row r="2541" customFormat="false" ht="15" hidden="false" customHeight="false" outlineLevel="0" collapsed="false">
      <c r="A2541" s="0" t="n">
        <v>3535</v>
      </c>
      <c r="B2541" s="0" t="s">
        <v>3140</v>
      </c>
      <c r="C2541" s="0" t="s">
        <v>589</v>
      </c>
      <c r="D2541" s="0" t="s">
        <v>590</v>
      </c>
      <c r="E2541" s="291" t="n">
        <v>8.1</v>
      </c>
    </row>
    <row r="2542" customFormat="false" ht="15" hidden="false" customHeight="false" outlineLevel="0" collapsed="false">
      <c r="A2542" s="0" t="n">
        <v>3540</v>
      </c>
      <c r="B2542" s="0" t="s">
        <v>3141</v>
      </c>
      <c r="C2542" s="0" t="s">
        <v>589</v>
      </c>
      <c r="D2542" s="0" t="s">
        <v>590</v>
      </c>
      <c r="E2542" s="291" t="n">
        <v>8.77</v>
      </c>
    </row>
    <row r="2543" customFormat="false" ht="15" hidden="false" customHeight="false" outlineLevel="0" collapsed="false">
      <c r="A2543" s="0" t="n">
        <v>3539</v>
      </c>
      <c r="B2543" s="0" t="s">
        <v>3142</v>
      </c>
      <c r="C2543" s="0" t="s">
        <v>589</v>
      </c>
      <c r="D2543" s="0" t="s">
        <v>590</v>
      </c>
      <c r="E2543" s="291" t="n">
        <v>38.04</v>
      </c>
    </row>
    <row r="2544" customFormat="false" ht="15" hidden="false" customHeight="false" outlineLevel="0" collapsed="false">
      <c r="A2544" s="0" t="n">
        <v>3513</v>
      </c>
      <c r="B2544" s="0" t="s">
        <v>3143</v>
      </c>
      <c r="C2544" s="0" t="s">
        <v>589</v>
      </c>
      <c r="D2544" s="0" t="s">
        <v>590</v>
      </c>
      <c r="E2544" s="291" t="n">
        <v>169.06</v>
      </c>
    </row>
    <row r="2545" customFormat="false" ht="15" hidden="false" customHeight="false" outlineLevel="0" collapsed="false">
      <c r="A2545" s="0" t="n">
        <v>3492</v>
      </c>
      <c r="B2545" s="0" t="s">
        <v>3144</v>
      </c>
      <c r="C2545" s="0" t="s">
        <v>589</v>
      </c>
      <c r="D2545" s="0" t="s">
        <v>590</v>
      </c>
      <c r="E2545" s="291" t="n">
        <v>32.54</v>
      </c>
    </row>
    <row r="2546" customFormat="false" ht="15" hidden="false" customHeight="false" outlineLevel="0" collapsed="false">
      <c r="A2546" s="0" t="n">
        <v>3491</v>
      </c>
      <c r="B2546" s="0" t="s">
        <v>3145</v>
      </c>
      <c r="C2546" s="0" t="s">
        <v>589</v>
      </c>
      <c r="D2546" s="0" t="s">
        <v>590</v>
      </c>
      <c r="E2546" s="291" t="n">
        <v>18.56</v>
      </c>
    </row>
    <row r="2547" customFormat="false" ht="15" hidden="false" customHeight="false" outlineLevel="0" collapsed="false">
      <c r="A2547" s="0" t="n">
        <v>3493</v>
      </c>
      <c r="B2547" s="0" t="s">
        <v>3146</v>
      </c>
      <c r="C2547" s="0" t="s">
        <v>589</v>
      </c>
      <c r="D2547" s="0" t="s">
        <v>590</v>
      </c>
      <c r="E2547" s="291" t="n">
        <v>44.49</v>
      </c>
    </row>
    <row r="2548" customFormat="false" ht="15" hidden="false" customHeight="false" outlineLevel="0" collapsed="false">
      <c r="A2548" s="0" t="n">
        <v>12628</v>
      </c>
      <c r="B2548" s="0" t="s">
        <v>3147</v>
      </c>
      <c r="C2548" s="0" t="s">
        <v>589</v>
      </c>
      <c r="D2548" s="0" t="s">
        <v>592</v>
      </c>
      <c r="E2548" s="291" t="n">
        <v>8.57</v>
      </c>
    </row>
    <row r="2549" customFormat="false" ht="15" hidden="false" customHeight="false" outlineLevel="0" collapsed="false">
      <c r="A2549" s="0" t="n">
        <v>12629</v>
      </c>
      <c r="B2549" s="0" t="s">
        <v>3148</v>
      </c>
      <c r="C2549" s="0" t="s">
        <v>589</v>
      </c>
      <c r="D2549" s="0" t="s">
        <v>592</v>
      </c>
      <c r="E2549" s="291" t="n">
        <v>9.3</v>
      </c>
    </row>
    <row r="2550" customFormat="false" ht="15" hidden="false" customHeight="false" outlineLevel="0" collapsed="false">
      <c r="A2550" s="0" t="n">
        <v>3481</v>
      </c>
      <c r="B2550" s="0" t="s">
        <v>3149</v>
      </c>
      <c r="C2550" s="0" t="s">
        <v>589</v>
      </c>
      <c r="D2550" s="0" t="s">
        <v>590</v>
      </c>
      <c r="E2550" s="291" t="n">
        <v>22.54</v>
      </c>
    </row>
    <row r="2551" customFormat="false" ht="15" hidden="false" customHeight="false" outlineLevel="0" collapsed="false">
      <c r="A2551" s="0" t="n">
        <v>3510</v>
      </c>
      <c r="B2551" s="0" t="s">
        <v>3150</v>
      </c>
      <c r="C2551" s="0" t="s">
        <v>589</v>
      </c>
      <c r="D2551" s="0" t="s">
        <v>590</v>
      </c>
      <c r="E2551" s="291" t="n">
        <v>21.06</v>
      </c>
    </row>
    <row r="2552" customFormat="false" ht="15" hidden="false" customHeight="false" outlineLevel="0" collapsed="false">
      <c r="A2552" s="0" t="n">
        <v>3508</v>
      </c>
      <c r="B2552" s="0" t="s">
        <v>3151</v>
      </c>
      <c r="C2552" s="0" t="s">
        <v>589</v>
      </c>
      <c r="D2552" s="0" t="s">
        <v>590</v>
      </c>
      <c r="E2552" s="291" t="n">
        <v>55.06</v>
      </c>
    </row>
    <row r="2553" customFormat="false" ht="15" hidden="false" customHeight="false" outlineLevel="0" collapsed="false">
      <c r="A2553" s="0" t="n">
        <v>38939</v>
      </c>
      <c r="B2553" s="0" t="s">
        <v>3152</v>
      </c>
      <c r="C2553" s="0" t="s">
        <v>589</v>
      </c>
      <c r="D2553" s="0" t="s">
        <v>592</v>
      </c>
      <c r="E2553" s="291" t="n">
        <v>13.35</v>
      </c>
    </row>
    <row r="2554" customFormat="false" ht="15" hidden="false" customHeight="false" outlineLevel="0" collapsed="false">
      <c r="A2554" s="0" t="n">
        <v>38940</v>
      </c>
      <c r="B2554" s="0" t="s">
        <v>3153</v>
      </c>
      <c r="C2554" s="0" t="s">
        <v>589</v>
      </c>
      <c r="D2554" s="0" t="s">
        <v>592</v>
      </c>
      <c r="E2554" s="291" t="n">
        <v>20.39</v>
      </c>
    </row>
    <row r="2555" customFormat="false" ht="15" hidden="false" customHeight="false" outlineLevel="0" collapsed="false">
      <c r="A2555" s="0" t="n">
        <v>38941</v>
      </c>
      <c r="B2555" s="0" t="s">
        <v>3154</v>
      </c>
      <c r="C2555" s="0" t="s">
        <v>589</v>
      </c>
      <c r="D2555" s="0" t="s">
        <v>592</v>
      </c>
      <c r="E2555" s="291" t="n">
        <v>24.08</v>
      </c>
    </row>
    <row r="2556" customFormat="false" ht="15" hidden="false" customHeight="false" outlineLevel="0" collapsed="false">
      <c r="A2556" s="0" t="n">
        <v>38942</v>
      </c>
      <c r="B2556" s="0" t="s">
        <v>3155</v>
      </c>
      <c r="C2556" s="0" t="s">
        <v>589</v>
      </c>
      <c r="D2556" s="0" t="s">
        <v>592</v>
      </c>
      <c r="E2556" s="291" t="n">
        <v>26.98</v>
      </c>
    </row>
    <row r="2557" customFormat="false" ht="15" hidden="false" customHeight="false" outlineLevel="0" collapsed="false">
      <c r="A2557" s="0" t="n">
        <v>38987</v>
      </c>
      <c r="B2557" s="0" t="s">
        <v>3156</v>
      </c>
      <c r="C2557" s="0" t="s">
        <v>589</v>
      </c>
      <c r="D2557" s="0" t="s">
        <v>592</v>
      </c>
      <c r="E2557" s="291" t="n">
        <v>9.95</v>
      </c>
    </row>
    <row r="2558" customFormat="false" ht="15" hidden="false" customHeight="false" outlineLevel="0" collapsed="false">
      <c r="A2558" s="0" t="n">
        <v>38988</v>
      </c>
      <c r="B2558" s="0" t="s">
        <v>3157</v>
      </c>
      <c r="C2558" s="0" t="s">
        <v>589</v>
      </c>
      <c r="D2558" s="0" t="s">
        <v>592</v>
      </c>
      <c r="E2558" s="291" t="n">
        <v>23.11</v>
      </c>
    </row>
    <row r="2559" customFormat="false" ht="15" hidden="false" customHeight="false" outlineLevel="0" collapsed="false">
      <c r="A2559" s="0" t="n">
        <v>38989</v>
      </c>
      <c r="B2559" s="0" t="s">
        <v>3158</v>
      </c>
      <c r="C2559" s="0" t="s">
        <v>589</v>
      </c>
      <c r="D2559" s="0" t="s">
        <v>592</v>
      </c>
      <c r="E2559" s="291" t="n">
        <v>30.71</v>
      </c>
    </row>
    <row r="2560" customFormat="false" ht="15" hidden="false" customHeight="false" outlineLevel="0" collapsed="false">
      <c r="A2560" s="0" t="n">
        <v>38990</v>
      </c>
      <c r="B2560" s="0" t="s">
        <v>3159</v>
      </c>
      <c r="C2560" s="0" t="s">
        <v>589</v>
      </c>
      <c r="D2560" s="0" t="s">
        <v>592</v>
      </c>
      <c r="E2560" s="291" t="n">
        <v>80.94</v>
      </c>
    </row>
    <row r="2561" customFormat="false" ht="15" hidden="false" customHeight="false" outlineLevel="0" collapsed="false">
      <c r="A2561" s="0" t="n">
        <v>38991</v>
      </c>
      <c r="B2561" s="0" t="s">
        <v>3160</v>
      </c>
      <c r="C2561" s="0" t="s">
        <v>589</v>
      </c>
      <c r="D2561" s="0" t="s">
        <v>592</v>
      </c>
      <c r="E2561" s="291" t="n">
        <v>163.54</v>
      </c>
    </row>
    <row r="2562" customFormat="false" ht="15" hidden="false" customHeight="false" outlineLevel="0" collapsed="false">
      <c r="A2562" s="0" t="n">
        <v>38913</v>
      </c>
      <c r="B2562" s="0" t="s">
        <v>3161</v>
      </c>
      <c r="C2562" s="0" t="s">
        <v>589</v>
      </c>
      <c r="D2562" s="0" t="s">
        <v>592</v>
      </c>
      <c r="E2562" s="291" t="n">
        <v>12.39</v>
      </c>
    </row>
    <row r="2563" customFormat="false" ht="15" hidden="false" customHeight="false" outlineLevel="0" collapsed="false">
      <c r="A2563" s="0" t="n">
        <v>38914</v>
      </c>
      <c r="B2563" s="0" t="s">
        <v>3162</v>
      </c>
      <c r="C2563" s="0" t="s">
        <v>589</v>
      </c>
      <c r="D2563" s="0" t="s">
        <v>592</v>
      </c>
      <c r="E2563" s="291" t="n">
        <v>14.37</v>
      </c>
    </row>
    <row r="2564" customFormat="false" ht="15" hidden="false" customHeight="false" outlineLevel="0" collapsed="false">
      <c r="A2564" s="0" t="n">
        <v>38915</v>
      </c>
      <c r="B2564" s="0" t="s">
        <v>3163</v>
      </c>
      <c r="C2564" s="0" t="s">
        <v>589</v>
      </c>
      <c r="D2564" s="0" t="s">
        <v>592</v>
      </c>
      <c r="E2564" s="291" t="n">
        <v>24.96</v>
      </c>
    </row>
    <row r="2565" customFormat="false" ht="15" hidden="false" customHeight="false" outlineLevel="0" collapsed="false">
      <c r="A2565" s="0" t="n">
        <v>38916</v>
      </c>
      <c r="B2565" s="0" t="s">
        <v>3164</v>
      </c>
      <c r="C2565" s="0" t="s">
        <v>589</v>
      </c>
      <c r="D2565" s="0" t="s">
        <v>592</v>
      </c>
      <c r="E2565" s="291" t="n">
        <v>32.92</v>
      </c>
    </row>
    <row r="2566" customFormat="false" ht="15" hidden="false" customHeight="false" outlineLevel="0" collapsed="false">
      <c r="A2566" s="0" t="n">
        <v>39300</v>
      </c>
      <c r="B2566" s="0" t="s">
        <v>3165</v>
      </c>
      <c r="C2566" s="0" t="s">
        <v>589</v>
      </c>
      <c r="D2566" s="0" t="s">
        <v>592</v>
      </c>
      <c r="E2566" s="291" t="n">
        <v>11.2</v>
      </c>
    </row>
    <row r="2567" customFormat="false" ht="15" hidden="false" customHeight="false" outlineLevel="0" collapsed="false">
      <c r="A2567" s="0" t="n">
        <v>39301</v>
      </c>
      <c r="B2567" s="0" t="s">
        <v>3166</v>
      </c>
      <c r="C2567" s="0" t="s">
        <v>589</v>
      </c>
      <c r="D2567" s="0" t="s">
        <v>592</v>
      </c>
      <c r="E2567" s="291" t="n">
        <v>15.53</v>
      </c>
    </row>
    <row r="2568" customFormat="false" ht="15" hidden="false" customHeight="false" outlineLevel="0" collapsed="false">
      <c r="A2568" s="0" t="n">
        <v>39302</v>
      </c>
      <c r="B2568" s="0" t="s">
        <v>3167</v>
      </c>
      <c r="C2568" s="0" t="s">
        <v>589</v>
      </c>
      <c r="D2568" s="0" t="s">
        <v>592</v>
      </c>
      <c r="E2568" s="291" t="n">
        <v>19.52</v>
      </c>
    </row>
    <row r="2569" customFormat="false" ht="15" hidden="false" customHeight="false" outlineLevel="0" collapsed="false">
      <c r="A2569" s="0" t="n">
        <v>39303</v>
      </c>
      <c r="B2569" s="0" t="s">
        <v>3168</v>
      </c>
      <c r="C2569" s="0" t="s">
        <v>589</v>
      </c>
      <c r="D2569" s="0" t="s">
        <v>592</v>
      </c>
      <c r="E2569" s="291" t="n">
        <v>34.31</v>
      </c>
    </row>
    <row r="2570" customFormat="false" ht="15" hidden="false" customHeight="false" outlineLevel="0" collapsed="false">
      <c r="A2570" s="0" t="n">
        <v>38923</v>
      </c>
      <c r="B2570" s="0" t="s">
        <v>3169</v>
      </c>
      <c r="C2570" s="0" t="s">
        <v>589</v>
      </c>
      <c r="D2570" s="0" t="s">
        <v>592</v>
      </c>
      <c r="E2570" s="291" t="n">
        <v>10.93</v>
      </c>
    </row>
    <row r="2571" customFormat="false" ht="15" hidden="false" customHeight="false" outlineLevel="0" collapsed="false">
      <c r="A2571" s="0" t="n">
        <v>38925</v>
      </c>
      <c r="B2571" s="0" t="s">
        <v>3170</v>
      </c>
      <c r="C2571" s="0" t="s">
        <v>589</v>
      </c>
      <c r="D2571" s="0" t="s">
        <v>592</v>
      </c>
      <c r="E2571" s="291" t="n">
        <v>11.74</v>
      </c>
    </row>
    <row r="2572" customFormat="false" ht="15" hidden="false" customHeight="false" outlineLevel="0" collapsed="false">
      <c r="A2572" s="0" t="n">
        <v>38926</v>
      </c>
      <c r="B2572" s="0" t="s">
        <v>3171</v>
      </c>
      <c r="C2572" s="0" t="s">
        <v>589</v>
      </c>
      <c r="D2572" s="0" t="s">
        <v>592</v>
      </c>
      <c r="E2572" s="291" t="n">
        <v>16.78</v>
      </c>
    </row>
    <row r="2573" customFormat="false" ht="15" hidden="false" customHeight="false" outlineLevel="0" collapsed="false">
      <c r="A2573" s="0" t="n">
        <v>38927</v>
      </c>
      <c r="B2573" s="0" t="s">
        <v>3172</v>
      </c>
      <c r="C2573" s="0" t="s">
        <v>589</v>
      </c>
      <c r="D2573" s="0" t="s">
        <v>592</v>
      </c>
      <c r="E2573" s="291" t="n">
        <v>17.94</v>
      </c>
    </row>
    <row r="2574" customFormat="false" ht="15" hidden="false" customHeight="false" outlineLevel="0" collapsed="false">
      <c r="A2574" s="0" t="n">
        <v>39304</v>
      </c>
      <c r="B2574" s="0" t="s">
        <v>3173</v>
      </c>
      <c r="C2574" s="0" t="s">
        <v>589</v>
      </c>
      <c r="D2574" s="0" t="s">
        <v>592</v>
      </c>
      <c r="E2574" s="291" t="n">
        <v>13.82</v>
      </c>
    </row>
    <row r="2575" customFormat="false" ht="15" hidden="false" customHeight="false" outlineLevel="0" collapsed="false">
      <c r="A2575" s="0" t="n">
        <v>38924</v>
      </c>
      <c r="B2575" s="0" t="s">
        <v>3174</v>
      </c>
      <c r="C2575" s="0" t="s">
        <v>589</v>
      </c>
      <c r="D2575" s="0" t="s">
        <v>592</v>
      </c>
      <c r="E2575" s="291" t="n">
        <v>19.7</v>
      </c>
    </row>
    <row r="2576" customFormat="false" ht="15" hidden="false" customHeight="false" outlineLevel="0" collapsed="false">
      <c r="A2576" s="0" t="n">
        <v>39305</v>
      </c>
      <c r="B2576" s="0" t="s">
        <v>3175</v>
      </c>
      <c r="C2576" s="0" t="s">
        <v>589</v>
      </c>
      <c r="D2576" s="0" t="s">
        <v>592</v>
      </c>
      <c r="E2576" s="291" t="n">
        <v>18.1</v>
      </c>
    </row>
    <row r="2577" customFormat="false" ht="15" hidden="false" customHeight="false" outlineLevel="0" collapsed="false">
      <c r="A2577" s="0" t="n">
        <v>39306</v>
      </c>
      <c r="B2577" s="0" t="s">
        <v>3176</v>
      </c>
      <c r="C2577" s="0" t="s">
        <v>589</v>
      </c>
      <c r="D2577" s="0" t="s">
        <v>592</v>
      </c>
      <c r="E2577" s="291" t="n">
        <v>22.64</v>
      </c>
    </row>
    <row r="2578" customFormat="false" ht="15" hidden="false" customHeight="false" outlineLevel="0" collapsed="false">
      <c r="A2578" s="0" t="n">
        <v>38928</v>
      </c>
      <c r="B2578" s="0" t="s">
        <v>3177</v>
      </c>
      <c r="C2578" s="0" t="s">
        <v>589</v>
      </c>
      <c r="D2578" s="0" t="s">
        <v>592</v>
      </c>
      <c r="E2578" s="291" t="n">
        <v>19.89</v>
      </c>
    </row>
    <row r="2579" customFormat="false" ht="15" hidden="false" customHeight="false" outlineLevel="0" collapsed="false">
      <c r="A2579" s="0" t="n">
        <v>38929</v>
      </c>
      <c r="B2579" s="0" t="s">
        <v>3178</v>
      </c>
      <c r="C2579" s="0" t="s">
        <v>589</v>
      </c>
      <c r="D2579" s="0" t="s">
        <v>592</v>
      </c>
      <c r="E2579" s="291" t="n">
        <v>35.26</v>
      </c>
    </row>
    <row r="2580" customFormat="false" ht="15" hidden="false" customHeight="false" outlineLevel="0" collapsed="false">
      <c r="A2580" s="0" t="n">
        <v>39307</v>
      </c>
      <c r="B2580" s="0" t="s">
        <v>3179</v>
      </c>
      <c r="C2580" s="0" t="s">
        <v>589</v>
      </c>
      <c r="D2580" s="0" t="s">
        <v>592</v>
      </c>
      <c r="E2580" s="291" t="n">
        <v>26.06</v>
      </c>
    </row>
    <row r="2581" customFormat="false" ht="15" hidden="false" customHeight="false" outlineLevel="0" collapsed="false">
      <c r="A2581" s="0" t="n">
        <v>38930</v>
      </c>
      <c r="B2581" s="0" t="s">
        <v>3180</v>
      </c>
      <c r="C2581" s="0" t="s">
        <v>589</v>
      </c>
      <c r="D2581" s="0" t="s">
        <v>592</v>
      </c>
      <c r="E2581" s="291" t="n">
        <v>44.3</v>
      </c>
    </row>
    <row r="2582" customFormat="false" ht="15" hidden="false" customHeight="false" outlineLevel="0" collapsed="false">
      <c r="A2582" s="0" t="n">
        <v>38931</v>
      </c>
      <c r="B2582" s="0" t="s">
        <v>3181</v>
      </c>
      <c r="C2582" s="0" t="s">
        <v>589</v>
      </c>
      <c r="D2582" s="0" t="s">
        <v>592</v>
      </c>
      <c r="E2582" s="291" t="n">
        <v>11.15</v>
      </c>
    </row>
    <row r="2583" customFormat="false" ht="15" hidden="false" customHeight="false" outlineLevel="0" collapsed="false">
      <c r="A2583" s="0" t="n">
        <v>38932</v>
      </c>
      <c r="B2583" s="0" t="s">
        <v>3182</v>
      </c>
      <c r="C2583" s="0" t="s">
        <v>589</v>
      </c>
      <c r="D2583" s="0" t="s">
        <v>592</v>
      </c>
      <c r="E2583" s="291" t="n">
        <v>11.27</v>
      </c>
    </row>
    <row r="2584" customFormat="false" ht="15" hidden="false" customHeight="false" outlineLevel="0" collapsed="false">
      <c r="A2584" s="0" t="n">
        <v>38934</v>
      </c>
      <c r="B2584" s="0" t="s">
        <v>3183</v>
      </c>
      <c r="C2584" s="0" t="s">
        <v>589</v>
      </c>
      <c r="D2584" s="0" t="s">
        <v>592</v>
      </c>
      <c r="E2584" s="291" t="n">
        <v>16.65</v>
      </c>
    </row>
    <row r="2585" customFormat="false" ht="15" hidden="false" customHeight="false" outlineLevel="0" collapsed="false">
      <c r="A2585" s="0" t="n">
        <v>38935</v>
      </c>
      <c r="B2585" s="0" t="s">
        <v>3184</v>
      </c>
      <c r="C2585" s="0" t="s">
        <v>589</v>
      </c>
      <c r="D2585" s="0" t="s">
        <v>592</v>
      </c>
      <c r="E2585" s="291" t="n">
        <v>17.82</v>
      </c>
    </row>
    <row r="2586" customFormat="false" ht="15" hidden="false" customHeight="false" outlineLevel="0" collapsed="false">
      <c r="A2586" s="0" t="n">
        <v>38936</v>
      </c>
      <c r="B2586" s="0" t="s">
        <v>3185</v>
      </c>
      <c r="C2586" s="0" t="s">
        <v>589</v>
      </c>
      <c r="D2586" s="0" t="s">
        <v>592</v>
      </c>
      <c r="E2586" s="291" t="n">
        <v>19.08</v>
      </c>
    </row>
    <row r="2587" customFormat="false" ht="15" hidden="false" customHeight="false" outlineLevel="0" collapsed="false">
      <c r="A2587" s="0" t="n">
        <v>38937</v>
      </c>
      <c r="B2587" s="0" t="s">
        <v>3186</v>
      </c>
      <c r="C2587" s="0" t="s">
        <v>589</v>
      </c>
      <c r="D2587" s="0" t="s">
        <v>592</v>
      </c>
      <c r="E2587" s="291" t="n">
        <v>23.25</v>
      </c>
    </row>
    <row r="2588" customFormat="false" ht="15" hidden="false" customHeight="false" outlineLevel="0" collapsed="false">
      <c r="A2588" s="0" t="n">
        <v>38938</v>
      </c>
      <c r="B2588" s="0" t="s">
        <v>3187</v>
      </c>
      <c r="C2588" s="0" t="s">
        <v>589</v>
      </c>
      <c r="D2588" s="0" t="s">
        <v>592</v>
      </c>
      <c r="E2588" s="291" t="n">
        <v>34.58</v>
      </c>
    </row>
    <row r="2589" customFormat="false" ht="15" hidden="false" customHeight="false" outlineLevel="0" collapsed="false">
      <c r="A2589" s="0" t="n">
        <v>3489</v>
      </c>
      <c r="B2589" s="0" t="s">
        <v>3188</v>
      </c>
      <c r="C2589" s="0" t="s">
        <v>589</v>
      </c>
      <c r="D2589" s="0" t="s">
        <v>590</v>
      </c>
      <c r="E2589" s="291" t="n">
        <v>20.81</v>
      </c>
    </row>
    <row r="2590" customFormat="false" ht="15" hidden="false" customHeight="false" outlineLevel="0" collapsed="false">
      <c r="A2590" s="0" t="n">
        <v>20151</v>
      </c>
      <c r="B2590" s="0" t="s">
        <v>3189</v>
      </c>
      <c r="C2590" s="0" t="s">
        <v>589</v>
      </c>
      <c r="D2590" s="0" t="s">
        <v>590</v>
      </c>
      <c r="E2590" s="291" t="n">
        <v>28.93</v>
      </c>
    </row>
    <row r="2591" customFormat="false" ht="15" hidden="false" customHeight="false" outlineLevel="0" collapsed="false">
      <c r="A2591" s="0" t="n">
        <v>20152</v>
      </c>
      <c r="B2591" s="0" t="s">
        <v>3190</v>
      </c>
      <c r="C2591" s="0" t="s">
        <v>589</v>
      </c>
      <c r="D2591" s="0" t="s">
        <v>590</v>
      </c>
      <c r="E2591" s="291" t="n">
        <v>100.66</v>
      </c>
    </row>
    <row r="2592" customFormat="false" ht="15" hidden="false" customHeight="false" outlineLevel="0" collapsed="false">
      <c r="A2592" s="0" t="n">
        <v>20148</v>
      </c>
      <c r="B2592" s="0" t="s">
        <v>3191</v>
      </c>
      <c r="C2592" s="0" t="s">
        <v>589</v>
      </c>
      <c r="D2592" s="0" t="s">
        <v>590</v>
      </c>
      <c r="E2592" s="291" t="n">
        <v>5.75</v>
      </c>
    </row>
    <row r="2593" customFormat="false" ht="15" hidden="false" customHeight="false" outlineLevel="0" collapsed="false">
      <c r="A2593" s="0" t="n">
        <v>20149</v>
      </c>
      <c r="B2593" s="0" t="s">
        <v>3192</v>
      </c>
      <c r="C2593" s="0" t="s">
        <v>589</v>
      </c>
      <c r="D2593" s="0" t="s">
        <v>590</v>
      </c>
      <c r="E2593" s="291" t="n">
        <v>8.91</v>
      </c>
    </row>
    <row r="2594" customFormat="false" ht="15" hidden="false" customHeight="false" outlineLevel="0" collapsed="false">
      <c r="A2594" s="0" t="n">
        <v>20150</v>
      </c>
      <c r="B2594" s="0" t="s">
        <v>3193</v>
      </c>
      <c r="C2594" s="0" t="s">
        <v>589</v>
      </c>
      <c r="D2594" s="0" t="s">
        <v>590</v>
      </c>
      <c r="E2594" s="291" t="n">
        <v>20.77</v>
      </c>
    </row>
    <row r="2595" customFormat="false" ht="15" hidden="false" customHeight="false" outlineLevel="0" collapsed="false">
      <c r="A2595" s="0" t="n">
        <v>20157</v>
      </c>
      <c r="B2595" s="0" t="s">
        <v>3194</v>
      </c>
      <c r="C2595" s="0" t="s">
        <v>589</v>
      </c>
      <c r="D2595" s="0" t="s">
        <v>590</v>
      </c>
      <c r="E2595" s="291" t="n">
        <v>39.03</v>
      </c>
    </row>
    <row r="2596" customFormat="false" ht="15" hidden="false" customHeight="false" outlineLevel="0" collapsed="false">
      <c r="A2596" s="0" t="n">
        <v>20158</v>
      </c>
      <c r="B2596" s="0" t="s">
        <v>3195</v>
      </c>
      <c r="C2596" s="0" t="s">
        <v>589</v>
      </c>
      <c r="D2596" s="0" t="s">
        <v>590</v>
      </c>
      <c r="E2596" s="291" t="n">
        <v>129.67</v>
      </c>
    </row>
    <row r="2597" customFormat="false" ht="15" hidden="false" customHeight="false" outlineLevel="0" collapsed="false">
      <c r="A2597" s="0" t="n">
        <v>20154</v>
      </c>
      <c r="B2597" s="0" t="s">
        <v>3196</v>
      </c>
      <c r="C2597" s="0" t="s">
        <v>589</v>
      </c>
      <c r="D2597" s="0" t="s">
        <v>590</v>
      </c>
      <c r="E2597" s="291" t="n">
        <v>7.4</v>
      </c>
    </row>
    <row r="2598" customFormat="false" ht="15" hidden="false" customHeight="false" outlineLevel="0" collapsed="false">
      <c r="A2598" s="0" t="n">
        <v>20155</v>
      </c>
      <c r="B2598" s="0" t="s">
        <v>3197</v>
      </c>
      <c r="C2598" s="0" t="s">
        <v>589</v>
      </c>
      <c r="D2598" s="0" t="s">
        <v>590</v>
      </c>
      <c r="E2598" s="291" t="n">
        <v>11.07</v>
      </c>
    </row>
    <row r="2599" customFormat="false" ht="15" hidden="false" customHeight="false" outlineLevel="0" collapsed="false">
      <c r="A2599" s="0" t="n">
        <v>20156</v>
      </c>
      <c r="B2599" s="0" t="s">
        <v>3198</v>
      </c>
      <c r="C2599" s="0" t="s">
        <v>589</v>
      </c>
      <c r="D2599" s="0" t="s">
        <v>590</v>
      </c>
      <c r="E2599" s="291" t="n">
        <v>24.92</v>
      </c>
    </row>
    <row r="2600" customFormat="false" ht="15" hidden="false" customHeight="false" outlineLevel="0" collapsed="false">
      <c r="A2600" s="0" t="n">
        <v>3512</v>
      </c>
      <c r="B2600" s="0" t="s">
        <v>3199</v>
      </c>
      <c r="C2600" s="0" t="s">
        <v>589</v>
      </c>
      <c r="D2600" s="0" t="s">
        <v>590</v>
      </c>
      <c r="E2600" s="291" t="n">
        <v>326.14</v>
      </c>
    </row>
    <row r="2601" customFormat="false" ht="15" hidden="false" customHeight="false" outlineLevel="0" collapsed="false">
      <c r="A2601" s="0" t="n">
        <v>3499</v>
      </c>
      <c r="B2601" s="0" t="s">
        <v>3200</v>
      </c>
      <c r="C2601" s="0" t="s">
        <v>589</v>
      </c>
      <c r="D2601" s="0" t="s">
        <v>590</v>
      </c>
      <c r="E2601" s="291" t="n">
        <v>1.39</v>
      </c>
    </row>
    <row r="2602" customFormat="false" ht="15" hidden="false" customHeight="false" outlineLevel="0" collapsed="false">
      <c r="A2602" s="0" t="n">
        <v>3500</v>
      </c>
      <c r="B2602" s="0" t="s">
        <v>3201</v>
      </c>
      <c r="C2602" s="0" t="s">
        <v>589</v>
      </c>
      <c r="D2602" s="0" t="s">
        <v>590</v>
      </c>
      <c r="E2602" s="291" t="n">
        <v>2.34</v>
      </c>
    </row>
    <row r="2603" customFormat="false" ht="15" hidden="false" customHeight="false" outlineLevel="0" collapsed="false">
      <c r="A2603" s="0" t="n">
        <v>3501</v>
      </c>
      <c r="B2603" s="0" t="s">
        <v>3202</v>
      </c>
      <c r="C2603" s="0" t="s">
        <v>589</v>
      </c>
      <c r="D2603" s="0" t="s">
        <v>590</v>
      </c>
      <c r="E2603" s="291" t="n">
        <v>6.76</v>
      </c>
    </row>
    <row r="2604" customFormat="false" ht="15" hidden="false" customHeight="false" outlineLevel="0" collapsed="false">
      <c r="A2604" s="0" t="n">
        <v>3502</v>
      </c>
      <c r="B2604" s="0" t="s">
        <v>3203</v>
      </c>
      <c r="C2604" s="0" t="s">
        <v>589</v>
      </c>
      <c r="D2604" s="0" t="s">
        <v>590</v>
      </c>
      <c r="E2604" s="291" t="n">
        <v>9.63</v>
      </c>
    </row>
    <row r="2605" customFormat="false" ht="15" hidden="false" customHeight="false" outlineLevel="0" collapsed="false">
      <c r="A2605" s="0" t="n">
        <v>3503</v>
      </c>
      <c r="B2605" s="0" t="s">
        <v>3204</v>
      </c>
      <c r="C2605" s="0" t="s">
        <v>589</v>
      </c>
      <c r="D2605" s="0" t="s">
        <v>590</v>
      </c>
      <c r="E2605" s="291" t="n">
        <v>11.53</v>
      </c>
    </row>
    <row r="2606" customFormat="false" ht="15" hidden="false" customHeight="false" outlineLevel="0" collapsed="false">
      <c r="A2606" s="0" t="n">
        <v>3477</v>
      </c>
      <c r="B2606" s="0" t="s">
        <v>3205</v>
      </c>
      <c r="C2606" s="0" t="s">
        <v>589</v>
      </c>
      <c r="D2606" s="0" t="s">
        <v>590</v>
      </c>
      <c r="E2606" s="291" t="n">
        <v>44.64</v>
      </c>
    </row>
    <row r="2607" customFormat="false" ht="15" hidden="false" customHeight="false" outlineLevel="0" collapsed="false">
      <c r="A2607" s="0" t="n">
        <v>3478</v>
      </c>
      <c r="B2607" s="0" t="s">
        <v>3206</v>
      </c>
      <c r="C2607" s="0" t="s">
        <v>589</v>
      </c>
      <c r="D2607" s="0" t="s">
        <v>590</v>
      </c>
      <c r="E2607" s="291" t="n">
        <v>102.58</v>
      </c>
    </row>
    <row r="2608" customFormat="false" ht="15" hidden="false" customHeight="false" outlineLevel="0" collapsed="false">
      <c r="A2608" s="0" t="n">
        <v>3525</v>
      </c>
      <c r="B2608" s="0" t="s">
        <v>3207</v>
      </c>
      <c r="C2608" s="0" t="s">
        <v>589</v>
      </c>
      <c r="D2608" s="0" t="s">
        <v>590</v>
      </c>
      <c r="E2608" s="291" t="n">
        <v>121.7</v>
      </c>
    </row>
    <row r="2609" customFormat="false" ht="15" hidden="false" customHeight="false" outlineLevel="0" collapsed="false">
      <c r="A2609" s="0" t="n">
        <v>3511</v>
      </c>
      <c r="B2609" s="0" t="s">
        <v>3208</v>
      </c>
      <c r="C2609" s="0" t="s">
        <v>589</v>
      </c>
      <c r="D2609" s="0" t="s">
        <v>590</v>
      </c>
      <c r="E2609" s="291" t="n">
        <v>142.8</v>
      </c>
    </row>
    <row r="2610" customFormat="false" ht="15" hidden="false" customHeight="false" outlineLevel="0" collapsed="false">
      <c r="A2610" s="0" t="n">
        <v>38917</v>
      </c>
      <c r="B2610" s="0" t="s">
        <v>3209</v>
      </c>
      <c r="C2610" s="0" t="s">
        <v>589</v>
      </c>
      <c r="D2610" s="0" t="s">
        <v>592</v>
      </c>
      <c r="E2610" s="291" t="n">
        <v>10.67</v>
      </c>
    </row>
    <row r="2611" customFormat="false" ht="15" hidden="false" customHeight="false" outlineLevel="0" collapsed="false">
      <c r="A2611" s="0" t="n">
        <v>38919</v>
      </c>
      <c r="B2611" s="0" t="s">
        <v>3210</v>
      </c>
      <c r="C2611" s="0" t="s">
        <v>589</v>
      </c>
      <c r="D2611" s="0" t="s">
        <v>592</v>
      </c>
      <c r="E2611" s="291" t="n">
        <v>15.88</v>
      </c>
    </row>
    <row r="2612" customFormat="false" ht="15" hidden="false" customHeight="false" outlineLevel="0" collapsed="false">
      <c r="A2612" s="0" t="n">
        <v>38922</v>
      </c>
      <c r="B2612" s="0" t="s">
        <v>3211</v>
      </c>
      <c r="C2612" s="0" t="s">
        <v>589</v>
      </c>
      <c r="D2612" s="0" t="s">
        <v>592</v>
      </c>
      <c r="E2612" s="291" t="n">
        <v>20.51</v>
      </c>
    </row>
    <row r="2613" customFormat="false" ht="15" hidden="false" customHeight="false" outlineLevel="0" collapsed="false">
      <c r="A2613" s="0" t="n">
        <v>38921</v>
      </c>
      <c r="B2613" s="0" t="s">
        <v>3212</v>
      </c>
      <c r="C2613" s="0" t="s">
        <v>589</v>
      </c>
      <c r="D2613" s="0" t="s">
        <v>592</v>
      </c>
      <c r="E2613" s="291" t="n">
        <v>25.36</v>
      </c>
    </row>
    <row r="2614" customFormat="false" ht="15" hidden="false" customHeight="false" outlineLevel="0" collapsed="false">
      <c r="A2614" s="0" t="n">
        <v>38918</v>
      </c>
      <c r="B2614" s="0" t="s">
        <v>3213</v>
      </c>
      <c r="C2614" s="0" t="s">
        <v>589</v>
      </c>
      <c r="D2614" s="0" t="s">
        <v>592</v>
      </c>
      <c r="E2614" s="291" t="n">
        <v>24.1</v>
      </c>
    </row>
    <row r="2615" customFormat="false" ht="15" hidden="false" customHeight="false" outlineLevel="0" collapsed="false">
      <c r="A2615" s="0" t="n">
        <v>38920</v>
      </c>
      <c r="B2615" s="0" t="s">
        <v>3214</v>
      </c>
      <c r="C2615" s="0" t="s">
        <v>589</v>
      </c>
      <c r="D2615" s="0" t="s">
        <v>592</v>
      </c>
      <c r="E2615" s="291" t="n">
        <v>30.13</v>
      </c>
    </row>
    <row r="2616" customFormat="false" ht="15" hidden="false" customHeight="false" outlineLevel="0" collapsed="false">
      <c r="A2616" s="0" t="n">
        <v>12032</v>
      </c>
      <c r="B2616" s="0" t="s">
        <v>3215</v>
      </c>
      <c r="C2616" s="0" t="s">
        <v>1068</v>
      </c>
      <c r="D2616" s="0" t="s">
        <v>590</v>
      </c>
      <c r="E2616" s="291" t="n">
        <v>51.31</v>
      </c>
    </row>
    <row r="2617" customFormat="false" ht="15" hidden="false" customHeight="false" outlineLevel="0" collapsed="false">
      <c r="A2617" s="0" t="n">
        <v>12030</v>
      </c>
      <c r="B2617" s="0" t="s">
        <v>3216</v>
      </c>
      <c r="C2617" s="0" t="s">
        <v>1068</v>
      </c>
      <c r="D2617" s="0" t="s">
        <v>590</v>
      </c>
      <c r="E2617" s="291" t="n">
        <v>48.21</v>
      </c>
    </row>
    <row r="2618" customFormat="false" ht="15" hidden="false" customHeight="false" outlineLevel="0" collapsed="false">
      <c r="A2618" s="0" t="n">
        <v>10908</v>
      </c>
      <c r="B2618" s="0" t="s">
        <v>3217</v>
      </c>
      <c r="C2618" s="0" t="s">
        <v>589</v>
      </c>
      <c r="D2618" s="0" t="s">
        <v>590</v>
      </c>
      <c r="E2618" s="291" t="n">
        <v>21.85</v>
      </c>
    </row>
    <row r="2619" customFormat="false" ht="15" hidden="false" customHeight="false" outlineLevel="0" collapsed="false">
      <c r="A2619" s="0" t="n">
        <v>10909</v>
      </c>
      <c r="B2619" s="0" t="s">
        <v>3218</v>
      </c>
      <c r="C2619" s="0" t="s">
        <v>589</v>
      </c>
      <c r="D2619" s="0" t="s">
        <v>590</v>
      </c>
      <c r="E2619" s="291" t="n">
        <v>34.85</v>
      </c>
    </row>
    <row r="2620" customFormat="false" ht="15" hidden="false" customHeight="false" outlineLevel="0" collapsed="false">
      <c r="A2620" s="0" t="n">
        <v>3669</v>
      </c>
      <c r="B2620" s="0" t="s">
        <v>3219</v>
      </c>
      <c r="C2620" s="0" t="s">
        <v>589</v>
      </c>
      <c r="D2620" s="0" t="s">
        <v>590</v>
      </c>
      <c r="E2620" s="291" t="n">
        <v>14.93</v>
      </c>
    </row>
    <row r="2621" customFormat="false" ht="15" hidden="false" customHeight="false" outlineLevel="0" collapsed="false">
      <c r="A2621" s="0" t="n">
        <v>20138</v>
      </c>
      <c r="B2621" s="0" t="s">
        <v>3220</v>
      </c>
      <c r="C2621" s="0" t="s">
        <v>589</v>
      </c>
      <c r="D2621" s="0" t="s">
        <v>590</v>
      </c>
      <c r="E2621" s="291" t="n">
        <v>74.19</v>
      </c>
    </row>
    <row r="2622" customFormat="false" ht="15" hidden="false" customHeight="false" outlineLevel="0" collapsed="false">
      <c r="A2622" s="0" t="n">
        <v>20139</v>
      </c>
      <c r="B2622" s="0" t="s">
        <v>3221</v>
      </c>
      <c r="C2622" s="0" t="s">
        <v>589</v>
      </c>
      <c r="D2622" s="0" t="s">
        <v>590</v>
      </c>
      <c r="E2622" s="291" t="n">
        <v>124.65</v>
      </c>
    </row>
    <row r="2623" customFormat="false" ht="15" hidden="false" customHeight="false" outlineLevel="0" collapsed="false">
      <c r="A2623" s="0" t="n">
        <v>3668</v>
      </c>
      <c r="B2623" s="0" t="s">
        <v>3222</v>
      </c>
      <c r="C2623" s="0" t="s">
        <v>589</v>
      </c>
      <c r="D2623" s="0" t="s">
        <v>590</v>
      </c>
      <c r="E2623" s="291" t="n">
        <v>49.42</v>
      </c>
    </row>
    <row r="2624" customFormat="false" ht="15" hidden="false" customHeight="false" outlineLevel="0" collapsed="false">
      <c r="A2624" s="0" t="n">
        <v>3656</v>
      </c>
      <c r="B2624" s="0" t="s">
        <v>3223</v>
      </c>
      <c r="C2624" s="0" t="s">
        <v>589</v>
      </c>
      <c r="D2624" s="0" t="s">
        <v>590</v>
      </c>
      <c r="E2624" s="291" t="n">
        <v>24.49</v>
      </c>
    </row>
    <row r="2625" customFormat="false" ht="15" hidden="false" customHeight="false" outlineLevel="0" collapsed="false">
      <c r="A2625" s="0" t="n">
        <v>10911</v>
      </c>
      <c r="B2625" s="0" t="s">
        <v>3224</v>
      </c>
      <c r="C2625" s="0" t="s">
        <v>589</v>
      </c>
      <c r="D2625" s="0" t="s">
        <v>590</v>
      </c>
      <c r="E2625" s="291" t="n">
        <v>27.19</v>
      </c>
    </row>
    <row r="2626" customFormat="false" ht="15" hidden="false" customHeight="false" outlineLevel="0" collapsed="false">
      <c r="A2626" s="0" t="n">
        <v>3654</v>
      </c>
      <c r="B2626" s="0" t="s">
        <v>3225</v>
      </c>
      <c r="C2626" s="0" t="s">
        <v>589</v>
      </c>
      <c r="D2626" s="0" t="s">
        <v>590</v>
      </c>
      <c r="E2626" s="291" t="n">
        <v>7.24</v>
      </c>
    </row>
    <row r="2627" customFormat="false" ht="15" hidden="false" customHeight="false" outlineLevel="0" collapsed="false">
      <c r="A2627" s="0" t="n">
        <v>3664</v>
      </c>
      <c r="B2627" s="0" t="s">
        <v>3226</v>
      </c>
      <c r="C2627" s="0" t="s">
        <v>589</v>
      </c>
      <c r="D2627" s="0" t="s">
        <v>590</v>
      </c>
      <c r="E2627" s="291" t="n">
        <v>8.99</v>
      </c>
    </row>
    <row r="2628" customFormat="false" ht="15" hidden="false" customHeight="false" outlineLevel="0" collapsed="false">
      <c r="A2628" s="0" t="n">
        <v>3657</v>
      </c>
      <c r="B2628" s="0" t="s">
        <v>3227</v>
      </c>
      <c r="C2628" s="0" t="s">
        <v>589</v>
      </c>
      <c r="D2628" s="0" t="s">
        <v>590</v>
      </c>
      <c r="E2628" s="291" t="n">
        <v>9.69</v>
      </c>
    </row>
    <row r="2629" customFormat="false" ht="15" hidden="false" customHeight="false" outlineLevel="0" collapsed="false">
      <c r="A2629" s="0" t="n">
        <v>12625</v>
      </c>
      <c r="B2629" s="0" t="s">
        <v>3228</v>
      </c>
      <c r="C2629" s="0" t="s">
        <v>589</v>
      </c>
      <c r="D2629" s="0" t="s">
        <v>592</v>
      </c>
      <c r="E2629" s="291" t="n">
        <v>11.76</v>
      </c>
    </row>
    <row r="2630" customFormat="false" ht="15" hidden="false" customHeight="false" outlineLevel="0" collapsed="false">
      <c r="A2630" s="0" t="n">
        <v>20136</v>
      </c>
      <c r="B2630" s="0" t="s">
        <v>3229</v>
      </c>
      <c r="C2630" s="0" t="s">
        <v>589</v>
      </c>
      <c r="D2630" s="0" t="s">
        <v>590</v>
      </c>
      <c r="E2630" s="291" t="n">
        <v>167.43</v>
      </c>
    </row>
    <row r="2631" customFormat="false" ht="15" hidden="false" customHeight="false" outlineLevel="0" collapsed="false">
      <c r="A2631" s="0" t="n">
        <v>20144</v>
      </c>
      <c r="B2631" s="0" t="s">
        <v>3230</v>
      </c>
      <c r="C2631" s="0" t="s">
        <v>589</v>
      </c>
      <c r="D2631" s="0" t="s">
        <v>590</v>
      </c>
      <c r="E2631" s="291" t="n">
        <v>73.55</v>
      </c>
    </row>
    <row r="2632" customFormat="false" ht="15" hidden="false" customHeight="false" outlineLevel="0" collapsed="false">
      <c r="A2632" s="0" t="n">
        <v>20143</v>
      </c>
      <c r="B2632" s="0" t="s">
        <v>3231</v>
      </c>
      <c r="C2632" s="0" t="s">
        <v>589</v>
      </c>
      <c r="D2632" s="0" t="s">
        <v>590</v>
      </c>
      <c r="E2632" s="291" t="n">
        <v>68.69</v>
      </c>
    </row>
    <row r="2633" customFormat="false" ht="15" hidden="false" customHeight="false" outlineLevel="0" collapsed="false">
      <c r="A2633" s="0" t="n">
        <v>20145</v>
      </c>
      <c r="B2633" s="0" t="s">
        <v>3232</v>
      </c>
      <c r="C2633" s="0" t="s">
        <v>589</v>
      </c>
      <c r="D2633" s="0" t="s">
        <v>590</v>
      </c>
      <c r="E2633" s="291" t="n">
        <v>194.92</v>
      </c>
    </row>
    <row r="2634" customFormat="false" ht="15" hidden="false" customHeight="false" outlineLevel="0" collapsed="false">
      <c r="A2634" s="0" t="n">
        <v>20146</v>
      </c>
      <c r="B2634" s="0" t="s">
        <v>3233</v>
      </c>
      <c r="C2634" s="0" t="s">
        <v>589</v>
      </c>
      <c r="D2634" s="0" t="s">
        <v>590</v>
      </c>
      <c r="E2634" s="291" t="n">
        <v>219.8</v>
      </c>
    </row>
    <row r="2635" customFormat="false" ht="15" hidden="false" customHeight="false" outlineLevel="0" collapsed="false">
      <c r="A2635" s="0" t="n">
        <v>20140</v>
      </c>
      <c r="B2635" s="0" t="s">
        <v>3234</v>
      </c>
      <c r="C2635" s="0" t="s">
        <v>589</v>
      </c>
      <c r="D2635" s="0" t="s">
        <v>590</v>
      </c>
      <c r="E2635" s="291" t="n">
        <v>8.75</v>
      </c>
    </row>
    <row r="2636" customFormat="false" ht="15" hidden="false" customHeight="false" outlineLevel="0" collapsed="false">
      <c r="A2636" s="0" t="n">
        <v>20141</v>
      </c>
      <c r="B2636" s="0" t="s">
        <v>3235</v>
      </c>
      <c r="C2636" s="0" t="s">
        <v>589</v>
      </c>
      <c r="D2636" s="0" t="s">
        <v>590</v>
      </c>
      <c r="E2636" s="291" t="n">
        <v>15.36</v>
      </c>
    </row>
    <row r="2637" customFormat="false" ht="15" hidden="false" customHeight="false" outlineLevel="0" collapsed="false">
      <c r="A2637" s="0" t="n">
        <v>20142</v>
      </c>
      <c r="B2637" s="0" t="s">
        <v>3236</v>
      </c>
      <c r="C2637" s="0" t="s">
        <v>589</v>
      </c>
      <c r="D2637" s="0" t="s">
        <v>590</v>
      </c>
      <c r="E2637" s="291" t="n">
        <v>47</v>
      </c>
    </row>
    <row r="2638" customFormat="false" ht="15" hidden="false" customHeight="false" outlineLevel="0" collapsed="false">
      <c r="A2638" s="0" t="n">
        <v>3659</v>
      </c>
      <c r="B2638" s="0" t="s">
        <v>3237</v>
      </c>
      <c r="C2638" s="0" t="s">
        <v>589</v>
      </c>
      <c r="D2638" s="0" t="s">
        <v>590</v>
      </c>
      <c r="E2638" s="291" t="n">
        <v>20.39</v>
      </c>
    </row>
    <row r="2639" customFormat="false" ht="15" hidden="false" customHeight="false" outlineLevel="0" collapsed="false">
      <c r="A2639" s="0" t="n">
        <v>3660</v>
      </c>
      <c r="B2639" s="0" t="s">
        <v>3238</v>
      </c>
      <c r="C2639" s="0" t="s">
        <v>589</v>
      </c>
      <c r="D2639" s="0" t="s">
        <v>590</v>
      </c>
      <c r="E2639" s="291" t="n">
        <v>29.39</v>
      </c>
    </row>
    <row r="2640" customFormat="false" ht="15" hidden="false" customHeight="false" outlineLevel="0" collapsed="false">
      <c r="A2640" s="0" t="n">
        <v>3662</v>
      </c>
      <c r="B2640" s="0" t="s">
        <v>3239</v>
      </c>
      <c r="C2640" s="0" t="s">
        <v>589</v>
      </c>
      <c r="D2640" s="0" t="s">
        <v>590</v>
      </c>
      <c r="E2640" s="291" t="n">
        <v>11.1</v>
      </c>
    </row>
    <row r="2641" customFormat="false" ht="15" hidden="false" customHeight="false" outlineLevel="0" collapsed="false">
      <c r="A2641" s="0" t="n">
        <v>3661</v>
      </c>
      <c r="B2641" s="0" t="s">
        <v>3240</v>
      </c>
      <c r="C2641" s="0" t="s">
        <v>589</v>
      </c>
      <c r="D2641" s="0" t="s">
        <v>590</v>
      </c>
      <c r="E2641" s="291" t="n">
        <v>16.33</v>
      </c>
    </row>
    <row r="2642" customFormat="false" ht="15" hidden="false" customHeight="false" outlineLevel="0" collapsed="false">
      <c r="A2642" s="0" t="n">
        <v>3658</v>
      </c>
      <c r="B2642" s="0" t="s">
        <v>3241</v>
      </c>
      <c r="C2642" s="0" t="s">
        <v>589</v>
      </c>
      <c r="D2642" s="0" t="s">
        <v>590</v>
      </c>
      <c r="E2642" s="291" t="n">
        <v>20.79</v>
      </c>
    </row>
    <row r="2643" customFormat="false" ht="15" hidden="false" customHeight="false" outlineLevel="0" collapsed="false">
      <c r="A2643" s="0" t="n">
        <v>3670</v>
      </c>
      <c r="B2643" s="0" t="s">
        <v>3242</v>
      </c>
      <c r="C2643" s="0" t="s">
        <v>589</v>
      </c>
      <c r="D2643" s="0" t="s">
        <v>590</v>
      </c>
      <c r="E2643" s="291" t="n">
        <v>27.13</v>
      </c>
    </row>
    <row r="2644" customFormat="false" ht="15" hidden="false" customHeight="false" outlineLevel="0" collapsed="false">
      <c r="A2644" s="0" t="n">
        <v>3666</v>
      </c>
      <c r="B2644" s="0" t="s">
        <v>3243</v>
      </c>
      <c r="C2644" s="0" t="s">
        <v>589</v>
      </c>
      <c r="D2644" s="0" t="s">
        <v>590</v>
      </c>
      <c r="E2644" s="291" t="n">
        <v>4.59</v>
      </c>
    </row>
    <row r="2645" customFormat="false" ht="15" hidden="false" customHeight="false" outlineLevel="0" collapsed="false">
      <c r="A2645" s="0" t="n">
        <v>14157</v>
      </c>
      <c r="B2645" s="0" t="s">
        <v>3244</v>
      </c>
      <c r="C2645" s="0" t="s">
        <v>589</v>
      </c>
      <c r="D2645" s="0" t="s">
        <v>592</v>
      </c>
      <c r="E2645" s="291" t="n">
        <v>1.27</v>
      </c>
    </row>
    <row r="2646" customFormat="false" ht="15" hidden="false" customHeight="false" outlineLevel="0" collapsed="false">
      <c r="A2646" s="0" t="n">
        <v>3653</v>
      </c>
      <c r="B2646" s="0" t="s">
        <v>3245</v>
      </c>
      <c r="C2646" s="0" t="s">
        <v>589</v>
      </c>
      <c r="D2646" s="0" t="s">
        <v>592</v>
      </c>
      <c r="E2646" s="291" t="n">
        <v>137.44</v>
      </c>
    </row>
    <row r="2647" customFormat="false" ht="15" hidden="false" customHeight="false" outlineLevel="0" collapsed="false">
      <c r="A2647" s="0" t="n">
        <v>3649</v>
      </c>
      <c r="B2647" s="0" t="s">
        <v>3246</v>
      </c>
      <c r="C2647" s="0" t="s">
        <v>589</v>
      </c>
      <c r="D2647" s="0" t="s">
        <v>592</v>
      </c>
      <c r="E2647" s="291" t="n">
        <v>284.68</v>
      </c>
    </row>
    <row r="2648" customFormat="false" ht="15" hidden="false" customHeight="false" outlineLevel="0" collapsed="false">
      <c r="A2648" s="0" t="n">
        <v>42696</v>
      </c>
      <c r="B2648" s="0" t="s">
        <v>3247</v>
      </c>
      <c r="C2648" s="0" t="s">
        <v>589</v>
      </c>
      <c r="D2648" s="0" t="s">
        <v>592</v>
      </c>
      <c r="E2648" s="291" t="n">
        <v>796.51</v>
      </c>
    </row>
    <row r="2649" customFormat="false" ht="15" hidden="false" customHeight="false" outlineLevel="0" collapsed="false">
      <c r="A2649" s="0" t="n">
        <v>42697</v>
      </c>
      <c r="B2649" s="0" t="s">
        <v>3248</v>
      </c>
      <c r="C2649" s="0" t="s">
        <v>589</v>
      </c>
      <c r="D2649" s="0" t="s">
        <v>592</v>
      </c>
      <c r="E2649" s="292" t="n">
        <v>1199.57</v>
      </c>
    </row>
    <row r="2650" customFormat="false" ht="15" hidden="false" customHeight="false" outlineLevel="0" collapsed="false">
      <c r="A2650" s="0" t="n">
        <v>42698</v>
      </c>
      <c r="B2650" s="0" t="s">
        <v>3249</v>
      </c>
      <c r="C2650" s="0" t="s">
        <v>589</v>
      </c>
      <c r="D2650" s="0" t="s">
        <v>592</v>
      </c>
      <c r="E2650" s="292" t="n">
        <v>1670.96</v>
      </c>
    </row>
    <row r="2651" customFormat="false" ht="15" hidden="false" customHeight="false" outlineLevel="0" collapsed="false">
      <c r="A2651" s="0" t="n">
        <v>39875</v>
      </c>
      <c r="B2651" s="0" t="s">
        <v>3250</v>
      </c>
      <c r="C2651" s="0" t="s">
        <v>589</v>
      </c>
      <c r="D2651" s="0" t="s">
        <v>592</v>
      </c>
      <c r="E2651" s="291" t="n">
        <v>694.82</v>
      </c>
    </row>
    <row r="2652" customFormat="false" ht="15" hidden="false" customHeight="false" outlineLevel="0" collapsed="false">
      <c r="A2652" s="0" t="n">
        <v>39876</v>
      </c>
      <c r="B2652" s="0" t="s">
        <v>3251</v>
      </c>
      <c r="C2652" s="0" t="s">
        <v>589</v>
      </c>
      <c r="D2652" s="0" t="s">
        <v>592</v>
      </c>
      <c r="E2652" s="291" t="n">
        <v>869.91</v>
      </c>
    </row>
    <row r="2653" customFormat="false" ht="15" hidden="false" customHeight="false" outlineLevel="0" collapsed="false">
      <c r="A2653" s="0" t="n">
        <v>39877</v>
      </c>
      <c r="B2653" s="0" t="s">
        <v>3252</v>
      </c>
      <c r="C2653" s="0" t="s">
        <v>589</v>
      </c>
      <c r="D2653" s="0" t="s">
        <v>592</v>
      </c>
      <c r="E2653" s="292" t="n">
        <v>1206.54</v>
      </c>
    </row>
    <row r="2654" customFormat="false" ht="15" hidden="false" customHeight="false" outlineLevel="0" collapsed="false">
      <c r="A2654" s="0" t="n">
        <v>39878</v>
      </c>
      <c r="B2654" s="0" t="s">
        <v>3253</v>
      </c>
      <c r="C2654" s="0" t="s">
        <v>589</v>
      </c>
      <c r="D2654" s="0" t="s">
        <v>592</v>
      </c>
      <c r="E2654" s="292" t="n">
        <v>1593.64</v>
      </c>
    </row>
    <row r="2655" customFormat="false" ht="15" hidden="false" customHeight="false" outlineLevel="0" collapsed="false">
      <c r="A2655" s="0" t="n">
        <v>39872</v>
      </c>
      <c r="B2655" s="0" t="s">
        <v>3254</v>
      </c>
      <c r="C2655" s="0" t="s">
        <v>589</v>
      </c>
      <c r="D2655" s="0" t="s">
        <v>592</v>
      </c>
      <c r="E2655" s="291" t="n">
        <v>476.49</v>
      </c>
    </row>
    <row r="2656" customFormat="false" ht="15" hidden="false" customHeight="false" outlineLevel="0" collapsed="false">
      <c r="A2656" s="0" t="n">
        <v>39873</v>
      </c>
      <c r="B2656" s="0" t="s">
        <v>3255</v>
      </c>
      <c r="C2656" s="0" t="s">
        <v>589</v>
      </c>
      <c r="D2656" s="0" t="s">
        <v>592</v>
      </c>
      <c r="E2656" s="291" t="n">
        <v>552.7</v>
      </c>
    </row>
    <row r="2657" customFormat="false" ht="15" hidden="false" customHeight="false" outlineLevel="0" collapsed="false">
      <c r="A2657" s="0" t="n">
        <v>39874</v>
      </c>
      <c r="B2657" s="0" t="s">
        <v>3256</v>
      </c>
      <c r="C2657" s="0" t="s">
        <v>589</v>
      </c>
      <c r="D2657" s="0" t="s">
        <v>592</v>
      </c>
      <c r="E2657" s="291" t="n">
        <v>607.07</v>
      </c>
    </row>
    <row r="2658" customFormat="false" ht="15" hidden="false" customHeight="false" outlineLevel="0" collapsed="false">
      <c r="A2658" s="0" t="n">
        <v>3674</v>
      </c>
      <c r="B2658" s="0" t="s">
        <v>3257</v>
      </c>
      <c r="C2658" s="0" t="s">
        <v>636</v>
      </c>
      <c r="D2658" s="0" t="s">
        <v>592</v>
      </c>
      <c r="E2658" s="291" t="n">
        <v>73.81</v>
      </c>
    </row>
    <row r="2659" customFormat="false" ht="15" hidden="false" customHeight="false" outlineLevel="0" collapsed="false">
      <c r="A2659" s="0" t="n">
        <v>3681</v>
      </c>
      <c r="B2659" s="0" t="s">
        <v>3258</v>
      </c>
      <c r="C2659" s="0" t="s">
        <v>636</v>
      </c>
      <c r="D2659" s="0" t="s">
        <v>592</v>
      </c>
      <c r="E2659" s="291" t="n">
        <v>109.82</v>
      </c>
    </row>
    <row r="2660" customFormat="false" ht="15" hidden="false" customHeight="false" outlineLevel="0" collapsed="false">
      <c r="A2660" s="0" t="n">
        <v>3676</v>
      </c>
      <c r="B2660" s="0" t="s">
        <v>3259</v>
      </c>
      <c r="C2660" s="0" t="s">
        <v>636</v>
      </c>
      <c r="D2660" s="0" t="s">
        <v>592</v>
      </c>
      <c r="E2660" s="291" t="n">
        <v>413.28</v>
      </c>
    </row>
    <row r="2661" customFormat="false" ht="15" hidden="false" customHeight="false" outlineLevel="0" collapsed="false">
      <c r="A2661" s="0" t="n">
        <v>3679</v>
      </c>
      <c r="B2661" s="0" t="s">
        <v>3260</v>
      </c>
      <c r="C2661" s="0" t="s">
        <v>636</v>
      </c>
      <c r="D2661" s="0" t="s">
        <v>592</v>
      </c>
      <c r="E2661" s="291" t="n">
        <v>341.92</v>
      </c>
    </row>
    <row r="2662" customFormat="false" ht="15" hidden="false" customHeight="false" outlineLevel="0" collapsed="false">
      <c r="A2662" s="0" t="n">
        <v>3672</v>
      </c>
      <c r="B2662" s="0" t="s">
        <v>3261</v>
      </c>
      <c r="C2662" s="0" t="s">
        <v>636</v>
      </c>
      <c r="D2662" s="0" t="s">
        <v>592</v>
      </c>
      <c r="E2662" s="291" t="n">
        <v>1.16</v>
      </c>
    </row>
    <row r="2663" customFormat="false" ht="15" hidden="false" customHeight="false" outlineLevel="0" collapsed="false">
      <c r="A2663" s="0" t="n">
        <v>3671</v>
      </c>
      <c r="B2663" s="0" t="s">
        <v>3262</v>
      </c>
      <c r="C2663" s="0" t="s">
        <v>636</v>
      </c>
      <c r="D2663" s="0" t="s">
        <v>592</v>
      </c>
      <c r="E2663" s="291" t="n">
        <v>1.1</v>
      </c>
    </row>
    <row r="2664" customFormat="false" ht="15" hidden="false" customHeight="false" outlineLevel="0" collapsed="false">
      <c r="A2664" s="0" t="n">
        <v>3673</v>
      </c>
      <c r="B2664" s="0" t="s">
        <v>3263</v>
      </c>
      <c r="C2664" s="0" t="s">
        <v>636</v>
      </c>
      <c r="D2664" s="0" t="s">
        <v>592</v>
      </c>
      <c r="E2664" s="291" t="n">
        <v>1.72</v>
      </c>
    </row>
    <row r="2665" customFormat="false" ht="15" hidden="false" customHeight="false" outlineLevel="0" collapsed="false">
      <c r="A2665" s="0" t="n">
        <v>38394</v>
      </c>
      <c r="B2665" s="0" t="s">
        <v>3264</v>
      </c>
      <c r="C2665" s="0" t="s">
        <v>589</v>
      </c>
      <c r="D2665" s="0" t="s">
        <v>590</v>
      </c>
      <c r="E2665" s="291" t="n">
        <v>297.3</v>
      </c>
    </row>
    <row r="2666" customFormat="false" ht="15" hidden="false" customHeight="false" outlineLevel="0" collapsed="false">
      <c r="A2666" s="0" t="n">
        <v>3729</v>
      </c>
      <c r="B2666" s="0" t="s">
        <v>3265</v>
      </c>
      <c r="C2666" s="0" t="s">
        <v>589</v>
      </c>
      <c r="D2666" s="0" t="s">
        <v>590</v>
      </c>
      <c r="E2666" s="291" t="n">
        <v>121.1</v>
      </c>
    </row>
    <row r="2667" customFormat="false" ht="15" hidden="false" customHeight="false" outlineLevel="0" collapsed="false">
      <c r="A2667" s="0" t="n">
        <v>39357</v>
      </c>
      <c r="B2667" s="0" t="s">
        <v>3266</v>
      </c>
      <c r="C2667" s="0" t="s">
        <v>589</v>
      </c>
      <c r="D2667" s="0" t="s">
        <v>592</v>
      </c>
      <c r="E2667" s="291" t="n">
        <v>96.95</v>
      </c>
    </row>
    <row r="2668" customFormat="false" ht="15" hidden="false" customHeight="false" outlineLevel="0" collapsed="false">
      <c r="A2668" s="0" t="n">
        <v>39358</v>
      </c>
      <c r="B2668" s="0" t="s">
        <v>3267</v>
      </c>
      <c r="C2668" s="0" t="s">
        <v>589</v>
      </c>
      <c r="D2668" s="0" t="s">
        <v>592</v>
      </c>
      <c r="E2668" s="291" t="n">
        <v>106.31</v>
      </c>
    </row>
    <row r="2669" customFormat="false" ht="15" hidden="false" customHeight="false" outlineLevel="0" collapsed="false">
      <c r="A2669" s="0" t="n">
        <v>39356</v>
      </c>
      <c r="B2669" s="0" t="s">
        <v>3268</v>
      </c>
      <c r="C2669" s="0" t="s">
        <v>589</v>
      </c>
      <c r="D2669" s="0" t="s">
        <v>592</v>
      </c>
      <c r="E2669" s="291" t="n">
        <v>181.38</v>
      </c>
    </row>
    <row r="2670" customFormat="false" ht="15" hidden="false" customHeight="false" outlineLevel="0" collapsed="false">
      <c r="A2670" s="0" t="n">
        <v>39355</v>
      </c>
      <c r="B2670" s="0" t="s">
        <v>3269</v>
      </c>
      <c r="C2670" s="0" t="s">
        <v>589</v>
      </c>
      <c r="D2670" s="0" t="s">
        <v>592</v>
      </c>
      <c r="E2670" s="291" t="n">
        <v>156.08</v>
      </c>
    </row>
    <row r="2671" customFormat="false" ht="15" hidden="false" customHeight="false" outlineLevel="0" collapsed="false">
      <c r="A2671" s="0" t="n">
        <v>39353</v>
      </c>
      <c r="B2671" s="0" t="s">
        <v>3270</v>
      </c>
      <c r="C2671" s="0" t="s">
        <v>589</v>
      </c>
      <c r="D2671" s="0" t="s">
        <v>592</v>
      </c>
      <c r="E2671" s="291" t="n">
        <v>214.04</v>
      </c>
    </row>
    <row r="2672" customFormat="false" ht="15" hidden="false" customHeight="false" outlineLevel="0" collapsed="false">
      <c r="A2672" s="0" t="n">
        <v>39354</v>
      </c>
      <c r="B2672" s="0" t="s">
        <v>3271</v>
      </c>
      <c r="C2672" s="0" t="s">
        <v>589</v>
      </c>
      <c r="D2672" s="0" t="s">
        <v>592</v>
      </c>
      <c r="E2672" s="291" t="n">
        <v>213.32</v>
      </c>
    </row>
    <row r="2673" customFormat="false" ht="15" hidden="false" customHeight="false" outlineLevel="0" collapsed="false">
      <c r="A2673" s="0" t="n">
        <v>39398</v>
      </c>
      <c r="B2673" s="0" t="s">
        <v>3272</v>
      </c>
      <c r="C2673" s="0" t="s">
        <v>589</v>
      </c>
      <c r="D2673" s="0" t="s">
        <v>590</v>
      </c>
      <c r="E2673" s="291" t="n">
        <v>60.63</v>
      </c>
    </row>
    <row r="2674" customFormat="false" ht="15" hidden="false" customHeight="false" outlineLevel="0" collapsed="false">
      <c r="A2674" s="0" t="n">
        <v>13343</v>
      </c>
      <c r="B2674" s="0" t="s">
        <v>3273</v>
      </c>
      <c r="C2674" s="0" t="s">
        <v>589</v>
      </c>
      <c r="D2674" s="0" t="s">
        <v>592</v>
      </c>
      <c r="E2674" s="291" t="n">
        <v>41.42</v>
      </c>
    </row>
    <row r="2675" customFormat="false" ht="15" hidden="false" customHeight="false" outlineLevel="0" collapsed="false">
      <c r="A2675" s="0" t="n">
        <v>12118</v>
      </c>
      <c r="B2675" s="0" t="s">
        <v>3274</v>
      </c>
      <c r="C2675" s="0" t="s">
        <v>589</v>
      </c>
      <c r="D2675" s="0" t="s">
        <v>590</v>
      </c>
      <c r="E2675" s="291" t="n">
        <v>21.61</v>
      </c>
    </row>
    <row r="2676" customFormat="false" ht="15" hidden="false" customHeight="false" outlineLevel="0" collapsed="false">
      <c r="A2676" s="0" t="n">
        <v>39482</v>
      </c>
      <c r="B2676" s="0" t="s">
        <v>3275</v>
      </c>
      <c r="C2676" s="0" t="s">
        <v>589</v>
      </c>
      <c r="D2676" s="0" t="s">
        <v>590</v>
      </c>
      <c r="E2676" s="291" t="n">
        <v>574.38</v>
      </c>
    </row>
    <row r="2677" customFormat="false" ht="15" hidden="false" customHeight="false" outlineLevel="0" collapsed="false">
      <c r="A2677" s="0" t="n">
        <v>39486</v>
      </c>
      <c r="B2677" s="0" t="s">
        <v>3276</v>
      </c>
      <c r="C2677" s="0" t="s">
        <v>589</v>
      </c>
      <c r="D2677" s="0" t="s">
        <v>590</v>
      </c>
      <c r="E2677" s="291" t="n">
        <v>468.77</v>
      </c>
    </row>
    <row r="2678" customFormat="false" ht="15" hidden="false" customHeight="false" outlineLevel="0" collapsed="false">
      <c r="A2678" s="0" t="n">
        <v>39484</v>
      </c>
      <c r="B2678" s="0" t="s">
        <v>3277</v>
      </c>
      <c r="C2678" s="0" t="s">
        <v>589</v>
      </c>
      <c r="D2678" s="0" t="s">
        <v>590</v>
      </c>
      <c r="E2678" s="291" t="n">
        <v>574.38</v>
      </c>
    </row>
    <row r="2679" customFormat="false" ht="15" hidden="false" customHeight="false" outlineLevel="0" collapsed="false">
      <c r="A2679" s="0" t="n">
        <v>39488</v>
      </c>
      <c r="B2679" s="0" t="s">
        <v>3278</v>
      </c>
      <c r="C2679" s="0" t="s">
        <v>589</v>
      </c>
      <c r="D2679" s="0" t="s">
        <v>590</v>
      </c>
      <c r="E2679" s="291" t="n">
        <v>476.45</v>
      </c>
    </row>
    <row r="2680" customFormat="false" ht="15" hidden="false" customHeight="false" outlineLevel="0" collapsed="false">
      <c r="A2680" s="0" t="n">
        <v>39485</v>
      </c>
      <c r="B2680" s="0" t="s">
        <v>3279</v>
      </c>
      <c r="C2680" s="0" t="s">
        <v>589</v>
      </c>
      <c r="D2680" s="0" t="s">
        <v>590</v>
      </c>
      <c r="E2680" s="291" t="n">
        <v>574.38</v>
      </c>
    </row>
    <row r="2681" customFormat="false" ht="15" hidden="false" customHeight="false" outlineLevel="0" collapsed="false">
      <c r="A2681" s="0" t="n">
        <v>39489</v>
      </c>
      <c r="B2681" s="0" t="s">
        <v>3280</v>
      </c>
      <c r="C2681" s="0" t="s">
        <v>589</v>
      </c>
      <c r="D2681" s="0" t="s">
        <v>590</v>
      </c>
      <c r="E2681" s="291" t="n">
        <v>484.52</v>
      </c>
    </row>
    <row r="2682" customFormat="false" ht="15" hidden="false" customHeight="false" outlineLevel="0" collapsed="false">
      <c r="A2682" s="0" t="n">
        <v>39490</v>
      </c>
      <c r="B2682" s="0" t="s">
        <v>3281</v>
      </c>
      <c r="C2682" s="0" t="s">
        <v>589</v>
      </c>
      <c r="D2682" s="0" t="s">
        <v>590</v>
      </c>
      <c r="E2682" s="291" t="n">
        <v>722</v>
      </c>
    </row>
    <row r="2683" customFormat="false" ht="15" hidden="false" customHeight="false" outlineLevel="0" collapsed="false">
      <c r="A2683" s="0" t="n">
        <v>39494</v>
      </c>
      <c r="B2683" s="0" t="s">
        <v>3282</v>
      </c>
      <c r="C2683" s="0" t="s">
        <v>589</v>
      </c>
      <c r="D2683" s="0" t="s">
        <v>590</v>
      </c>
      <c r="E2683" s="291" t="n">
        <v>518.46</v>
      </c>
    </row>
    <row r="2684" customFormat="false" ht="15" hidden="false" customHeight="false" outlineLevel="0" collapsed="false">
      <c r="A2684" s="0" t="n">
        <v>39495</v>
      </c>
      <c r="B2684" s="0" t="s">
        <v>3283</v>
      </c>
      <c r="C2684" s="0" t="s">
        <v>589</v>
      </c>
      <c r="D2684" s="0" t="s">
        <v>590</v>
      </c>
      <c r="E2684" s="291" t="n">
        <v>584.24</v>
      </c>
    </row>
    <row r="2685" customFormat="false" ht="15" hidden="false" customHeight="false" outlineLevel="0" collapsed="false">
      <c r="A2685" s="0" t="n">
        <v>39496</v>
      </c>
      <c r="B2685" s="0" t="s">
        <v>3284</v>
      </c>
      <c r="C2685" s="0" t="s">
        <v>589</v>
      </c>
      <c r="D2685" s="0" t="s">
        <v>590</v>
      </c>
      <c r="E2685" s="291" t="n">
        <v>642.66</v>
      </c>
    </row>
    <row r="2686" customFormat="false" ht="15" hidden="false" customHeight="false" outlineLevel="0" collapsed="false">
      <c r="A2686" s="0" t="n">
        <v>39492</v>
      </c>
      <c r="B2686" s="0" t="s">
        <v>3285</v>
      </c>
      <c r="C2686" s="0" t="s">
        <v>589</v>
      </c>
      <c r="D2686" s="0" t="s">
        <v>590</v>
      </c>
      <c r="E2686" s="291" t="n">
        <v>744.02</v>
      </c>
    </row>
    <row r="2687" customFormat="false" ht="15" hidden="false" customHeight="false" outlineLevel="0" collapsed="false">
      <c r="A2687" s="0" t="n">
        <v>39497</v>
      </c>
      <c r="B2687" s="0" t="s">
        <v>3286</v>
      </c>
      <c r="C2687" s="0" t="s">
        <v>589</v>
      </c>
      <c r="D2687" s="0" t="s">
        <v>590</v>
      </c>
      <c r="E2687" s="291" t="n">
        <v>672.05</v>
      </c>
    </row>
    <row r="2688" customFormat="false" ht="15" hidden="false" customHeight="false" outlineLevel="0" collapsed="false">
      <c r="A2688" s="0" t="n">
        <v>39493</v>
      </c>
      <c r="B2688" s="0" t="s">
        <v>3287</v>
      </c>
      <c r="C2688" s="0" t="s">
        <v>589</v>
      </c>
      <c r="D2688" s="0" t="s">
        <v>590</v>
      </c>
      <c r="E2688" s="291" t="n">
        <v>798.03</v>
      </c>
    </row>
    <row r="2689" customFormat="false" ht="15" hidden="false" customHeight="false" outlineLevel="0" collapsed="false">
      <c r="A2689" s="0" t="n">
        <v>39500</v>
      </c>
      <c r="B2689" s="0" t="s">
        <v>3288</v>
      </c>
      <c r="C2689" s="0" t="s">
        <v>589</v>
      </c>
      <c r="D2689" s="0" t="s">
        <v>590</v>
      </c>
      <c r="E2689" s="291" t="n">
        <v>870.72</v>
      </c>
    </row>
    <row r="2690" customFormat="false" ht="15" hidden="false" customHeight="false" outlineLevel="0" collapsed="false">
      <c r="A2690" s="0" t="n">
        <v>39498</v>
      </c>
      <c r="B2690" s="0" t="s">
        <v>3289</v>
      </c>
      <c r="C2690" s="0" t="s">
        <v>589</v>
      </c>
      <c r="D2690" s="0" t="s">
        <v>590</v>
      </c>
      <c r="E2690" s="292" t="n">
        <v>1073.89</v>
      </c>
    </row>
    <row r="2691" customFormat="false" ht="15" hidden="false" customHeight="false" outlineLevel="0" collapsed="false">
      <c r="A2691" s="0" t="n">
        <v>43628</v>
      </c>
      <c r="B2691" s="0" t="s">
        <v>3290</v>
      </c>
      <c r="C2691" s="0" t="s">
        <v>589</v>
      </c>
      <c r="D2691" s="0" t="s">
        <v>590</v>
      </c>
      <c r="E2691" s="291" t="n">
        <v>846.45</v>
      </c>
    </row>
    <row r="2692" customFormat="false" ht="15" hidden="false" customHeight="false" outlineLevel="0" collapsed="false">
      <c r="A2692" s="0" t="n">
        <v>39501</v>
      </c>
      <c r="B2692" s="0" t="s">
        <v>3291</v>
      </c>
      <c r="C2692" s="0" t="s">
        <v>589</v>
      </c>
      <c r="D2692" s="0" t="s">
        <v>590</v>
      </c>
      <c r="E2692" s="291" t="n">
        <v>894.3</v>
      </c>
    </row>
    <row r="2693" customFormat="false" ht="15" hidden="false" customHeight="false" outlineLevel="0" collapsed="false">
      <c r="A2693" s="0" t="n">
        <v>39499</v>
      </c>
      <c r="B2693" s="0" t="s">
        <v>3292</v>
      </c>
      <c r="C2693" s="0" t="s">
        <v>589</v>
      </c>
      <c r="D2693" s="0" t="s">
        <v>590</v>
      </c>
      <c r="E2693" s="292" t="n">
        <v>1089.14</v>
      </c>
    </row>
    <row r="2694" customFormat="false" ht="15" hidden="false" customHeight="false" outlineLevel="0" collapsed="false">
      <c r="A2694" s="0" t="n">
        <v>43621</v>
      </c>
      <c r="B2694" s="0" t="s">
        <v>3293</v>
      </c>
      <c r="C2694" s="0" t="s">
        <v>589</v>
      </c>
      <c r="D2694" s="0" t="s">
        <v>590</v>
      </c>
      <c r="E2694" s="291" t="n">
        <v>899.36</v>
      </c>
    </row>
    <row r="2695" customFormat="false" ht="15" hidden="false" customHeight="false" outlineLevel="0" collapsed="false">
      <c r="A2695" s="0" t="n">
        <v>3733</v>
      </c>
      <c r="B2695" s="0" t="s">
        <v>3294</v>
      </c>
      <c r="C2695" s="0" t="s">
        <v>1019</v>
      </c>
      <c r="D2695" s="0" t="s">
        <v>592</v>
      </c>
      <c r="E2695" s="291" t="n">
        <v>68.44</v>
      </c>
    </row>
    <row r="2696" customFormat="false" ht="15" hidden="false" customHeight="false" outlineLevel="0" collapsed="false">
      <c r="A2696" s="0" t="n">
        <v>3731</v>
      </c>
      <c r="B2696" s="0" t="s">
        <v>3295</v>
      </c>
      <c r="C2696" s="0" t="s">
        <v>1019</v>
      </c>
      <c r="D2696" s="0" t="s">
        <v>592</v>
      </c>
      <c r="E2696" s="291" t="n">
        <v>63.53</v>
      </c>
    </row>
    <row r="2697" customFormat="false" ht="15" hidden="false" customHeight="false" outlineLevel="0" collapsed="false">
      <c r="A2697" s="0" t="n">
        <v>38137</v>
      </c>
      <c r="B2697" s="0" t="s">
        <v>3296</v>
      </c>
      <c r="C2697" s="0" t="s">
        <v>1019</v>
      </c>
      <c r="D2697" s="0" t="s">
        <v>592</v>
      </c>
      <c r="E2697" s="291" t="n">
        <v>63.9</v>
      </c>
    </row>
    <row r="2698" customFormat="false" ht="15" hidden="false" customHeight="false" outlineLevel="0" collapsed="false">
      <c r="A2698" s="0" t="n">
        <v>38135</v>
      </c>
      <c r="B2698" s="0" t="s">
        <v>3297</v>
      </c>
      <c r="C2698" s="0" t="s">
        <v>1019</v>
      </c>
      <c r="D2698" s="0" t="s">
        <v>592</v>
      </c>
      <c r="E2698" s="291" t="n">
        <v>81.01</v>
      </c>
    </row>
    <row r="2699" customFormat="false" ht="15" hidden="false" customHeight="false" outlineLevel="0" collapsed="false">
      <c r="A2699" s="0" t="n">
        <v>38138</v>
      </c>
      <c r="B2699" s="0" t="s">
        <v>3298</v>
      </c>
      <c r="C2699" s="0" t="s">
        <v>1019</v>
      </c>
      <c r="D2699" s="0" t="s">
        <v>592</v>
      </c>
      <c r="E2699" s="291" t="n">
        <v>62.75</v>
      </c>
    </row>
    <row r="2700" customFormat="false" ht="15" hidden="false" customHeight="false" outlineLevel="0" collapsed="false">
      <c r="A2700" s="0" t="n">
        <v>3736</v>
      </c>
      <c r="B2700" s="0" t="s">
        <v>3299</v>
      </c>
      <c r="C2700" s="0" t="s">
        <v>1019</v>
      </c>
      <c r="D2700" s="0" t="s">
        <v>597</v>
      </c>
      <c r="E2700" s="291" t="n">
        <v>52.1</v>
      </c>
    </row>
    <row r="2701" customFormat="false" ht="15" hidden="false" customHeight="false" outlineLevel="0" collapsed="false">
      <c r="A2701" s="0" t="n">
        <v>3741</v>
      </c>
      <c r="B2701" s="0" t="s">
        <v>3300</v>
      </c>
      <c r="C2701" s="0" t="s">
        <v>1019</v>
      </c>
      <c r="D2701" s="0" t="s">
        <v>590</v>
      </c>
      <c r="E2701" s="291" t="n">
        <v>54.31</v>
      </c>
    </row>
    <row r="2702" customFormat="false" ht="15" hidden="false" customHeight="false" outlineLevel="0" collapsed="false">
      <c r="A2702" s="0" t="n">
        <v>3745</v>
      </c>
      <c r="B2702" s="0" t="s">
        <v>3301</v>
      </c>
      <c r="C2702" s="0" t="s">
        <v>1019</v>
      </c>
      <c r="D2702" s="0" t="s">
        <v>590</v>
      </c>
      <c r="E2702" s="291" t="n">
        <v>58.56</v>
      </c>
    </row>
    <row r="2703" customFormat="false" ht="15" hidden="false" customHeight="false" outlineLevel="0" collapsed="false">
      <c r="A2703" s="0" t="n">
        <v>3743</v>
      </c>
      <c r="B2703" s="0" t="s">
        <v>3302</v>
      </c>
      <c r="C2703" s="0" t="s">
        <v>1019</v>
      </c>
      <c r="D2703" s="0" t="s">
        <v>590</v>
      </c>
      <c r="E2703" s="291" t="n">
        <v>54.11</v>
      </c>
    </row>
    <row r="2704" customFormat="false" ht="15" hidden="false" customHeight="false" outlineLevel="0" collapsed="false">
      <c r="A2704" s="0" t="n">
        <v>3744</v>
      </c>
      <c r="B2704" s="0" t="s">
        <v>3303</v>
      </c>
      <c r="C2704" s="0" t="s">
        <v>1019</v>
      </c>
      <c r="D2704" s="0" t="s">
        <v>590</v>
      </c>
      <c r="E2704" s="291" t="n">
        <v>59.57</v>
      </c>
    </row>
    <row r="2705" customFormat="false" ht="15" hidden="false" customHeight="false" outlineLevel="0" collapsed="false">
      <c r="A2705" s="0" t="n">
        <v>3739</v>
      </c>
      <c r="B2705" s="0" t="s">
        <v>3304</v>
      </c>
      <c r="C2705" s="0" t="s">
        <v>1019</v>
      </c>
      <c r="D2705" s="0" t="s">
        <v>590</v>
      </c>
      <c r="E2705" s="291" t="n">
        <v>62.6</v>
      </c>
    </row>
    <row r="2706" customFormat="false" ht="15" hidden="false" customHeight="false" outlineLevel="0" collapsed="false">
      <c r="A2706" s="0" t="n">
        <v>3737</v>
      </c>
      <c r="B2706" s="0" t="s">
        <v>3305</v>
      </c>
      <c r="C2706" s="0" t="s">
        <v>1019</v>
      </c>
      <c r="D2706" s="0" t="s">
        <v>590</v>
      </c>
      <c r="E2706" s="291" t="n">
        <v>65.62</v>
      </c>
    </row>
    <row r="2707" customFormat="false" ht="15" hidden="false" customHeight="false" outlineLevel="0" collapsed="false">
      <c r="A2707" s="0" t="n">
        <v>3738</v>
      </c>
      <c r="B2707" s="0" t="s">
        <v>3306</v>
      </c>
      <c r="C2707" s="0" t="s">
        <v>1019</v>
      </c>
      <c r="D2707" s="0" t="s">
        <v>590</v>
      </c>
      <c r="E2707" s="291" t="n">
        <v>75.72</v>
      </c>
    </row>
    <row r="2708" customFormat="false" ht="15" hidden="false" customHeight="false" outlineLevel="0" collapsed="false">
      <c r="A2708" s="0" t="n">
        <v>3747</v>
      </c>
      <c r="B2708" s="0" t="s">
        <v>3307</v>
      </c>
      <c r="C2708" s="0" t="s">
        <v>1019</v>
      </c>
      <c r="D2708" s="0" t="s">
        <v>590</v>
      </c>
      <c r="E2708" s="291" t="n">
        <v>59.57</v>
      </c>
    </row>
    <row r="2709" customFormat="false" ht="15" hidden="false" customHeight="false" outlineLevel="0" collapsed="false">
      <c r="A2709" s="0" t="n">
        <v>11649</v>
      </c>
      <c r="B2709" s="0" t="s">
        <v>3308</v>
      </c>
      <c r="C2709" s="0" t="s">
        <v>589</v>
      </c>
      <c r="D2709" s="0" t="s">
        <v>590</v>
      </c>
      <c r="E2709" s="291" t="n">
        <v>432.14</v>
      </c>
    </row>
    <row r="2710" customFormat="false" ht="15" hidden="false" customHeight="false" outlineLevel="0" collapsed="false">
      <c r="A2710" s="0" t="n">
        <v>11650</v>
      </c>
      <c r="B2710" s="0" t="s">
        <v>3309</v>
      </c>
      <c r="C2710" s="0" t="s">
        <v>589</v>
      </c>
      <c r="D2710" s="0" t="s">
        <v>590</v>
      </c>
      <c r="E2710" s="291" t="n">
        <v>736.56</v>
      </c>
    </row>
    <row r="2711" customFormat="false" ht="15" hidden="false" customHeight="false" outlineLevel="0" collapsed="false">
      <c r="A2711" s="0" t="n">
        <v>3742</v>
      </c>
      <c r="B2711" s="0" t="s">
        <v>3310</v>
      </c>
      <c r="C2711" s="0" t="s">
        <v>1019</v>
      </c>
      <c r="D2711" s="0" t="s">
        <v>590</v>
      </c>
      <c r="E2711" s="291" t="n">
        <v>78.55</v>
      </c>
    </row>
    <row r="2712" customFormat="false" ht="15" hidden="false" customHeight="false" outlineLevel="0" collapsed="false">
      <c r="A2712" s="0" t="n">
        <v>3746</v>
      </c>
      <c r="B2712" s="0" t="s">
        <v>3311</v>
      </c>
      <c r="C2712" s="0" t="s">
        <v>1019</v>
      </c>
      <c r="D2712" s="0" t="s">
        <v>590</v>
      </c>
      <c r="E2712" s="291" t="n">
        <v>91.72</v>
      </c>
    </row>
    <row r="2713" customFormat="false" ht="15" hidden="false" customHeight="false" outlineLevel="0" collapsed="false">
      <c r="A2713" s="0" t="n">
        <v>21106</v>
      </c>
      <c r="B2713" s="0" t="s">
        <v>3312</v>
      </c>
      <c r="C2713" s="0" t="s">
        <v>640</v>
      </c>
      <c r="D2713" s="0" t="s">
        <v>592</v>
      </c>
      <c r="E2713" s="291" t="n">
        <v>47.45</v>
      </c>
    </row>
    <row r="2714" customFormat="false" ht="15" hidden="false" customHeight="false" outlineLevel="0" collapsed="false">
      <c r="A2714" s="0" t="n">
        <v>3755</v>
      </c>
      <c r="B2714" s="0" t="s">
        <v>3313</v>
      </c>
      <c r="C2714" s="0" t="s">
        <v>589</v>
      </c>
      <c r="D2714" s="0" t="s">
        <v>590</v>
      </c>
      <c r="E2714" s="291" t="n">
        <v>24.37</v>
      </c>
    </row>
    <row r="2715" customFormat="false" ht="15" hidden="false" customHeight="false" outlineLevel="0" collapsed="false">
      <c r="A2715" s="0" t="n">
        <v>3750</v>
      </c>
      <c r="B2715" s="0" t="s">
        <v>3314</v>
      </c>
      <c r="C2715" s="0" t="s">
        <v>589</v>
      </c>
      <c r="D2715" s="0" t="s">
        <v>590</v>
      </c>
      <c r="E2715" s="291" t="n">
        <v>32.77</v>
      </c>
    </row>
    <row r="2716" customFormat="false" ht="15" hidden="false" customHeight="false" outlineLevel="0" collapsed="false">
      <c r="A2716" s="0" t="n">
        <v>3756</v>
      </c>
      <c r="B2716" s="0" t="s">
        <v>3315</v>
      </c>
      <c r="C2716" s="0" t="s">
        <v>589</v>
      </c>
      <c r="D2716" s="0" t="s">
        <v>590</v>
      </c>
      <c r="E2716" s="291" t="n">
        <v>61.24</v>
      </c>
    </row>
    <row r="2717" customFormat="false" ht="15" hidden="false" customHeight="false" outlineLevel="0" collapsed="false">
      <c r="A2717" s="0" t="n">
        <v>39377</v>
      </c>
      <c r="B2717" s="0" t="s">
        <v>3316</v>
      </c>
      <c r="C2717" s="0" t="s">
        <v>589</v>
      </c>
      <c r="D2717" s="0" t="s">
        <v>590</v>
      </c>
      <c r="E2717" s="291" t="n">
        <v>181.4</v>
      </c>
    </row>
    <row r="2718" customFormat="false" ht="15" hidden="false" customHeight="false" outlineLevel="0" collapsed="false">
      <c r="A2718" s="0" t="n">
        <v>38191</v>
      </c>
      <c r="B2718" s="0" t="s">
        <v>3317</v>
      </c>
      <c r="C2718" s="0" t="s">
        <v>589</v>
      </c>
      <c r="D2718" s="0" t="s">
        <v>590</v>
      </c>
      <c r="E2718" s="291" t="n">
        <v>13.5</v>
      </c>
    </row>
    <row r="2719" customFormat="false" ht="15" hidden="false" customHeight="false" outlineLevel="0" collapsed="false">
      <c r="A2719" s="0" t="n">
        <v>39381</v>
      </c>
      <c r="B2719" s="0" t="s">
        <v>3318</v>
      </c>
      <c r="C2719" s="0" t="s">
        <v>589</v>
      </c>
      <c r="D2719" s="0" t="s">
        <v>590</v>
      </c>
      <c r="E2719" s="291" t="n">
        <v>12.59</v>
      </c>
    </row>
    <row r="2720" customFormat="false" ht="15" hidden="false" customHeight="false" outlineLevel="0" collapsed="false">
      <c r="A2720" s="0" t="n">
        <v>38780</v>
      </c>
      <c r="B2720" s="0" t="s">
        <v>3319</v>
      </c>
      <c r="C2720" s="0" t="s">
        <v>589</v>
      </c>
      <c r="D2720" s="0" t="s">
        <v>590</v>
      </c>
      <c r="E2720" s="291" t="n">
        <v>15.41</v>
      </c>
    </row>
    <row r="2721" customFormat="false" ht="15" hidden="false" customHeight="false" outlineLevel="0" collapsed="false">
      <c r="A2721" s="0" t="n">
        <v>38781</v>
      </c>
      <c r="B2721" s="0" t="s">
        <v>3320</v>
      </c>
      <c r="C2721" s="0" t="s">
        <v>589</v>
      </c>
      <c r="D2721" s="0" t="s">
        <v>590</v>
      </c>
      <c r="E2721" s="291" t="n">
        <v>52.03</v>
      </c>
    </row>
    <row r="2722" customFormat="false" ht="15" hidden="false" customHeight="false" outlineLevel="0" collapsed="false">
      <c r="A2722" s="0" t="n">
        <v>38192</v>
      </c>
      <c r="B2722" s="0" t="s">
        <v>3321</v>
      </c>
      <c r="C2722" s="0" t="s">
        <v>589</v>
      </c>
      <c r="D2722" s="0" t="s">
        <v>590</v>
      </c>
      <c r="E2722" s="291" t="n">
        <v>94.14</v>
      </c>
    </row>
    <row r="2723" customFormat="false" ht="15" hidden="false" customHeight="false" outlineLevel="0" collapsed="false">
      <c r="A2723" s="0" t="n">
        <v>3753</v>
      </c>
      <c r="B2723" s="0" t="s">
        <v>3322</v>
      </c>
      <c r="C2723" s="0" t="s">
        <v>589</v>
      </c>
      <c r="D2723" s="0" t="s">
        <v>590</v>
      </c>
      <c r="E2723" s="291" t="n">
        <v>8.24</v>
      </c>
    </row>
    <row r="2724" customFormat="false" ht="15" hidden="false" customHeight="false" outlineLevel="0" collapsed="false">
      <c r="A2724" s="0" t="n">
        <v>38782</v>
      </c>
      <c r="B2724" s="0" t="s">
        <v>3323</v>
      </c>
      <c r="C2724" s="0" t="s">
        <v>589</v>
      </c>
      <c r="D2724" s="0" t="s">
        <v>590</v>
      </c>
      <c r="E2724" s="291" t="n">
        <v>10.73</v>
      </c>
    </row>
    <row r="2725" customFormat="false" ht="15" hidden="false" customHeight="false" outlineLevel="0" collapsed="false">
      <c r="A2725" s="0" t="n">
        <v>38778</v>
      </c>
      <c r="B2725" s="0" t="s">
        <v>3324</v>
      </c>
      <c r="C2725" s="0" t="s">
        <v>589</v>
      </c>
      <c r="D2725" s="0" t="s">
        <v>590</v>
      </c>
      <c r="E2725" s="291" t="n">
        <v>8.05</v>
      </c>
    </row>
    <row r="2726" customFormat="false" ht="15" hidden="false" customHeight="false" outlineLevel="0" collapsed="false">
      <c r="A2726" s="0" t="n">
        <v>38779</v>
      </c>
      <c r="B2726" s="0" t="s">
        <v>3325</v>
      </c>
      <c r="C2726" s="0" t="s">
        <v>589</v>
      </c>
      <c r="D2726" s="0" t="s">
        <v>590</v>
      </c>
      <c r="E2726" s="291" t="n">
        <v>8.53</v>
      </c>
    </row>
    <row r="2727" customFormat="false" ht="15" hidden="false" customHeight="false" outlineLevel="0" collapsed="false">
      <c r="A2727" s="0" t="n">
        <v>39388</v>
      </c>
      <c r="B2727" s="0" t="s">
        <v>3326</v>
      </c>
      <c r="C2727" s="0" t="s">
        <v>589</v>
      </c>
      <c r="D2727" s="0" t="s">
        <v>590</v>
      </c>
      <c r="E2727" s="291" t="n">
        <v>9.1</v>
      </c>
    </row>
    <row r="2728" customFormat="false" ht="15" hidden="false" customHeight="false" outlineLevel="0" collapsed="false">
      <c r="A2728" s="0" t="n">
        <v>39387</v>
      </c>
      <c r="B2728" s="0" t="s">
        <v>3327</v>
      </c>
      <c r="C2728" s="0" t="s">
        <v>589</v>
      </c>
      <c r="D2728" s="0" t="s">
        <v>590</v>
      </c>
      <c r="E2728" s="291" t="n">
        <v>14.19</v>
      </c>
    </row>
    <row r="2729" customFormat="false" ht="15" hidden="false" customHeight="false" outlineLevel="0" collapsed="false">
      <c r="A2729" s="0" t="n">
        <v>39386</v>
      </c>
      <c r="B2729" s="0" t="s">
        <v>3328</v>
      </c>
      <c r="C2729" s="0" t="s">
        <v>589</v>
      </c>
      <c r="D2729" s="0" t="s">
        <v>590</v>
      </c>
      <c r="E2729" s="291" t="n">
        <v>9.89</v>
      </c>
    </row>
    <row r="2730" customFormat="false" ht="15" hidden="false" customHeight="false" outlineLevel="0" collapsed="false">
      <c r="A2730" s="0" t="n">
        <v>38194</v>
      </c>
      <c r="B2730" s="0" t="s">
        <v>3329</v>
      </c>
      <c r="C2730" s="0" t="s">
        <v>589</v>
      </c>
      <c r="D2730" s="0" t="s">
        <v>597</v>
      </c>
      <c r="E2730" s="291" t="n">
        <v>7.4</v>
      </c>
    </row>
    <row r="2731" customFormat="false" ht="15" hidden="false" customHeight="false" outlineLevel="0" collapsed="false">
      <c r="A2731" s="0" t="n">
        <v>38193</v>
      </c>
      <c r="B2731" s="0" t="s">
        <v>3330</v>
      </c>
      <c r="C2731" s="0" t="s">
        <v>589</v>
      </c>
      <c r="D2731" s="0" t="s">
        <v>590</v>
      </c>
      <c r="E2731" s="291" t="n">
        <v>6.43</v>
      </c>
    </row>
    <row r="2732" customFormat="false" ht="15" hidden="false" customHeight="false" outlineLevel="0" collapsed="false">
      <c r="A2732" s="0" t="n">
        <v>12216</v>
      </c>
      <c r="B2732" s="0" t="s">
        <v>3331</v>
      </c>
      <c r="C2732" s="0" t="s">
        <v>589</v>
      </c>
      <c r="D2732" s="0" t="s">
        <v>590</v>
      </c>
      <c r="E2732" s="291" t="n">
        <v>47.08</v>
      </c>
    </row>
    <row r="2733" customFormat="false" ht="15" hidden="false" customHeight="false" outlineLevel="0" collapsed="false">
      <c r="A2733" s="0" t="n">
        <v>3757</v>
      </c>
      <c r="B2733" s="0" t="s">
        <v>3332</v>
      </c>
      <c r="C2733" s="0" t="s">
        <v>589</v>
      </c>
      <c r="D2733" s="0" t="s">
        <v>590</v>
      </c>
      <c r="E2733" s="291" t="n">
        <v>54.44</v>
      </c>
    </row>
    <row r="2734" customFormat="false" ht="15" hidden="false" customHeight="false" outlineLevel="0" collapsed="false">
      <c r="A2734" s="0" t="n">
        <v>3758</v>
      </c>
      <c r="B2734" s="0" t="s">
        <v>3333</v>
      </c>
      <c r="C2734" s="0" t="s">
        <v>589</v>
      </c>
      <c r="D2734" s="0" t="s">
        <v>590</v>
      </c>
      <c r="E2734" s="291" t="n">
        <v>63.48</v>
      </c>
    </row>
    <row r="2735" customFormat="false" ht="15" hidden="false" customHeight="false" outlineLevel="0" collapsed="false">
      <c r="A2735" s="0" t="n">
        <v>12214</v>
      </c>
      <c r="B2735" s="0" t="s">
        <v>3334</v>
      </c>
      <c r="C2735" s="0" t="s">
        <v>589</v>
      </c>
      <c r="D2735" s="0" t="s">
        <v>590</v>
      </c>
      <c r="E2735" s="291" t="n">
        <v>21.73</v>
      </c>
    </row>
    <row r="2736" customFormat="false" ht="15" hidden="false" customHeight="false" outlineLevel="0" collapsed="false">
      <c r="A2736" s="0" t="n">
        <v>3749</v>
      </c>
      <c r="B2736" s="0" t="s">
        <v>3335</v>
      </c>
      <c r="C2736" s="0" t="s">
        <v>589</v>
      </c>
      <c r="D2736" s="0" t="s">
        <v>597</v>
      </c>
      <c r="E2736" s="291" t="n">
        <v>38.74</v>
      </c>
    </row>
    <row r="2737" customFormat="false" ht="15" hidden="false" customHeight="false" outlineLevel="0" collapsed="false">
      <c r="A2737" s="0" t="n">
        <v>3751</v>
      </c>
      <c r="B2737" s="0" t="s">
        <v>3336</v>
      </c>
      <c r="C2737" s="0" t="s">
        <v>589</v>
      </c>
      <c r="D2737" s="0" t="s">
        <v>590</v>
      </c>
      <c r="E2737" s="291" t="n">
        <v>52.87</v>
      </c>
    </row>
    <row r="2738" customFormat="false" ht="15" hidden="false" customHeight="false" outlineLevel="0" collapsed="false">
      <c r="A2738" s="0" t="n">
        <v>39376</v>
      </c>
      <c r="B2738" s="0" t="s">
        <v>3337</v>
      </c>
      <c r="C2738" s="0" t="s">
        <v>589</v>
      </c>
      <c r="D2738" s="0" t="s">
        <v>590</v>
      </c>
      <c r="E2738" s="291" t="n">
        <v>44.57</v>
      </c>
    </row>
    <row r="2739" customFormat="false" ht="15" hidden="false" customHeight="false" outlineLevel="0" collapsed="false">
      <c r="A2739" s="0" t="n">
        <v>3752</v>
      </c>
      <c r="B2739" s="0" t="s">
        <v>3338</v>
      </c>
      <c r="C2739" s="0" t="s">
        <v>589</v>
      </c>
      <c r="D2739" s="0" t="s">
        <v>590</v>
      </c>
      <c r="E2739" s="291" t="n">
        <v>87.21</v>
      </c>
    </row>
    <row r="2740" customFormat="false" ht="15" hidden="false" customHeight="false" outlineLevel="0" collapsed="false">
      <c r="A2740" s="0" t="n">
        <v>746</v>
      </c>
      <c r="B2740" s="0" t="s">
        <v>3339</v>
      </c>
      <c r="C2740" s="0" t="s">
        <v>589</v>
      </c>
      <c r="D2740" s="0" t="s">
        <v>597</v>
      </c>
      <c r="E2740" s="292" t="n">
        <v>2750</v>
      </c>
    </row>
    <row r="2741" customFormat="false" ht="15" hidden="false" customHeight="false" outlineLevel="0" collapsed="false">
      <c r="A2741" s="0" t="n">
        <v>20269</v>
      </c>
      <c r="B2741" s="0" t="s">
        <v>3340</v>
      </c>
      <c r="C2741" s="0" t="s">
        <v>589</v>
      </c>
      <c r="D2741" s="0" t="s">
        <v>590</v>
      </c>
      <c r="E2741" s="291" t="n">
        <v>86.15</v>
      </c>
    </row>
    <row r="2742" customFormat="false" ht="15" hidden="false" customHeight="false" outlineLevel="0" collapsed="false">
      <c r="A2742" s="0" t="n">
        <v>20270</v>
      </c>
      <c r="B2742" s="0" t="s">
        <v>3341</v>
      </c>
      <c r="C2742" s="0" t="s">
        <v>589</v>
      </c>
      <c r="D2742" s="0" t="s">
        <v>590</v>
      </c>
      <c r="E2742" s="291" t="n">
        <v>95.19</v>
      </c>
    </row>
    <row r="2743" customFormat="false" ht="15" hidden="false" customHeight="false" outlineLevel="0" collapsed="false">
      <c r="A2743" s="0" t="n">
        <v>11696</v>
      </c>
      <c r="B2743" s="0" t="s">
        <v>3342</v>
      </c>
      <c r="C2743" s="0" t="s">
        <v>589</v>
      </c>
      <c r="D2743" s="0" t="s">
        <v>590</v>
      </c>
      <c r="E2743" s="291" t="n">
        <v>152.38</v>
      </c>
    </row>
    <row r="2744" customFormat="false" ht="15" hidden="false" customHeight="false" outlineLevel="0" collapsed="false">
      <c r="A2744" s="0" t="n">
        <v>10427</v>
      </c>
      <c r="B2744" s="0" t="s">
        <v>3343</v>
      </c>
      <c r="C2744" s="0" t="s">
        <v>589</v>
      </c>
      <c r="D2744" s="0" t="s">
        <v>590</v>
      </c>
      <c r="E2744" s="291" t="n">
        <v>426.43</v>
      </c>
    </row>
    <row r="2745" customFormat="false" ht="15" hidden="false" customHeight="false" outlineLevel="0" collapsed="false">
      <c r="A2745" s="0" t="n">
        <v>10428</v>
      </c>
      <c r="B2745" s="0" t="s">
        <v>3344</v>
      </c>
      <c r="C2745" s="0" t="s">
        <v>589</v>
      </c>
      <c r="D2745" s="0" t="s">
        <v>590</v>
      </c>
      <c r="E2745" s="291" t="n">
        <v>439.35</v>
      </c>
    </row>
    <row r="2746" customFormat="false" ht="15" hidden="false" customHeight="false" outlineLevel="0" collapsed="false">
      <c r="A2746" s="0" t="n">
        <v>36521</v>
      </c>
      <c r="B2746" s="0" t="s">
        <v>3345</v>
      </c>
      <c r="C2746" s="0" t="s">
        <v>589</v>
      </c>
      <c r="D2746" s="0" t="s">
        <v>590</v>
      </c>
      <c r="E2746" s="291" t="n">
        <v>137.08</v>
      </c>
    </row>
    <row r="2747" customFormat="false" ht="15" hidden="false" customHeight="false" outlineLevel="0" collapsed="false">
      <c r="A2747" s="0" t="n">
        <v>36794</v>
      </c>
      <c r="B2747" s="0" t="s">
        <v>3346</v>
      </c>
      <c r="C2747" s="0" t="s">
        <v>589</v>
      </c>
      <c r="D2747" s="0" t="s">
        <v>590</v>
      </c>
      <c r="E2747" s="291" t="n">
        <v>145.94</v>
      </c>
    </row>
    <row r="2748" customFormat="false" ht="15" hidden="false" customHeight="false" outlineLevel="0" collapsed="false">
      <c r="A2748" s="0" t="n">
        <v>10426</v>
      </c>
      <c r="B2748" s="0" t="s">
        <v>3347</v>
      </c>
      <c r="C2748" s="0" t="s">
        <v>589</v>
      </c>
      <c r="D2748" s="0" t="s">
        <v>590</v>
      </c>
      <c r="E2748" s="291" t="n">
        <v>163.42</v>
      </c>
    </row>
    <row r="2749" customFormat="false" ht="15" hidden="false" customHeight="false" outlineLevel="0" collapsed="false">
      <c r="A2749" s="0" t="n">
        <v>10425</v>
      </c>
      <c r="B2749" s="0" t="s">
        <v>3348</v>
      </c>
      <c r="C2749" s="0" t="s">
        <v>589</v>
      </c>
      <c r="D2749" s="0" t="s">
        <v>590</v>
      </c>
      <c r="E2749" s="291" t="n">
        <v>82.9</v>
      </c>
    </row>
    <row r="2750" customFormat="false" ht="15" hidden="false" customHeight="false" outlineLevel="0" collapsed="false">
      <c r="A2750" s="0" t="n">
        <v>10431</v>
      </c>
      <c r="B2750" s="0" t="s">
        <v>3349</v>
      </c>
      <c r="C2750" s="0" t="s">
        <v>589</v>
      </c>
      <c r="D2750" s="0" t="s">
        <v>590</v>
      </c>
      <c r="E2750" s="291" t="n">
        <v>283.84</v>
      </c>
    </row>
    <row r="2751" customFormat="false" ht="15" hidden="false" customHeight="false" outlineLevel="0" collapsed="false">
      <c r="A2751" s="0" t="n">
        <v>10429</v>
      </c>
      <c r="B2751" s="0" t="s">
        <v>3350</v>
      </c>
      <c r="C2751" s="0" t="s">
        <v>589</v>
      </c>
      <c r="D2751" s="0" t="s">
        <v>590</v>
      </c>
      <c r="E2751" s="291" t="n">
        <v>140.02</v>
      </c>
    </row>
    <row r="2752" customFormat="false" ht="15" hidden="false" customHeight="false" outlineLevel="0" collapsed="false">
      <c r="A2752" s="0" t="n">
        <v>2354</v>
      </c>
      <c r="B2752" s="0" t="s">
        <v>3351</v>
      </c>
      <c r="C2752" s="0" t="s">
        <v>754</v>
      </c>
      <c r="D2752" s="0" t="s">
        <v>590</v>
      </c>
      <c r="E2752" s="291" t="n">
        <v>14.5</v>
      </c>
    </row>
    <row r="2753" customFormat="false" ht="15" hidden="false" customHeight="false" outlineLevel="0" collapsed="false">
      <c r="A2753" s="0" t="n">
        <v>40932</v>
      </c>
      <c r="B2753" s="0" t="s">
        <v>3352</v>
      </c>
      <c r="C2753" s="0" t="s">
        <v>756</v>
      </c>
      <c r="D2753" s="0" t="s">
        <v>590</v>
      </c>
      <c r="E2753" s="292" t="n">
        <v>2559.47</v>
      </c>
    </row>
    <row r="2754" customFormat="false" ht="15" hidden="false" customHeight="false" outlineLevel="0" collapsed="false">
      <c r="A2754" s="0" t="n">
        <v>10853</v>
      </c>
      <c r="B2754" s="0" t="s">
        <v>3353</v>
      </c>
      <c r="C2754" s="0" t="s">
        <v>589</v>
      </c>
      <c r="D2754" s="0" t="s">
        <v>590</v>
      </c>
      <c r="E2754" s="291" t="n">
        <v>103.18</v>
      </c>
    </row>
    <row r="2755" customFormat="false" ht="15" hidden="false" customHeight="false" outlineLevel="0" collapsed="false">
      <c r="A2755" s="0" t="n">
        <v>5093</v>
      </c>
      <c r="B2755" s="0" t="s">
        <v>3354</v>
      </c>
      <c r="C2755" s="0" t="s">
        <v>1033</v>
      </c>
      <c r="D2755" s="0" t="s">
        <v>590</v>
      </c>
      <c r="E2755" s="291" t="n">
        <v>16.31</v>
      </c>
    </row>
    <row r="2756" customFormat="false" ht="15" hidden="false" customHeight="false" outlineLevel="0" collapsed="false">
      <c r="A2756" s="0" t="n">
        <v>44331</v>
      </c>
      <c r="B2756" s="0" t="s">
        <v>3355</v>
      </c>
      <c r="C2756" s="0" t="s">
        <v>642</v>
      </c>
      <c r="D2756" s="0" t="s">
        <v>590</v>
      </c>
      <c r="E2756" s="291" t="n">
        <v>53.21</v>
      </c>
    </row>
    <row r="2757" customFormat="false" ht="15" hidden="false" customHeight="false" outlineLevel="0" collapsed="false">
      <c r="A2757" s="0" t="n">
        <v>37768</v>
      </c>
      <c r="B2757" s="0" t="s">
        <v>3356</v>
      </c>
      <c r="C2757" s="0" t="s">
        <v>589</v>
      </c>
      <c r="D2757" s="0" t="s">
        <v>592</v>
      </c>
      <c r="E2757" s="292" t="n">
        <v>245000</v>
      </c>
    </row>
    <row r="2758" customFormat="false" ht="15" hidden="false" customHeight="false" outlineLevel="0" collapsed="false">
      <c r="A2758" s="0" t="n">
        <v>37773</v>
      </c>
      <c r="B2758" s="0" t="s">
        <v>3357</v>
      </c>
      <c r="C2758" s="0" t="s">
        <v>589</v>
      </c>
      <c r="D2758" s="0" t="s">
        <v>592</v>
      </c>
      <c r="E2758" s="292" t="n">
        <v>208046.3</v>
      </c>
    </row>
    <row r="2759" customFormat="false" ht="15" hidden="false" customHeight="false" outlineLevel="0" collapsed="false">
      <c r="A2759" s="0" t="n">
        <v>37769</v>
      </c>
      <c r="B2759" s="0" t="s">
        <v>3358</v>
      </c>
      <c r="C2759" s="0" t="s">
        <v>589</v>
      </c>
      <c r="D2759" s="0" t="s">
        <v>592</v>
      </c>
      <c r="E2759" s="292" t="n">
        <v>348295.72</v>
      </c>
    </row>
    <row r="2760" customFormat="false" ht="15" hidden="false" customHeight="false" outlineLevel="0" collapsed="false">
      <c r="A2760" s="0" t="n">
        <v>37770</v>
      </c>
      <c r="B2760" s="0" t="s">
        <v>3359</v>
      </c>
      <c r="C2760" s="0" t="s">
        <v>589</v>
      </c>
      <c r="D2760" s="0" t="s">
        <v>592</v>
      </c>
      <c r="E2760" s="292" t="n">
        <v>591113.41</v>
      </c>
    </row>
    <row r="2761" customFormat="false" ht="15" hidden="false" customHeight="false" outlineLevel="0" collapsed="false">
      <c r="A2761" s="0" t="n">
        <v>38382</v>
      </c>
      <c r="B2761" s="0" t="s">
        <v>3360</v>
      </c>
      <c r="C2761" s="0" t="s">
        <v>589</v>
      </c>
      <c r="D2761" s="0" t="s">
        <v>590</v>
      </c>
      <c r="E2761" s="291" t="n">
        <v>10.82</v>
      </c>
    </row>
    <row r="2762" customFormat="false" ht="15" hidden="false" customHeight="false" outlineLevel="0" collapsed="false">
      <c r="A2762" s="0" t="n">
        <v>38383</v>
      </c>
      <c r="B2762" s="0" t="s">
        <v>3361</v>
      </c>
      <c r="C2762" s="0" t="s">
        <v>589</v>
      </c>
      <c r="D2762" s="0" t="s">
        <v>590</v>
      </c>
      <c r="E2762" s="291" t="n">
        <v>2.02</v>
      </c>
    </row>
    <row r="2763" customFormat="false" ht="15" hidden="false" customHeight="false" outlineLevel="0" collapsed="false">
      <c r="A2763" s="0" t="n">
        <v>3768</v>
      </c>
      <c r="B2763" s="0" t="s">
        <v>3362</v>
      </c>
      <c r="C2763" s="0" t="s">
        <v>589</v>
      </c>
      <c r="D2763" s="0" t="s">
        <v>590</v>
      </c>
      <c r="E2763" s="291" t="n">
        <v>2.88</v>
      </c>
    </row>
    <row r="2764" customFormat="false" ht="15" hidden="false" customHeight="false" outlineLevel="0" collapsed="false">
      <c r="A2764" s="0" t="n">
        <v>3767</v>
      </c>
      <c r="B2764" s="0" t="s">
        <v>3363</v>
      </c>
      <c r="C2764" s="0" t="s">
        <v>589</v>
      </c>
      <c r="D2764" s="0" t="s">
        <v>590</v>
      </c>
      <c r="E2764" s="291" t="n">
        <v>0.96</v>
      </c>
    </row>
    <row r="2765" customFormat="false" ht="15" hidden="false" customHeight="false" outlineLevel="0" collapsed="false">
      <c r="A2765" s="0" t="n">
        <v>13192</v>
      </c>
      <c r="B2765" s="0" t="s">
        <v>3364</v>
      </c>
      <c r="C2765" s="0" t="s">
        <v>589</v>
      </c>
      <c r="D2765" s="0" t="s">
        <v>590</v>
      </c>
      <c r="E2765" s="292" t="n">
        <v>5345.23</v>
      </c>
    </row>
    <row r="2766" customFormat="false" ht="15" hidden="false" customHeight="false" outlineLevel="0" collapsed="false">
      <c r="A2766" s="0" t="n">
        <v>38413</v>
      </c>
      <c r="B2766" s="0" t="s">
        <v>3365</v>
      </c>
      <c r="C2766" s="0" t="s">
        <v>589</v>
      </c>
      <c r="D2766" s="0" t="s">
        <v>590</v>
      </c>
      <c r="E2766" s="291" t="n">
        <v>884.02</v>
      </c>
    </row>
    <row r="2767" customFormat="false" ht="15" hidden="false" customHeight="false" outlineLevel="0" collapsed="false">
      <c r="A2767" s="0" t="n">
        <v>42440</v>
      </c>
      <c r="B2767" s="0" t="s">
        <v>3366</v>
      </c>
      <c r="C2767" s="0" t="s">
        <v>589</v>
      </c>
      <c r="D2767" s="0" t="s">
        <v>592</v>
      </c>
      <c r="E2767" s="292" t="n">
        <v>1225.03</v>
      </c>
    </row>
    <row r="2768" customFormat="false" ht="15" hidden="false" customHeight="false" outlineLevel="0" collapsed="false">
      <c r="A2768" s="0" t="n">
        <v>20193</v>
      </c>
      <c r="B2768" s="0" t="s">
        <v>3367</v>
      </c>
      <c r="C2768" s="0" t="s">
        <v>3368</v>
      </c>
      <c r="D2768" s="0" t="s">
        <v>590</v>
      </c>
      <c r="E2768" s="291" t="n">
        <v>7.66</v>
      </c>
    </row>
    <row r="2769" customFormat="false" ht="15" hidden="false" customHeight="false" outlineLevel="0" collapsed="false">
      <c r="A2769" s="0" t="n">
        <v>10527</v>
      </c>
      <c r="B2769" s="0" t="s">
        <v>3369</v>
      </c>
      <c r="C2769" s="0" t="s">
        <v>3370</v>
      </c>
      <c r="D2769" s="0" t="s">
        <v>597</v>
      </c>
      <c r="E2769" s="291" t="n">
        <v>23</v>
      </c>
    </row>
    <row r="2770" customFormat="false" ht="15" hidden="false" customHeight="false" outlineLevel="0" collapsed="false">
      <c r="A2770" s="0" t="n">
        <v>41805</v>
      </c>
      <c r="B2770" s="0" t="s">
        <v>3371</v>
      </c>
      <c r="C2770" s="0" t="s">
        <v>756</v>
      </c>
      <c r="D2770" s="0" t="s">
        <v>597</v>
      </c>
      <c r="E2770" s="291" t="n">
        <v>750</v>
      </c>
    </row>
    <row r="2771" customFormat="false" ht="15" hidden="false" customHeight="false" outlineLevel="0" collapsed="false">
      <c r="A2771" s="0" t="n">
        <v>40271</v>
      </c>
      <c r="B2771" s="0" t="s">
        <v>3372</v>
      </c>
      <c r="C2771" s="0" t="s">
        <v>756</v>
      </c>
      <c r="D2771" s="0" t="s">
        <v>590</v>
      </c>
      <c r="E2771" s="291" t="n">
        <v>14.95</v>
      </c>
    </row>
    <row r="2772" customFormat="false" ht="15" hidden="false" customHeight="false" outlineLevel="0" collapsed="false">
      <c r="A2772" s="0" t="n">
        <v>40287</v>
      </c>
      <c r="B2772" s="0" t="s">
        <v>3373</v>
      </c>
      <c r="C2772" s="0" t="s">
        <v>756</v>
      </c>
      <c r="D2772" s="0" t="s">
        <v>590</v>
      </c>
      <c r="E2772" s="291" t="n">
        <v>5.75</v>
      </c>
    </row>
    <row r="2773" customFormat="false" ht="15" hidden="false" customHeight="false" outlineLevel="0" collapsed="false">
      <c r="A2773" s="0" t="n">
        <v>4084</v>
      </c>
      <c r="B2773" s="0" t="s">
        <v>3374</v>
      </c>
      <c r="C2773" s="0" t="s">
        <v>754</v>
      </c>
      <c r="D2773" s="0" t="s">
        <v>590</v>
      </c>
      <c r="E2773" s="291" t="n">
        <v>2.7</v>
      </c>
    </row>
    <row r="2774" customFormat="false" ht="15" hidden="false" customHeight="false" outlineLevel="0" collapsed="false">
      <c r="A2774" s="0" t="n">
        <v>743</v>
      </c>
      <c r="B2774" s="0" t="s">
        <v>3375</v>
      </c>
      <c r="C2774" s="0" t="s">
        <v>754</v>
      </c>
      <c r="D2774" s="0" t="s">
        <v>597</v>
      </c>
      <c r="E2774" s="291" t="n">
        <v>2.7</v>
      </c>
    </row>
    <row r="2775" customFormat="false" ht="15" hidden="false" customHeight="false" outlineLevel="0" collapsed="false">
      <c r="A2775" s="0" t="n">
        <v>40293</v>
      </c>
      <c r="B2775" s="0" t="s">
        <v>3376</v>
      </c>
      <c r="C2775" s="0" t="s">
        <v>754</v>
      </c>
      <c r="D2775" s="0" t="s">
        <v>590</v>
      </c>
      <c r="E2775" s="291" t="n">
        <v>3.24</v>
      </c>
    </row>
    <row r="2776" customFormat="false" ht="15" hidden="false" customHeight="false" outlineLevel="0" collapsed="false">
      <c r="A2776" s="0" t="n">
        <v>40294</v>
      </c>
      <c r="B2776" s="0" t="s">
        <v>3377</v>
      </c>
      <c r="C2776" s="0" t="s">
        <v>754</v>
      </c>
      <c r="D2776" s="0" t="s">
        <v>590</v>
      </c>
      <c r="E2776" s="291" t="n">
        <v>2.7</v>
      </c>
    </row>
    <row r="2777" customFormat="false" ht="15" hidden="false" customHeight="false" outlineLevel="0" collapsed="false">
      <c r="A2777" s="0" t="n">
        <v>4085</v>
      </c>
      <c r="B2777" s="0" t="s">
        <v>3378</v>
      </c>
      <c r="C2777" s="0" t="s">
        <v>754</v>
      </c>
      <c r="D2777" s="0" t="s">
        <v>590</v>
      </c>
      <c r="E2777" s="291" t="n">
        <v>3.78</v>
      </c>
    </row>
    <row r="2778" customFormat="false" ht="15" hidden="false" customHeight="false" outlineLevel="0" collapsed="false">
      <c r="A2778" s="0" t="n">
        <v>10779</v>
      </c>
      <c r="B2778" s="0" t="s">
        <v>3379</v>
      </c>
      <c r="C2778" s="0" t="s">
        <v>756</v>
      </c>
      <c r="D2778" s="0" t="s">
        <v>592</v>
      </c>
      <c r="E2778" s="292" t="n">
        <v>1037.5</v>
      </c>
    </row>
    <row r="2779" customFormat="false" ht="15" hidden="false" customHeight="false" outlineLevel="0" collapsed="false">
      <c r="A2779" s="0" t="n">
        <v>10777</v>
      </c>
      <c r="B2779" s="0" t="s">
        <v>3380</v>
      </c>
      <c r="C2779" s="0" t="s">
        <v>756</v>
      </c>
      <c r="D2779" s="0" t="s">
        <v>592</v>
      </c>
      <c r="E2779" s="291" t="n">
        <v>942.39</v>
      </c>
    </row>
    <row r="2780" customFormat="false" ht="15" hidden="false" customHeight="false" outlineLevel="0" collapsed="false">
      <c r="A2780" s="0" t="n">
        <v>10775</v>
      </c>
      <c r="B2780" s="0" t="s">
        <v>3381</v>
      </c>
      <c r="C2780" s="0" t="s">
        <v>756</v>
      </c>
      <c r="D2780" s="0" t="s">
        <v>592</v>
      </c>
      <c r="E2780" s="291" t="n">
        <v>830</v>
      </c>
    </row>
    <row r="2781" customFormat="false" ht="15" hidden="false" customHeight="false" outlineLevel="0" collapsed="false">
      <c r="A2781" s="0" t="n">
        <v>10776</v>
      </c>
      <c r="B2781" s="0" t="s">
        <v>3382</v>
      </c>
      <c r="C2781" s="0" t="s">
        <v>756</v>
      </c>
      <c r="D2781" s="0" t="s">
        <v>592</v>
      </c>
      <c r="E2781" s="291" t="n">
        <v>648.43</v>
      </c>
    </row>
    <row r="2782" customFormat="false" ht="15" hidden="false" customHeight="false" outlineLevel="0" collapsed="false">
      <c r="A2782" s="0" t="n">
        <v>10778</v>
      </c>
      <c r="B2782" s="0" t="s">
        <v>3383</v>
      </c>
      <c r="C2782" s="0" t="s">
        <v>756</v>
      </c>
      <c r="D2782" s="0" t="s">
        <v>592</v>
      </c>
      <c r="E2782" s="292" t="n">
        <v>1037.5</v>
      </c>
    </row>
    <row r="2783" customFormat="false" ht="15" hidden="false" customHeight="false" outlineLevel="0" collapsed="false">
      <c r="A2783" s="0" t="n">
        <v>40339</v>
      </c>
      <c r="B2783" s="0" t="s">
        <v>3384</v>
      </c>
      <c r="C2783" s="0" t="s">
        <v>756</v>
      </c>
      <c r="D2783" s="0" t="s">
        <v>590</v>
      </c>
      <c r="E2783" s="291" t="n">
        <v>5.75</v>
      </c>
    </row>
    <row r="2784" customFormat="false" ht="15" hidden="false" customHeight="false" outlineLevel="0" collapsed="false">
      <c r="A2784" s="0" t="n">
        <v>10749</v>
      </c>
      <c r="B2784" s="0" t="s">
        <v>3385</v>
      </c>
      <c r="C2784" s="0" t="s">
        <v>756</v>
      </c>
      <c r="D2784" s="0" t="s">
        <v>590</v>
      </c>
      <c r="E2784" s="291" t="n">
        <v>10.54</v>
      </c>
    </row>
    <row r="2785" customFormat="false" ht="15" hidden="false" customHeight="false" outlineLevel="0" collapsed="false">
      <c r="A2785" s="0" t="n">
        <v>40290</v>
      </c>
      <c r="B2785" s="0" t="s">
        <v>3386</v>
      </c>
      <c r="C2785" s="0" t="s">
        <v>3387</v>
      </c>
      <c r="D2785" s="0" t="s">
        <v>590</v>
      </c>
      <c r="E2785" s="291" t="n">
        <v>15.18</v>
      </c>
    </row>
    <row r="2786" customFormat="false" ht="15" hidden="false" customHeight="false" outlineLevel="0" collapsed="false">
      <c r="A2786" s="0" t="n">
        <v>3346</v>
      </c>
      <c r="B2786" s="0" t="s">
        <v>3388</v>
      </c>
      <c r="C2786" s="0" t="s">
        <v>754</v>
      </c>
      <c r="D2786" s="0" t="s">
        <v>597</v>
      </c>
      <c r="E2786" s="291" t="n">
        <v>14.4</v>
      </c>
    </row>
    <row r="2787" customFormat="false" ht="15" hidden="false" customHeight="false" outlineLevel="0" collapsed="false">
      <c r="A2787" s="0" t="n">
        <v>3348</v>
      </c>
      <c r="B2787" s="0" t="s">
        <v>3389</v>
      </c>
      <c r="C2787" s="0" t="s">
        <v>754</v>
      </c>
      <c r="D2787" s="0" t="s">
        <v>590</v>
      </c>
      <c r="E2787" s="291" t="n">
        <v>17.22</v>
      </c>
    </row>
    <row r="2788" customFormat="false" ht="15" hidden="false" customHeight="false" outlineLevel="0" collapsed="false">
      <c r="A2788" s="0" t="n">
        <v>39833</v>
      </c>
      <c r="B2788" s="0" t="s">
        <v>3390</v>
      </c>
      <c r="C2788" s="0" t="s">
        <v>754</v>
      </c>
      <c r="D2788" s="0" t="s">
        <v>590</v>
      </c>
      <c r="E2788" s="291" t="n">
        <v>23.59</v>
      </c>
    </row>
    <row r="2789" customFormat="false" ht="15" hidden="false" customHeight="false" outlineLevel="0" collapsed="false">
      <c r="A2789" s="0" t="n">
        <v>7252</v>
      </c>
      <c r="B2789" s="0" t="s">
        <v>3391</v>
      </c>
      <c r="C2789" s="0" t="s">
        <v>754</v>
      </c>
      <c r="D2789" s="0" t="s">
        <v>592</v>
      </c>
      <c r="E2789" s="291" t="n">
        <v>2.25</v>
      </c>
    </row>
    <row r="2790" customFormat="false" ht="15" hidden="false" customHeight="false" outlineLevel="0" collapsed="false">
      <c r="A2790" s="0" t="n">
        <v>7247</v>
      </c>
      <c r="B2790" s="0" t="s">
        <v>3392</v>
      </c>
      <c r="C2790" s="0" t="s">
        <v>754</v>
      </c>
      <c r="D2790" s="0" t="s">
        <v>592</v>
      </c>
      <c r="E2790" s="291" t="n">
        <v>2.25</v>
      </c>
    </row>
    <row r="2791" customFormat="false" ht="15" hidden="false" customHeight="false" outlineLevel="0" collapsed="false">
      <c r="A2791" s="0" t="n">
        <v>40291</v>
      </c>
      <c r="B2791" s="0" t="s">
        <v>3393</v>
      </c>
      <c r="C2791" s="0" t="s">
        <v>756</v>
      </c>
      <c r="D2791" s="0" t="s">
        <v>590</v>
      </c>
      <c r="E2791" s="291" t="n">
        <v>802.34</v>
      </c>
    </row>
    <row r="2792" customFormat="false" ht="15" hidden="false" customHeight="false" outlineLevel="0" collapsed="false">
      <c r="A2792" s="0" t="n">
        <v>40275</v>
      </c>
      <c r="B2792" s="0" t="s">
        <v>3394</v>
      </c>
      <c r="C2792" s="0" t="s">
        <v>756</v>
      </c>
      <c r="D2792" s="0" t="s">
        <v>590</v>
      </c>
      <c r="E2792" s="291" t="n">
        <v>23</v>
      </c>
    </row>
    <row r="2793" customFormat="false" ht="15" hidden="false" customHeight="false" outlineLevel="0" collapsed="false">
      <c r="A2793" s="0" t="n">
        <v>42408</v>
      </c>
      <c r="B2793" s="0" t="s">
        <v>3395</v>
      </c>
      <c r="C2793" s="0" t="s">
        <v>1019</v>
      </c>
      <c r="D2793" s="0" t="s">
        <v>590</v>
      </c>
      <c r="E2793" s="291" t="n">
        <v>1.73</v>
      </c>
    </row>
    <row r="2794" customFormat="false" ht="15" hidden="false" customHeight="false" outlineLevel="0" collapsed="false">
      <c r="A2794" s="0" t="n">
        <v>3777</v>
      </c>
      <c r="B2794" s="0" t="s">
        <v>3396</v>
      </c>
      <c r="C2794" s="0" t="s">
        <v>1019</v>
      </c>
      <c r="D2794" s="0" t="s">
        <v>597</v>
      </c>
      <c r="E2794" s="291" t="n">
        <v>1.25</v>
      </c>
    </row>
    <row r="2795" customFormat="false" ht="15" hidden="false" customHeight="false" outlineLevel="0" collapsed="false">
      <c r="A2795" s="0" t="n">
        <v>3798</v>
      </c>
      <c r="B2795" s="0" t="s">
        <v>3397</v>
      </c>
      <c r="C2795" s="0" t="s">
        <v>589</v>
      </c>
      <c r="D2795" s="0" t="s">
        <v>590</v>
      </c>
      <c r="E2795" s="291" t="n">
        <v>53.48</v>
      </c>
    </row>
    <row r="2796" customFormat="false" ht="15" hidden="false" customHeight="false" outlineLevel="0" collapsed="false">
      <c r="A2796" s="0" t="n">
        <v>38769</v>
      </c>
      <c r="B2796" s="0" t="s">
        <v>3398</v>
      </c>
      <c r="C2796" s="0" t="s">
        <v>589</v>
      </c>
      <c r="D2796" s="0" t="s">
        <v>590</v>
      </c>
      <c r="E2796" s="291" t="n">
        <v>41.76</v>
      </c>
    </row>
    <row r="2797" customFormat="false" ht="15" hidden="false" customHeight="false" outlineLevel="0" collapsed="false">
      <c r="A2797" s="0" t="n">
        <v>39510</v>
      </c>
      <c r="B2797" s="0" t="s">
        <v>3399</v>
      </c>
      <c r="C2797" s="0" t="s">
        <v>589</v>
      </c>
      <c r="D2797" s="0" t="s">
        <v>590</v>
      </c>
      <c r="E2797" s="291" t="n">
        <v>169.04</v>
      </c>
    </row>
    <row r="2798" customFormat="false" ht="15" hidden="false" customHeight="false" outlineLevel="0" collapsed="false">
      <c r="A2798" s="0" t="n">
        <v>38776</v>
      </c>
      <c r="B2798" s="0" t="s">
        <v>3400</v>
      </c>
      <c r="C2798" s="0" t="s">
        <v>589</v>
      </c>
      <c r="D2798" s="0" t="s">
        <v>590</v>
      </c>
      <c r="E2798" s="291" t="n">
        <v>179.39</v>
      </c>
    </row>
    <row r="2799" customFormat="false" ht="15" hidden="false" customHeight="false" outlineLevel="0" collapsed="false">
      <c r="A2799" s="0" t="n">
        <v>38774</v>
      </c>
      <c r="B2799" s="0" t="s">
        <v>3401</v>
      </c>
      <c r="C2799" s="0" t="s">
        <v>589</v>
      </c>
      <c r="D2799" s="0" t="s">
        <v>590</v>
      </c>
      <c r="E2799" s="291" t="n">
        <v>18.59</v>
      </c>
    </row>
    <row r="2800" customFormat="false" ht="15" hidden="false" customHeight="false" outlineLevel="0" collapsed="false">
      <c r="A2800" s="0" t="n">
        <v>42247</v>
      </c>
      <c r="B2800" s="0" t="s">
        <v>3402</v>
      </c>
      <c r="C2800" s="0" t="s">
        <v>589</v>
      </c>
      <c r="D2800" s="0" t="s">
        <v>590</v>
      </c>
      <c r="E2800" s="291" t="n">
        <v>634.54</v>
      </c>
    </row>
    <row r="2801" customFormat="false" ht="15" hidden="false" customHeight="false" outlineLevel="0" collapsed="false">
      <c r="A2801" s="0" t="n">
        <v>42248</v>
      </c>
      <c r="B2801" s="0" t="s">
        <v>3403</v>
      </c>
      <c r="C2801" s="0" t="s">
        <v>589</v>
      </c>
      <c r="D2801" s="0" t="s">
        <v>590</v>
      </c>
      <c r="E2801" s="291" t="n">
        <v>737.06</v>
      </c>
    </row>
    <row r="2802" customFormat="false" ht="15" hidden="false" customHeight="false" outlineLevel="0" collapsed="false">
      <c r="A2802" s="0" t="n">
        <v>42249</v>
      </c>
      <c r="B2802" s="0" t="s">
        <v>3404</v>
      </c>
      <c r="C2802" s="0" t="s">
        <v>589</v>
      </c>
      <c r="D2802" s="0" t="s">
        <v>590</v>
      </c>
      <c r="E2802" s="292" t="n">
        <v>1221.06</v>
      </c>
    </row>
    <row r="2803" customFormat="false" ht="15" hidden="false" customHeight="false" outlineLevel="0" collapsed="false">
      <c r="A2803" s="0" t="n">
        <v>42244</v>
      </c>
      <c r="B2803" s="0" t="s">
        <v>3405</v>
      </c>
      <c r="C2803" s="0" t="s">
        <v>589</v>
      </c>
      <c r="D2803" s="0" t="s">
        <v>590</v>
      </c>
      <c r="E2803" s="291" t="n">
        <v>190.69</v>
      </c>
    </row>
    <row r="2804" customFormat="false" ht="15" hidden="false" customHeight="false" outlineLevel="0" collapsed="false">
      <c r="A2804" s="0" t="n">
        <v>42245</v>
      </c>
      <c r="B2804" s="0" t="s">
        <v>3406</v>
      </c>
      <c r="C2804" s="0" t="s">
        <v>589</v>
      </c>
      <c r="D2804" s="0" t="s">
        <v>590</v>
      </c>
      <c r="E2804" s="291" t="n">
        <v>351.89</v>
      </c>
    </row>
    <row r="2805" customFormat="false" ht="15" hidden="false" customHeight="false" outlineLevel="0" collapsed="false">
      <c r="A2805" s="0" t="n">
        <v>42246</v>
      </c>
      <c r="B2805" s="0" t="s">
        <v>3407</v>
      </c>
      <c r="C2805" s="0" t="s">
        <v>589</v>
      </c>
      <c r="D2805" s="0" t="s">
        <v>590</v>
      </c>
      <c r="E2805" s="291" t="n">
        <v>389.52</v>
      </c>
    </row>
    <row r="2806" customFormat="false" ht="15" hidden="false" customHeight="false" outlineLevel="0" collapsed="false">
      <c r="A2806" s="0" t="n">
        <v>42243</v>
      </c>
      <c r="B2806" s="0" t="s">
        <v>3408</v>
      </c>
      <c r="C2806" s="0" t="s">
        <v>589</v>
      </c>
      <c r="D2806" s="0" t="s">
        <v>590</v>
      </c>
      <c r="E2806" s="291" t="n">
        <v>469.69</v>
      </c>
    </row>
    <row r="2807" customFormat="false" ht="15" hidden="false" customHeight="false" outlineLevel="0" collapsed="false">
      <c r="A2807" s="0" t="n">
        <v>38889</v>
      </c>
      <c r="B2807" s="0" t="s">
        <v>3409</v>
      </c>
      <c r="C2807" s="0" t="s">
        <v>589</v>
      </c>
      <c r="D2807" s="0" t="s">
        <v>590</v>
      </c>
      <c r="E2807" s="291" t="n">
        <v>32.01</v>
      </c>
    </row>
    <row r="2808" customFormat="false" ht="15" hidden="false" customHeight="false" outlineLevel="0" collapsed="false">
      <c r="A2808" s="0" t="n">
        <v>38784</v>
      </c>
      <c r="B2808" s="0" t="s">
        <v>3410</v>
      </c>
      <c r="C2808" s="0" t="s">
        <v>589</v>
      </c>
      <c r="D2808" s="0" t="s">
        <v>590</v>
      </c>
      <c r="E2808" s="291" t="n">
        <v>42.83</v>
      </c>
    </row>
    <row r="2809" customFormat="false" ht="15" hidden="false" customHeight="false" outlineLevel="0" collapsed="false">
      <c r="A2809" s="0" t="n">
        <v>3788</v>
      </c>
      <c r="B2809" s="0" t="s">
        <v>3411</v>
      </c>
      <c r="C2809" s="0" t="s">
        <v>589</v>
      </c>
      <c r="D2809" s="0" t="s">
        <v>590</v>
      </c>
      <c r="E2809" s="291" t="n">
        <v>44.63</v>
      </c>
    </row>
    <row r="2810" customFormat="false" ht="15" hidden="false" customHeight="false" outlineLevel="0" collapsed="false">
      <c r="A2810" s="0" t="n">
        <v>12230</v>
      </c>
      <c r="B2810" s="0" t="s">
        <v>3412</v>
      </c>
      <c r="C2810" s="0" t="s">
        <v>589</v>
      </c>
      <c r="D2810" s="0" t="s">
        <v>590</v>
      </c>
      <c r="E2810" s="291" t="n">
        <v>11.48</v>
      </c>
    </row>
    <row r="2811" customFormat="false" ht="15" hidden="false" customHeight="false" outlineLevel="0" collapsed="false">
      <c r="A2811" s="0" t="n">
        <v>3780</v>
      </c>
      <c r="B2811" s="0" t="s">
        <v>3413</v>
      </c>
      <c r="C2811" s="0" t="s">
        <v>589</v>
      </c>
      <c r="D2811" s="0" t="s">
        <v>597</v>
      </c>
      <c r="E2811" s="291" t="n">
        <v>65.85</v>
      </c>
    </row>
    <row r="2812" customFormat="false" ht="15" hidden="false" customHeight="false" outlineLevel="0" collapsed="false">
      <c r="A2812" s="0" t="n">
        <v>12231</v>
      </c>
      <c r="B2812" s="0" t="s">
        <v>3414</v>
      </c>
      <c r="C2812" s="0" t="s">
        <v>589</v>
      </c>
      <c r="D2812" s="0" t="s">
        <v>590</v>
      </c>
      <c r="E2812" s="291" t="n">
        <v>19.09</v>
      </c>
    </row>
    <row r="2813" customFormat="false" ht="15" hidden="false" customHeight="false" outlineLevel="0" collapsed="false">
      <c r="A2813" s="0" t="n">
        <v>3811</v>
      </c>
      <c r="B2813" s="0" t="s">
        <v>3415</v>
      </c>
      <c r="C2813" s="0" t="s">
        <v>589</v>
      </c>
      <c r="D2813" s="0" t="s">
        <v>590</v>
      </c>
      <c r="E2813" s="291" t="n">
        <v>61.85</v>
      </c>
    </row>
    <row r="2814" customFormat="false" ht="15" hidden="false" customHeight="false" outlineLevel="0" collapsed="false">
      <c r="A2814" s="0" t="n">
        <v>12232</v>
      </c>
      <c r="B2814" s="0" t="s">
        <v>3416</v>
      </c>
      <c r="C2814" s="0" t="s">
        <v>589</v>
      </c>
      <c r="D2814" s="0" t="s">
        <v>590</v>
      </c>
      <c r="E2814" s="291" t="n">
        <v>20</v>
      </c>
    </row>
    <row r="2815" customFormat="false" ht="15" hidden="false" customHeight="false" outlineLevel="0" collapsed="false">
      <c r="A2815" s="0" t="n">
        <v>3799</v>
      </c>
      <c r="B2815" s="0" t="s">
        <v>3417</v>
      </c>
      <c r="C2815" s="0" t="s">
        <v>589</v>
      </c>
      <c r="D2815" s="0" t="s">
        <v>590</v>
      </c>
      <c r="E2815" s="291" t="n">
        <v>87.47</v>
      </c>
    </row>
    <row r="2816" customFormat="false" ht="15" hidden="false" customHeight="false" outlineLevel="0" collapsed="false">
      <c r="A2816" s="0" t="n">
        <v>12239</v>
      </c>
      <c r="B2816" s="0" t="s">
        <v>3418</v>
      </c>
      <c r="C2816" s="0" t="s">
        <v>589</v>
      </c>
      <c r="D2816" s="0" t="s">
        <v>590</v>
      </c>
      <c r="E2816" s="291" t="n">
        <v>26.18</v>
      </c>
    </row>
    <row r="2817" customFormat="false" ht="15" hidden="false" customHeight="false" outlineLevel="0" collapsed="false">
      <c r="A2817" s="0" t="n">
        <v>38773</v>
      </c>
      <c r="B2817" s="0" t="s">
        <v>3419</v>
      </c>
      <c r="C2817" s="0" t="s">
        <v>589</v>
      </c>
      <c r="D2817" s="0" t="s">
        <v>590</v>
      </c>
      <c r="E2817" s="291" t="n">
        <v>4.2</v>
      </c>
    </row>
    <row r="2818" customFormat="false" ht="15" hidden="false" customHeight="false" outlineLevel="0" collapsed="false">
      <c r="A2818" s="0" t="n">
        <v>12271</v>
      </c>
      <c r="B2818" s="0" t="s">
        <v>3420</v>
      </c>
      <c r="C2818" s="0" t="s">
        <v>589</v>
      </c>
      <c r="D2818" s="0" t="s">
        <v>590</v>
      </c>
      <c r="E2818" s="291" t="n">
        <v>234.21</v>
      </c>
    </row>
    <row r="2819" customFormat="false" ht="15" hidden="false" customHeight="false" outlineLevel="0" collapsed="false">
      <c r="A2819" s="0" t="n">
        <v>13382</v>
      </c>
      <c r="B2819" s="0" t="s">
        <v>3421</v>
      </c>
      <c r="C2819" s="0" t="s">
        <v>589</v>
      </c>
      <c r="D2819" s="0" t="s">
        <v>590</v>
      </c>
      <c r="E2819" s="291" t="n">
        <v>249.57</v>
      </c>
    </row>
    <row r="2820" customFormat="false" ht="15" hidden="false" customHeight="false" outlineLevel="0" collapsed="false">
      <c r="A2820" s="0" t="n">
        <v>38785</v>
      </c>
      <c r="B2820" s="0" t="s">
        <v>3422</v>
      </c>
      <c r="C2820" s="0" t="s">
        <v>589</v>
      </c>
      <c r="D2820" s="0" t="s">
        <v>590</v>
      </c>
      <c r="E2820" s="291" t="n">
        <v>110.89</v>
      </c>
    </row>
    <row r="2821" customFormat="false" ht="15" hidden="false" customHeight="false" outlineLevel="0" collapsed="false">
      <c r="A2821" s="0" t="n">
        <v>38786</v>
      </c>
      <c r="B2821" s="0" t="s">
        <v>3423</v>
      </c>
      <c r="C2821" s="0" t="s">
        <v>589</v>
      </c>
      <c r="D2821" s="0" t="s">
        <v>590</v>
      </c>
      <c r="E2821" s="291" t="n">
        <v>136.59</v>
      </c>
    </row>
    <row r="2822" customFormat="false" ht="15" hidden="false" customHeight="false" outlineLevel="0" collapsed="false">
      <c r="A2822" s="0" t="n">
        <v>39385</v>
      </c>
      <c r="B2822" s="0" t="s">
        <v>3424</v>
      </c>
      <c r="C2822" s="0" t="s">
        <v>589</v>
      </c>
      <c r="D2822" s="0" t="s">
        <v>590</v>
      </c>
      <c r="E2822" s="291" t="n">
        <v>17</v>
      </c>
    </row>
    <row r="2823" customFormat="false" ht="15" hidden="false" customHeight="false" outlineLevel="0" collapsed="false">
      <c r="A2823" s="0" t="n">
        <v>39389</v>
      </c>
      <c r="B2823" s="0" t="s">
        <v>3425</v>
      </c>
      <c r="C2823" s="0" t="s">
        <v>589</v>
      </c>
      <c r="D2823" s="0" t="s">
        <v>590</v>
      </c>
      <c r="E2823" s="291" t="n">
        <v>18.45</v>
      </c>
    </row>
    <row r="2824" customFormat="false" ht="15" hidden="false" customHeight="false" outlineLevel="0" collapsed="false">
      <c r="A2824" s="0" t="n">
        <v>39390</v>
      </c>
      <c r="B2824" s="0" t="s">
        <v>3426</v>
      </c>
      <c r="C2824" s="0" t="s">
        <v>589</v>
      </c>
      <c r="D2824" s="0" t="s">
        <v>590</v>
      </c>
      <c r="E2824" s="291" t="n">
        <v>38.67</v>
      </c>
    </row>
    <row r="2825" customFormat="false" ht="15" hidden="false" customHeight="false" outlineLevel="0" collapsed="false">
      <c r="A2825" s="0" t="n">
        <v>39391</v>
      </c>
      <c r="B2825" s="0" t="s">
        <v>3427</v>
      </c>
      <c r="C2825" s="0" t="s">
        <v>589</v>
      </c>
      <c r="D2825" s="0" t="s">
        <v>590</v>
      </c>
      <c r="E2825" s="291" t="n">
        <v>43.41</v>
      </c>
    </row>
    <row r="2826" customFormat="false" ht="15" hidden="false" customHeight="false" outlineLevel="0" collapsed="false">
      <c r="A2826" s="0" t="n">
        <v>3803</v>
      </c>
      <c r="B2826" s="0" t="s">
        <v>3428</v>
      </c>
      <c r="C2826" s="0" t="s">
        <v>589</v>
      </c>
      <c r="D2826" s="0" t="s">
        <v>590</v>
      </c>
      <c r="E2826" s="291" t="n">
        <v>39.6</v>
      </c>
    </row>
    <row r="2827" customFormat="false" ht="15" hidden="false" customHeight="false" outlineLevel="0" collapsed="false">
      <c r="A2827" s="0" t="n">
        <v>38770</v>
      </c>
      <c r="B2827" s="0" t="s">
        <v>3429</v>
      </c>
      <c r="C2827" s="0" t="s">
        <v>589</v>
      </c>
      <c r="D2827" s="0" t="s">
        <v>590</v>
      </c>
      <c r="E2827" s="291" t="n">
        <v>45.86</v>
      </c>
    </row>
    <row r="2828" customFormat="false" ht="15" hidden="false" customHeight="false" outlineLevel="0" collapsed="false">
      <c r="A2828" s="0" t="n">
        <v>12267</v>
      </c>
      <c r="B2828" s="0" t="s">
        <v>3430</v>
      </c>
      <c r="C2828" s="0" t="s">
        <v>589</v>
      </c>
      <c r="D2828" s="0" t="s">
        <v>590</v>
      </c>
      <c r="E2828" s="291" t="n">
        <v>134.38</v>
      </c>
    </row>
    <row r="2829" customFormat="false" ht="15" hidden="false" customHeight="false" outlineLevel="0" collapsed="false">
      <c r="A2829" s="0" t="n">
        <v>43265</v>
      </c>
      <c r="B2829" s="0" t="s">
        <v>3431</v>
      </c>
      <c r="C2829" s="0" t="s">
        <v>589</v>
      </c>
      <c r="D2829" s="0" t="s">
        <v>590</v>
      </c>
      <c r="E2829" s="291" t="n">
        <v>53.17</v>
      </c>
    </row>
    <row r="2830" customFormat="false" ht="15" hidden="false" customHeight="false" outlineLevel="0" collapsed="false">
      <c r="A2830" s="0" t="n">
        <v>12266</v>
      </c>
      <c r="B2830" s="0" t="s">
        <v>3432</v>
      </c>
      <c r="C2830" s="0" t="s">
        <v>589</v>
      </c>
      <c r="D2830" s="0" t="s">
        <v>590</v>
      </c>
      <c r="E2830" s="291" t="n">
        <v>68.78</v>
      </c>
    </row>
    <row r="2831" customFormat="false" ht="15" hidden="false" customHeight="false" outlineLevel="0" collapsed="false">
      <c r="A2831" s="0" t="n">
        <v>39378</v>
      </c>
      <c r="B2831" s="0" t="s">
        <v>3433</v>
      </c>
      <c r="C2831" s="0" t="s">
        <v>589</v>
      </c>
      <c r="D2831" s="0" t="s">
        <v>590</v>
      </c>
      <c r="E2831" s="291" t="n">
        <v>48.76</v>
      </c>
    </row>
    <row r="2832" customFormat="false" ht="15" hidden="false" customHeight="false" outlineLevel="0" collapsed="false">
      <c r="A2832" s="0" t="n">
        <v>43543</v>
      </c>
      <c r="B2832" s="0" t="s">
        <v>3434</v>
      </c>
      <c r="C2832" s="0" t="s">
        <v>589</v>
      </c>
      <c r="D2832" s="0" t="s">
        <v>590</v>
      </c>
      <c r="E2832" s="291" t="n">
        <v>101.59</v>
      </c>
    </row>
    <row r="2833" customFormat="false" ht="15" hidden="false" customHeight="false" outlineLevel="0" collapsed="false">
      <c r="A2833" s="0" t="n">
        <v>38775</v>
      </c>
      <c r="B2833" s="0" t="s">
        <v>3435</v>
      </c>
      <c r="C2833" s="0" t="s">
        <v>589</v>
      </c>
      <c r="D2833" s="0" t="s">
        <v>590</v>
      </c>
      <c r="E2833" s="291" t="n">
        <v>51.7</v>
      </c>
    </row>
    <row r="2834" customFormat="false" ht="15" hidden="false" customHeight="false" outlineLevel="0" collapsed="false">
      <c r="A2834" s="0" t="n">
        <v>21119</v>
      </c>
      <c r="B2834" s="0" t="s">
        <v>3436</v>
      </c>
      <c r="C2834" s="0" t="s">
        <v>589</v>
      </c>
      <c r="D2834" s="0" t="s">
        <v>592</v>
      </c>
      <c r="E2834" s="291" t="n">
        <v>1.49</v>
      </c>
    </row>
    <row r="2835" customFormat="false" ht="15" hidden="false" customHeight="false" outlineLevel="0" collapsed="false">
      <c r="A2835" s="0" t="n">
        <v>37974</v>
      </c>
      <c r="B2835" s="0" t="s">
        <v>3437</v>
      </c>
      <c r="C2835" s="0" t="s">
        <v>589</v>
      </c>
      <c r="D2835" s="0" t="s">
        <v>592</v>
      </c>
      <c r="E2835" s="291" t="n">
        <v>2.22</v>
      </c>
    </row>
    <row r="2836" customFormat="false" ht="15" hidden="false" customHeight="false" outlineLevel="0" collapsed="false">
      <c r="A2836" s="0" t="n">
        <v>37975</v>
      </c>
      <c r="B2836" s="0" t="s">
        <v>3438</v>
      </c>
      <c r="C2836" s="0" t="s">
        <v>589</v>
      </c>
      <c r="D2836" s="0" t="s">
        <v>592</v>
      </c>
      <c r="E2836" s="291" t="n">
        <v>4.51</v>
      </c>
    </row>
    <row r="2837" customFormat="false" ht="15" hidden="false" customHeight="false" outlineLevel="0" collapsed="false">
      <c r="A2837" s="0" t="n">
        <v>37976</v>
      </c>
      <c r="B2837" s="0" t="s">
        <v>3439</v>
      </c>
      <c r="C2837" s="0" t="s">
        <v>589</v>
      </c>
      <c r="D2837" s="0" t="s">
        <v>592</v>
      </c>
      <c r="E2837" s="291" t="n">
        <v>9.26</v>
      </c>
    </row>
    <row r="2838" customFormat="false" ht="15" hidden="false" customHeight="false" outlineLevel="0" collapsed="false">
      <c r="A2838" s="0" t="n">
        <v>37977</v>
      </c>
      <c r="B2838" s="0" t="s">
        <v>3440</v>
      </c>
      <c r="C2838" s="0" t="s">
        <v>589</v>
      </c>
      <c r="D2838" s="0" t="s">
        <v>592</v>
      </c>
      <c r="E2838" s="291" t="n">
        <v>12.73</v>
      </c>
    </row>
    <row r="2839" customFormat="false" ht="15" hidden="false" customHeight="false" outlineLevel="0" collapsed="false">
      <c r="A2839" s="0" t="n">
        <v>37978</v>
      </c>
      <c r="B2839" s="0" t="s">
        <v>3441</v>
      </c>
      <c r="C2839" s="0" t="s">
        <v>589</v>
      </c>
      <c r="D2839" s="0" t="s">
        <v>592</v>
      </c>
      <c r="E2839" s="291" t="n">
        <v>25.81</v>
      </c>
    </row>
    <row r="2840" customFormat="false" ht="15" hidden="false" customHeight="false" outlineLevel="0" collapsed="false">
      <c r="A2840" s="0" t="n">
        <v>37979</v>
      </c>
      <c r="B2840" s="0" t="s">
        <v>3442</v>
      </c>
      <c r="C2840" s="0" t="s">
        <v>589</v>
      </c>
      <c r="D2840" s="0" t="s">
        <v>592</v>
      </c>
      <c r="E2840" s="291" t="n">
        <v>110.88</v>
      </c>
    </row>
    <row r="2841" customFormat="false" ht="15" hidden="false" customHeight="false" outlineLevel="0" collapsed="false">
      <c r="A2841" s="0" t="n">
        <v>37980</v>
      </c>
      <c r="B2841" s="0" t="s">
        <v>3443</v>
      </c>
      <c r="C2841" s="0" t="s">
        <v>589</v>
      </c>
      <c r="D2841" s="0" t="s">
        <v>592</v>
      </c>
      <c r="E2841" s="291" t="n">
        <v>124.61</v>
      </c>
    </row>
    <row r="2842" customFormat="false" ht="15" hidden="false" customHeight="false" outlineLevel="0" collapsed="false">
      <c r="A2842" s="0" t="n">
        <v>36147</v>
      </c>
      <c r="B2842" s="0" t="s">
        <v>3444</v>
      </c>
      <c r="C2842" s="0" t="s">
        <v>1033</v>
      </c>
      <c r="D2842" s="0" t="s">
        <v>590</v>
      </c>
      <c r="E2842" s="291" t="n">
        <v>349.33</v>
      </c>
    </row>
    <row r="2843" customFormat="false" ht="15" hidden="false" customHeight="false" outlineLevel="0" collapsed="false">
      <c r="A2843" s="0" t="n">
        <v>12731</v>
      </c>
      <c r="B2843" s="0" t="s">
        <v>3445</v>
      </c>
      <c r="C2843" s="0" t="s">
        <v>589</v>
      </c>
      <c r="D2843" s="0" t="s">
        <v>592</v>
      </c>
      <c r="E2843" s="291" t="n">
        <v>396.53</v>
      </c>
    </row>
    <row r="2844" customFormat="false" ht="15" hidden="false" customHeight="false" outlineLevel="0" collapsed="false">
      <c r="A2844" s="0" t="n">
        <v>12723</v>
      </c>
      <c r="B2844" s="0" t="s">
        <v>3446</v>
      </c>
      <c r="C2844" s="0" t="s">
        <v>589</v>
      </c>
      <c r="D2844" s="0" t="s">
        <v>592</v>
      </c>
      <c r="E2844" s="291" t="n">
        <v>3.07</v>
      </c>
    </row>
    <row r="2845" customFormat="false" ht="15" hidden="false" customHeight="false" outlineLevel="0" collapsed="false">
      <c r="A2845" s="0" t="n">
        <v>12724</v>
      </c>
      <c r="B2845" s="0" t="s">
        <v>3447</v>
      </c>
      <c r="C2845" s="0" t="s">
        <v>589</v>
      </c>
      <c r="D2845" s="0" t="s">
        <v>592</v>
      </c>
      <c r="E2845" s="291" t="n">
        <v>5.91</v>
      </c>
    </row>
    <row r="2846" customFormat="false" ht="15" hidden="false" customHeight="false" outlineLevel="0" collapsed="false">
      <c r="A2846" s="0" t="n">
        <v>12725</v>
      </c>
      <c r="B2846" s="0" t="s">
        <v>3448</v>
      </c>
      <c r="C2846" s="0" t="s">
        <v>589</v>
      </c>
      <c r="D2846" s="0" t="s">
        <v>592</v>
      </c>
      <c r="E2846" s="291" t="n">
        <v>11.85</v>
      </c>
    </row>
    <row r="2847" customFormat="false" ht="15" hidden="false" customHeight="false" outlineLevel="0" collapsed="false">
      <c r="A2847" s="0" t="n">
        <v>12726</v>
      </c>
      <c r="B2847" s="0" t="s">
        <v>3449</v>
      </c>
      <c r="C2847" s="0" t="s">
        <v>589</v>
      </c>
      <c r="D2847" s="0" t="s">
        <v>592</v>
      </c>
      <c r="E2847" s="291" t="n">
        <v>26.16</v>
      </c>
    </row>
    <row r="2848" customFormat="false" ht="15" hidden="false" customHeight="false" outlineLevel="0" collapsed="false">
      <c r="A2848" s="0" t="n">
        <v>12727</v>
      </c>
      <c r="B2848" s="0" t="s">
        <v>3450</v>
      </c>
      <c r="C2848" s="0" t="s">
        <v>589</v>
      </c>
      <c r="D2848" s="0" t="s">
        <v>592</v>
      </c>
      <c r="E2848" s="291" t="n">
        <v>33.17</v>
      </c>
    </row>
    <row r="2849" customFormat="false" ht="15" hidden="false" customHeight="false" outlineLevel="0" collapsed="false">
      <c r="A2849" s="0" t="n">
        <v>12728</v>
      </c>
      <c r="B2849" s="0" t="s">
        <v>3451</v>
      </c>
      <c r="C2849" s="0" t="s">
        <v>589</v>
      </c>
      <c r="D2849" s="0" t="s">
        <v>592</v>
      </c>
      <c r="E2849" s="291" t="n">
        <v>54.19</v>
      </c>
    </row>
    <row r="2850" customFormat="false" ht="15" hidden="false" customHeight="false" outlineLevel="0" collapsed="false">
      <c r="A2850" s="0" t="n">
        <v>12729</v>
      </c>
      <c r="B2850" s="0" t="s">
        <v>3452</v>
      </c>
      <c r="C2850" s="0" t="s">
        <v>589</v>
      </c>
      <c r="D2850" s="0" t="s">
        <v>592</v>
      </c>
      <c r="E2850" s="291" t="n">
        <v>177.61</v>
      </c>
    </row>
    <row r="2851" customFormat="false" ht="15" hidden="false" customHeight="false" outlineLevel="0" collapsed="false">
      <c r="A2851" s="0" t="n">
        <v>12730</v>
      </c>
      <c r="B2851" s="0" t="s">
        <v>3453</v>
      </c>
      <c r="C2851" s="0" t="s">
        <v>589</v>
      </c>
      <c r="D2851" s="0" t="s">
        <v>592</v>
      </c>
      <c r="E2851" s="291" t="n">
        <v>271.93</v>
      </c>
    </row>
    <row r="2852" customFormat="false" ht="15" hidden="false" customHeight="false" outlineLevel="0" collapsed="false">
      <c r="A2852" s="0" t="n">
        <v>3840</v>
      </c>
      <c r="B2852" s="0" t="s">
        <v>3454</v>
      </c>
      <c r="C2852" s="0" t="s">
        <v>589</v>
      </c>
      <c r="D2852" s="0" t="s">
        <v>592</v>
      </c>
      <c r="E2852" s="291" t="n">
        <v>64.14</v>
      </c>
    </row>
    <row r="2853" customFormat="false" ht="15" hidden="false" customHeight="false" outlineLevel="0" collapsed="false">
      <c r="A2853" s="0" t="n">
        <v>3838</v>
      </c>
      <c r="B2853" s="0" t="s">
        <v>3455</v>
      </c>
      <c r="C2853" s="0" t="s">
        <v>589</v>
      </c>
      <c r="D2853" s="0" t="s">
        <v>592</v>
      </c>
      <c r="E2853" s="291" t="n">
        <v>141.57</v>
      </c>
    </row>
    <row r="2854" customFormat="false" ht="15" hidden="false" customHeight="false" outlineLevel="0" collapsed="false">
      <c r="A2854" s="0" t="n">
        <v>3844</v>
      </c>
      <c r="B2854" s="0" t="s">
        <v>3456</v>
      </c>
      <c r="C2854" s="0" t="s">
        <v>589</v>
      </c>
      <c r="D2854" s="0" t="s">
        <v>592</v>
      </c>
      <c r="E2854" s="291" t="n">
        <v>252.52</v>
      </c>
    </row>
    <row r="2855" customFormat="false" ht="15" hidden="false" customHeight="false" outlineLevel="0" collapsed="false">
      <c r="A2855" s="0" t="n">
        <v>3839</v>
      </c>
      <c r="B2855" s="0" t="s">
        <v>3457</v>
      </c>
      <c r="C2855" s="0" t="s">
        <v>589</v>
      </c>
      <c r="D2855" s="0" t="s">
        <v>592</v>
      </c>
      <c r="E2855" s="291" t="n">
        <v>459.95</v>
      </c>
    </row>
    <row r="2856" customFormat="false" ht="15" hidden="false" customHeight="false" outlineLevel="0" collapsed="false">
      <c r="A2856" s="0" t="n">
        <v>3843</v>
      </c>
      <c r="B2856" s="0" t="s">
        <v>3458</v>
      </c>
      <c r="C2856" s="0" t="s">
        <v>589</v>
      </c>
      <c r="D2856" s="0" t="s">
        <v>592</v>
      </c>
      <c r="E2856" s="291" t="n">
        <v>631.29</v>
      </c>
    </row>
    <row r="2857" customFormat="false" ht="15" hidden="false" customHeight="false" outlineLevel="0" collapsed="false">
      <c r="A2857" s="0" t="n">
        <v>3900</v>
      </c>
      <c r="B2857" s="0" t="s">
        <v>3459</v>
      </c>
      <c r="C2857" s="0" t="s">
        <v>589</v>
      </c>
      <c r="D2857" s="0" t="s">
        <v>590</v>
      </c>
      <c r="E2857" s="291" t="n">
        <v>65.33</v>
      </c>
    </row>
    <row r="2858" customFormat="false" ht="15" hidden="false" customHeight="false" outlineLevel="0" collapsed="false">
      <c r="A2858" s="0" t="n">
        <v>3846</v>
      </c>
      <c r="B2858" s="0" t="s">
        <v>3460</v>
      </c>
      <c r="C2858" s="0" t="s">
        <v>589</v>
      </c>
      <c r="D2858" s="0" t="s">
        <v>590</v>
      </c>
      <c r="E2858" s="291" t="n">
        <v>20.59</v>
      </c>
    </row>
    <row r="2859" customFormat="false" ht="15" hidden="false" customHeight="false" outlineLevel="0" collapsed="false">
      <c r="A2859" s="0" t="n">
        <v>3886</v>
      </c>
      <c r="B2859" s="0" t="s">
        <v>3461</v>
      </c>
      <c r="C2859" s="0" t="s">
        <v>589</v>
      </c>
      <c r="D2859" s="0" t="s">
        <v>590</v>
      </c>
      <c r="E2859" s="291" t="n">
        <v>21.68</v>
      </c>
    </row>
    <row r="2860" customFormat="false" ht="15" hidden="false" customHeight="false" outlineLevel="0" collapsed="false">
      <c r="A2860" s="0" t="n">
        <v>3854</v>
      </c>
      <c r="B2860" s="0" t="s">
        <v>3462</v>
      </c>
      <c r="C2860" s="0" t="s">
        <v>589</v>
      </c>
      <c r="D2860" s="0" t="s">
        <v>590</v>
      </c>
      <c r="E2860" s="291" t="n">
        <v>12.05</v>
      </c>
    </row>
    <row r="2861" customFormat="false" ht="15" hidden="false" customHeight="false" outlineLevel="0" collapsed="false">
      <c r="A2861" s="0" t="n">
        <v>3873</v>
      </c>
      <c r="B2861" s="0" t="s">
        <v>3463</v>
      </c>
      <c r="C2861" s="0" t="s">
        <v>589</v>
      </c>
      <c r="D2861" s="0" t="s">
        <v>590</v>
      </c>
      <c r="E2861" s="291" t="n">
        <v>15.95</v>
      </c>
    </row>
    <row r="2862" customFormat="false" ht="15" hidden="false" customHeight="false" outlineLevel="0" collapsed="false">
      <c r="A2862" s="0" t="n">
        <v>38021</v>
      </c>
      <c r="B2862" s="0" t="s">
        <v>3464</v>
      </c>
      <c r="C2862" s="0" t="s">
        <v>589</v>
      </c>
      <c r="D2862" s="0" t="s">
        <v>590</v>
      </c>
      <c r="E2862" s="291" t="n">
        <v>38.15</v>
      </c>
    </row>
    <row r="2863" customFormat="false" ht="15" hidden="false" customHeight="false" outlineLevel="0" collapsed="false">
      <c r="A2863" s="0" t="n">
        <v>3847</v>
      </c>
      <c r="B2863" s="0" t="s">
        <v>3465</v>
      </c>
      <c r="C2863" s="0" t="s">
        <v>589</v>
      </c>
      <c r="D2863" s="0" t="s">
        <v>590</v>
      </c>
      <c r="E2863" s="291" t="n">
        <v>43.3</v>
      </c>
    </row>
    <row r="2864" customFormat="false" ht="15" hidden="false" customHeight="false" outlineLevel="0" collapsed="false">
      <c r="A2864" s="0" t="n">
        <v>38022</v>
      </c>
      <c r="B2864" s="0" t="s">
        <v>3466</v>
      </c>
      <c r="C2864" s="0" t="s">
        <v>589</v>
      </c>
      <c r="D2864" s="0" t="s">
        <v>590</v>
      </c>
      <c r="E2864" s="291" t="n">
        <v>67.64</v>
      </c>
    </row>
    <row r="2865" customFormat="false" ht="15" hidden="false" customHeight="false" outlineLevel="0" collapsed="false">
      <c r="A2865" s="0" t="n">
        <v>3833</v>
      </c>
      <c r="B2865" s="0" t="s">
        <v>3467</v>
      </c>
      <c r="C2865" s="0" t="s">
        <v>589</v>
      </c>
      <c r="D2865" s="0" t="s">
        <v>592</v>
      </c>
      <c r="E2865" s="291" t="n">
        <v>28.84</v>
      </c>
    </row>
    <row r="2866" customFormat="false" ht="15" hidden="false" customHeight="false" outlineLevel="0" collapsed="false">
      <c r="A2866" s="0" t="n">
        <v>3835</v>
      </c>
      <c r="B2866" s="0" t="s">
        <v>3468</v>
      </c>
      <c r="C2866" s="0" t="s">
        <v>589</v>
      </c>
      <c r="D2866" s="0" t="s">
        <v>592</v>
      </c>
      <c r="E2866" s="291" t="n">
        <v>93.91</v>
      </c>
    </row>
    <row r="2867" customFormat="false" ht="15" hidden="false" customHeight="false" outlineLevel="0" collapsed="false">
      <c r="A2867" s="0" t="n">
        <v>3836</v>
      </c>
      <c r="B2867" s="0" t="s">
        <v>3469</v>
      </c>
      <c r="C2867" s="0" t="s">
        <v>589</v>
      </c>
      <c r="D2867" s="0" t="s">
        <v>592</v>
      </c>
      <c r="E2867" s="291" t="n">
        <v>202.12</v>
      </c>
    </row>
    <row r="2868" customFormat="false" ht="15" hidden="false" customHeight="false" outlineLevel="0" collapsed="false">
      <c r="A2868" s="0" t="n">
        <v>3830</v>
      </c>
      <c r="B2868" s="0" t="s">
        <v>3470</v>
      </c>
      <c r="C2868" s="0" t="s">
        <v>589</v>
      </c>
      <c r="D2868" s="0" t="s">
        <v>592</v>
      </c>
      <c r="E2868" s="291" t="n">
        <v>330.47</v>
      </c>
    </row>
    <row r="2869" customFormat="false" ht="15" hidden="false" customHeight="false" outlineLevel="0" collapsed="false">
      <c r="A2869" s="0" t="n">
        <v>3831</v>
      </c>
      <c r="B2869" s="0" t="s">
        <v>3471</v>
      </c>
      <c r="C2869" s="0" t="s">
        <v>589</v>
      </c>
      <c r="D2869" s="0" t="s">
        <v>592</v>
      </c>
      <c r="E2869" s="291" t="n">
        <v>552.42</v>
      </c>
    </row>
    <row r="2870" customFormat="false" ht="15" hidden="false" customHeight="false" outlineLevel="0" collapsed="false">
      <c r="A2870" s="0" t="n">
        <v>37981</v>
      </c>
      <c r="B2870" s="0" t="s">
        <v>3472</v>
      </c>
      <c r="C2870" s="0" t="s">
        <v>589</v>
      </c>
      <c r="D2870" s="0" t="s">
        <v>592</v>
      </c>
      <c r="E2870" s="291" t="n">
        <v>5.08</v>
      </c>
    </row>
    <row r="2871" customFormat="false" ht="15" hidden="false" customHeight="false" outlineLevel="0" collapsed="false">
      <c r="A2871" s="0" t="n">
        <v>37982</v>
      </c>
      <c r="B2871" s="0" t="s">
        <v>3473</v>
      </c>
      <c r="C2871" s="0" t="s">
        <v>589</v>
      </c>
      <c r="D2871" s="0" t="s">
        <v>592</v>
      </c>
      <c r="E2871" s="291" t="n">
        <v>7.71</v>
      </c>
    </row>
    <row r="2872" customFormat="false" ht="15" hidden="false" customHeight="false" outlineLevel="0" collapsed="false">
      <c r="A2872" s="0" t="n">
        <v>37983</v>
      </c>
      <c r="B2872" s="0" t="s">
        <v>3474</v>
      </c>
      <c r="C2872" s="0" t="s">
        <v>589</v>
      </c>
      <c r="D2872" s="0" t="s">
        <v>592</v>
      </c>
      <c r="E2872" s="291" t="n">
        <v>10.8</v>
      </c>
    </row>
    <row r="2873" customFormat="false" ht="15" hidden="false" customHeight="false" outlineLevel="0" collapsed="false">
      <c r="A2873" s="0" t="n">
        <v>37984</v>
      </c>
      <c r="B2873" s="0" t="s">
        <v>3475</v>
      </c>
      <c r="C2873" s="0" t="s">
        <v>589</v>
      </c>
      <c r="D2873" s="0" t="s">
        <v>592</v>
      </c>
      <c r="E2873" s="291" t="n">
        <v>18.66</v>
      </c>
    </row>
    <row r="2874" customFormat="false" ht="15" hidden="false" customHeight="false" outlineLevel="0" collapsed="false">
      <c r="A2874" s="0" t="n">
        <v>37985</v>
      </c>
      <c r="B2874" s="0" t="s">
        <v>3476</v>
      </c>
      <c r="C2874" s="0" t="s">
        <v>589</v>
      </c>
      <c r="D2874" s="0" t="s">
        <v>592</v>
      </c>
      <c r="E2874" s="291" t="n">
        <v>26.13</v>
      </c>
    </row>
    <row r="2875" customFormat="false" ht="15" hidden="false" customHeight="false" outlineLevel="0" collapsed="false">
      <c r="A2875" s="0" t="n">
        <v>3826</v>
      </c>
      <c r="B2875" s="0" t="s">
        <v>3477</v>
      </c>
      <c r="C2875" s="0" t="s">
        <v>589</v>
      </c>
      <c r="D2875" s="0" t="s">
        <v>592</v>
      </c>
      <c r="E2875" s="291" t="n">
        <v>63.65</v>
      </c>
    </row>
    <row r="2876" customFormat="false" ht="15" hidden="false" customHeight="false" outlineLevel="0" collapsed="false">
      <c r="A2876" s="0" t="n">
        <v>3825</v>
      </c>
      <c r="B2876" s="0" t="s">
        <v>3478</v>
      </c>
      <c r="C2876" s="0" t="s">
        <v>589</v>
      </c>
      <c r="D2876" s="0" t="s">
        <v>592</v>
      </c>
      <c r="E2876" s="291" t="n">
        <v>18.3</v>
      </c>
    </row>
    <row r="2877" customFormat="false" ht="15" hidden="false" customHeight="false" outlineLevel="0" collapsed="false">
      <c r="A2877" s="0" t="n">
        <v>3827</v>
      </c>
      <c r="B2877" s="0" t="s">
        <v>3479</v>
      </c>
      <c r="C2877" s="0" t="s">
        <v>589</v>
      </c>
      <c r="D2877" s="0" t="s">
        <v>592</v>
      </c>
      <c r="E2877" s="291" t="n">
        <v>39.99</v>
      </c>
    </row>
    <row r="2878" customFormat="false" ht="15" hidden="false" customHeight="false" outlineLevel="0" collapsed="false">
      <c r="A2878" s="0" t="n">
        <v>20165</v>
      </c>
      <c r="B2878" s="0" t="s">
        <v>3480</v>
      </c>
      <c r="C2878" s="0" t="s">
        <v>589</v>
      </c>
      <c r="D2878" s="0" t="s">
        <v>590</v>
      </c>
      <c r="E2878" s="291" t="n">
        <v>32.34</v>
      </c>
    </row>
    <row r="2879" customFormat="false" ht="15" hidden="false" customHeight="false" outlineLevel="0" collapsed="false">
      <c r="A2879" s="0" t="n">
        <v>20166</v>
      </c>
      <c r="B2879" s="0" t="s">
        <v>3481</v>
      </c>
      <c r="C2879" s="0" t="s">
        <v>589</v>
      </c>
      <c r="D2879" s="0" t="s">
        <v>590</v>
      </c>
      <c r="E2879" s="291" t="n">
        <v>104.51</v>
      </c>
    </row>
    <row r="2880" customFormat="false" ht="15" hidden="false" customHeight="false" outlineLevel="0" collapsed="false">
      <c r="A2880" s="0" t="n">
        <v>20164</v>
      </c>
      <c r="B2880" s="0" t="s">
        <v>3482</v>
      </c>
      <c r="C2880" s="0" t="s">
        <v>589</v>
      </c>
      <c r="D2880" s="0" t="s">
        <v>590</v>
      </c>
      <c r="E2880" s="291" t="n">
        <v>17.08</v>
      </c>
    </row>
    <row r="2881" customFormat="false" ht="15" hidden="false" customHeight="false" outlineLevel="0" collapsed="false">
      <c r="A2881" s="0" t="n">
        <v>3893</v>
      </c>
      <c r="B2881" s="0" t="s">
        <v>3483</v>
      </c>
      <c r="C2881" s="0" t="s">
        <v>589</v>
      </c>
      <c r="D2881" s="0" t="s">
        <v>590</v>
      </c>
      <c r="E2881" s="291" t="n">
        <v>21.2</v>
      </c>
    </row>
    <row r="2882" customFormat="false" ht="15" hidden="false" customHeight="false" outlineLevel="0" collapsed="false">
      <c r="A2882" s="0" t="n">
        <v>3848</v>
      </c>
      <c r="B2882" s="0" t="s">
        <v>3484</v>
      </c>
      <c r="C2882" s="0" t="s">
        <v>589</v>
      </c>
      <c r="D2882" s="0" t="s">
        <v>590</v>
      </c>
      <c r="E2882" s="291" t="n">
        <v>12.88</v>
      </c>
    </row>
    <row r="2883" customFormat="false" ht="15" hidden="false" customHeight="false" outlineLevel="0" collapsed="false">
      <c r="A2883" s="0" t="n">
        <v>3895</v>
      </c>
      <c r="B2883" s="0" t="s">
        <v>3485</v>
      </c>
      <c r="C2883" s="0" t="s">
        <v>589</v>
      </c>
      <c r="D2883" s="0" t="s">
        <v>590</v>
      </c>
      <c r="E2883" s="291" t="n">
        <v>14.01</v>
      </c>
    </row>
    <row r="2884" customFormat="false" ht="15" hidden="false" customHeight="false" outlineLevel="0" collapsed="false">
      <c r="A2884" s="0" t="n">
        <v>12404</v>
      </c>
      <c r="B2884" s="0" t="s">
        <v>3486</v>
      </c>
      <c r="C2884" s="0" t="s">
        <v>589</v>
      </c>
      <c r="D2884" s="0" t="s">
        <v>592</v>
      </c>
      <c r="E2884" s="291" t="n">
        <v>11.67</v>
      </c>
    </row>
    <row r="2885" customFormat="false" ht="15" hidden="false" customHeight="false" outlineLevel="0" collapsed="false">
      <c r="A2885" s="0" t="n">
        <v>3939</v>
      </c>
      <c r="B2885" s="0" t="s">
        <v>3487</v>
      </c>
      <c r="C2885" s="0" t="s">
        <v>589</v>
      </c>
      <c r="D2885" s="0" t="s">
        <v>592</v>
      </c>
      <c r="E2885" s="291" t="n">
        <v>24.05</v>
      </c>
    </row>
    <row r="2886" customFormat="false" ht="15" hidden="false" customHeight="false" outlineLevel="0" collapsed="false">
      <c r="A2886" s="0" t="n">
        <v>3911</v>
      </c>
      <c r="B2886" s="0" t="s">
        <v>3488</v>
      </c>
      <c r="C2886" s="0" t="s">
        <v>589</v>
      </c>
      <c r="D2886" s="0" t="s">
        <v>592</v>
      </c>
      <c r="E2886" s="291" t="n">
        <v>19.64</v>
      </c>
    </row>
    <row r="2887" customFormat="false" ht="15" hidden="false" customHeight="false" outlineLevel="0" collapsed="false">
      <c r="A2887" s="0" t="n">
        <v>3908</v>
      </c>
      <c r="B2887" s="0" t="s">
        <v>3489</v>
      </c>
      <c r="C2887" s="0" t="s">
        <v>589</v>
      </c>
      <c r="D2887" s="0" t="s">
        <v>592</v>
      </c>
      <c r="E2887" s="291" t="n">
        <v>6.35</v>
      </c>
    </row>
    <row r="2888" customFormat="false" ht="15" hidden="false" customHeight="false" outlineLevel="0" collapsed="false">
      <c r="A2888" s="0" t="n">
        <v>3910</v>
      </c>
      <c r="B2888" s="0" t="s">
        <v>3490</v>
      </c>
      <c r="C2888" s="0" t="s">
        <v>589</v>
      </c>
      <c r="D2888" s="0" t="s">
        <v>592</v>
      </c>
      <c r="E2888" s="291" t="n">
        <v>14.05</v>
      </c>
    </row>
    <row r="2889" customFormat="false" ht="15" hidden="false" customHeight="false" outlineLevel="0" collapsed="false">
      <c r="A2889" s="0" t="n">
        <v>3913</v>
      </c>
      <c r="B2889" s="0" t="s">
        <v>3491</v>
      </c>
      <c r="C2889" s="0" t="s">
        <v>589</v>
      </c>
      <c r="D2889" s="0" t="s">
        <v>592</v>
      </c>
      <c r="E2889" s="291" t="n">
        <v>67.18</v>
      </c>
    </row>
    <row r="2890" customFormat="false" ht="15" hidden="false" customHeight="false" outlineLevel="0" collapsed="false">
      <c r="A2890" s="0" t="n">
        <v>3912</v>
      </c>
      <c r="B2890" s="0" t="s">
        <v>3492</v>
      </c>
      <c r="C2890" s="0" t="s">
        <v>589</v>
      </c>
      <c r="D2890" s="0" t="s">
        <v>592</v>
      </c>
      <c r="E2890" s="291" t="n">
        <v>36.82</v>
      </c>
    </row>
    <row r="2891" customFormat="false" ht="15" hidden="false" customHeight="false" outlineLevel="0" collapsed="false">
      <c r="A2891" s="0" t="n">
        <v>3909</v>
      </c>
      <c r="B2891" s="0" t="s">
        <v>3493</v>
      </c>
      <c r="C2891" s="0" t="s">
        <v>589</v>
      </c>
      <c r="D2891" s="0" t="s">
        <v>592</v>
      </c>
      <c r="E2891" s="291" t="n">
        <v>8.64</v>
      </c>
    </row>
    <row r="2892" customFormat="false" ht="15" hidden="false" customHeight="false" outlineLevel="0" collapsed="false">
      <c r="A2892" s="0" t="n">
        <v>3914</v>
      </c>
      <c r="B2892" s="0" t="s">
        <v>3494</v>
      </c>
      <c r="C2892" s="0" t="s">
        <v>589</v>
      </c>
      <c r="D2892" s="0" t="s">
        <v>592</v>
      </c>
      <c r="E2892" s="291" t="n">
        <v>101.34</v>
      </c>
    </row>
    <row r="2893" customFormat="false" ht="15" hidden="false" customHeight="false" outlineLevel="0" collapsed="false">
      <c r="A2893" s="0" t="n">
        <v>3915</v>
      </c>
      <c r="B2893" s="0" t="s">
        <v>3495</v>
      </c>
      <c r="C2893" s="0" t="s">
        <v>589</v>
      </c>
      <c r="D2893" s="0" t="s">
        <v>592</v>
      </c>
      <c r="E2893" s="291" t="n">
        <v>159.81</v>
      </c>
    </row>
    <row r="2894" customFormat="false" ht="15" hidden="false" customHeight="false" outlineLevel="0" collapsed="false">
      <c r="A2894" s="0" t="n">
        <v>3916</v>
      </c>
      <c r="B2894" s="0" t="s">
        <v>3496</v>
      </c>
      <c r="C2894" s="0" t="s">
        <v>589</v>
      </c>
      <c r="D2894" s="0" t="s">
        <v>592</v>
      </c>
      <c r="E2894" s="291" t="n">
        <v>291.14</v>
      </c>
    </row>
    <row r="2895" customFormat="false" ht="15" hidden="false" customHeight="false" outlineLevel="0" collapsed="false">
      <c r="A2895" s="0" t="n">
        <v>3917</v>
      </c>
      <c r="B2895" s="0" t="s">
        <v>3497</v>
      </c>
      <c r="C2895" s="0" t="s">
        <v>589</v>
      </c>
      <c r="D2895" s="0" t="s">
        <v>592</v>
      </c>
      <c r="E2895" s="291" t="n">
        <v>480.21</v>
      </c>
    </row>
    <row r="2896" customFormat="false" ht="15" hidden="false" customHeight="false" outlineLevel="0" collapsed="false">
      <c r="A2896" s="0" t="n">
        <v>1904</v>
      </c>
      <c r="B2896" s="0" t="s">
        <v>3498</v>
      </c>
      <c r="C2896" s="0" t="s">
        <v>589</v>
      </c>
      <c r="D2896" s="0" t="s">
        <v>590</v>
      </c>
      <c r="E2896" s="291" t="n">
        <v>0.61</v>
      </c>
    </row>
    <row r="2897" customFormat="false" ht="15" hidden="false" customHeight="false" outlineLevel="0" collapsed="false">
      <c r="A2897" s="0" t="n">
        <v>1899</v>
      </c>
      <c r="B2897" s="0" t="s">
        <v>3499</v>
      </c>
      <c r="C2897" s="0" t="s">
        <v>589</v>
      </c>
      <c r="D2897" s="0" t="s">
        <v>590</v>
      </c>
      <c r="E2897" s="291" t="n">
        <v>0.7</v>
      </c>
    </row>
    <row r="2898" customFormat="false" ht="15" hidden="false" customHeight="false" outlineLevel="0" collapsed="false">
      <c r="A2898" s="0" t="n">
        <v>1900</v>
      </c>
      <c r="B2898" s="0" t="s">
        <v>3500</v>
      </c>
      <c r="C2898" s="0" t="s">
        <v>589</v>
      </c>
      <c r="D2898" s="0" t="s">
        <v>590</v>
      </c>
      <c r="E2898" s="291" t="n">
        <v>1.13</v>
      </c>
    </row>
    <row r="2899" customFormat="false" ht="15" hidden="false" customHeight="false" outlineLevel="0" collapsed="false">
      <c r="A2899" s="0" t="n">
        <v>12407</v>
      </c>
      <c r="B2899" s="0" t="s">
        <v>3501</v>
      </c>
      <c r="C2899" s="0" t="s">
        <v>589</v>
      </c>
      <c r="D2899" s="0" t="s">
        <v>592</v>
      </c>
      <c r="E2899" s="291" t="n">
        <v>36.35</v>
      </c>
    </row>
    <row r="2900" customFormat="false" ht="15" hidden="false" customHeight="false" outlineLevel="0" collapsed="false">
      <c r="A2900" s="0" t="n">
        <v>12408</v>
      </c>
      <c r="B2900" s="0" t="s">
        <v>3502</v>
      </c>
      <c r="C2900" s="0" t="s">
        <v>589</v>
      </c>
      <c r="D2900" s="0" t="s">
        <v>592</v>
      </c>
      <c r="E2900" s="291" t="n">
        <v>20.52</v>
      </c>
    </row>
    <row r="2901" customFormat="false" ht="15" hidden="false" customHeight="false" outlineLevel="0" collapsed="false">
      <c r="A2901" s="0" t="n">
        <v>12409</v>
      </c>
      <c r="B2901" s="0" t="s">
        <v>3503</v>
      </c>
      <c r="C2901" s="0" t="s">
        <v>589</v>
      </c>
      <c r="D2901" s="0" t="s">
        <v>592</v>
      </c>
      <c r="E2901" s="291" t="n">
        <v>20.52</v>
      </c>
    </row>
    <row r="2902" customFormat="false" ht="15" hidden="false" customHeight="false" outlineLevel="0" collapsed="false">
      <c r="A2902" s="0" t="n">
        <v>12410</v>
      </c>
      <c r="B2902" s="0" t="s">
        <v>3504</v>
      </c>
      <c r="C2902" s="0" t="s">
        <v>589</v>
      </c>
      <c r="D2902" s="0" t="s">
        <v>592</v>
      </c>
      <c r="E2902" s="291" t="n">
        <v>14.13</v>
      </c>
    </row>
    <row r="2903" customFormat="false" ht="15" hidden="false" customHeight="false" outlineLevel="0" collapsed="false">
      <c r="A2903" s="0" t="n">
        <v>3936</v>
      </c>
      <c r="B2903" s="0" t="s">
        <v>3505</v>
      </c>
      <c r="C2903" s="0" t="s">
        <v>589</v>
      </c>
      <c r="D2903" s="0" t="s">
        <v>592</v>
      </c>
      <c r="E2903" s="291" t="n">
        <v>25.54</v>
      </c>
    </row>
    <row r="2904" customFormat="false" ht="15" hidden="false" customHeight="false" outlineLevel="0" collapsed="false">
      <c r="A2904" s="0" t="n">
        <v>3922</v>
      </c>
      <c r="B2904" s="0" t="s">
        <v>3506</v>
      </c>
      <c r="C2904" s="0" t="s">
        <v>589</v>
      </c>
      <c r="D2904" s="0" t="s">
        <v>592</v>
      </c>
      <c r="E2904" s="291" t="n">
        <v>23.49</v>
      </c>
    </row>
    <row r="2905" customFormat="false" ht="15" hidden="false" customHeight="false" outlineLevel="0" collapsed="false">
      <c r="A2905" s="0" t="n">
        <v>3924</v>
      </c>
      <c r="B2905" s="0" t="s">
        <v>3507</v>
      </c>
      <c r="C2905" s="0" t="s">
        <v>589</v>
      </c>
      <c r="D2905" s="0" t="s">
        <v>592</v>
      </c>
      <c r="E2905" s="291" t="n">
        <v>25.54</v>
      </c>
    </row>
    <row r="2906" customFormat="false" ht="15" hidden="false" customHeight="false" outlineLevel="0" collapsed="false">
      <c r="A2906" s="0" t="n">
        <v>3923</v>
      </c>
      <c r="B2906" s="0" t="s">
        <v>3508</v>
      </c>
      <c r="C2906" s="0" t="s">
        <v>589</v>
      </c>
      <c r="D2906" s="0" t="s">
        <v>592</v>
      </c>
      <c r="E2906" s="291" t="n">
        <v>25.54</v>
      </c>
    </row>
    <row r="2907" customFormat="false" ht="15" hidden="false" customHeight="false" outlineLevel="0" collapsed="false">
      <c r="A2907" s="0" t="n">
        <v>3937</v>
      </c>
      <c r="B2907" s="0" t="s">
        <v>3509</v>
      </c>
      <c r="C2907" s="0" t="s">
        <v>589</v>
      </c>
      <c r="D2907" s="0" t="s">
        <v>592</v>
      </c>
      <c r="E2907" s="291" t="n">
        <v>21.07</v>
      </c>
    </row>
    <row r="2908" customFormat="false" ht="15" hidden="false" customHeight="false" outlineLevel="0" collapsed="false">
      <c r="A2908" s="0" t="n">
        <v>3921</v>
      </c>
      <c r="B2908" s="0" t="s">
        <v>3510</v>
      </c>
      <c r="C2908" s="0" t="s">
        <v>589</v>
      </c>
      <c r="D2908" s="0" t="s">
        <v>592</v>
      </c>
      <c r="E2908" s="291" t="n">
        <v>21.08</v>
      </c>
    </row>
    <row r="2909" customFormat="false" ht="15" hidden="false" customHeight="false" outlineLevel="0" collapsed="false">
      <c r="A2909" s="0" t="n">
        <v>3920</v>
      </c>
      <c r="B2909" s="0" t="s">
        <v>3511</v>
      </c>
      <c r="C2909" s="0" t="s">
        <v>589</v>
      </c>
      <c r="D2909" s="0" t="s">
        <v>592</v>
      </c>
      <c r="E2909" s="291" t="n">
        <v>21.07</v>
      </c>
    </row>
    <row r="2910" customFormat="false" ht="15" hidden="false" customHeight="false" outlineLevel="0" collapsed="false">
      <c r="A2910" s="0" t="n">
        <v>3938</v>
      </c>
      <c r="B2910" s="0" t="s">
        <v>3512</v>
      </c>
      <c r="C2910" s="0" t="s">
        <v>589</v>
      </c>
      <c r="D2910" s="0" t="s">
        <v>592</v>
      </c>
      <c r="E2910" s="291" t="n">
        <v>13.89</v>
      </c>
    </row>
    <row r="2911" customFormat="false" ht="15" hidden="false" customHeight="false" outlineLevel="0" collapsed="false">
      <c r="A2911" s="0" t="n">
        <v>3919</v>
      </c>
      <c r="B2911" s="0" t="s">
        <v>3513</v>
      </c>
      <c r="C2911" s="0" t="s">
        <v>589</v>
      </c>
      <c r="D2911" s="0" t="s">
        <v>592</v>
      </c>
      <c r="E2911" s="291" t="n">
        <v>14.16</v>
      </c>
    </row>
    <row r="2912" customFormat="false" ht="15" hidden="false" customHeight="false" outlineLevel="0" collapsed="false">
      <c r="A2912" s="0" t="n">
        <v>3927</v>
      </c>
      <c r="B2912" s="0" t="s">
        <v>3514</v>
      </c>
      <c r="C2912" s="0" t="s">
        <v>589</v>
      </c>
      <c r="D2912" s="0" t="s">
        <v>592</v>
      </c>
      <c r="E2912" s="291" t="n">
        <v>71.73</v>
      </c>
    </row>
    <row r="2913" customFormat="false" ht="15" hidden="false" customHeight="false" outlineLevel="0" collapsed="false">
      <c r="A2913" s="0" t="n">
        <v>3928</v>
      </c>
      <c r="B2913" s="0" t="s">
        <v>3515</v>
      </c>
      <c r="C2913" s="0" t="s">
        <v>589</v>
      </c>
      <c r="D2913" s="0" t="s">
        <v>592</v>
      </c>
      <c r="E2913" s="291" t="n">
        <v>71.73</v>
      </c>
    </row>
    <row r="2914" customFormat="false" ht="15" hidden="false" customHeight="false" outlineLevel="0" collapsed="false">
      <c r="A2914" s="0" t="n">
        <v>3926</v>
      </c>
      <c r="B2914" s="0" t="s">
        <v>3516</v>
      </c>
      <c r="C2914" s="0" t="s">
        <v>589</v>
      </c>
      <c r="D2914" s="0" t="s">
        <v>592</v>
      </c>
      <c r="E2914" s="291" t="n">
        <v>40.89</v>
      </c>
    </row>
    <row r="2915" customFormat="false" ht="15" hidden="false" customHeight="false" outlineLevel="0" collapsed="false">
      <c r="A2915" s="0" t="n">
        <v>3935</v>
      </c>
      <c r="B2915" s="0" t="s">
        <v>3517</v>
      </c>
      <c r="C2915" s="0" t="s">
        <v>589</v>
      </c>
      <c r="D2915" s="0" t="s">
        <v>592</v>
      </c>
      <c r="E2915" s="291" t="n">
        <v>40.89</v>
      </c>
    </row>
    <row r="2916" customFormat="false" ht="15" hidden="false" customHeight="false" outlineLevel="0" collapsed="false">
      <c r="A2916" s="0" t="n">
        <v>3925</v>
      </c>
      <c r="B2916" s="0" t="s">
        <v>3518</v>
      </c>
      <c r="C2916" s="0" t="s">
        <v>589</v>
      </c>
      <c r="D2916" s="0" t="s">
        <v>592</v>
      </c>
      <c r="E2916" s="291" t="n">
        <v>40.89</v>
      </c>
    </row>
    <row r="2917" customFormat="false" ht="15" hidden="false" customHeight="false" outlineLevel="0" collapsed="false">
      <c r="A2917" s="0" t="n">
        <v>12406</v>
      </c>
      <c r="B2917" s="0" t="s">
        <v>3519</v>
      </c>
      <c r="C2917" s="0" t="s">
        <v>589</v>
      </c>
      <c r="D2917" s="0" t="s">
        <v>592</v>
      </c>
      <c r="E2917" s="291" t="n">
        <v>10.04</v>
      </c>
    </row>
    <row r="2918" customFormat="false" ht="15" hidden="false" customHeight="false" outlineLevel="0" collapsed="false">
      <c r="A2918" s="0" t="n">
        <v>3929</v>
      </c>
      <c r="B2918" s="0" t="s">
        <v>3520</v>
      </c>
      <c r="C2918" s="0" t="s">
        <v>589</v>
      </c>
      <c r="D2918" s="0" t="s">
        <v>592</v>
      </c>
      <c r="E2918" s="291" t="n">
        <v>109.28</v>
      </c>
    </row>
    <row r="2919" customFormat="false" ht="15" hidden="false" customHeight="false" outlineLevel="0" collapsed="false">
      <c r="A2919" s="0" t="n">
        <v>3931</v>
      </c>
      <c r="B2919" s="0" t="s">
        <v>3521</v>
      </c>
      <c r="C2919" s="0" t="s">
        <v>589</v>
      </c>
      <c r="D2919" s="0" t="s">
        <v>592</v>
      </c>
      <c r="E2919" s="291" t="n">
        <v>109.28</v>
      </c>
    </row>
    <row r="2920" customFormat="false" ht="15" hidden="false" customHeight="false" outlineLevel="0" collapsed="false">
      <c r="A2920" s="0" t="n">
        <v>3930</v>
      </c>
      <c r="B2920" s="0" t="s">
        <v>3522</v>
      </c>
      <c r="C2920" s="0" t="s">
        <v>589</v>
      </c>
      <c r="D2920" s="0" t="s">
        <v>592</v>
      </c>
      <c r="E2920" s="291" t="n">
        <v>109.28</v>
      </c>
    </row>
    <row r="2921" customFormat="false" ht="15" hidden="false" customHeight="false" outlineLevel="0" collapsed="false">
      <c r="A2921" s="0" t="n">
        <v>3932</v>
      </c>
      <c r="B2921" s="0" t="s">
        <v>3523</v>
      </c>
      <c r="C2921" s="0" t="s">
        <v>589</v>
      </c>
      <c r="D2921" s="0" t="s">
        <v>592</v>
      </c>
      <c r="E2921" s="291" t="n">
        <v>188.71</v>
      </c>
    </row>
    <row r="2922" customFormat="false" ht="15" hidden="false" customHeight="false" outlineLevel="0" collapsed="false">
      <c r="A2922" s="0" t="n">
        <v>3933</v>
      </c>
      <c r="B2922" s="0" t="s">
        <v>3524</v>
      </c>
      <c r="C2922" s="0" t="s">
        <v>589</v>
      </c>
      <c r="D2922" s="0" t="s">
        <v>592</v>
      </c>
      <c r="E2922" s="291" t="n">
        <v>188.71</v>
      </c>
    </row>
    <row r="2923" customFormat="false" ht="15" hidden="false" customHeight="false" outlineLevel="0" collapsed="false">
      <c r="A2923" s="0" t="n">
        <v>3934</v>
      </c>
      <c r="B2923" s="0" t="s">
        <v>3525</v>
      </c>
      <c r="C2923" s="0" t="s">
        <v>589</v>
      </c>
      <c r="D2923" s="0" t="s">
        <v>592</v>
      </c>
      <c r="E2923" s="291" t="n">
        <v>188.71</v>
      </c>
    </row>
    <row r="2924" customFormat="false" ht="15" hidden="false" customHeight="false" outlineLevel="0" collapsed="false">
      <c r="A2924" s="0" t="n">
        <v>40355</v>
      </c>
      <c r="B2924" s="0" t="s">
        <v>3526</v>
      </c>
      <c r="C2924" s="0" t="s">
        <v>589</v>
      </c>
      <c r="D2924" s="0" t="s">
        <v>592</v>
      </c>
      <c r="E2924" s="291" t="n">
        <v>13.56</v>
      </c>
    </row>
    <row r="2925" customFormat="false" ht="15" hidden="false" customHeight="false" outlineLevel="0" collapsed="false">
      <c r="A2925" s="0" t="n">
        <v>40364</v>
      </c>
      <c r="B2925" s="0" t="s">
        <v>3527</v>
      </c>
      <c r="C2925" s="0" t="s">
        <v>589</v>
      </c>
      <c r="D2925" s="0" t="s">
        <v>592</v>
      </c>
      <c r="E2925" s="291" t="n">
        <v>63.51</v>
      </c>
    </row>
    <row r="2926" customFormat="false" ht="15" hidden="false" customHeight="false" outlineLevel="0" collapsed="false">
      <c r="A2926" s="0" t="n">
        <v>40361</v>
      </c>
      <c r="B2926" s="0" t="s">
        <v>3528</v>
      </c>
      <c r="C2926" s="0" t="s">
        <v>589</v>
      </c>
      <c r="D2926" s="0" t="s">
        <v>592</v>
      </c>
      <c r="E2926" s="291" t="n">
        <v>49.66</v>
      </c>
    </row>
    <row r="2927" customFormat="false" ht="15" hidden="false" customHeight="false" outlineLevel="0" collapsed="false">
      <c r="A2927" s="0" t="n">
        <v>40358</v>
      </c>
      <c r="B2927" s="0" t="s">
        <v>3529</v>
      </c>
      <c r="C2927" s="0" t="s">
        <v>589</v>
      </c>
      <c r="D2927" s="0" t="s">
        <v>592</v>
      </c>
      <c r="E2927" s="291" t="n">
        <v>18.93</v>
      </c>
    </row>
    <row r="2928" customFormat="false" ht="15" hidden="false" customHeight="false" outlineLevel="0" collapsed="false">
      <c r="A2928" s="0" t="n">
        <v>40370</v>
      </c>
      <c r="B2928" s="0" t="s">
        <v>3530</v>
      </c>
      <c r="C2928" s="0" t="s">
        <v>589</v>
      </c>
      <c r="D2928" s="0" t="s">
        <v>592</v>
      </c>
      <c r="E2928" s="291" t="n">
        <v>201.53</v>
      </c>
    </row>
    <row r="2929" customFormat="false" ht="15" hidden="false" customHeight="false" outlineLevel="0" collapsed="false">
      <c r="A2929" s="0" t="n">
        <v>40367</v>
      </c>
      <c r="B2929" s="0" t="s">
        <v>3531</v>
      </c>
      <c r="C2929" s="0" t="s">
        <v>589</v>
      </c>
      <c r="D2929" s="0" t="s">
        <v>592</v>
      </c>
      <c r="E2929" s="291" t="n">
        <v>100.16</v>
      </c>
    </row>
    <row r="2930" customFormat="false" ht="15" hidden="false" customHeight="false" outlineLevel="0" collapsed="false">
      <c r="A2930" s="0" t="n">
        <v>40373</v>
      </c>
      <c r="B2930" s="0" t="s">
        <v>3532</v>
      </c>
      <c r="C2930" s="0" t="s">
        <v>589</v>
      </c>
      <c r="D2930" s="0" t="s">
        <v>592</v>
      </c>
      <c r="E2930" s="291" t="n">
        <v>272.52</v>
      </c>
    </row>
    <row r="2931" customFormat="false" ht="15" hidden="false" customHeight="false" outlineLevel="0" collapsed="false">
      <c r="A2931" s="0" t="n">
        <v>38947</v>
      </c>
      <c r="B2931" s="0" t="s">
        <v>3533</v>
      </c>
      <c r="C2931" s="0" t="s">
        <v>589</v>
      </c>
      <c r="D2931" s="0" t="s">
        <v>592</v>
      </c>
      <c r="E2931" s="291" t="n">
        <v>6.28</v>
      </c>
    </row>
    <row r="2932" customFormat="false" ht="15" hidden="false" customHeight="false" outlineLevel="0" collapsed="false">
      <c r="A2932" s="0" t="n">
        <v>38948</v>
      </c>
      <c r="B2932" s="0" t="s">
        <v>3534</v>
      </c>
      <c r="C2932" s="0" t="s">
        <v>589</v>
      </c>
      <c r="D2932" s="0" t="s">
        <v>592</v>
      </c>
      <c r="E2932" s="291" t="n">
        <v>10.02</v>
      </c>
    </row>
    <row r="2933" customFormat="false" ht="15" hidden="false" customHeight="false" outlineLevel="0" collapsed="false">
      <c r="A2933" s="0" t="n">
        <v>38949</v>
      </c>
      <c r="B2933" s="0" t="s">
        <v>3535</v>
      </c>
      <c r="C2933" s="0" t="s">
        <v>589</v>
      </c>
      <c r="D2933" s="0" t="s">
        <v>592</v>
      </c>
      <c r="E2933" s="291" t="n">
        <v>11.11</v>
      </c>
    </row>
    <row r="2934" customFormat="false" ht="15" hidden="false" customHeight="false" outlineLevel="0" collapsed="false">
      <c r="A2934" s="0" t="n">
        <v>38951</v>
      </c>
      <c r="B2934" s="0" t="s">
        <v>3536</v>
      </c>
      <c r="C2934" s="0" t="s">
        <v>589</v>
      </c>
      <c r="D2934" s="0" t="s">
        <v>592</v>
      </c>
      <c r="E2934" s="291" t="n">
        <v>17.58</v>
      </c>
    </row>
    <row r="2935" customFormat="false" ht="15" hidden="false" customHeight="false" outlineLevel="0" collapsed="false">
      <c r="A2935" s="0" t="n">
        <v>39312</v>
      </c>
      <c r="B2935" s="0" t="s">
        <v>3537</v>
      </c>
      <c r="C2935" s="0" t="s">
        <v>589</v>
      </c>
      <c r="D2935" s="0" t="s">
        <v>592</v>
      </c>
      <c r="E2935" s="291" t="n">
        <v>13.63</v>
      </c>
    </row>
    <row r="2936" customFormat="false" ht="15" hidden="false" customHeight="false" outlineLevel="0" collapsed="false">
      <c r="A2936" s="0" t="n">
        <v>39313</v>
      </c>
      <c r="B2936" s="0" t="s">
        <v>3538</v>
      </c>
      <c r="C2936" s="0" t="s">
        <v>589</v>
      </c>
      <c r="D2936" s="0" t="s">
        <v>592</v>
      </c>
      <c r="E2936" s="291" t="n">
        <v>17.79</v>
      </c>
    </row>
    <row r="2937" customFormat="false" ht="15" hidden="false" customHeight="false" outlineLevel="0" collapsed="false">
      <c r="A2937" s="0" t="n">
        <v>38950</v>
      </c>
      <c r="B2937" s="0" t="s">
        <v>3539</v>
      </c>
      <c r="C2937" s="0" t="s">
        <v>589</v>
      </c>
      <c r="D2937" s="0" t="s">
        <v>592</v>
      </c>
      <c r="E2937" s="291" t="n">
        <v>26.78</v>
      </c>
    </row>
    <row r="2938" customFormat="false" ht="15" hidden="false" customHeight="false" outlineLevel="0" collapsed="false">
      <c r="A2938" s="0" t="n">
        <v>39314</v>
      </c>
      <c r="B2938" s="0" t="s">
        <v>3540</v>
      </c>
      <c r="C2938" s="0" t="s">
        <v>589</v>
      </c>
      <c r="D2938" s="0" t="s">
        <v>592</v>
      </c>
      <c r="E2938" s="291" t="n">
        <v>28.26</v>
      </c>
    </row>
    <row r="2939" customFormat="false" ht="15" hidden="false" customHeight="false" outlineLevel="0" collapsed="false">
      <c r="A2939" s="0" t="n">
        <v>3907</v>
      </c>
      <c r="B2939" s="0" t="s">
        <v>3541</v>
      </c>
      <c r="C2939" s="0" t="s">
        <v>589</v>
      </c>
      <c r="D2939" s="0" t="s">
        <v>590</v>
      </c>
      <c r="E2939" s="291" t="n">
        <v>6.76</v>
      </c>
    </row>
    <row r="2940" customFormat="false" ht="15" hidden="false" customHeight="false" outlineLevel="0" collapsed="false">
      <c r="A2940" s="0" t="n">
        <v>3889</v>
      </c>
      <c r="B2940" s="0" t="s">
        <v>3542</v>
      </c>
      <c r="C2940" s="0" t="s">
        <v>589</v>
      </c>
      <c r="D2940" s="0" t="s">
        <v>590</v>
      </c>
      <c r="E2940" s="291" t="n">
        <v>5.17</v>
      </c>
    </row>
    <row r="2941" customFormat="false" ht="15" hidden="false" customHeight="false" outlineLevel="0" collapsed="false">
      <c r="A2941" s="0" t="n">
        <v>3868</v>
      </c>
      <c r="B2941" s="0" t="s">
        <v>3543</v>
      </c>
      <c r="C2941" s="0" t="s">
        <v>589</v>
      </c>
      <c r="D2941" s="0" t="s">
        <v>590</v>
      </c>
      <c r="E2941" s="291" t="n">
        <v>2.01</v>
      </c>
    </row>
    <row r="2942" customFormat="false" ht="15" hidden="false" customHeight="false" outlineLevel="0" collapsed="false">
      <c r="A2942" s="0" t="n">
        <v>3869</v>
      </c>
      <c r="B2942" s="0" t="s">
        <v>3544</v>
      </c>
      <c r="C2942" s="0" t="s">
        <v>589</v>
      </c>
      <c r="D2942" s="0" t="s">
        <v>590</v>
      </c>
      <c r="E2942" s="291" t="n">
        <v>5.75</v>
      </c>
    </row>
    <row r="2943" customFormat="false" ht="15" hidden="false" customHeight="false" outlineLevel="0" collapsed="false">
      <c r="A2943" s="0" t="n">
        <v>3872</v>
      </c>
      <c r="B2943" s="0" t="s">
        <v>3545</v>
      </c>
      <c r="C2943" s="0" t="s">
        <v>589</v>
      </c>
      <c r="D2943" s="0" t="s">
        <v>590</v>
      </c>
      <c r="E2943" s="291" t="n">
        <v>6.98</v>
      </c>
    </row>
    <row r="2944" customFormat="false" ht="15" hidden="false" customHeight="false" outlineLevel="0" collapsed="false">
      <c r="A2944" s="0" t="n">
        <v>3850</v>
      </c>
      <c r="B2944" s="0" t="s">
        <v>3546</v>
      </c>
      <c r="C2944" s="0" t="s">
        <v>589</v>
      </c>
      <c r="D2944" s="0" t="s">
        <v>590</v>
      </c>
      <c r="E2944" s="291" t="n">
        <v>17.99</v>
      </c>
    </row>
    <row r="2945" customFormat="false" ht="15" hidden="false" customHeight="false" outlineLevel="0" collapsed="false">
      <c r="A2945" s="0" t="n">
        <v>38023</v>
      </c>
      <c r="B2945" s="0" t="s">
        <v>3547</v>
      </c>
      <c r="C2945" s="0" t="s">
        <v>589</v>
      </c>
      <c r="D2945" s="0" t="s">
        <v>590</v>
      </c>
      <c r="E2945" s="291" t="n">
        <v>7.59</v>
      </c>
    </row>
    <row r="2946" customFormat="false" ht="15" hidden="false" customHeight="false" outlineLevel="0" collapsed="false">
      <c r="A2946" s="0" t="n">
        <v>37986</v>
      </c>
      <c r="B2946" s="0" t="s">
        <v>3548</v>
      </c>
      <c r="C2946" s="0" t="s">
        <v>589</v>
      </c>
      <c r="D2946" s="0" t="s">
        <v>592</v>
      </c>
      <c r="E2946" s="291" t="n">
        <v>1.74</v>
      </c>
    </row>
    <row r="2947" customFormat="false" ht="15" hidden="false" customHeight="false" outlineLevel="0" collapsed="false">
      <c r="A2947" s="0" t="n">
        <v>37987</v>
      </c>
      <c r="B2947" s="0" t="s">
        <v>3549</v>
      </c>
      <c r="C2947" s="0" t="s">
        <v>589</v>
      </c>
      <c r="D2947" s="0" t="s">
        <v>592</v>
      </c>
      <c r="E2947" s="291" t="n">
        <v>130.4</v>
      </c>
    </row>
    <row r="2948" customFormat="false" ht="15" hidden="false" customHeight="false" outlineLevel="0" collapsed="false">
      <c r="A2948" s="0" t="n">
        <v>37988</v>
      </c>
      <c r="B2948" s="0" t="s">
        <v>3550</v>
      </c>
      <c r="C2948" s="0" t="s">
        <v>589</v>
      </c>
      <c r="D2948" s="0" t="s">
        <v>592</v>
      </c>
      <c r="E2948" s="291" t="n">
        <v>212.7</v>
      </c>
    </row>
    <row r="2949" customFormat="false" ht="15" hidden="false" customHeight="false" outlineLevel="0" collapsed="false">
      <c r="A2949" s="0" t="n">
        <v>21120</v>
      </c>
      <c r="B2949" s="0" t="s">
        <v>3551</v>
      </c>
      <c r="C2949" s="0" t="s">
        <v>589</v>
      </c>
      <c r="D2949" s="0" t="s">
        <v>592</v>
      </c>
      <c r="E2949" s="291" t="n">
        <v>10.6</v>
      </c>
    </row>
    <row r="2950" customFormat="false" ht="15" hidden="false" customHeight="false" outlineLevel="0" collapsed="false">
      <c r="A2950" s="0" t="n">
        <v>39318</v>
      </c>
      <c r="B2950" s="0" t="s">
        <v>3552</v>
      </c>
      <c r="C2950" s="0" t="s">
        <v>589</v>
      </c>
      <c r="D2950" s="0" t="s">
        <v>592</v>
      </c>
      <c r="E2950" s="291" t="n">
        <v>8.74</v>
      </c>
    </row>
    <row r="2951" customFormat="false" ht="15" hidden="false" customHeight="false" outlineLevel="0" collapsed="false">
      <c r="A2951" s="0" t="n">
        <v>20162</v>
      </c>
      <c r="B2951" s="0" t="s">
        <v>3553</v>
      </c>
      <c r="C2951" s="0" t="s">
        <v>589</v>
      </c>
      <c r="D2951" s="0" t="s">
        <v>590</v>
      </c>
      <c r="E2951" s="291" t="n">
        <v>22.46</v>
      </c>
    </row>
    <row r="2952" customFormat="false" ht="15" hidden="false" customHeight="false" outlineLevel="0" collapsed="false">
      <c r="A2952" s="0" t="n">
        <v>40366</v>
      </c>
      <c r="B2952" s="0" t="s">
        <v>3554</v>
      </c>
      <c r="C2952" s="0" t="s">
        <v>589</v>
      </c>
      <c r="D2952" s="0" t="s">
        <v>592</v>
      </c>
      <c r="E2952" s="291" t="n">
        <v>49.54</v>
      </c>
    </row>
    <row r="2953" customFormat="false" ht="15" hidden="false" customHeight="false" outlineLevel="0" collapsed="false">
      <c r="A2953" s="0" t="n">
        <v>40363</v>
      </c>
      <c r="B2953" s="0" t="s">
        <v>3555</v>
      </c>
      <c r="C2953" s="0" t="s">
        <v>589</v>
      </c>
      <c r="D2953" s="0" t="s">
        <v>592</v>
      </c>
      <c r="E2953" s="291" t="n">
        <v>38.75</v>
      </c>
    </row>
    <row r="2954" customFormat="false" ht="15" hidden="false" customHeight="false" outlineLevel="0" collapsed="false">
      <c r="A2954" s="0" t="n">
        <v>40354</v>
      </c>
      <c r="B2954" s="0" t="s">
        <v>3556</v>
      </c>
      <c r="C2954" s="0" t="s">
        <v>589</v>
      </c>
      <c r="D2954" s="0" t="s">
        <v>592</v>
      </c>
      <c r="E2954" s="291" t="n">
        <v>16.87</v>
      </c>
    </row>
    <row r="2955" customFormat="false" ht="15" hidden="false" customHeight="false" outlineLevel="0" collapsed="false">
      <c r="A2955" s="0" t="n">
        <v>40360</v>
      </c>
      <c r="B2955" s="0" t="s">
        <v>3557</v>
      </c>
      <c r="C2955" s="0" t="s">
        <v>589</v>
      </c>
      <c r="D2955" s="0" t="s">
        <v>592</v>
      </c>
      <c r="E2955" s="291" t="n">
        <v>25.4</v>
      </c>
    </row>
    <row r="2956" customFormat="false" ht="15" hidden="false" customHeight="false" outlineLevel="0" collapsed="false">
      <c r="A2956" s="0" t="n">
        <v>40372</v>
      </c>
      <c r="B2956" s="0" t="s">
        <v>3558</v>
      </c>
      <c r="C2956" s="0" t="s">
        <v>589</v>
      </c>
      <c r="D2956" s="0" t="s">
        <v>592</v>
      </c>
      <c r="E2956" s="291" t="n">
        <v>156.88</v>
      </c>
    </row>
    <row r="2957" customFormat="false" ht="15" hidden="false" customHeight="false" outlineLevel="0" collapsed="false">
      <c r="A2957" s="0" t="n">
        <v>40369</v>
      </c>
      <c r="B2957" s="0" t="s">
        <v>3559</v>
      </c>
      <c r="C2957" s="0" t="s">
        <v>589</v>
      </c>
      <c r="D2957" s="0" t="s">
        <v>592</v>
      </c>
      <c r="E2957" s="291" t="n">
        <v>78.08</v>
      </c>
    </row>
    <row r="2958" customFormat="false" ht="15" hidden="false" customHeight="false" outlineLevel="0" collapsed="false">
      <c r="A2958" s="0" t="n">
        <v>40357</v>
      </c>
      <c r="B2958" s="0" t="s">
        <v>3560</v>
      </c>
      <c r="C2958" s="0" t="s">
        <v>589</v>
      </c>
      <c r="D2958" s="0" t="s">
        <v>592</v>
      </c>
      <c r="E2958" s="291" t="n">
        <v>18.93</v>
      </c>
    </row>
    <row r="2959" customFormat="false" ht="15" hidden="false" customHeight="false" outlineLevel="0" collapsed="false">
      <c r="A2959" s="0" t="n">
        <v>40375</v>
      </c>
      <c r="B2959" s="0" t="s">
        <v>3561</v>
      </c>
      <c r="C2959" s="0" t="s">
        <v>589</v>
      </c>
      <c r="D2959" s="0" t="s">
        <v>592</v>
      </c>
      <c r="E2959" s="291" t="n">
        <v>212.37</v>
      </c>
    </row>
    <row r="2960" customFormat="false" ht="15" hidden="false" customHeight="false" outlineLevel="0" collapsed="false">
      <c r="A2960" s="0" t="n">
        <v>1893</v>
      </c>
      <c r="B2960" s="0" t="s">
        <v>3562</v>
      </c>
      <c r="C2960" s="0" t="s">
        <v>589</v>
      </c>
      <c r="D2960" s="0" t="s">
        <v>590</v>
      </c>
      <c r="E2960" s="291" t="n">
        <v>2.33</v>
      </c>
    </row>
    <row r="2961" customFormat="false" ht="15" hidden="false" customHeight="false" outlineLevel="0" collapsed="false">
      <c r="A2961" s="0" t="n">
        <v>1902</v>
      </c>
      <c r="B2961" s="0" t="s">
        <v>3563</v>
      </c>
      <c r="C2961" s="0" t="s">
        <v>589</v>
      </c>
      <c r="D2961" s="0" t="s">
        <v>590</v>
      </c>
      <c r="E2961" s="291" t="n">
        <v>1.69</v>
      </c>
    </row>
    <row r="2962" customFormat="false" ht="15" hidden="false" customHeight="false" outlineLevel="0" collapsed="false">
      <c r="A2962" s="0" t="n">
        <v>1901</v>
      </c>
      <c r="B2962" s="0" t="s">
        <v>3564</v>
      </c>
      <c r="C2962" s="0" t="s">
        <v>589</v>
      </c>
      <c r="D2962" s="0" t="s">
        <v>590</v>
      </c>
      <c r="E2962" s="291" t="n">
        <v>0.53</v>
      </c>
    </row>
    <row r="2963" customFormat="false" ht="15" hidden="false" customHeight="false" outlineLevel="0" collapsed="false">
      <c r="A2963" s="0" t="n">
        <v>1892</v>
      </c>
      <c r="B2963" s="0" t="s">
        <v>3565</v>
      </c>
      <c r="C2963" s="0" t="s">
        <v>589</v>
      </c>
      <c r="D2963" s="0" t="s">
        <v>590</v>
      </c>
      <c r="E2963" s="291" t="n">
        <v>1.09</v>
      </c>
    </row>
    <row r="2964" customFormat="false" ht="15" hidden="false" customHeight="false" outlineLevel="0" collapsed="false">
      <c r="A2964" s="0" t="n">
        <v>1907</v>
      </c>
      <c r="B2964" s="0" t="s">
        <v>3566</v>
      </c>
      <c r="C2964" s="0" t="s">
        <v>589</v>
      </c>
      <c r="D2964" s="0" t="s">
        <v>590</v>
      </c>
      <c r="E2964" s="291" t="n">
        <v>7.5</v>
      </c>
    </row>
    <row r="2965" customFormat="false" ht="15" hidden="false" customHeight="false" outlineLevel="0" collapsed="false">
      <c r="A2965" s="0" t="n">
        <v>1894</v>
      </c>
      <c r="B2965" s="0" t="s">
        <v>3567</v>
      </c>
      <c r="C2965" s="0" t="s">
        <v>589</v>
      </c>
      <c r="D2965" s="0" t="s">
        <v>590</v>
      </c>
      <c r="E2965" s="291" t="n">
        <v>3.37</v>
      </c>
    </row>
    <row r="2966" customFormat="false" ht="15" hidden="false" customHeight="false" outlineLevel="0" collapsed="false">
      <c r="A2966" s="0" t="n">
        <v>1891</v>
      </c>
      <c r="B2966" s="0" t="s">
        <v>3568</v>
      </c>
      <c r="C2966" s="0" t="s">
        <v>589</v>
      </c>
      <c r="D2966" s="0" t="s">
        <v>590</v>
      </c>
      <c r="E2966" s="291" t="n">
        <v>0.78</v>
      </c>
    </row>
    <row r="2967" customFormat="false" ht="15" hidden="false" customHeight="false" outlineLevel="0" collapsed="false">
      <c r="A2967" s="0" t="n">
        <v>1896</v>
      </c>
      <c r="B2967" s="0" t="s">
        <v>3569</v>
      </c>
      <c r="C2967" s="0" t="s">
        <v>589</v>
      </c>
      <c r="D2967" s="0" t="s">
        <v>590</v>
      </c>
      <c r="E2967" s="291" t="n">
        <v>10.07</v>
      </c>
    </row>
    <row r="2968" customFormat="false" ht="15" hidden="false" customHeight="false" outlineLevel="0" collapsed="false">
      <c r="A2968" s="0" t="n">
        <v>1895</v>
      </c>
      <c r="B2968" s="0" t="s">
        <v>3570</v>
      </c>
      <c r="C2968" s="0" t="s">
        <v>589</v>
      </c>
      <c r="D2968" s="0" t="s">
        <v>590</v>
      </c>
      <c r="E2968" s="291" t="n">
        <v>17.69</v>
      </c>
    </row>
    <row r="2969" customFormat="false" ht="15" hidden="false" customHeight="false" outlineLevel="0" collapsed="false">
      <c r="A2969" s="0" t="n">
        <v>2641</v>
      </c>
      <c r="B2969" s="0" t="s">
        <v>3571</v>
      </c>
      <c r="C2969" s="0" t="s">
        <v>589</v>
      </c>
      <c r="D2969" s="0" t="s">
        <v>590</v>
      </c>
      <c r="E2969" s="291" t="n">
        <v>28.14</v>
      </c>
    </row>
    <row r="2970" customFormat="false" ht="15" hidden="false" customHeight="false" outlineLevel="0" collapsed="false">
      <c r="A2970" s="0" t="n">
        <v>2636</v>
      </c>
      <c r="B2970" s="0" t="s">
        <v>3572</v>
      </c>
      <c r="C2970" s="0" t="s">
        <v>589</v>
      </c>
      <c r="D2970" s="0" t="s">
        <v>590</v>
      </c>
      <c r="E2970" s="291" t="n">
        <v>1.81</v>
      </c>
    </row>
    <row r="2971" customFormat="false" ht="15" hidden="false" customHeight="false" outlineLevel="0" collapsed="false">
      <c r="A2971" s="0" t="n">
        <v>2637</v>
      </c>
      <c r="B2971" s="0" t="s">
        <v>3573</v>
      </c>
      <c r="C2971" s="0" t="s">
        <v>589</v>
      </c>
      <c r="D2971" s="0" t="s">
        <v>590</v>
      </c>
      <c r="E2971" s="291" t="n">
        <v>1.93</v>
      </c>
    </row>
    <row r="2972" customFormat="false" ht="15" hidden="false" customHeight="false" outlineLevel="0" collapsed="false">
      <c r="A2972" s="0" t="n">
        <v>2638</v>
      </c>
      <c r="B2972" s="0" t="s">
        <v>3574</v>
      </c>
      <c r="C2972" s="0" t="s">
        <v>589</v>
      </c>
      <c r="D2972" s="0" t="s">
        <v>590</v>
      </c>
      <c r="E2972" s="291" t="n">
        <v>2.24</v>
      </c>
    </row>
    <row r="2973" customFormat="false" ht="15" hidden="false" customHeight="false" outlineLevel="0" collapsed="false">
      <c r="A2973" s="0" t="n">
        <v>2639</v>
      </c>
      <c r="B2973" s="0" t="s">
        <v>3575</v>
      </c>
      <c r="C2973" s="0" t="s">
        <v>589</v>
      </c>
      <c r="D2973" s="0" t="s">
        <v>590</v>
      </c>
      <c r="E2973" s="291" t="n">
        <v>3.97</v>
      </c>
    </row>
    <row r="2974" customFormat="false" ht="15" hidden="false" customHeight="false" outlineLevel="0" collapsed="false">
      <c r="A2974" s="0" t="n">
        <v>2644</v>
      </c>
      <c r="B2974" s="0" t="s">
        <v>3576</v>
      </c>
      <c r="C2974" s="0" t="s">
        <v>589</v>
      </c>
      <c r="D2974" s="0" t="s">
        <v>590</v>
      </c>
      <c r="E2974" s="291" t="n">
        <v>5.75</v>
      </c>
    </row>
    <row r="2975" customFormat="false" ht="15" hidden="false" customHeight="false" outlineLevel="0" collapsed="false">
      <c r="A2975" s="0" t="n">
        <v>2643</v>
      </c>
      <c r="B2975" s="0" t="s">
        <v>3577</v>
      </c>
      <c r="C2975" s="0" t="s">
        <v>589</v>
      </c>
      <c r="D2975" s="0" t="s">
        <v>590</v>
      </c>
      <c r="E2975" s="291" t="n">
        <v>8.02</v>
      </c>
    </row>
    <row r="2976" customFormat="false" ht="15" hidden="false" customHeight="false" outlineLevel="0" collapsed="false">
      <c r="A2976" s="0" t="n">
        <v>2640</v>
      </c>
      <c r="B2976" s="0" t="s">
        <v>3578</v>
      </c>
      <c r="C2976" s="0" t="s">
        <v>589</v>
      </c>
      <c r="D2976" s="0" t="s">
        <v>590</v>
      </c>
      <c r="E2976" s="291" t="n">
        <v>11.71</v>
      </c>
    </row>
    <row r="2977" customFormat="false" ht="15" hidden="false" customHeight="false" outlineLevel="0" collapsed="false">
      <c r="A2977" s="0" t="n">
        <v>2642</v>
      </c>
      <c r="B2977" s="0" t="s">
        <v>3579</v>
      </c>
      <c r="C2977" s="0" t="s">
        <v>589</v>
      </c>
      <c r="D2977" s="0" t="s">
        <v>590</v>
      </c>
      <c r="E2977" s="291" t="n">
        <v>17.83</v>
      </c>
    </row>
    <row r="2978" customFormat="false" ht="15" hidden="false" customHeight="false" outlineLevel="0" collapsed="false">
      <c r="A2978" s="0" t="n">
        <v>38943</v>
      </c>
      <c r="B2978" s="0" t="s">
        <v>3580</v>
      </c>
      <c r="C2978" s="0" t="s">
        <v>589</v>
      </c>
      <c r="D2978" s="0" t="s">
        <v>592</v>
      </c>
      <c r="E2978" s="291" t="n">
        <v>4.63</v>
      </c>
    </row>
    <row r="2979" customFormat="false" ht="15" hidden="false" customHeight="false" outlineLevel="0" collapsed="false">
      <c r="A2979" s="0" t="n">
        <v>38944</v>
      </c>
      <c r="B2979" s="0" t="s">
        <v>3581</v>
      </c>
      <c r="C2979" s="0" t="s">
        <v>589</v>
      </c>
      <c r="D2979" s="0" t="s">
        <v>592</v>
      </c>
      <c r="E2979" s="291" t="n">
        <v>7.16</v>
      </c>
    </row>
    <row r="2980" customFormat="false" ht="15" hidden="false" customHeight="false" outlineLevel="0" collapsed="false">
      <c r="A2980" s="0" t="n">
        <v>38945</v>
      </c>
      <c r="B2980" s="0" t="s">
        <v>3582</v>
      </c>
      <c r="C2980" s="0" t="s">
        <v>589</v>
      </c>
      <c r="D2980" s="0" t="s">
        <v>592</v>
      </c>
      <c r="E2980" s="291" t="n">
        <v>14.53</v>
      </c>
    </row>
    <row r="2981" customFormat="false" ht="15" hidden="false" customHeight="false" outlineLevel="0" collapsed="false">
      <c r="A2981" s="0" t="n">
        <v>38946</v>
      </c>
      <c r="B2981" s="0" t="s">
        <v>3583</v>
      </c>
      <c r="C2981" s="0" t="s">
        <v>589</v>
      </c>
      <c r="D2981" s="0" t="s">
        <v>592</v>
      </c>
      <c r="E2981" s="291" t="n">
        <v>21.67</v>
      </c>
    </row>
    <row r="2982" customFormat="false" ht="15" hidden="false" customHeight="false" outlineLevel="0" collapsed="false">
      <c r="A2982" s="0" t="n">
        <v>39308</v>
      </c>
      <c r="B2982" s="0" t="s">
        <v>3584</v>
      </c>
      <c r="C2982" s="0" t="s">
        <v>589</v>
      </c>
      <c r="D2982" s="0" t="s">
        <v>592</v>
      </c>
      <c r="E2982" s="291" t="n">
        <v>9.45</v>
      </c>
    </row>
    <row r="2983" customFormat="false" ht="15" hidden="false" customHeight="false" outlineLevel="0" collapsed="false">
      <c r="A2983" s="0" t="n">
        <v>39309</v>
      </c>
      <c r="B2983" s="0" t="s">
        <v>3585</v>
      </c>
      <c r="C2983" s="0" t="s">
        <v>589</v>
      </c>
      <c r="D2983" s="0" t="s">
        <v>592</v>
      </c>
      <c r="E2983" s="291" t="n">
        <v>13.66</v>
      </c>
    </row>
    <row r="2984" customFormat="false" ht="15" hidden="false" customHeight="false" outlineLevel="0" collapsed="false">
      <c r="A2984" s="0" t="n">
        <v>39310</v>
      </c>
      <c r="B2984" s="0" t="s">
        <v>3586</v>
      </c>
      <c r="C2984" s="0" t="s">
        <v>589</v>
      </c>
      <c r="D2984" s="0" t="s">
        <v>592</v>
      </c>
      <c r="E2984" s="291" t="n">
        <v>20.7</v>
      </c>
    </row>
    <row r="2985" customFormat="false" ht="15" hidden="false" customHeight="false" outlineLevel="0" collapsed="false">
      <c r="A2985" s="0" t="n">
        <v>39311</v>
      </c>
      <c r="B2985" s="0" t="s">
        <v>3587</v>
      </c>
      <c r="C2985" s="0" t="s">
        <v>589</v>
      </c>
      <c r="D2985" s="0" t="s">
        <v>592</v>
      </c>
      <c r="E2985" s="291" t="n">
        <v>31.12</v>
      </c>
    </row>
    <row r="2986" customFormat="false" ht="15" hidden="false" customHeight="false" outlineLevel="0" collapsed="false">
      <c r="A2986" s="0" t="n">
        <v>39855</v>
      </c>
      <c r="B2986" s="0" t="s">
        <v>3588</v>
      </c>
      <c r="C2986" s="0" t="s">
        <v>589</v>
      </c>
      <c r="D2986" s="0" t="s">
        <v>592</v>
      </c>
      <c r="E2986" s="291" t="n">
        <v>3.11</v>
      </c>
    </row>
    <row r="2987" customFormat="false" ht="15" hidden="false" customHeight="false" outlineLevel="0" collapsed="false">
      <c r="A2987" s="0" t="n">
        <v>39856</v>
      </c>
      <c r="B2987" s="0" t="s">
        <v>3589</v>
      </c>
      <c r="C2987" s="0" t="s">
        <v>589</v>
      </c>
      <c r="D2987" s="0" t="s">
        <v>592</v>
      </c>
      <c r="E2987" s="291" t="n">
        <v>7.32</v>
      </c>
    </row>
    <row r="2988" customFormat="false" ht="15" hidden="false" customHeight="false" outlineLevel="0" collapsed="false">
      <c r="A2988" s="0" t="n">
        <v>39857</v>
      </c>
      <c r="B2988" s="0" t="s">
        <v>3590</v>
      </c>
      <c r="C2988" s="0" t="s">
        <v>589</v>
      </c>
      <c r="D2988" s="0" t="s">
        <v>592</v>
      </c>
      <c r="E2988" s="291" t="n">
        <v>11.85</v>
      </c>
    </row>
    <row r="2989" customFormat="false" ht="15" hidden="false" customHeight="false" outlineLevel="0" collapsed="false">
      <c r="A2989" s="0" t="n">
        <v>39858</v>
      </c>
      <c r="B2989" s="0" t="s">
        <v>3591</v>
      </c>
      <c r="C2989" s="0" t="s">
        <v>589</v>
      </c>
      <c r="D2989" s="0" t="s">
        <v>592</v>
      </c>
      <c r="E2989" s="291" t="n">
        <v>26.3</v>
      </c>
    </row>
    <row r="2990" customFormat="false" ht="15" hidden="false" customHeight="false" outlineLevel="0" collapsed="false">
      <c r="A2990" s="0" t="n">
        <v>39859</v>
      </c>
      <c r="B2990" s="0" t="s">
        <v>3592</v>
      </c>
      <c r="C2990" s="0" t="s">
        <v>589</v>
      </c>
      <c r="D2990" s="0" t="s">
        <v>592</v>
      </c>
      <c r="E2990" s="291" t="n">
        <v>40.54</v>
      </c>
    </row>
    <row r="2991" customFormat="false" ht="15" hidden="false" customHeight="false" outlineLevel="0" collapsed="false">
      <c r="A2991" s="0" t="n">
        <v>39860</v>
      </c>
      <c r="B2991" s="0" t="s">
        <v>3593</v>
      </c>
      <c r="C2991" s="0" t="s">
        <v>589</v>
      </c>
      <c r="D2991" s="0" t="s">
        <v>592</v>
      </c>
      <c r="E2991" s="291" t="n">
        <v>62.21</v>
      </c>
    </row>
    <row r="2992" customFormat="false" ht="15" hidden="false" customHeight="false" outlineLevel="0" collapsed="false">
      <c r="A2992" s="0" t="n">
        <v>39861</v>
      </c>
      <c r="B2992" s="0" t="s">
        <v>3594</v>
      </c>
      <c r="C2992" s="0" t="s">
        <v>589</v>
      </c>
      <c r="D2992" s="0" t="s">
        <v>592</v>
      </c>
      <c r="E2992" s="291" t="n">
        <v>177.61</v>
      </c>
    </row>
    <row r="2993" customFormat="false" ht="15" hidden="false" customHeight="false" outlineLevel="0" collapsed="false">
      <c r="A2993" s="0" t="n">
        <v>38447</v>
      </c>
      <c r="B2993" s="0" t="s">
        <v>3595</v>
      </c>
      <c r="C2993" s="0" t="s">
        <v>589</v>
      </c>
      <c r="D2993" s="0" t="s">
        <v>592</v>
      </c>
      <c r="E2993" s="291" t="n">
        <v>137.97</v>
      </c>
    </row>
    <row r="2994" customFormat="false" ht="15" hidden="false" customHeight="false" outlineLevel="0" collapsed="false">
      <c r="A2994" s="0" t="n">
        <v>36320</v>
      </c>
      <c r="B2994" s="0" t="s">
        <v>3596</v>
      </c>
      <c r="C2994" s="0" t="s">
        <v>589</v>
      </c>
      <c r="D2994" s="0" t="s">
        <v>592</v>
      </c>
      <c r="E2994" s="291" t="n">
        <v>2</v>
      </c>
    </row>
    <row r="2995" customFormat="false" ht="15" hidden="false" customHeight="false" outlineLevel="0" collapsed="false">
      <c r="A2995" s="0" t="n">
        <v>36324</v>
      </c>
      <c r="B2995" s="0" t="s">
        <v>3597</v>
      </c>
      <c r="C2995" s="0" t="s">
        <v>589</v>
      </c>
      <c r="D2995" s="0" t="s">
        <v>592</v>
      </c>
      <c r="E2995" s="291" t="n">
        <v>3.03</v>
      </c>
    </row>
    <row r="2996" customFormat="false" ht="15" hidden="false" customHeight="false" outlineLevel="0" collapsed="false">
      <c r="A2996" s="0" t="n">
        <v>38441</v>
      </c>
      <c r="B2996" s="0" t="s">
        <v>3598</v>
      </c>
      <c r="C2996" s="0" t="s">
        <v>589</v>
      </c>
      <c r="D2996" s="0" t="s">
        <v>592</v>
      </c>
      <c r="E2996" s="291" t="n">
        <v>3.98</v>
      </c>
    </row>
    <row r="2997" customFormat="false" ht="15" hidden="false" customHeight="false" outlineLevel="0" collapsed="false">
      <c r="A2997" s="0" t="n">
        <v>38442</v>
      </c>
      <c r="B2997" s="0" t="s">
        <v>3599</v>
      </c>
      <c r="C2997" s="0" t="s">
        <v>589</v>
      </c>
      <c r="D2997" s="0" t="s">
        <v>592</v>
      </c>
      <c r="E2997" s="291" t="n">
        <v>10.11</v>
      </c>
    </row>
    <row r="2998" customFormat="false" ht="15" hidden="false" customHeight="false" outlineLevel="0" collapsed="false">
      <c r="A2998" s="0" t="n">
        <v>38443</v>
      </c>
      <c r="B2998" s="0" t="s">
        <v>3600</v>
      </c>
      <c r="C2998" s="0" t="s">
        <v>589</v>
      </c>
      <c r="D2998" s="0" t="s">
        <v>592</v>
      </c>
      <c r="E2998" s="291" t="n">
        <v>15.28</v>
      </c>
    </row>
    <row r="2999" customFormat="false" ht="15" hidden="false" customHeight="false" outlineLevel="0" collapsed="false">
      <c r="A2999" s="0" t="n">
        <v>38444</v>
      </c>
      <c r="B2999" s="0" t="s">
        <v>3601</v>
      </c>
      <c r="C2999" s="0" t="s">
        <v>589</v>
      </c>
      <c r="D2999" s="0" t="s">
        <v>592</v>
      </c>
      <c r="E2999" s="291" t="n">
        <v>22.75</v>
      </c>
    </row>
    <row r="3000" customFormat="false" ht="15" hidden="false" customHeight="false" outlineLevel="0" collapsed="false">
      <c r="A3000" s="0" t="n">
        <v>38445</v>
      </c>
      <c r="B3000" s="0" t="s">
        <v>3602</v>
      </c>
      <c r="C3000" s="0" t="s">
        <v>589</v>
      </c>
      <c r="D3000" s="0" t="s">
        <v>592</v>
      </c>
      <c r="E3000" s="291" t="n">
        <v>53.43</v>
      </c>
    </row>
    <row r="3001" customFormat="false" ht="15" hidden="false" customHeight="false" outlineLevel="0" collapsed="false">
      <c r="A3001" s="0" t="n">
        <v>38446</v>
      </c>
      <c r="B3001" s="0" t="s">
        <v>3603</v>
      </c>
      <c r="C3001" s="0" t="s">
        <v>589</v>
      </c>
      <c r="D3001" s="0" t="s">
        <v>592</v>
      </c>
      <c r="E3001" s="291" t="n">
        <v>86.22</v>
      </c>
    </row>
    <row r="3002" customFormat="false" ht="15" hidden="false" customHeight="false" outlineLevel="0" collapsed="false">
      <c r="A3002" s="0" t="n">
        <v>3867</v>
      </c>
      <c r="B3002" s="0" t="s">
        <v>3604</v>
      </c>
      <c r="C3002" s="0" t="s">
        <v>589</v>
      </c>
      <c r="D3002" s="0" t="s">
        <v>590</v>
      </c>
      <c r="E3002" s="291" t="n">
        <v>120.82</v>
      </c>
    </row>
    <row r="3003" customFormat="false" ht="15" hidden="false" customHeight="false" outlineLevel="0" collapsed="false">
      <c r="A3003" s="0" t="n">
        <v>3861</v>
      </c>
      <c r="B3003" s="0" t="s">
        <v>3605</v>
      </c>
      <c r="C3003" s="0" t="s">
        <v>589</v>
      </c>
      <c r="D3003" s="0" t="s">
        <v>590</v>
      </c>
      <c r="E3003" s="291" t="n">
        <v>1</v>
      </c>
    </row>
    <row r="3004" customFormat="false" ht="15" hidden="false" customHeight="false" outlineLevel="0" collapsed="false">
      <c r="A3004" s="0" t="n">
        <v>3904</v>
      </c>
      <c r="B3004" s="0" t="s">
        <v>3606</v>
      </c>
      <c r="C3004" s="0" t="s">
        <v>589</v>
      </c>
      <c r="D3004" s="0" t="s">
        <v>590</v>
      </c>
      <c r="E3004" s="291" t="n">
        <v>1.23</v>
      </c>
    </row>
    <row r="3005" customFormat="false" ht="15" hidden="false" customHeight="false" outlineLevel="0" collapsed="false">
      <c r="A3005" s="0" t="n">
        <v>3903</v>
      </c>
      <c r="B3005" s="0" t="s">
        <v>3607</v>
      </c>
      <c r="C3005" s="0" t="s">
        <v>589</v>
      </c>
      <c r="D3005" s="0" t="s">
        <v>590</v>
      </c>
      <c r="E3005" s="291" t="n">
        <v>3.01</v>
      </c>
    </row>
    <row r="3006" customFormat="false" ht="15" hidden="false" customHeight="false" outlineLevel="0" collapsed="false">
      <c r="A3006" s="0" t="n">
        <v>3862</v>
      </c>
      <c r="B3006" s="0" t="s">
        <v>3608</v>
      </c>
      <c r="C3006" s="0" t="s">
        <v>589</v>
      </c>
      <c r="D3006" s="0" t="s">
        <v>590</v>
      </c>
      <c r="E3006" s="291" t="n">
        <v>6.12</v>
      </c>
    </row>
    <row r="3007" customFormat="false" ht="15" hidden="false" customHeight="false" outlineLevel="0" collapsed="false">
      <c r="A3007" s="0" t="n">
        <v>3863</v>
      </c>
      <c r="B3007" s="0" t="s">
        <v>3609</v>
      </c>
      <c r="C3007" s="0" t="s">
        <v>589</v>
      </c>
      <c r="D3007" s="0" t="s">
        <v>590</v>
      </c>
      <c r="E3007" s="291" t="n">
        <v>7.18</v>
      </c>
    </row>
    <row r="3008" customFormat="false" ht="15" hidden="false" customHeight="false" outlineLevel="0" collapsed="false">
      <c r="A3008" s="0" t="n">
        <v>3864</v>
      </c>
      <c r="B3008" s="0" t="s">
        <v>3610</v>
      </c>
      <c r="C3008" s="0" t="s">
        <v>589</v>
      </c>
      <c r="D3008" s="0" t="s">
        <v>590</v>
      </c>
      <c r="E3008" s="291" t="n">
        <v>18.71</v>
      </c>
    </row>
    <row r="3009" customFormat="false" ht="15" hidden="false" customHeight="false" outlineLevel="0" collapsed="false">
      <c r="A3009" s="0" t="n">
        <v>3865</v>
      </c>
      <c r="B3009" s="0" t="s">
        <v>3611</v>
      </c>
      <c r="C3009" s="0" t="s">
        <v>589</v>
      </c>
      <c r="D3009" s="0" t="s">
        <v>590</v>
      </c>
      <c r="E3009" s="291" t="n">
        <v>32.55</v>
      </c>
    </row>
    <row r="3010" customFormat="false" ht="15" hidden="false" customHeight="false" outlineLevel="0" collapsed="false">
      <c r="A3010" s="0" t="n">
        <v>3866</v>
      </c>
      <c r="B3010" s="0" t="s">
        <v>3612</v>
      </c>
      <c r="C3010" s="0" t="s">
        <v>589</v>
      </c>
      <c r="D3010" s="0" t="s">
        <v>590</v>
      </c>
      <c r="E3010" s="291" t="n">
        <v>74.48</v>
      </c>
    </row>
    <row r="3011" customFormat="false" ht="15" hidden="false" customHeight="false" outlineLevel="0" collapsed="false">
      <c r="A3011" s="0" t="n">
        <v>3902</v>
      </c>
      <c r="B3011" s="0" t="s">
        <v>3613</v>
      </c>
      <c r="C3011" s="0" t="s">
        <v>589</v>
      </c>
      <c r="D3011" s="0" t="s">
        <v>590</v>
      </c>
      <c r="E3011" s="291" t="n">
        <v>36.22</v>
      </c>
    </row>
    <row r="3012" customFormat="false" ht="15" hidden="false" customHeight="false" outlineLevel="0" collapsed="false">
      <c r="A3012" s="0" t="n">
        <v>3878</v>
      </c>
      <c r="B3012" s="0" t="s">
        <v>3614</v>
      </c>
      <c r="C3012" s="0" t="s">
        <v>589</v>
      </c>
      <c r="D3012" s="0" t="s">
        <v>590</v>
      </c>
      <c r="E3012" s="291" t="n">
        <v>11.44</v>
      </c>
    </row>
    <row r="3013" customFormat="false" ht="15" hidden="false" customHeight="false" outlineLevel="0" collapsed="false">
      <c r="A3013" s="0" t="n">
        <v>3877</v>
      </c>
      <c r="B3013" s="0" t="s">
        <v>3615</v>
      </c>
      <c r="C3013" s="0" t="s">
        <v>589</v>
      </c>
      <c r="D3013" s="0" t="s">
        <v>590</v>
      </c>
      <c r="E3013" s="291" t="n">
        <v>10.46</v>
      </c>
    </row>
    <row r="3014" customFormat="false" ht="15" hidden="false" customHeight="false" outlineLevel="0" collapsed="false">
      <c r="A3014" s="0" t="n">
        <v>3879</v>
      </c>
      <c r="B3014" s="0" t="s">
        <v>3616</v>
      </c>
      <c r="C3014" s="0" t="s">
        <v>589</v>
      </c>
      <c r="D3014" s="0" t="s">
        <v>590</v>
      </c>
      <c r="E3014" s="291" t="n">
        <v>23.09</v>
      </c>
    </row>
    <row r="3015" customFormat="false" ht="15" hidden="false" customHeight="false" outlineLevel="0" collapsed="false">
      <c r="A3015" s="0" t="n">
        <v>3880</v>
      </c>
      <c r="B3015" s="0" t="s">
        <v>3617</v>
      </c>
      <c r="C3015" s="0" t="s">
        <v>589</v>
      </c>
      <c r="D3015" s="0" t="s">
        <v>590</v>
      </c>
      <c r="E3015" s="291" t="n">
        <v>52.09</v>
      </c>
    </row>
    <row r="3016" customFormat="false" ht="15" hidden="false" customHeight="false" outlineLevel="0" collapsed="false">
      <c r="A3016" s="0" t="n">
        <v>12892</v>
      </c>
      <c r="B3016" s="0" t="s">
        <v>3618</v>
      </c>
      <c r="C3016" s="0" t="s">
        <v>1033</v>
      </c>
      <c r="D3016" s="0" t="s">
        <v>590</v>
      </c>
      <c r="E3016" s="291" t="n">
        <v>12.15</v>
      </c>
    </row>
    <row r="3017" customFormat="false" ht="15" hidden="false" customHeight="false" outlineLevel="0" collapsed="false">
      <c r="A3017" s="0" t="n">
        <v>3883</v>
      </c>
      <c r="B3017" s="0" t="s">
        <v>3619</v>
      </c>
      <c r="C3017" s="0" t="s">
        <v>589</v>
      </c>
      <c r="D3017" s="0" t="s">
        <v>590</v>
      </c>
      <c r="E3017" s="291" t="n">
        <v>2.41</v>
      </c>
    </row>
    <row r="3018" customFormat="false" ht="15" hidden="false" customHeight="false" outlineLevel="0" collapsed="false">
      <c r="A3018" s="0" t="n">
        <v>3876</v>
      </c>
      <c r="B3018" s="0" t="s">
        <v>3620</v>
      </c>
      <c r="C3018" s="0" t="s">
        <v>589</v>
      </c>
      <c r="D3018" s="0" t="s">
        <v>590</v>
      </c>
      <c r="E3018" s="291" t="n">
        <v>6.03</v>
      </c>
    </row>
    <row r="3019" customFormat="false" ht="15" hidden="false" customHeight="false" outlineLevel="0" collapsed="false">
      <c r="A3019" s="0" t="n">
        <v>3884</v>
      </c>
      <c r="B3019" s="0" t="s">
        <v>3621</v>
      </c>
      <c r="C3019" s="0" t="s">
        <v>589</v>
      </c>
      <c r="D3019" s="0" t="s">
        <v>590</v>
      </c>
      <c r="E3019" s="291" t="n">
        <v>3.61</v>
      </c>
    </row>
    <row r="3020" customFormat="false" ht="15" hidden="false" customHeight="false" outlineLevel="0" collapsed="false">
      <c r="A3020" s="0" t="n">
        <v>3837</v>
      </c>
      <c r="B3020" s="0" t="s">
        <v>3622</v>
      </c>
      <c r="C3020" s="0" t="s">
        <v>589</v>
      </c>
      <c r="D3020" s="0" t="s">
        <v>592</v>
      </c>
      <c r="E3020" s="291" t="n">
        <v>55.25</v>
      </c>
    </row>
    <row r="3021" customFormat="false" ht="15" hidden="false" customHeight="false" outlineLevel="0" collapsed="false">
      <c r="A3021" s="0" t="n">
        <v>3845</v>
      </c>
      <c r="B3021" s="0" t="s">
        <v>3623</v>
      </c>
      <c r="C3021" s="0" t="s">
        <v>589</v>
      </c>
      <c r="D3021" s="0" t="s">
        <v>592</v>
      </c>
      <c r="E3021" s="291" t="n">
        <v>20.18</v>
      </c>
    </row>
    <row r="3022" customFormat="false" ht="15" hidden="false" customHeight="false" outlineLevel="0" collapsed="false">
      <c r="A3022" s="0" t="n">
        <v>11045</v>
      </c>
      <c r="B3022" s="0" t="s">
        <v>3624</v>
      </c>
      <c r="C3022" s="0" t="s">
        <v>589</v>
      </c>
      <c r="D3022" s="0" t="s">
        <v>592</v>
      </c>
      <c r="E3022" s="291" t="n">
        <v>38.93</v>
      </c>
    </row>
    <row r="3023" customFormat="false" ht="15" hidden="false" customHeight="false" outlineLevel="0" collapsed="false">
      <c r="A3023" s="0" t="n">
        <v>20170</v>
      </c>
      <c r="B3023" s="0" t="s">
        <v>3625</v>
      </c>
      <c r="C3023" s="0" t="s">
        <v>589</v>
      </c>
      <c r="D3023" s="0" t="s">
        <v>590</v>
      </c>
      <c r="E3023" s="291" t="n">
        <v>18.2</v>
      </c>
    </row>
    <row r="3024" customFormat="false" ht="15" hidden="false" customHeight="false" outlineLevel="0" collapsed="false">
      <c r="A3024" s="0" t="n">
        <v>20171</v>
      </c>
      <c r="B3024" s="0" t="s">
        <v>3626</v>
      </c>
      <c r="C3024" s="0" t="s">
        <v>589</v>
      </c>
      <c r="D3024" s="0" t="s">
        <v>590</v>
      </c>
      <c r="E3024" s="291" t="n">
        <v>54.08</v>
      </c>
    </row>
    <row r="3025" customFormat="false" ht="15" hidden="false" customHeight="false" outlineLevel="0" collapsed="false">
      <c r="A3025" s="0" t="n">
        <v>20167</v>
      </c>
      <c r="B3025" s="0" t="s">
        <v>3627</v>
      </c>
      <c r="C3025" s="0" t="s">
        <v>589</v>
      </c>
      <c r="D3025" s="0" t="s">
        <v>590</v>
      </c>
      <c r="E3025" s="291" t="n">
        <v>6.76</v>
      </c>
    </row>
    <row r="3026" customFormat="false" ht="15" hidden="false" customHeight="false" outlineLevel="0" collapsed="false">
      <c r="A3026" s="0" t="n">
        <v>20168</v>
      </c>
      <c r="B3026" s="0" t="s">
        <v>3628</v>
      </c>
      <c r="C3026" s="0" t="s">
        <v>589</v>
      </c>
      <c r="D3026" s="0" t="s">
        <v>590</v>
      </c>
      <c r="E3026" s="291" t="n">
        <v>10.6</v>
      </c>
    </row>
    <row r="3027" customFormat="false" ht="15" hidden="false" customHeight="false" outlineLevel="0" collapsed="false">
      <c r="A3027" s="0" t="n">
        <v>20169</v>
      </c>
      <c r="B3027" s="0" t="s">
        <v>3629</v>
      </c>
      <c r="C3027" s="0" t="s">
        <v>589</v>
      </c>
      <c r="D3027" s="0" t="s">
        <v>590</v>
      </c>
      <c r="E3027" s="291" t="n">
        <v>15.01</v>
      </c>
    </row>
    <row r="3028" customFormat="false" ht="15" hidden="false" customHeight="false" outlineLevel="0" collapsed="false">
      <c r="A3028" s="0" t="n">
        <v>3899</v>
      </c>
      <c r="B3028" s="0" t="s">
        <v>3630</v>
      </c>
      <c r="C3028" s="0" t="s">
        <v>589</v>
      </c>
      <c r="D3028" s="0" t="s">
        <v>590</v>
      </c>
      <c r="E3028" s="291" t="n">
        <v>7.95</v>
      </c>
    </row>
    <row r="3029" customFormat="false" ht="15" hidden="false" customHeight="false" outlineLevel="0" collapsed="false">
      <c r="A3029" s="0" t="n">
        <v>38676</v>
      </c>
      <c r="B3029" s="0" t="s">
        <v>3631</v>
      </c>
      <c r="C3029" s="0" t="s">
        <v>589</v>
      </c>
      <c r="D3029" s="0" t="s">
        <v>590</v>
      </c>
      <c r="E3029" s="291" t="n">
        <v>38.47</v>
      </c>
    </row>
    <row r="3030" customFormat="false" ht="15" hidden="false" customHeight="false" outlineLevel="0" collapsed="false">
      <c r="A3030" s="0" t="n">
        <v>3897</v>
      </c>
      <c r="B3030" s="0" t="s">
        <v>3632</v>
      </c>
      <c r="C3030" s="0" t="s">
        <v>589</v>
      </c>
      <c r="D3030" s="0" t="s">
        <v>590</v>
      </c>
      <c r="E3030" s="291" t="n">
        <v>1.67</v>
      </c>
    </row>
    <row r="3031" customFormat="false" ht="15" hidden="false" customHeight="false" outlineLevel="0" collapsed="false">
      <c r="A3031" s="0" t="n">
        <v>3875</v>
      </c>
      <c r="B3031" s="0" t="s">
        <v>3633</v>
      </c>
      <c r="C3031" s="0" t="s">
        <v>589</v>
      </c>
      <c r="D3031" s="0" t="s">
        <v>590</v>
      </c>
      <c r="E3031" s="291" t="n">
        <v>3.62</v>
      </c>
    </row>
    <row r="3032" customFormat="false" ht="15" hidden="false" customHeight="false" outlineLevel="0" collapsed="false">
      <c r="A3032" s="0" t="n">
        <v>3898</v>
      </c>
      <c r="B3032" s="0" t="s">
        <v>3634</v>
      </c>
      <c r="C3032" s="0" t="s">
        <v>589</v>
      </c>
      <c r="D3032" s="0" t="s">
        <v>590</v>
      </c>
      <c r="E3032" s="291" t="n">
        <v>6.85</v>
      </c>
    </row>
    <row r="3033" customFormat="false" ht="15" hidden="false" customHeight="false" outlineLevel="0" collapsed="false">
      <c r="A3033" s="0" t="n">
        <v>3855</v>
      </c>
      <c r="B3033" s="0" t="s">
        <v>3635</v>
      </c>
      <c r="C3033" s="0" t="s">
        <v>589</v>
      </c>
      <c r="D3033" s="0" t="s">
        <v>590</v>
      </c>
      <c r="E3033" s="291" t="n">
        <v>8</v>
      </c>
    </row>
    <row r="3034" customFormat="false" ht="15" hidden="false" customHeight="false" outlineLevel="0" collapsed="false">
      <c r="A3034" s="0" t="n">
        <v>3874</v>
      </c>
      <c r="B3034" s="0" t="s">
        <v>3636</v>
      </c>
      <c r="C3034" s="0" t="s">
        <v>589</v>
      </c>
      <c r="D3034" s="0" t="s">
        <v>590</v>
      </c>
      <c r="E3034" s="291" t="n">
        <v>8.49</v>
      </c>
    </row>
    <row r="3035" customFormat="false" ht="15" hidden="false" customHeight="false" outlineLevel="0" collapsed="false">
      <c r="A3035" s="0" t="n">
        <v>3870</v>
      </c>
      <c r="B3035" s="0" t="s">
        <v>3637</v>
      </c>
      <c r="C3035" s="0" t="s">
        <v>589</v>
      </c>
      <c r="D3035" s="0" t="s">
        <v>590</v>
      </c>
      <c r="E3035" s="291" t="n">
        <v>10.54</v>
      </c>
    </row>
    <row r="3036" customFormat="false" ht="15" hidden="false" customHeight="false" outlineLevel="0" collapsed="false">
      <c r="A3036" s="0" t="n">
        <v>38678</v>
      </c>
      <c r="B3036" s="0" t="s">
        <v>3638</v>
      </c>
      <c r="C3036" s="0" t="s">
        <v>589</v>
      </c>
      <c r="D3036" s="0" t="s">
        <v>590</v>
      </c>
      <c r="E3036" s="291" t="n">
        <v>28.68</v>
      </c>
    </row>
    <row r="3037" customFormat="false" ht="15" hidden="false" customHeight="false" outlineLevel="0" collapsed="false">
      <c r="A3037" s="0" t="n">
        <v>3859</v>
      </c>
      <c r="B3037" s="0" t="s">
        <v>3639</v>
      </c>
      <c r="C3037" s="0" t="s">
        <v>589</v>
      </c>
      <c r="D3037" s="0" t="s">
        <v>590</v>
      </c>
      <c r="E3037" s="291" t="n">
        <v>2.12</v>
      </c>
    </row>
    <row r="3038" customFormat="false" ht="15" hidden="false" customHeight="false" outlineLevel="0" collapsed="false">
      <c r="A3038" s="0" t="n">
        <v>3856</v>
      </c>
      <c r="B3038" s="0" t="s">
        <v>3640</v>
      </c>
      <c r="C3038" s="0" t="s">
        <v>589</v>
      </c>
      <c r="D3038" s="0" t="s">
        <v>590</v>
      </c>
      <c r="E3038" s="291" t="n">
        <v>2.7</v>
      </c>
    </row>
    <row r="3039" customFormat="false" ht="15" hidden="false" customHeight="false" outlineLevel="0" collapsed="false">
      <c r="A3039" s="0" t="n">
        <v>3906</v>
      </c>
      <c r="B3039" s="0" t="s">
        <v>3641</v>
      </c>
      <c r="C3039" s="0" t="s">
        <v>589</v>
      </c>
      <c r="D3039" s="0" t="s">
        <v>590</v>
      </c>
      <c r="E3039" s="291" t="n">
        <v>2.54</v>
      </c>
    </row>
    <row r="3040" customFormat="false" ht="15" hidden="false" customHeight="false" outlineLevel="0" collapsed="false">
      <c r="A3040" s="0" t="n">
        <v>3860</v>
      </c>
      <c r="B3040" s="0" t="s">
        <v>3642</v>
      </c>
      <c r="C3040" s="0" t="s">
        <v>589</v>
      </c>
      <c r="D3040" s="0" t="s">
        <v>590</v>
      </c>
      <c r="E3040" s="291" t="n">
        <v>8.34</v>
      </c>
    </row>
    <row r="3041" customFormat="false" ht="15" hidden="false" customHeight="false" outlineLevel="0" collapsed="false">
      <c r="A3041" s="0" t="n">
        <v>3905</v>
      </c>
      <c r="B3041" s="0" t="s">
        <v>3643</v>
      </c>
      <c r="C3041" s="0" t="s">
        <v>589</v>
      </c>
      <c r="D3041" s="0" t="s">
        <v>590</v>
      </c>
      <c r="E3041" s="291" t="n">
        <v>18.45</v>
      </c>
    </row>
    <row r="3042" customFormat="false" ht="15" hidden="false" customHeight="false" outlineLevel="0" collapsed="false">
      <c r="A3042" s="0" t="n">
        <v>3871</v>
      </c>
      <c r="B3042" s="0" t="s">
        <v>3644</v>
      </c>
      <c r="C3042" s="0" t="s">
        <v>589</v>
      </c>
      <c r="D3042" s="0" t="s">
        <v>590</v>
      </c>
      <c r="E3042" s="291" t="n">
        <v>38.31</v>
      </c>
    </row>
    <row r="3043" customFormat="false" ht="15" hidden="false" customHeight="false" outlineLevel="0" collapsed="false">
      <c r="A3043" s="0" t="n">
        <v>37429</v>
      </c>
      <c r="B3043" s="0" t="s">
        <v>3645</v>
      </c>
      <c r="C3043" s="0" t="s">
        <v>589</v>
      </c>
      <c r="D3043" s="0" t="s">
        <v>592</v>
      </c>
      <c r="E3043" s="292" t="n">
        <v>2927.43</v>
      </c>
    </row>
    <row r="3044" customFormat="false" ht="15" hidden="false" customHeight="false" outlineLevel="0" collapsed="false">
      <c r="A3044" s="0" t="n">
        <v>37426</v>
      </c>
      <c r="B3044" s="0" t="s">
        <v>3646</v>
      </c>
      <c r="C3044" s="0" t="s">
        <v>589</v>
      </c>
      <c r="D3044" s="0" t="s">
        <v>592</v>
      </c>
      <c r="E3044" s="291" t="n">
        <v>28.16</v>
      </c>
    </row>
    <row r="3045" customFormat="false" ht="15" hidden="false" customHeight="false" outlineLevel="0" collapsed="false">
      <c r="A3045" s="0" t="n">
        <v>37427</v>
      </c>
      <c r="B3045" s="0" t="s">
        <v>3647</v>
      </c>
      <c r="C3045" s="0" t="s">
        <v>589</v>
      </c>
      <c r="D3045" s="0" t="s">
        <v>592</v>
      </c>
      <c r="E3045" s="291" t="n">
        <v>67.17</v>
      </c>
    </row>
    <row r="3046" customFormat="false" ht="15" hidden="false" customHeight="false" outlineLevel="0" collapsed="false">
      <c r="A3046" s="0" t="n">
        <v>37424</v>
      </c>
      <c r="B3046" s="0" t="s">
        <v>3648</v>
      </c>
      <c r="C3046" s="0" t="s">
        <v>589</v>
      </c>
      <c r="D3046" s="0" t="s">
        <v>592</v>
      </c>
      <c r="E3046" s="291" t="n">
        <v>12.94</v>
      </c>
    </row>
    <row r="3047" customFormat="false" ht="15" hidden="false" customHeight="false" outlineLevel="0" collapsed="false">
      <c r="A3047" s="0" t="n">
        <v>37428</v>
      </c>
      <c r="B3047" s="0" t="s">
        <v>3649</v>
      </c>
      <c r="C3047" s="0" t="s">
        <v>589</v>
      </c>
      <c r="D3047" s="0" t="s">
        <v>592</v>
      </c>
      <c r="E3047" s="291" t="n">
        <v>231.5</v>
      </c>
    </row>
    <row r="3048" customFormat="false" ht="15" hidden="false" customHeight="false" outlineLevel="0" collapsed="false">
      <c r="A3048" s="0" t="n">
        <v>37425</v>
      </c>
      <c r="B3048" s="0" t="s">
        <v>3650</v>
      </c>
      <c r="C3048" s="0" t="s">
        <v>589</v>
      </c>
      <c r="D3048" s="0" t="s">
        <v>592</v>
      </c>
      <c r="E3048" s="291" t="n">
        <v>13.95</v>
      </c>
    </row>
    <row r="3049" customFormat="false" ht="15" hidden="false" customHeight="false" outlineLevel="0" collapsed="false">
      <c r="A3049" s="0" t="n">
        <v>11519</v>
      </c>
      <c r="B3049" s="0" t="s">
        <v>3651</v>
      </c>
      <c r="C3049" s="0" t="s">
        <v>1033</v>
      </c>
      <c r="D3049" s="0" t="s">
        <v>590</v>
      </c>
      <c r="E3049" s="291" t="n">
        <v>59.87</v>
      </c>
    </row>
    <row r="3050" customFormat="false" ht="15" hidden="false" customHeight="false" outlineLevel="0" collapsed="false">
      <c r="A3050" s="0" t="n">
        <v>11520</v>
      </c>
      <c r="B3050" s="0" t="s">
        <v>3652</v>
      </c>
      <c r="C3050" s="0" t="s">
        <v>1033</v>
      </c>
      <c r="D3050" s="0" t="s">
        <v>590</v>
      </c>
      <c r="E3050" s="291" t="n">
        <v>27.68</v>
      </c>
    </row>
    <row r="3051" customFormat="false" ht="15" hidden="false" customHeight="false" outlineLevel="0" collapsed="false">
      <c r="A3051" s="0" t="n">
        <v>11518</v>
      </c>
      <c r="B3051" s="0" t="s">
        <v>3653</v>
      </c>
      <c r="C3051" s="0" t="s">
        <v>1033</v>
      </c>
      <c r="D3051" s="0" t="s">
        <v>590</v>
      </c>
      <c r="E3051" s="291" t="n">
        <v>100.64</v>
      </c>
    </row>
    <row r="3052" customFormat="false" ht="15" hidden="false" customHeight="false" outlineLevel="0" collapsed="false">
      <c r="A3052" s="0" t="n">
        <v>38473</v>
      </c>
      <c r="B3052" s="0" t="s">
        <v>3654</v>
      </c>
      <c r="C3052" s="0" t="s">
        <v>589</v>
      </c>
      <c r="D3052" s="0" t="s">
        <v>590</v>
      </c>
      <c r="E3052" s="291" t="n">
        <v>108.22</v>
      </c>
    </row>
    <row r="3053" customFormat="false" ht="15" hidden="false" customHeight="false" outlineLevel="0" collapsed="false">
      <c r="A3053" s="0" t="n">
        <v>4244</v>
      </c>
      <c r="B3053" s="0" t="s">
        <v>3655</v>
      </c>
      <c r="C3053" s="0" t="s">
        <v>754</v>
      </c>
      <c r="D3053" s="0" t="s">
        <v>590</v>
      </c>
      <c r="E3053" s="291" t="n">
        <v>17.55</v>
      </c>
    </row>
    <row r="3054" customFormat="false" ht="15" hidden="false" customHeight="false" outlineLevel="0" collapsed="false">
      <c r="A3054" s="0" t="n">
        <v>40977</v>
      </c>
      <c r="B3054" s="0" t="s">
        <v>3656</v>
      </c>
      <c r="C3054" s="0" t="s">
        <v>756</v>
      </c>
      <c r="D3054" s="0" t="s">
        <v>590</v>
      </c>
      <c r="E3054" s="292" t="n">
        <v>3097.22</v>
      </c>
    </row>
    <row r="3055" customFormat="false" ht="15" hidden="false" customHeight="false" outlineLevel="0" collapsed="false">
      <c r="A3055" s="0" t="n">
        <v>4115</v>
      </c>
      <c r="B3055" s="0" t="s">
        <v>3657</v>
      </c>
      <c r="C3055" s="0" t="s">
        <v>636</v>
      </c>
      <c r="D3055" s="0" t="s">
        <v>590</v>
      </c>
      <c r="E3055" s="291" t="n">
        <v>25.3</v>
      </c>
    </row>
    <row r="3056" customFormat="false" ht="15" hidden="false" customHeight="false" outlineLevel="0" collapsed="false">
      <c r="A3056" s="0" t="n">
        <v>4119</v>
      </c>
      <c r="B3056" s="0" t="s">
        <v>3658</v>
      </c>
      <c r="C3056" s="0" t="s">
        <v>636</v>
      </c>
      <c r="D3056" s="0" t="s">
        <v>590</v>
      </c>
      <c r="E3056" s="291" t="n">
        <v>51.1</v>
      </c>
    </row>
    <row r="3057" customFormat="false" ht="15" hidden="false" customHeight="false" outlineLevel="0" collapsed="false">
      <c r="A3057" s="0" t="n">
        <v>2794</v>
      </c>
      <c r="B3057" s="0" t="s">
        <v>3659</v>
      </c>
      <c r="C3057" s="0" t="s">
        <v>636</v>
      </c>
      <c r="D3057" s="0" t="s">
        <v>590</v>
      </c>
      <c r="E3057" s="291" t="n">
        <v>135.55</v>
      </c>
    </row>
    <row r="3058" customFormat="false" ht="15" hidden="false" customHeight="false" outlineLevel="0" collapsed="false">
      <c r="A3058" s="0" t="n">
        <v>2788</v>
      </c>
      <c r="B3058" s="0" t="s">
        <v>3660</v>
      </c>
      <c r="C3058" s="0" t="s">
        <v>636</v>
      </c>
      <c r="D3058" s="0" t="s">
        <v>590</v>
      </c>
      <c r="E3058" s="291" t="n">
        <v>197.47</v>
      </c>
    </row>
    <row r="3059" customFormat="false" ht="15" hidden="false" customHeight="false" outlineLevel="0" collapsed="false">
      <c r="A3059" s="0" t="n">
        <v>4006</v>
      </c>
      <c r="B3059" s="0" t="s">
        <v>3661</v>
      </c>
      <c r="C3059" s="0" t="s">
        <v>752</v>
      </c>
      <c r="D3059" s="0" t="s">
        <v>590</v>
      </c>
      <c r="E3059" s="292" t="n">
        <v>1763.28</v>
      </c>
    </row>
    <row r="3060" customFormat="false" ht="15" hidden="false" customHeight="false" outlineLevel="0" collapsed="false">
      <c r="A3060" s="0" t="n">
        <v>36151</v>
      </c>
      <c r="B3060" s="0" t="s">
        <v>3662</v>
      </c>
      <c r="C3060" s="0" t="s">
        <v>589</v>
      </c>
      <c r="D3060" s="0" t="s">
        <v>590</v>
      </c>
      <c r="E3060" s="291" t="n">
        <v>27</v>
      </c>
    </row>
    <row r="3061" customFormat="false" ht="15" hidden="false" customHeight="false" outlineLevel="0" collapsed="false">
      <c r="A3061" s="0" t="n">
        <v>37457</v>
      </c>
      <c r="B3061" s="0" t="s">
        <v>3663</v>
      </c>
      <c r="C3061" s="0" t="s">
        <v>636</v>
      </c>
      <c r="D3061" s="0" t="s">
        <v>590</v>
      </c>
      <c r="E3061" s="291" t="n">
        <v>4.06</v>
      </c>
    </row>
    <row r="3062" customFormat="false" ht="15" hidden="false" customHeight="false" outlineLevel="0" collapsed="false">
      <c r="A3062" s="0" t="n">
        <v>37456</v>
      </c>
      <c r="B3062" s="0" t="s">
        <v>3664</v>
      </c>
      <c r="C3062" s="0" t="s">
        <v>636</v>
      </c>
      <c r="D3062" s="0" t="s">
        <v>590</v>
      </c>
      <c r="E3062" s="291" t="n">
        <v>2.14</v>
      </c>
    </row>
    <row r="3063" customFormat="false" ht="15" hidden="false" customHeight="false" outlineLevel="0" collapsed="false">
      <c r="A3063" s="0" t="n">
        <v>37461</v>
      </c>
      <c r="B3063" s="0" t="s">
        <v>3665</v>
      </c>
      <c r="C3063" s="0" t="s">
        <v>636</v>
      </c>
      <c r="D3063" s="0" t="s">
        <v>590</v>
      </c>
      <c r="E3063" s="291" t="n">
        <v>15.06</v>
      </c>
    </row>
    <row r="3064" customFormat="false" ht="15" hidden="false" customHeight="false" outlineLevel="0" collapsed="false">
      <c r="A3064" s="0" t="n">
        <v>37460</v>
      </c>
      <c r="B3064" s="0" t="s">
        <v>3666</v>
      </c>
      <c r="C3064" s="0" t="s">
        <v>636</v>
      </c>
      <c r="D3064" s="0" t="s">
        <v>590</v>
      </c>
      <c r="E3064" s="291" t="n">
        <v>20.57</v>
      </c>
    </row>
    <row r="3065" customFormat="false" ht="15" hidden="false" customHeight="false" outlineLevel="0" collapsed="false">
      <c r="A3065" s="0" t="n">
        <v>37458</v>
      </c>
      <c r="B3065" s="0" t="s">
        <v>3667</v>
      </c>
      <c r="C3065" s="0" t="s">
        <v>636</v>
      </c>
      <c r="D3065" s="0" t="s">
        <v>597</v>
      </c>
      <c r="E3065" s="291" t="n">
        <v>6.03</v>
      </c>
    </row>
    <row r="3066" customFormat="false" ht="15" hidden="false" customHeight="false" outlineLevel="0" collapsed="false">
      <c r="A3066" s="0" t="n">
        <v>37454</v>
      </c>
      <c r="B3066" s="0" t="s">
        <v>3668</v>
      </c>
      <c r="C3066" s="0" t="s">
        <v>636</v>
      </c>
      <c r="D3066" s="0" t="s">
        <v>590</v>
      </c>
      <c r="E3066" s="291" t="n">
        <v>1.58</v>
      </c>
    </row>
    <row r="3067" customFormat="false" ht="15" hidden="false" customHeight="false" outlineLevel="0" collapsed="false">
      <c r="A3067" s="0" t="n">
        <v>37455</v>
      </c>
      <c r="B3067" s="0" t="s">
        <v>3669</v>
      </c>
      <c r="C3067" s="0" t="s">
        <v>636</v>
      </c>
      <c r="D3067" s="0" t="s">
        <v>590</v>
      </c>
      <c r="E3067" s="291" t="n">
        <v>2.66</v>
      </c>
    </row>
    <row r="3068" customFormat="false" ht="15" hidden="false" customHeight="false" outlineLevel="0" collapsed="false">
      <c r="A3068" s="0" t="n">
        <v>37459</v>
      </c>
      <c r="B3068" s="0" t="s">
        <v>3670</v>
      </c>
      <c r="C3068" s="0" t="s">
        <v>636</v>
      </c>
      <c r="D3068" s="0" t="s">
        <v>590</v>
      </c>
      <c r="E3068" s="291" t="n">
        <v>8.47</v>
      </c>
    </row>
    <row r="3069" customFormat="false" ht="15" hidden="false" customHeight="false" outlineLevel="0" collapsed="false">
      <c r="A3069" s="0" t="n">
        <v>21029</v>
      </c>
      <c r="B3069" s="0" t="s">
        <v>3671</v>
      </c>
      <c r="C3069" s="0" t="s">
        <v>589</v>
      </c>
      <c r="D3069" s="0" t="s">
        <v>597</v>
      </c>
      <c r="E3069" s="291" t="n">
        <v>318.48</v>
      </c>
    </row>
    <row r="3070" customFormat="false" ht="15" hidden="false" customHeight="false" outlineLevel="0" collapsed="false">
      <c r="A3070" s="0" t="n">
        <v>21030</v>
      </c>
      <c r="B3070" s="0" t="s">
        <v>3672</v>
      </c>
      <c r="C3070" s="0" t="s">
        <v>589</v>
      </c>
      <c r="D3070" s="0" t="s">
        <v>590</v>
      </c>
      <c r="E3070" s="291" t="n">
        <v>392.58</v>
      </c>
    </row>
    <row r="3071" customFormat="false" ht="15" hidden="false" customHeight="false" outlineLevel="0" collapsed="false">
      <c r="A3071" s="0" t="n">
        <v>21031</v>
      </c>
      <c r="B3071" s="0" t="s">
        <v>3673</v>
      </c>
      <c r="C3071" s="0" t="s">
        <v>589</v>
      </c>
      <c r="D3071" s="0" t="s">
        <v>590</v>
      </c>
      <c r="E3071" s="291" t="n">
        <v>488.75</v>
      </c>
    </row>
    <row r="3072" customFormat="false" ht="15" hidden="false" customHeight="false" outlineLevel="0" collapsed="false">
      <c r="A3072" s="0" t="n">
        <v>21032</v>
      </c>
      <c r="B3072" s="0" t="s">
        <v>3674</v>
      </c>
      <c r="C3072" s="0" t="s">
        <v>589</v>
      </c>
      <c r="D3072" s="0" t="s">
        <v>590</v>
      </c>
      <c r="E3072" s="291" t="n">
        <v>521.86</v>
      </c>
    </row>
    <row r="3073" customFormat="false" ht="15" hidden="false" customHeight="false" outlineLevel="0" collapsed="false">
      <c r="A3073" s="0" t="n">
        <v>37527</v>
      </c>
      <c r="B3073" s="0" t="s">
        <v>3675</v>
      </c>
      <c r="C3073" s="0" t="s">
        <v>589</v>
      </c>
      <c r="D3073" s="0" t="s">
        <v>590</v>
      </c>
      <c r="E3073" s="291" t="n">
        <v>471.41</v>
      </c>
    </row>
    <row r="3074" customFormat="false" ht="15" hidden="false" customHeight="false" outlineLevel="0" collapsed="false">
      <c r="A3074" s="0" t="n">
        <v>37528</v>
      </c>
      <c r="B3074" s="0" t="s">
        <v>3676</v>
      </c>
      <c r="C3074" s="0" t="s">
        <v>589</v>
      </c>
      <c r="D3074" s="0" t="s">
        <v>590</v>
      </c>
      <c r="E3074" s="291" t="n">
        <v>562.06</v>
      </c>
    </row>
    <row r="3075" customFormat="false" ht="15" hidden="false" customHeight="false" outlineLevel="0" collapsed="false">
      <c r="A3075" s="0" t="n">
        <v>37529</v>
      </c>
      <c r="B3075" s="0" t="s">
        <v>3677</v>
      </c>
      <c r="C3075" s="0" t="s">
        <v>589</v>
      </c>
      <c r="D3075" s="0" t="s">
        <v>590</v>
      </c>
      <c r="E3075" s="291" t="n">
        <v>567.58</v>
      </c>
    </row>
    <row r="3076" customFormat="false" ht="15" hidden="false" customHeight="false" outlineLevel="0" collapsed="false">
      <c r="A3076" s="0" t="n">
        <v>37530</v>
      </c>
      <c r="B3076" s="0" t="s">
        <v>3678</v>
      </c>
      <c r="C3076" s="0" t="s">
        <v>589</v>
      </c>
      <c r="D3076" s="0" t="s">
        <v>590</v>
      </c>
      <c r="E3076" s="291" t="n">
        <v>741.01</v>
      </c>
    </row>
    <row r="3077" customFormat="false" ht="15" hidden="false" customHeight="false" outlineLevel="0" collapsed="false">
      <c r="A3077" s="0" t="n">
        <v>21034</v>
      </c>
      <c r="B3077" s="0" t="s">
        <v>3679</v>
      </c>
      <c r="C3077" s="0" t="s">
        <v>589</v>
      </c>
      <c r="D3077" s="0" t="s">
        <v>590</v>
      </c>
      <c r="E3077" s="291" t="n">
        <v>632.23</v>
      </c>
    </row>
    <row r="3078" customFormat="false" ht="15" hidden="false" customHeight="false" outlineLevel="0" collapsed="false">
      <c r="A3078" s="0" t="n">
        <v>37531</v>
      </c>
      <c r="B3078" s="0" t="s">
        <v>3680</v>
      </c>
      <c r="C3078" s="0" t="s">
        <v>589</v>
      </c>
      <c r="D3078" s="0" t="s">
        <v>590</v>
      </c>
      <c r="E3078" s="291" t="n">
        <v>796.2</v>
      </c>
    </row>
    <row r="3079" customFormat="false" ht="15" hidden="false" customHeight="false" outlineLevel="0" collapsed="false">
      <c r="A3079" s="0" t="n">
        <v>21036</v>
      </c>
      <c r="B3079" s="0" t="s">
        <v>3681</v>
      </c>
      <c r="C3079" s="0" t="s">
        <v>589</v>
      </c>
      <c r="D3079" s="0" t="s">
        <v>590</v>
      </c>
      <c r="E3079" s="291" t="n">
        <v>968.05</v>
      </c>
    </row>
    <row r="3080" customFormat="false" ht="15" hidden="false" customHeight="false" outlineLevel="0" collapsed="false">
      <c r="A3080" s="0" t="n">
        <v>21037</v>
      </c>
      <c r="B3080" s="0" t="s">
        <v>3682</v>
      </c>
      <c r="C3080" s="0" t="s">
        <v>589</v>
      </c>
      <c r="D3080" s="0" t="s">
        <v>590</v>
      </c>
      <c r="E3080" s="292" t="n">
        <v>1103.64</v>
      </c>
    </row>
    <row r="3081" customFormat="false" ht="15" hidden="false" customHeight="false" outlineLevel="0" collapsed="false">
      <c r="A3081" s="0" t="n">
        <v>20185</v>
      </c>
      <c r="B3081" s="0" t="s">
        <v>3683</v>
      </c>
      <c r="C3081" s="0" t="s">
        <v>636</v>
      </c>
      <c r="D3081" s="0" t="s">
        <v>590</v>
      </c>
      <c r="E3081" s="291" t="n">
        <v>24.49</v>
      </c>
    </row>
    <row r="3082" customFormat="false" ht="15" hidden="false" customHeight="false" outlineLevel="0" collapsed="false">
      <c r="A3082" s="0" t="n">
        <v>20260</v>
      </c>
      <c r="B3082" s="0" t="s">
        <v>3684</v>
      </c>
      <c r="C3082" s="0" t="s">
        <v>589</v>
      </c>
      <c r="D3082" s="0" t="s">
        <v>590</v>
      </c>
      <c r="E3082" s="291" t="n">
        <v>19.69</v>
      </c>
    </row>
    <row r="3083" customFormat="false" ht="15" hidden="false" customHeight="false" outlineLevel="0" collapsed="false">
      <c r="A3083" s="0" t="n">
        <v>37523</v>
      </c>
      <c r="B3083" s="0" t="s">
        <v>3685</v>
      </c>
      <c r="C3083" s="0" t="s">
        <v>589</v>
      </c>
      <c r="D3083" s="0" t="s">
        <v>592</v>
      </c>
      <c r="E3083" s="292" t="n">
        <v>512653.3</v>
      </c>
    </row>
    <row r="3084" customFormat="false" ht="15" hidden="false" customHeight="false" outlineLevel="0" collapsed="false">
      <c r="A3084" s="0" t="n">
        <v>37515</v>
      </c>
      <c r="B3084" s="0" t="s">
        <v>3686</v>
      </c>
      <c r="C3084" s="0" t="s">
        <v>589</v>
      </c>
      <c r="D3084" s="0" t="s">
        <v>592</v>
      </c>
      <c r="E3084" s="292" t="n">
        <v>455775</v>
      </c>
    </row>
    <row r="3085" customFormat="false" ht="15" hidden="false" customHeight="false" outlineLevel="0" collapsed="false">
      <c r="A3085" s="0" t="n">
        <v>12899</v>
      </c>
      <c r="B3085" s="0" t="s">
        <v>3687</v>
      </c>
      <c r="C3085" s="0" t="s">
        <v>589</v>
      </c>
      <c r="D3085" s="0" t="s">
        <v>592</v>
      </c>
      <c r="E3085" s="291" t="n">
        <v>107.13</v>
      </c>
    </row>
    <row r="3086" customFormat="false" ht="15" hidden="false" customHeight="false" outlineLevel="0" collapsed="false">
      <c r="A3086" s="0" t="n">
        <v>12898</v>
      </c>
      <c r="B3086" s="0" t="s">
        <v>3688</v>
      </c>
      <c r="C3086" s="0" t="s">
        <v>589</v>
      </c>
      <c r="D3086" s="0" t="s">
        <v>592</v>
      </c>
      <c r="E3086" s="291" t="n">
        <v>169.94</v>
      </c>
    </row>
    <row r="3087" customFormat="false" ht="15" hidden="false" customHeight="false" outlineLevel="0" collapsed="false">
      <c r="A3087" s="0" t="n">
        <v>42528</v>
      </c>
      <c r="B3087" s="0" t="s">
        <v>3689</v>
      </c>
      <c r="C3087" s="0" t="s">
        <v>1019</v>
      </c>
      <c r="D3087" s="0" t="s">
        <v>592</v>
      </c>
      <c r="E3087" s="291" t="n">
        <v>9.6</v>
      </c>
    </row>
    <row r="3088" customFormat="false" ht="15" hidden="false" customHeight="false" outlineLevel="0" collapsed="false">
      <c r="A3088" s="0" t="n">
        <v>39696</v>
      </c>
      <c r="B3088" s="0" t="s">
        <v>3690</v>
      </c>
      <c r="C3088" s="0" t="s">
        <v>1019</v>
      </c>
      <c r="D3088" s="0" t="s">
        <v>592</v>
      </c>
      <c r="E3088" s="291" t="n">
        <v>6.75</v>
      </c>
    </row>
    <row r="3089" customFormat="false" ht="15" hidden="false" customHeight="false" outlineLevel="0" collapsed="false">
      <c r="A3089" s="0" t="n">
        <v>39700</v>
      </c>
      <c r="B3089" s="0" t="s">
        <v>3691</v>
      </c>
      <c r="C3089" s="0" t="s">
        <v>1019</v>
      </c>
      <c r="D3089" s="0" t="s">
        <v>590</v>
      </c>
      <c r="E3089" s="291" t="n">
        <v>25.77</v>
      </c>
    </row>
    <row r="3090" customFormat="false" ht="15" hidden="false" customHeight="false" outlineLevel="0" collapsed="false">
      <c r="A3090" s="0" t="n">
        <v>11621</v>
      </c>
      <c r="B3090" s="0" t="s">
        <v>3692</v>
      </c>
      <c r="C3090" s="0" t="s">
        <v>1019</v>
      </c>
      <c r="D3090" s="0" t="s">
        <v>590</v>
      </c>
      <c r="E3090" s="291" t="n">
        <v>51.29</v>
      </c>
    </row>
    <row r="3091" customFormat="false" ht="15" hidden="false" customHeight="false" outlineLevel="0" collapsed="false">
      <c r="A3091" s="0" t="n">
        <v>4014</v>
      </c>
      <c r="B3091" s="0" t="s">
        <v>3693</v>
      </c>
      <c r="C3091" s="0" t="s">
        <v>1019</v>
      </c>
      <c r="D3091" s="0" t="s">
        <v>590</v>
      </c>
      <c r="E3091" s="291" t="n">
        <v>53.06</v>
      </c>
    </row>
    <row r="3092" customFormat="false" ht="15" hidden="false" customHeight="false" outlineLevel="0" collapsed="false">
      <c r="A3092" s="0" t="n">
        <v>4015</v>
      </c>
      <c r="B3092" s="0" t="s">
        <v>3694</v>
      </c>
      <c r="C3092" s="0" t="s">
        <v>1019</v>
      </c>
      <c r="D3092" s="0" t="s">
        <v>590</v>
      </c>
      <c r="E3092" s="291" t="n">
        <v>65.16</v>
      </c>
    </row>
    <row r="3093" customFormat="false" ht="15" hidden="false" customHeight="false" outlineLevel="0" collapsed="false">
      <c r="A3093" s="0" t="n">
        <v>4017</v>
      </c>
      <c r="B3093" s="0" t="s">
        <v>3695</v>
      </c>
      <c r="C3093" s="0" t="s">
        <v>1019</v>
      </c>
      <c r="D3093" s="0" t="s">
        <v>590</v>
      </c>
      <c r="E3093" s="291" t="n">
        <v>94.82</v>
      </c>
    </row>
    <row r="3094" customFormat="false" ht="15" hidden="false" customHeight="false" outlineLevel="0" collapsed="false">
      <c r="A3094" s="0" t="n">
        <v>4016</v>
      </c>
      <c r="B3094" s="0" t="s">
        <v>3696</v>
      </c>
      <c r="C3094" s="0" t="s">
        <v>1019</v>
      </c>
      <c r="D3094" s="0" t="s">
        <v>597</v>
      </c>
      <c r="E3094" s="291" t="n">
        <v>37.45</v>
      </c>
    </row>
    <row r="3095" customFormat="false" ht="15" hidden="false" customHeight="false" outlineLevel="0" collapsed="false">
      <c r="A3095" s="0" t="n">
        <v>39699</v>
      </c>
      <c r="B3095" s="0" t="s">
        <v>3697</v>
      </c>
      <c r="C3095" s="0" t="s">
        <v>1019</v>
      </c>
      <c r="D3095" s="0" t="s">
        <v>590</v>
      </c>
      <c r="E3095" s="291" t="n">
        <v>17.36</v>
      </c>
    </row>
    <row r="3096" customFormat="false" ht="15" hidden="false" customHeight="false" outlineLevel="0" collapsed="false">
      <c r="A3096" s="0" t="n">
        <v>38544</v>
      </c>
      <c r="B3096" s="0" t="s">
        <v>3698</v>
      </c>
      <c r="C3096" s="0" t="s">
        <v>1019</v>
      </c>
      <c r="D3096" s="0" t="s">
        <v>590</v>
      </c>
      <c r="E3096" s="291" t="n">
        <v>9.61</v>
      </c>
    </row>
    <row r="3097" customFormat="false" ht="15" hidden="false" customHeight="false" outlineLevel="0" collapsed="false">
      <c r="A3097" s="0" t="n">
        <v>38545</v>
      </c>
      <c r="B3097" s="0" t="s">
        <v>3699</v>
      </c>
      <c r="C3097" s="0" t="s">
        <v>1019</v>
      </c>
      <c r="D3097" s="0" t="s">
        <v>590</v>
      </c>
      <c r="E3097" s="291" t="n">
        <v>6.17</v>
      </c>
    </row>
    <row r="3098" customFormat="false" ht="15" hidden="false" customHeight="false" outlineLevel="0" collapsed="false">
      <c r="A3098" s="0" t="n">
        <v>42527</v>
      </c>
      <c r="B3098" s="0" t="s">
        <v>3700</v>
      </c>
      <c r="C3098" s="0" t="s">
        <v>1019</v>
      </c>
      <c r="D3098" s="0" t="s">
        <v>592</v>
      </c>
      <c r="E3098" s="291" t="n">
        <v>25.36</v>
      </c>
    </row>
    <row r="3099" customFormat="false" ht="15" hidden="false" customHeight="false" outlineLevel="0" collapsed="false">
      <c r="A3099" s="0" t="n">
        <v>39323</v>
      </c>
      <c r="B3099" s="0" t="s">
        <v>3701</v>
      </c>
      <c r="C3099" s="0" t="s">
        <v>1019</v>
      </c>
      <c r="D3099" s="0" t="s">
        <v>590</v>
      </c>
      <c r="E3099" s="291" t="n">
        <v>23.56</v>
      </c>
    </row>
    <row r="3100" customFormat="false" ht="15" hidden="false" customHeight="false" outlineLevel="0" collapsed="false">
      <c r="A3100" s="0" t="n">
        <v>626</v>
      </c>
      <c r="B3100" s="0" t="s">
        <v>3702</v>
      </c>
      <c r="C3100" s="0" t="s">
        <v>640</v>
      </c>
      <c r="D3100" s="0" t="s">
        <v>597</v>
      </c>
      <c r="E3100" s="291" t="n">
        <v>16.67</v>
      </c>
    </row>
    <row r="3101" customFormat="false" ht="15" hidden="false" customHeight="false" outlineLevel="0" collapsed="false">
      <c r="A3101" s="0" t="n">
        <v>44504</v>
      </c>
      <c r="B3101" s="0" t="s">
        <v>3703</v>
      </c>
      <c r="C3101" s="0" t="s">
        <v>1019</v>
      </c>
      <c r="D3101" s="0" t="s">
        <v>592</v>
      </c>
      <c r="E3101" s="291" t="n">
        <v>14.77</v>
      </c>
    </row>
    <row r="3102" customFormat="false" ht="15" hidden="false" customHeight="false" outlineLevel="0" collapsed="false">
      <c r="A3102" s="0" t="n">
        <v>44505</v>
      </c>
      <c r="B3102" s="0" t="s">
        <v>3704</v>
      </c>
      <c r="C3102" s="0" t="s">
        <v>1019</v>
      </c>
      <c r="D3102" s="0" t="s">
        <v>592</v>
      </c>
      <c r="E3102" s="291" t="n">
        <v>22.29</v>
      </c>
    </row>
    <row r="3103" customFormat="false" ht="15" hidden="false" customHeight="false" outlineLevel="0" collapsed="false">
      <c r="A3103" s="0" t="n">
        <v>44506</v>
      </c>
      <c r="B3103" s="0" t="s">
        <v>3705</v>
      </c>
      <c r="C3103" s="0" t="s">
        <v>1019</v>
      </c>
      <c r="D3103" s="0" t="s">
        <v>592</v>
      </c>
      <c r="E3103" s="291" t="n">
        <v>23.66</v>
      </c>
    </row>
    <row r="3104" customFormat="false" ht="15" hidden="false" customHeight="false" outlineLevel="0" collapsed="false">
      <c r="A3104" s="0" t="n">
        <v>44507</v>
      </c>
      <c r="B3104" s="0" t="s">
        <v>3706</v>
      </c>
      <c r="C3104" s="0" t="s">
        <v>1019</v>
      </c>
      <c r="D3104" s="0" t="s">
        <v>592</v>
      </c>
      <c r="E3104" s="291" t="n">
        <v>29.58</v>
      </c>
    </row>
    <row r="3105" customFormat="false" ht="15" hidden="false" customHeight="false" outlineLevel="0" collapsed="false">
      <c r="A3105" s="0" t="n">
        <v>44508</v>
      </c>
      <c r="B3105" s="0" t="s">
        <v>3707</v>
      </c>
      <c r="C3105" s="0" t="s">
        <v>1019</v>
      </c>
      <c r="D3105" s="0" t="s">
        <v>592</v>
      </c>
      <c r="E3105" s="291" t="n">
        <v>44.36</v>
      </c>
    </row>
    <row r="3106" customFormat="false" ht="15" hidden="false" customHeight="false" outlineLevel="0" collapsed="false">
      <c r="A3106" s="0" t="n">
        <v>44509</v>
      </c>
      <c r="B3106" s="0" t="s">
        <v>3708</v>
      </c>
      <c r="C3106" s="0" t="s">
        <v>1019</v>
      </c>
      <c r="D3106" s="0" t="s">
        <v>592</v>
      </c>
      <c r="E3106" s="291" t="n">
        <v>59.42</v>
      </c>
    </row>
    <row r="3107" customFormat="false" ht="15" hidden="false" customHeight="false" outlineLevel="0" collapsed="false">
      <c r="A3107" s="0" t="n">
        <v>44510</v>
      </c>
      <c r="B3107" s="0" t="s">
        <v>3709</v>
      </c>
      <c r="C3107" s="0" t="s">
        <v>1019</v>
      </c>
      <c r="D3107" s="0" t="s">
        <v>592</v>
      </c>
      <c r="E3107" s="291" t="n">
        <v>73.79</v>
      </c>
    </row>
    <row r="3108" customFormat="false" ht="15" hidden="false" customHeight="false" outlineLevel="0" collapsed="false">
      <c r="A3108" s="0" t="n">
        <v>44512</v>
      </c>
      <c r="B3108" s="0" t="s">
        <v>3710</v>
      </c>
      <c r="C3108" s="0" t="s">
        <v>1019</v>
      </c>
      <c r="D3108" s="0" t="s">
        <v>592</v>
      </c>
      <c r="E3108" s="291" t="n">
        <v>16.47</v>
      </c>
    </row>
    <row r="3109" customFormat="false" ht="15" hidden="false" customHeight="false" outlineLevel="0" collapsed="false">
      <c r="A3109" s="0" t="n">
        <v>44513</v>
      </c>
      <c r="B3109" s="0" t="s">
        <v>3711</v>
      </c>
      <c r="C3109" s="0" t="s">
        <v>1019</v>
      </c>
      <c r="D3109" s="0" t="s">
        <v>592</v>
      </c>
      <c r="E3109" s="291" t="n">
        <v>23.25</v>
      </c>
    </row>
    <row r="3110" customFormat="false" ht="15" hidden="false" customHeight="false" outlineLevel="0" collapsed="false">
      <c r="A3110" s="0" t="n">
        <v>44514</v>
      </c>
      <c r="B3110" s="0" t="s">
        <v>3712</v>
      </c>
      <c r="C3110" s="0" t="s">
        <v>1019</v>
      </c>
      <c r="D3110" s="0" t="s">
        <v>592</v>
      </c>
      <c r="E3110" s="291" t="n">
        <v>26.35</v>
      </c>
    </row>
    <row r="3111" customFormat="false" ht="15" hidden="false" customHeight="false" outlineLevel="0" collapsed="false">
      <c r="A3111" s="0" t="n">
        <v>44515</v>
      </c>
      <c r="B3111" s="0" t="s">
        <v>3713</v>
      </c>
      <c r="C3111" s="0" t="s">
        <v>1019</v>
      </c>
      <c r="D3111" s="0" t="s">
        <v>592</v>
      </c>
      <c r="E3111" s="291" t="n">
        <v>32.36</v>
      </c>
    </row>
    <row r="3112" customFormat="false" ht="15" hidden="false" customHeight="false" outlineLevel="0" collapsed="false">
      <c r="A3112" s="0" t="n">
        <v>44511</v>
      </c>
      <c r="B3112" s="0" t="s">
        <v>3714</v>
      </c>
      <c r="C3112" s="0" t="s">
        <v>1019</v>
      </c>
      <c r="D3112" s="0" t="s">
        <v>592</v>
      </c>
      <c r="E3112" s="291" t="n">
        <v>47.9</v>
      </c>
    </row>
    <row r="3113" customFormat="false" ht="15" hidden="false" customHeight="false" outlineLevel="0" collapsed="false">
      <c r="A3113" s="0" t="n">
        <v>44516</v>
      </c>
      <c r="B3113" s="0" t="s">
        <v>3715</v>
      </c>
      <c r="C3113" s="0" t="s">
        <v>1019</v>
      </c>
      <c r="D3113" s="0" t="s">
        <v>592</v>
      </c>
      <c r="E3113" s="291" t="n">
        <v>64.73</v>
      </c>
    </row>
    <row r="3114" customFormat="false" ht="15" hidden="false" customHeight="false" outlineLevel="0" collapsed="false">
      <c r="A3114" s="0" t="n">
        <v>44517</v>
      </c>
      <c r="B3114" s="0" t="s">
        <v>3716</v>
      </c>
      <c r="C3114" s="0" t="s">
        <v>1019</v>
      </c>
      <c r="D3114" s="0" t="s">
        <v>592</v>
      </c>
      <c r="E3114" s="291" t="n">
        <v>80.74</v>
      </c>
    </row>
    <row r="3115" customFormat="false" ht="15" hidden="false" customHeight="false" outlineLevel="0" collapsed="false">
      <c r="A3115" s="0" t="n">
        <v>11479</v>
      </c>
      <c r="B3115" s="0" t="s">
        <v>3717</v>
      </c>
      <c r="C3115" s="0" t="s">
        <v>589</v>
      </c>
      <c r="D3115" s="0" t="s">
        <v>590</v>
      </c>
      <c r="E3115" s="291" t="n">
        <v>42.04</v>
      </c>
    </row>
    <row r="3116" customFormat="false" ht="15" hidden="false" customHeight="false" outlineLevel="0" collapsed="false">
      <c r="A3116" s="0" t="n">
        <v>11481</v>
      </c>
      <c r="B3116" s="0" t="s">
        <v>3718</v>
      </c>
      <c r="C3116" s="0" t="s">
        <v>589</v>
      </c>
      <c r="D3116" s="0" t="s">
        <v>590</v>
      </c>
      <c r="E3116" s="291" t="n">
        <v>38.03</v>
      </c>
    </row>
    <row r="3117" customFormat="false" ht="15" hidden="false" customHeight="false" outlineLevel="0" collapsed="false">
      <c r="A3117" s="0" t="n">
        <v>43609</v>
      </c>
      <c r="B3117" s="0" t="s">
        <v>3719</v>
      </c>
      <c r="C3117" s="0" t="s">
        <v>589</v>
      </c>
      <c r="D3117" s="0" t="s">
        <v>590</v>
      </c>
      <c r="E3117" s="291" t="n">
        <v>38.03</v>
      </c>
    </row>
    <row r="3118" customFormat="false" ht="15" hidden="false" customHeight="false" outlineLevel="0" collapsed="false">
      <c r="A3118" s="0" t="n">
        <v>11478</v>
      </c>
      <c r="B3118" s="0" t="s">
        <v>3720</v>
      </c>
      <c r="C3118" s="0" t="s">
        <v>589</v>
      </c>
      <c r="D3118" s="0" t="s">
        <v>590</v>
      </c>
      <c r="E3118" s="291" t="n">
        <v>72.13</v>
      </c>
    </row>
    <row r="3119" customFormat="false" ht="15" hidden="false" customHeight="false" outlineLevel="0" collapsed="false">
      <c r="A3119" s="0" t="n">
        <v>43608</v>
      </c>
      <c r="B3119" s="0" t="s">
        <v>3721</v>
      </c>
      <c r="C3119" s="0" t="s">
        <v>589</v>
      </c>
      <c r="D3119" s="0" t="s">
        <v>590</v>
      </c>
      <c r="E3119" s="291" t="n">
        <v>55.04</v>
      </c>
    </row>
    <row r="3120" customFormat="false" ht="15" hidden="false" customHeight="false" outlineLevel="0" collapsed="false">
      <c r="A3120" s="0" t="n">
        <v>11476</v>
      </c>
      <c r="B3120" s="0" t="s">
        <v>3722</v>
      </c>
      <c r="C3120" s="0" t="s">
        <v>589</v>
      </c>
      <c r="D3120" s="0" t="s">
        <v>590</v>
      </c>
      <c r="E3120" s="291" t="n">
        <v>55.04</v>
      </c>
    </row>
    <row r="3121" customFormat="false" ht="15" hidden="false" customHeight="false" outlineLevel="0" collapsed="false">
      <c r="A3121" s="0" t="n">
        <v>40637</v>
      </c>
      <c r="B3121" s="0" t="s">
        <v>3723</v>
      </c>
      <c r="C3121" s="0" t="s">
        <v>589</v>
      </c>
      <c r="D3121" s="0" t="s">
        <v>592</v>
      </c>
      <c r="E3121" s="292" t="n">
        <v>840929.8</v>
      </c>
    </row>
    <row r="3122" customFormat="false" ht="15" hidden="false" customHeight="false" outlineLevel="0" collapsed="false">
      <c r="A3122" s="0" t="n">
        <v>13836</v>
      </c>
      <c r="B3122" s="0" t="s">
        <v>3724</v>
      </c>
      <c r="C3122" s="0" t="s">
        <v>589</v>
      </c>
      <c r="D3122" s="0" t="s">
        <v>592</v>
      </c>
      <c r="E3122" s="292" t="n">
        <v>70491.09</v>
      </c>
    </row>
    <row r="3123" customFormat="false" ht="15" hidden="false" customHeight="false" outlineLevel="0" collapsed="false">
      <c r="A3123" s="0" t="n">
        <v>14534</v>
      </c>
      <c r="B3123" s="0" t="s">
        <v>3725</v>
      </c>
      <c r="C3123" s="0" t="s">
        <v>589</v>
      </c>
      <c r="D3123" s="0" t="s">
        <v>592</v>
      </c>
      <c r="E3123" s="292" t="n">
        <v>29509.43</v>
      </c>
    </row>
    <row r="3124" customFormat="false" ht="15" hidden="false" customHeight="false" outlineLevel="0" collapsed="false">
      <c r="A3124" s="0" t="n">
        <v>14619</v>
      </c>
      <c r="B3124" s="0" t="s">
        <v>3726</v>
      </c>
      <c r="C3124" s="0" t="s">
        <v>589</v>
      </c>
      <c r="D3124" s="0" t="s">
        <v>590</v>
      </c>
      <c r="E3124" s="292" t="n">
        <v>15109.51</v>
      </c>
    </row>
    <row r="3125" customFormat="false" ht="15" hidden="false" customHeight="false" outlineLevel="0" collapsed="false">
      <c r="A3125" s="0" t="n">
        <v>14535</v>
      </c>
      <c r="B3125" s="0" t="s">
        <v>3727</v>
      </c>
      <c r="C3125" s="0" t="s">
        <v>589</v>
      </c>
      <c r="D3125" s="0" t="s">
        <v>592</v>
      </c>
      <c r="E3125" s="292" t="n">
        <v>292883.95</v>
      </c>
    </row>
    <row r="3126" customFormat="false" ht="15" hidden="false" customHeight="false" outlineLevel="0" collapsed="false">
      <c r="A3126" s="0" t="n">
        <v>39813</v>
      </c>
      <c r="B3126" s="0" t="s">
        <v>3728</v>
      </c>
      <c r="C3126" s="0" t="s">
        <v>589</v>
      </c>
      <c r="D3126" s="0" t="s">
        <v>592</v>
      </c>
      <c r="E3126" s="292" t="n">
        <v>28911.98</v>
      </c>
    </row>
    <row r="3127" customFormat="false" ht="15" hidden="false" customHeight="false" outlineLevel="0" collapsed="false">
      <c r="A3127" s="0" t="n">
        <v>40403</v>
      </c>
      <c r="B3127" s="0" t="s">
        <v>3729</v>
      </c>
      <c r="C3127" s="0" t="s">
        <v>589</v>
      </c>
      <c r="D3127" s="0" t="s">
        <v>590</v>
      </c>
      <c r="E3127" s="291" t="n">
        <v>504.72</v>
      </c>
    </row>
    <row r="3128" customFormat="false" ht="15" hidden="false" customHeight="false" outlineLevel="0" collapsed="false">
      <c r="A3128" s="0" t="n">
        <v>12868</v>
      </c>
      <c r="B3128" s="0" t="s">
        <v>3730</v>
      </c>
      <c r="C3128" s="0" t="s">
        <v>754</v>
      </c>
      <c r="D3128" s="0" t="s">
        <v>590</v>
      </c>
      <c r="E3128" s="291" t="n">
        <v>16.43</v>
      </c>
    </row>
    <row r="3129" customFormat="false" ht="15" hidden="false" customHeight="false" outlineLevel="0" collapsed="false">
      <c r="A3129" s="0" t="n">
        <v>40916</v>
      </c>
      <c r="B3129" s="0" t="s">
        <v>3731</v>
      </c>
      <c r="C3129" s="0" t="s">
        <v>756</v>
      </c>
      <c r="D3129" s="0" t="s">
        <v>590</v>
      </c>
      <c r="E3129" s="292" t="n">
        <v>2899.81</v>
      </c>
    </row>
    <row r="3130" customFormat="false" ht="15" hidden="false" customHeight="false" outlineLevel="0" collapsed="false">
      <c r="A3130" s="0" t="n">
        <v>4755</v>
      </c>
      <c r="B3130" s="0" t="s">
        <v>3732</v>
      </c>
      <c r="C3130" s="0" t="s">
        <v>754</v>
      </c>
      <c r="D3130" s="0" t="s">
        <v>590</v>
      </c>
      <c r="E3130" s="291" t="n">
        <v>17.73</v>
      </c>
    </row>
    <row r="3131" customFormat="false" ht="15" hidden="false" customHeight="false" outlineLevel="0" collapsed="false">
      <c r="A3131" s="0" t="n">
        <v>41067</v>
      </c>
      <c r="B3131" s="0" t="s">
        <v>3733</v>
      </c>
      <c r="C3131" s="0" t="s">
        <v>756</v>
      </c>
      <c r="D3131" s="0" t="s">
        <v>590</v>
      </c>
      <c r="E3131" s="292" t="n">
        <v>3128.89</v>
      </c>
    </row>
    <row r="3132" customFormat="false" ht="15" hidden="false" customHeight="false" outlineLevel="0" collapsed="false">
      <c r="A3132" s="0" t="n">
        <v>38463</v>
      </c>
      <c r="B3132" s="0" t="s">
        <v>3734</v>
      </c>
      <c r="C3132" s="0" t="s">
        <v>589</v>
      </c>
      <c r="D3132" s="0" t="s">
        <v>590</v>
      </c>
      <c r="E3132" s="291" t="n">
        <v>26.29</v>
      </c>
    </row>
    <row r="3133" customFormat="false" ht="15" hidden="false" customHeight="false" outlineLevel="0" collapsed="false">
      <c r="A3133" s="0" t="n">
        <v>40703</v>
      </c>
      <c r="B3133" s="0" t="s">
        <v>3735</v>
      </c>
      <c r="C3133" s="0" t="s">
        <v>589</v>
      </c>
      <c r="D3133" s="0" t="s">
        <v>592</v>
      </c>
      <c r="E3133" s="292" t="n">
        <v>8300</v>
      </c>
    </row>
    <row r="3134" customFormat="false" ht="15" hidden="false" customHeight="false" outlineLevel="0" collapsed="false">
      <c r="A3134" s="0" t="n">
        <v>14531</v>
      </c>
      <c r="B3134" s="0" t="s">
        <v>3736</v>
      </c>
      <c r="C3134" s="0" t="s">
        <v>589</v>
      </c>
      <c r="D3134" s="0" t="s">
        <v>592</v>
      </c>
      <c r="E3134" s="292" t="n">
        <v>15474.32</v>
      </c>
    </row>
    <row r="3135" customFormat="false" ht="15" hidden="false" customHeight="false" outlineLevel="0" collapsed="false">
      <c r="A3135" s="0" t="n">
        <v>36533</v>
      </c>
      <c r="B3135" s="0" t="s">
        <v>3737</v>
      </c>
      <c r="C3135" s="0" t="s">
        <v>589</v>
      </c>
      <c r="D3135" s="0" t="s">
        <v>592</v>
      </c>
      <c r="E3135" s="292" t="n">
        <v>17806.99</v>
      </c>
    </row>
    <row r="3136" customFormat="false" ht="15" hidden="false" customHeight="false" outlineLevel="0" collapsed="false">
      <c r="A3136" s="0" t="n">
        <v>11616</v>
      </c>
      <c r="B3136" s="0" t="s">
        <v>3738</v>
      </c>
      <c r="C3136" s="0" t="s">
        <v>589</v>
      </c>
      <c r="D3136" s="0" t="s">
        <v>592</v>
      </c>
      <c r="E3136" s="292" t="n">
        <v>16818.44</v>
      </c>
    </row>
    <row r="3137" customFormat="false" ht="15" hidden="false" customHeight="false" outlineLevel="0" collapsed="false">
      <c r="A3137" s="0" t="n">
        <v>41898</v>
      </c>
      <c r="B3137" s="0" t="s">
        <v>3739</v>
      </c>
      <c r="C3137" s="0" t="s">
        <v>589</v>
      </c>
      <c r="D3137" s="0" t="s">
        <v>592</v>
      </c>
      <c r="E3137" s="292" t="n">
        <v>18923.03</v>
      </c>
    </row>
    <row r="3138" customFormat="false" ht="15" hidden="false" customHeight="false" outlineLevel="0" collapsed="false">
      <c r="A3138" s="0" t="n">
        <v>13447</v>
      </c>
      <c r="B3138" s="0" t="s">
        <v>3740</v>
      </c>
      <c r="C3138" s="0" t="s">
        <v>589</v>
      </c>
      <c r="D3138" s="0" t="s">
        <v>592</v>
      </c>
      <c r="E3138" s="292" t="n">
        <v>34819.68</v>
      </c>
    </row>
    <row r="3139" customFormat="false" ht="15" hidden="false" customHeight="false" outlineLevel="0" collapsed="false">
      <c r="A3139" s="0" t="n">
        <v>14529</v>
      </c>
      <c r="B3139" s="0" t="s">
        <v>3741</v>
      </c>
      <c r="C3139" s="0" t="s">
        <v>589</v>
      </c>
      <c r="D3139" s="0" t="s">
        <v>592</v>
      </c>
      <c r="E3139" s="292" t="n">
        <v>19473.76</v>
      </c>
    </row>
    <row r="3140" customFormat="false" ht="15" hidden="false" customHeight="false" outlineLevel="0" collapsed="false">
      <c r="A3140" s="0" t="n">
        <v>10747</v>
      </c>
      <c r="B3140" s="0" t="s">
        <v>3742</v>
      </c>
      <c r="C3140" s="0" t="s">
        <v>589</v>
      </c>
      <c r="D3140" s="0" t="s">
        <v>592</v>
      </c>
      <c r="E3140" s="292" t="n">
        <v>19106.74</v>
      </c>
    </row>
    <row r="3141" customFormat="false" ht="15" hidden="false" customHeight="false" outlineLevel="0" collapsed="false">
      <c r="A3141" s="0" t="n">
        <v>36141</v>
      </c>
      <c r="B3141" s="0" t="s">
        <v>3743</v>
      </c>
      <c r="C3141" s="0" t="s">
        <v>589</v>
      </c>
      <c r="D3141" s="0" t="s">
        <v>590</v>
      </c>
      <c r="E3141" s="291" t="n">
        <v>36.45</v>
      </c>
    </row>
    <row r="3142" customFormat="false" ht="15" hidden="false" customHeight="false" outlineLevel="0" collapsed="false">
      <c r="A3142" s="0" t="n">
        <v>43651</v>
      </c>
      <c r="B3142" s="0" t="s">
        <v>3744</v>
      </c>
      <c r="C3142" s="0" t="s">
        <v>640</v>
      </c>
      <c r="D3142" s="0" t="s">
        <v>590</v>
      </c>
      <c r="E3142" s="291" t="n">
        <v>5.14</v>
      </c>
    </row>
    <row r="3143" customFormat="false" ht="15" hidden="false" customHeight="false" outlineLevel="0" collapsed="false">
      <c r="A3143" s="0" t="n">
        <v>43626</v>
      </c>
      <c r="B3143" s="0" t="s">
        <v>3745</v>
      </c>
      <c r="C3143" s="0" t="s">
        <v>640</v>
      </c>
      <c r="D3143" s="0" t="s">
        <v>597</v>
      </c>
      <c r="E3143" s="291" t="n">
        <v>2.86</v>
      </c>
    </row>
    <row r="3144" customFormat="false" ht="15" hidden="false" customHeight="false" outlineLevel="0" collapsed="false">
      <c r="A3144" s="0" t="n">
        <v>39434</v>
      </c>
      <c r="B3144" s="0" t="s">
        <v>3746</v>
      </c>
      <c r="C3144" s="0" t="s">
        <v>640</v>
      </c>
      <c r="D3144" s="0" t="s">
        <v>590</v>
      </c>
      <c r="E3144" s="291" t="n">
        <v>3.71</v>
      </c>
    </row>
    <row r="3145" customFormat="false" ht="15" hidden="false" customHeight="false" outlineLevel="0" collapsed="false">
      <c r="A3145" s="0" t="n">
        <v>39433</v>
      </c>
      <c r="B3145" s="0" t="s">
        <v>3747</v>
      </c>
      <c r="C3145" s="0" t="s">
        <v>640</v>
      </c>
      <c r="D3145" s="0" t="s">
        <v>590</v>
      </c>
      <c r="E3145" s="291" t="n">
        <v>2.95</v>
      </c>
    </row>
    <row r="3146" customFormat="false" ht="15" hidden="false" customHeight="false" outlineLevel="0" collapsed="false">
      <c r="A3146" s="0" t="n">
        <v>4049</v>
      </c>
      <c r="B3146" s="0" t="s">
        <v>3748</v>
      </c>
      <c r="C3146" s="0" t="s">
        <v>642</v>
      </c>
      <c r="D3146" s="0" t="s">
        <v>590</v>
      </c>
      <c r="E3146" s="291" t="n">
        <v>57.4</v>
      </c>
    </row>
    <row r="3147" customFormat="false" ht="15" hidden="false" customHeight="false" outlineLevel="0" collapsed="false">
      <c r="A3147" s="0" t="n">
        <v>38120</v>
      </c>
      <c r="B3147" s="0" t="s">
        <v>3749</v>
      </c>
      <c r="C3147" s="0" t="s">
        <v>640</v>
      </c>
      <c r="D3147" s="0" t="s">
        <v>590</v>
      </c>
      <c r="E3147" s="291" t="n">
        <v>118.63</v>
      </c>
    </row>
    <row r="3148" customFormat="false" ht="15" hidden="false" customHeight="false" outlineLevel="0" collapsed="false">
      <c r="A3148" s="0" t="n">
        <v>43652</v>
      </c>
      <c r="B3148" s="0" t="s">
        <v>3750</v>
      </c>
      <c r="C3148" s="0" t="s">
        <v>640</v>
      </c>
      <c r="D3148" s="0" t="s">
        <v>590</v>
      </c>
      <c r="E3148" s="291" t="n">
        <v>11.52</v>
      </c>
    </row>
    <row r="3149" customFormat="false" ht="15" hidden="false" customHeight="false" outlineLevel="0" collapsed="false">
      <c r="A3149" s="0" t="n">
        <v>10498</v>
      </c>
      <c r="B3149" s="0" t="s">
        <v>3751</v>
      </c>
      <c r="C3149" s="0" t="s">
        <v>640</v>
      </c>
      <c r="D3149" s="0" t="s">
        <v>590</v>
      </c>
      <c r="E3149" s="291" t="n">
        <v>9.32</v>
      </c>
    </row>
    <row r="3150" customFormat="false" ht="15" hidden="false" customHeight="false" outlineLevel="0" collapsed="false">
      <c r="A3150" s="0" t="n">
        <v>4823</v>
      </c>
      <c r="B3150" s="0" t="s">
        <v>3752</v>
      </c>
      <c r="C3150" s="0" t="s">
        <v>640</v>
      </c>
      <c r="D3150" s="0" t="s">
        <v>590</v>
      </c>
      <c r="E3150" s="291" t="n">
        <v>48.53</v>
      </c>
    </row>
    <row r="3151" customFormat="false" ht="15" hidden="false" customHeight="false" outlineLevel="0" collapsed="false">
      <c r="A3151" s="0" t="n">
        <v>38877</v>
      </c>
      <c r="B3151" s="0" t="s">
        <v>3753</v>
      </c>
      <c r="C3151" s="0" t="s">
        <v>640</v>
      </c>
      <c r="D3151" s="0" t="s">
        <v>590</v>
      </c>
      <c r="E3151" s="291" t="n">
        <v>6</v>
      </c>
    </row>
    <row r="3152" customFormat="false" ht="15" hidden="false" customHeight="false" outlineLevel="0" collapsed="false">
      <c r="A3152" s="0" t="n">
        <v>34546</v>
      </c>
      <c r="B3152" s="0" t="s">
        <v>3754</v>
      </c>
      <c r="C3152" s="0" t="s">
        <v>640</v>
      </c>
      <c r="D3152" s="0" t="s">
        <v>590</v>
      </c>
      <c r="E3152" s="291" t="n">
        <v>6.17</v>
      </c>
    </row>
    <row r="3153" customFormat="false" ht="15" hidden="false" customHeight="false" outlineLevel="0" collapsed="false">
      <c r="A3153" s="0" t="n">
        <v>41387</v>
      </c>
      <c r="B3153" s="0" t="s">
        <v>3755</v>
      </c>
      <c r="C3153" s="0" t="s">
        <v>636</v>
      </c>
      <c r="D3153" s="0" t="s">
        <v>590</v>
      </c>
      <c r="E3153" s="291" t="n">
        <v>54.45</v>
      </c>
    </row>
    <row r="3154" customFormat="false" ht="15" hidden="false" customHeight="false" outlineLevel="0" collapsed="false">
      <c r="A3154" s="0" t="n">
        <v>41388</v>
      </c>
      <c r="B3154" s="0" t="s">
        <v>3756</v>
      </c>
      <c r="C3154" s="0" t="s">
        <v>636</v>
      </c>
      <c r="D3154" s="0" t="s">
        <v>590</v>
      </c>
      <c r="E3154" s="291" t="n">
        <v>65.32</v>
      </c>
    </row>
    <row r="3155" customFormat="false" ht="15" hidden="false" customHeight="false" outlineLevel="0" collapsed="false">
      <c r="A3155" s="0" t="n">
        <v>41380</v>
      </c>
      <c r="B3155" s="0" t="s">
        <v>3757</v>
      </c>
      <c r="C3155" s="0" t="s">
        <v>589</v>
      </c>
      <c r="D3155" s="0" t="s">
        <v>590</v>
      </c>
      <c r="E3155" s="291" t="n">
        <v>434.64</v>
      </c>
    </row>
    <row r="3156" customFormat="false" ht="15" hidden="false" customHeight="false" outlineLevel="0" collapsed="false">
      <c r="A3156" s="0" t="n">
        <v>41381</v>
      </c>
      <c r="B3156" s="0" t="s">
        <v>3758</v>
      </c>
      <c r="C3156" s="0" t="s">
        <v>589</v>
      </c>
      <c r="D3156" s="0" t="s">
        <v>590</v>
      </c>
      <c r="E3156" s="291" t="n">
        <v>455.34</v>
      </c>
    </row>
    <row r="3157" customFormat="false" ht="15" hidden="false" customHeight="false" outlineLevel="0" collapsed="false">
      <c r="A3157" s="0" t="n">
        <v>41382</v>
      </c>
      <c r="B3157" s="0" t="s">
        <v>3759</v>
      </c>
      <c r="C3157" s="0" t="s">
        <v>589</v>
      </c>
      <c r="D3157" s="0" t="s">
        <v>590</v>
      </c>
      <c r="E3157" s="291" t="n">
        <v>440.75</v>
      </c>
    </row>
    <row r="3158" customFormat="false" ht="15" hidden="false" customHeight="false" outlineLevel="0" collapsed="false">
      <c r="A3158" s="0" t="n">
        <v>41383</v>
      </c>
      <c r="B3158" s="0" t="s">
        <v>3760</v>
      </c>
      <c r="C3158" s="0" t="s">
        <v>589</v>
      </c>
      <c r="D3158" s="0" t="s">
        <v>590</v>
      </c>
      <c r="E3158" s="291" t="n">
        <v>598.22</v>
      </c>
    </row>
    <row r="3159" customFormat="false" ht="15" hidden="false" customHeight="false" outlineLevel="0" collapsed="false">
      <c r="A3159" s="0" t="n">
        <v>41385</v>
      </c>
      <c r="B3159" s="0" t="s">
        <v>3761</v>
      </c>
      <c r="C3159" s="0" t="s">
        <v>589</v>
      </c>
      <c r="D3159" s="0" t="s">
        <v>590</v>
      </c>
      <c r="E3159" s="291" t="n">
        <v>744.41</v>
      </c>
    </row>
    <row r="3160" customFormat="false" ht="15" hidden="false" customHeight="false" outlineLevel="0" collapsed="false">
      <c r="A3160" s="0" t="n">
        <v>11079</v>
      </c>
      <c r="B3160" s="0" t="s">
        <v>3762</v>
      </c>
      <c r="C3160" s="0" t="s">
        <v>752</v>
      </c>
      <c r="D3160" s="0" t="s">
        <v>590</v>
      </c>
      <c r="E3160" s="292" t="n">
        <v>2095.54</v>
      </c>
    </row>
    <row r="3161" customFormat="false" ht="15" hidden="false" customHeight="false" outlineLevel="0" collapsed="false">
      <c r="A3161" s="0" t="n">
        <v>11082</v>
      </c>
      <c r="B3161" s="0" t="s">
        <v>3763</v>
      </c>
      <c r="C3161" s="0" t="s">
        <v>752</v>
      </c>
      <c r="D3161" s="0" t="s">
        <v>590</v>
      </c>
      <c r="E3161" s="292" t="n">
        <v>2095.54</v>
      </c>
    </row>
    <row r="3162" customFormat="false" ht="15" hidden="false" customHeight="false" outlineLevel="0" collapsed="false">
      <c r="A3162" s="0" t="n">
        <v>4058</v>
      </c>
      <c r="B3162" s="0" t="s">
        <v>3764</v>
      </c>
      <c r="C3162" s="0" t="s">
        <v>754</v>
      </c>
      <c r="D3162" s="0" t="s">
        <v>590</v>
      </c>
      <c r="E3162" s="291" t="n">
        <v>27.92</v>
      </c>
    </row>
    <row r="3163" customFormat="false" ht="15" hidden="false" customHeight="false" outlineLevel="0" collapsed="false">
      <c r="A3163" s="0" t="n">
        <v>40974</v>
      </c>
      <c r="B3163" s="0" t="s">
        <v>3765</v>
      </c>
      <c r="C3163" s="0" t="s">
        <v>756</v>
      </c>
      <c r="D3163" s="0" t="s">
        <v>590</v>
      </c>
      <c r="E3163" s="292" t="n">
        <v>4928.65</v>
      </c>
    </row>
    <row r="3164" customFormat="false" ht="15" hidden="false" customHeight="false" outlineLevel="0" collapsed="false">
      <c r="A3164" s="0" t="n">
        <v>34794</v>
      </c>
      <c r="B3164" s="0" t="s">
        <v>3766</v>
      </c>
      <c r="C3164" s="0" t="s">
        <v>754</v>
      </c>
      <c r="D3164" s="0" t="s">
        <v>590</v>
      </c>
      <c r="E3164" s="291" t="n">
        <v>17.68</v>
      </c>
    </row>
    <row r="3165" customFormat="false" ht="15" hidden="false" customHeight="false" outlineLevel="0" collapsed="false">
      <c r="A3165" s="0" t="n">
        <v>40925</v>
      </c>
      <c r="B3165" s="0" t="s">
        <v>3767</v>
      </c>
      <c r="C3165" s="0" t="s">
        <v>756</v>
      </c>
      <c r="D3165" s="0" t="s">
        <v>590</v>
      </c>
      <c r="E3165" s="292" t="n">
        <v>3121.64</v>
      </c>
    </row>
    <row r="3166" customFormat="false" ht="15" hidden="false" customHeight="false" outlineLevel="0" collapsed="false">
      <c r="A3166" s="0" t="n">
        <v>13741</v>
      </c>
      <c r="B3166" s="0" t="s">
        <v>3768</v>
      </c>
      <c r="C3166" s="0" t="s">
        <v>589</v>
      </c>
      <c r="D3166" s="0" t="s">
        <v>590</v>
      </c>
      <c r="E3166" s="292" t="n">
        <v>2236.79</v>
      </c>
    </row>
    <row r="3167" customFormat="false" ht="15" hidden="false" customHeight="false" outlineLevel="0" collapsed="false">
      <c r="A3167" s="0" t="n">
        <v>3288</v>
      </c>
      <c r="B3167" s="0" t="s">
        <v>3769</v>
      </c>
      <c r="C3167" s="0" t="s">
        <v>636</v>
      </c>
      <c r="D3167" s="0" t="s">
        <v>592</v>
      </c>
      <c r="E3167" s="291" t="n">
        <v>6.1</v>
      </c>
    </row>
    <row r="3168" customFormat="false" ht="15" hidden="false" customHeight="false" outlineLevel="0" collapsed="false">
      <c r="A3168" s="0" t="n">
        <v>13587</v>
      </c>
      <c r="B3168" s="0" t="s">
        <v>3770</v>
      </c>
      <c r="C3168" s="0" t="s">
        <v>636</v>
      </c>
      <c r="D3168" s="0" t="s">
        <v>592</v>
      </c>
      <c r="E3168" s="291" t="n">
        <v>3.68</v>
      </c>
    </row>
    <row r="3169" customFormat="false" ht="15" hidden="false" customHeight="false" outlineLevel="0" collapsed="false">
      <c r="A3169" s="0" t="n">
        <v>38598</v>
      </c>
      <c r="B3169" s="0" t="s">
        <v>3771</v>
      </c>
      <c r="C3169" s="0" t="s">
        <v>589</v>
      </c>
      <c r="D3169" s="0" t="s">
        <v>590</v>
      </c>
      <c r="E3169" s="291" t="n">
        <v>3.29</v>
      </c>
    </row>
    <row r="3170" customFormat="false" ht="15" hidden="false" customHeight="false" outlineLevel="0" collapsed="false">
      <c r="A3170" s="0" t="n">
        <v>38595</v>
      </c>
      <c r="B3170" s="0" t="s">
        <v>3772</v>
      </c>
      <c r="C3170" s="0" t="s">
        <v>589</v>
      </c>
      <c r="D3170" s="0" t="s">
        <v>590</v>
      </c>
      <c r="E3170" s="291" t="n">
        <v>2.79</v>
      </c>
    </row>
    <row r="3171" customFormat="false" ht="15" hidden="false" customHeight="false" outlineLevel="0" collapsed="false">
      <c r="A3171" s="0" t="n">
        <v>38592</v>
      </c>
      <c r="B3171" s="0" t="s">
        <v>3773</v>
      </c>
      <c r="C3171" s="0" t="s">
        <v>589</v>
      </c>
      <c r="D3171" s="0" t="s">
        <v>590</v>
      </c>
      <c r="E3171" s="291" t="n">
        <v>2.82</v>
      </c>
    </row>
    <row r="3172" customFormat="false" ht="15" hidden="false" customHeight="false" outlineLevel="0" collapsed="false">
      <c r="A3172" s="0" t="n">
        <v>38588</v>
      </c>
      <c r="B3172" s="0" t="s">
        <v>3774</v>
      </c>
      <c r="C3172" s="0" t="s">
        <v>589</v>
      </c>
      <c r="D3172" s="0" t="s">
        <v>590</v>
      </c>
      <c r="E3172" s="291" t="n">
        <v>2.25</v>
      </c>
    </row>
    <row r="3173" customFormat="false" ht="15" hidden="false" customHeight="false" outlineLevel="0" collapsed="false">
      <c r="A3173" s="0" t="n">
        <v>38593</v>
      </c>
      <c r="B3173" s="0" t="s">
        <v>3775</v>
      </c>
      <c r="C3173" s="0" t="s">
        <v>589</v>
      </c>
      <c r="D3173" s="0" t="s">
        <v>590</v>
      </c>
      <c r="E3173" s="291" t="n">
        <v>3.11</v>
      </c>
    </row>
    <row r="3174" customFormat="false" ht="15" hidden="false" customHeight="false" outlineLevel="0" collapsed="false">
      <c r="A3174" s="0" t="n">
        <v>38589</v>
      </c>
      <c r="B3174" s="0" t="s">
        <v>3776</v>
      </c>
      <c r="C3174" s="0" t="s">
        <v>589</v>
      </c>
      <c r="D3174" s="0" t="s">
        <v>590</v>
      </c>
      <c r="E3174" s="291" t="n">
        <v>2.36</v>
      </c>
    </row>
    <row r="3175" customFormat="false" ht="15" hidden="false" customHeight="false" outlineLevel="0" collapsed="false">
      <c r="A3175" s="0" t="n">
        <v>38594</v>
      </c>
      <c r="B3175" s="0" t="s">
        <v>3777</v>
      </c>
      <c r="C3175" s="0" t="s">
        <v>589</v>
      </c>
      <c r="D3175" s="0" t="s">
        <v>590</v>
      </c>
      <c r="E3175" s="291" t="n">
        <v>4.91</v>
      </c>
    </row>
    <row r="3176" customFormat="false" ht="15" hidden="false" customHeight="false" outlineLevel="0" collapsed="false">
      <c r="A3176" s="0" t="n">
        <v>34773</v>
      </c>
      <c r="B3176" s="0" t="s">
        <v>3778</v>
      </c>
      <c r="C3176" s="0" t="s">
        <v>589</v>
      </c>
      <c r="D3176" s="0" t="s">
        <v>590</v>
      </c>
      <c r="E3176" s="291" t="n">
        <v>2.32</v>
      </c>
    </row>
    <row r="3177" customFormat="false" ht="15" hidden="false" customHeight="false" outlineLevel="0" collapsed="false">
      <c r="A3177" s="0" t="n">
        <v>34769</v>
      </c>
      <c r="B3177" s="0" t="s">
        <v>3779</v>
      </c>
      <c r="C3177" s="0" t="s">
        <v>589</v>
      </c>
      <c r="D3177" s="0" t="s">
        <v>590</v>
      </c>
      <c r="E3177" s="291" t="n">
        <v>2.88</v>
      </c>
    </row>
    <row r="3178" customFormat="false" ht="15" hidden="false" customHeight="false" outlineLevel="0" collapsed="false">
      <c r="A3178" s="0" t="n">
        <v>34763</v>
      </c>
      <c r="B3178" s="0" t="s">
        <v>3780</v>
      </c>
      <c r="C3178" s="0" t="s">
        <v>589</v>
      </c>
      <c r="D3178" s="0" t="s">
        <v>590</v>
      </c>
      <c r="E3178" s="291" t="n">
        <v>1.77</v>
      </c>
    </row>
    <row r="3179" customFormat="false" ht="15" hidden="false" customHeight="false" outlineLevel="0" collapsed="false">
      <c r="A3179" s="0" t="n">
        <v>34774</v>
      </c>
      <c r="B3179" s="0" t="s">
        <v>3781</v>
      </c>
      <c r="C3179" s="0" t="s">
        <v>589</v>
      </c>
      <c r="D3179" s="0" t="s">
        <v>590</v>
      </c>
      <c r="E3179" s="291" t="n">
        <v>2.2</v>
      </c>
    </row>
    <row r="3180" customFormat="false" ht="15" hidden="false" customHeight="false" outlineLevel="0" collapsed="false">
      <c r="A3180" s="0" t="n">
        <v>34771</v>
      </c>
      <c r="B3180" s="0" t="s">
        <v>3782</v>
      </c>
      <c r="C3180" s="0" t="s">
        <v>589</v>
      </c>
      <c r="D3180" s="0" t="s">
        <v>590</v>
      </c>
      <c r="E3180" s="291" t="n">
        <v>2.66</v>
      </c>
    </row>
    <row r="3181" customFormat="false" ht="15" hidden="false" customHeight="false" outlineLevel="0" collapsed="false">
      <c r="A3181" s="0" t="n">
        <v>34764</v>
      </c>
      <c r="B3181" s="0" t="s">
        <v>3783</v>
      </c>
      <c r="C3181" s="0" t="s">
        <v>589</v>
      </c>
      <c r="D3181" s="0" t="s">
        <v>590</v>
      </c>
      <c r="E3181" s="291" t="n">
        <v>1.74</v>
      </c>
    </row>
    <row r="3182" customFormat="false" ht="15" hidden="false" customHeight="false" outlineLevel="0" collapsed="false">
      <c r="A3182" s="0" t="n">
        <v>34788</v>
      </c>
      <c r="B3182" s="0" t="s">
        <v>3784</v>
      </c>
      <c r="C3182" s="0" t="s">
        <v>589</v>
      </c>
      <c r="D3182" s="0" t="s">
        <v>590</v>
      </c>
      <c r="E3182" s="291" t="n">
        <v>1.64</v>
      </c>
    </row>
    <row r="3183" customFormat="false" ht="15" hidden="false" customHeight="false" outlineLevel="0" collapsed="false">
      <c r="A3183" s="0" t="n">
        <v>34781</v>
      </c>
      <c r="B3183" s="0" t="s">
        <v>3785</v>
      </c>
      <c r="C3183" s="0" t="s">
        <v>589</v>
      </c>
      <c r="D3183" s="0" t="s">
        <v>590</v>
      </c>
      <c r="E3183" s="291" t="n">
        <v>1.86</v>
      </c>
    </row>
    <row r="3184" customFormat="false" ht="15" hidden="false" customHeight="false" outlineLevel="0" collapsed="false">
      <c r="A3184" s="0" t="n">
        <v>41682</v>
      </c>
      <c r="B3184" s="0" t="s">
        <v>3786</v>
      </c>
      <c r="C3184" s="0" t="s">
        <v>589</v>
      </c>
      <c r="D3184" s="0" t="s">
        <v>590</v>
      </c>
      <c r="E3184" s="291" t="n">
        <v>34.42</v>
      </c>
    </row>
    <row r="3185" customFormat="false" ht="15" hidden="false" customHeight="false" outlineLevel="0" collapsed="false">
      <c r="A3185" s="0" t="n">
        <v>41683</v>
      </c>
      <c r="B3185" s="0" t="s">
        <v>3787</v>
      </c>
      <c r="C3185" s="0" t="s">
        <v>589</v>
      </c>
      <c r="D3185" s="0" t="s">
        <v>590</v>
      </c>
      <c r="E3185" s="291" t="n">
        <v>25.32</v>
      </c>
    </row>
    <row r="3186" customFormat="false" ht="15" hidden="false" customHeight="false" outlineLevel="0" collapsed="false">
      <c r="A3186" s="0" t="n">
        <v>41680</v>
      </c>
      <c r="B3186" s="0" t="s">
        <v>3788</v>
      </c>
      <c r="C3186" s="0" t="s">
        <v>589</v>
      </c>
      <c r="D3186" s="0" t="s">
        <v>590</v>
      </c>
      <c r="E3186" s="291" t="n">
        <v>13.63</v>
      </c>
    </row>
    <row r="3187" customFormat="false" ht="15" hidden="false" customHeight="false" outlineLevel="0" collapsed="false">
      <c r="A3187" s="0" t="n">
        <v>41679</v>
      </c>
      <c r="B3187" s="0" t="s">
        <v>3789</v>
      </c>
      <c r="C3187" s="0" t="s">
        <v>589</v>
      </c>
      <c r="D3187" s="0" t="s">
        <v>590</v>
      </c>
      <c r="E3187" s="291" t="n">
        <v>31.16</v>
      </c>
    </row>
    <row r="3188" customFormat="false" ht="15" hidden="false" customHeight="false" outlineLevel="0" collapsed="false">
      <c r="A3188" s="0" t="n">
        <v>41681</v>
      </c>
      <c r="B3188" s="0" t="s">
        <v>3790</v>
      </c>
      <c r="C3188" s="0" t="s">
        <v>589</v>
      </c>
      <c r="D3188" s="0" t="s">
        <v>590</v>
      </c>
      <c r="E3188" s="291" t="n">
        <v>21.33</v>
      </c>
    </row>
    <row r="3189" customFormat="false" ht="15" hidden="false" customHeight="false" outlineLevel="0" collapsed="false">
      <c r="A3189" s="0" t="n">
        <v>43386</v>
      </c>
      <c r="B3189" s="0" t="s">
        <v>3791</v>
      </c>
      <c r="C3189" s="0" t="s">
        <v>589</v>
      </c>
      <c r="D3189" s="0" t="s">
        <v>590</v>
      </c>
      <c r="E3189" s="291" t="n">
        <v>48.69</v>
      </c>
    </row>
    <row r="3190" customFormat="false" ht="15" hidden="false" customHeight="false" outlineLevel="0" collapsed="false">
      <c r="A3190" s="0" t="n">
        <v>4059</v>
      </c>
      <c r="B3190" s="0" t="s">
        <v>3792</v>
      </c>
      <c r="C3190" s="0" t="s">
        <v>636</v>
      </c>
      <c r="D3190" s="0" t="s">
        <v>590</v>
      </c>
      <c r="E3190" s="291" t="n">
        <v>34.42</v>
      </c>
    </row>
    <row r="3191" customFormat="false" ht="15" hidden="false" customHeight="false" outlineLevel="0" collapsed="false">
      <c r="A3191" s="0" t="n">
        <v>4062</v>
      </c>
      <c r="B3191" s="0" t="s">
        <v>3793</v>
      </c>
      <c r="C3191" s="0" t="s">
        <v>589</v>
      </c>
      <c r="D3191" s="0" t="s">
        <v>590</v>
      </c>
      <c r="E3191" s="291" t="n">
        <v>34.42</v>
      </c>
    </row>
    <row r="3192" customFormat="false" ht="15" hidden="false" customHeight="false" outlineLevel="0" collapsed="false">
      <c r="A3192" s="0" t="n">
        <v>4061</v>
      </c>
      <c r="B3192" s="0" t="s">
        <v>3794</v>
      </c>
      <c r="C3192" s="0" t="s">
        <v>589</v>
      </c>
      <c r="D3192" s="0" t="s">
        <v>590</v>
      </c>
      <c r="E3192" s="291" t="n">
        <v>42.85</v>
      </c>
    </row>
    <row r="3193" customFormat="false" ht="15" hidden="false" customHeight="false" outlineLevel="0" collapsed="false">
      <c r="A3193" s="0" t="n">
        <v>41315</v>
      </c>
      <c r="B3193" s="0" t="s">
        <v>3795</v>
      </c>
      <c r="C3193" s="0" t="s">
        <v>640</v>
      </c>
      <c r="D3193" s="0" t="s">
        <v>590</v>
      </c>
      <c r="E3193" s="291" t="n">
        <v>87.74</v>
      </c>
    </row>
    <row r="3194" customFormat="false" ht="15" hidden="false" customHeight="false" outlineLevel="0" collapsed="false">
      <c r="A3194" s="0" t="n">
        <v>43148</v>
      </c>
      <c r="B3194" s="0" t="s">
        <v>3796</v>
      </c>
      <c r="C3194" s="0" t="s">
        <v>640</v>
      </c>
      <c r="D3194" s="0" t="s">
        <v>590</v>
      </c>
      <c r="E3194" s="291" t="n">
        <v>59.55</v>
      </c>
    </row>
    <row r="3195" customFormat="false" ht="15" hidden="false" customHeight="false" outlineLevel="0" collapsed="false">
      <c r="A3195" s="0" t="n">
        <v>43147</v>
      </c>
      <c r="B3195" s="0" t="s">
        <v>3797</v>
      </c>
      <c r="C3195" s="0" t="s">
        <v>640</v>
      </c>
      <c r="D3195" s="0" t="s">
        <v>590</v>
      </c>
      <c r="E3195" s="291" t="n">
        <v>23.06</v>
      </c>
    </row>
    <row r="3196" customFormat="false" ht="15" hidden="false" customHeight="false" outlineLevel="0" collapsed="false">
      <c r="A3196" s="0" t="n">
        <v>10608</v>
      </c>
      <c r="B3196" s="0" t="s">
        <v>3798</v>
      </c>
      <c r="C3196" s="0" t="s">
        <v>589</v>
      </c>
      <c r="D3196" s="0" t="s">
        <v>592</v>
      </c>
      <c r="E3196" s="292" t="n">
        <v>10084.05</v>
      </c>
    </row>
    <row r="3197" customFormat="false" ht="15" hidden="false" customHeight="false" outlineLevel="0" collapsed="false">
      <c r="A3197" s="0" t="n">
        <v>4069</v>
      </c>
      <c r="B3197" s="0" t="s">
        <v>3799</v>
      </c>
      <c r="C3197" s="0" t="s">
        <v>754</v>
      </c>
      <c r="D3197" s="0" t="s">
        <v>590</v>
      </c>
      <c r="E3197" s="291" t="n">
        <v>48.33</v>
      </c>
    </row>
    <row r="3198" customFormat="false" ht="15" hidden="false" customHeight="false" outlineLevel="0" collapsed="false">
      <c r="A3198" s="0" t="n">
        <v>40819</v>
      </c>
      <c r="B3198" s="0" t="s">
        <v>3800</v>
      </c>
      <c r="C3198" s="0" t="s">
        <v>756</v>
      </c>
      <c r="D3198" s="0" t="s">
        <v>590</v>
      </c>
      <c r="E3198" s="292" t="n">
        <v>8530.55</v>
      </c>
    </row>
    <row r="3199" customFormat="false" ht="15" hidden="false" customHeight="false" outlineLevel="0" collapsed="false">
      <c r="A3199" s="0" t="n">
        <v>34361</v>
      </c>
      <c r="B3199" s="0" t="s">
        <v>3801</v>
      </c>
      <c r="C3199" s="0" t="s">
        <v>640</v>
      </c>
      <c r="D3199" s="0" t="s">
        <v>590</v>
      </c>
      <c r="E3199" s="291" t="n">
        <v>16.79</v>
      </c>
    </row>
    <row r="3200" customFormat="false" ht="15" hidden="false" customHeight="false" outlineLevel="0" collapsed="false">
      <c r="A3200" s="0" t="n">
        <v>36512</v>
      </c>
      <c r="B3200" s="0" t="s">
        <v>3802</v>
      </c>
      <c r="C3200" s="0" t="s">
        <v>589</v>
      </c>
      <c r="D3200" s="0" t="s">
        <v>592</v>
      </c>
      <c r="E3200" s="292" t="n">
        <v>20484.79</v>
      </c>
    </row>
    <row r="3201" customFormat="false" ht="15" hidden="false" customHeight="false" outlineLevel="0" collapsed="false">
      <c r="A3201" s="0" t="n">
        <v>44478</v>
      </c>
      <c r="B3201" s="0" t="s">
        <v>3803</v>
      </c>
      <c r="C3201" s="0" t="s">
        <v>640</v>
      </c>
      <c r="D3201" s="0" t="s">
        <v>590</v>
      </c>
      <c r="E3201" s="291" t="n">
        <v>12.22</v>
      </c>
    </row>
    <row r="3202" customFormat="false" ht="15" hidden="false" customHeight="false" outlineLevel="0" collapsed="false">
      <c r="A3202" s="0" t="n">
        <v>44477</v>
      </c>
      <c r="B3202" s="0" t="s">
        <v>3804</v>
      </c>
      <c r="C3202" s="0" t="s">
        <v>640</v>
      </c>
      <c r="D3202" s="0" t="s">
        <v>590</v>
      </c>
      <c r="E3202" s="291" t="n">
        <v>12.22</v>
      </c>
    </row>
    <row r="3203" customFormat="false" ht="15" hidden="false" customHeight="false" outlineLevel="0" collapsed="false">
      <c r="A3203" s="0" t="n">
        <v>11697</v>
      </c>
      <c r="B3203" s="0" t="s">
        <v>3805</v>
      </c>
      <c r="C3203" s="0" t="s">
        <v>589</v>
      </c>
      <c r="D3203" s="0" t="s">
        <v>590</v>
      </c>
      <c r="E3203" s="291" t="n">
        <v>705.98</v>
      </c>
    </row>
    <row r="3204" customFormat="false" ht="15" hidden="false" customHeight="false" outlineLevel="0" collapsed="false">
      <c r="A3204" s="0" t="n">
        <v>11698</v>
      </c>
      <c r="B3204" s="0" t="s">
        <v>3806</v>
      </c>
      <c r="C3204" s="0" t="s">
        <v>589</v>
      </c>
      <c r="D3204" s="0" t="s">
        <v>590</v>
      </c>
      <c r="E3204" s="291" t="n">
        <v>842.19</v>
      </c>
    </row>
    <row r="3205" customFormat="false" ht="15" hidden="false" customHeight="false" outlineLevel="0" collapsed="false">
      <c r="A3205" s="0" t="n">
        <v>10432</v>
      </c>
      <c r="B3205" s="0" t="s">
        <v>3807</v>
      </c>
      <c r="C3205" s="0" t="s">
        <v>589</v>
      </c>
      <c r="D3205" s="0" t="s">
        <v>590</v>
      </c>
      <c r="E3205" s="291" t="n">
        <v>318.82</v>
      </c>
    </row>
    <row r="3206" customFormat="false" ht="15" hidden="false" customHeight="false" outlineLevel="0" collapsed="false">
      <c r="A3206" s="0" t="n">
        <v>11699</v>
      </c>
      <c r="B3206" s="0" t="s">
        <v>3808</v>
      </c>
      <c r="C3206" s="0" t="s">
        <v>589</v>
      </c>
      <c r="D3206" s="0" t="s">
        <v>590</v>
      </c>
      <c r="E3206" s="291" t="n">
        <v>930.81</v>
      </c>
    </row>
    <row r="3207" customFormat="false" ht="15" hidden="false" customHeight="false" outlineLevel="0" collapsed="false">
      <c r="A3207" s="0" t="n">
        <v>44020</v>
      </c>
      <c r="B3207" s="0" t="s">
        <v>3809</v>
      </c>
      <c r="C3207" s="0" t="s">
        <v>589</v>
      </c>
      <c r="D3207" s="0" t="s">
        <v>590</v>
      </c>
      <c r="E3207" s="291" t="n">
        <v>786.58</v>
      </c>
    </row>
    <row r="3208" customFormat="false" ht="15" hidden="false" customHeight="false" outlineLevel="0" collapsed="false">
      <c r="A3208" s="0" t="n">
        <v>41420</v>
      </c>
      <c r="B3208" s="0" t="s">
        <v>3810</v>
      </c>
      <c r="C3208" s="0" t="s">
        <v>589</v>
      </c>
      <c r="D3208" s="0" t="s">
        <v>590</v>
      </c>
      <c r="E3208" s="291" t="n">
        <v>11.08</v>
      </c>
    </row>
    <row r="3209" customFormat="false" ht="15" hidden="false" customHeight="false" outlineLevel="0" collapsed="false">
      <c r="A3209" s="0" t="n">
        <v>41422</v>
      </c>
      <c r="B3209" s="0" t="s">
        <v>3811</v>
      </c>
      <c r="C3209" s="0" t="s">
        <v>589</v>
      </c>
      <c r="D3209" s="0" t="s">
        <v>590</v>
      </c>
      <c r="E3209" s="291" t="n">
        <v>15.13</v>
      </c>
    </row>
    <row r="3210" customFormat="false" ht="15" hidden="false" customHeight="false" outlineLevel="0" collapsed="false">
      <c r="A3210" s="0" t="n">
        <v>41425</v>
      </c>
      <c r="B3210" s="0" t="s">
        <v>3812</v>
      </c>
      <c r="C3210" s="0" t="s">
        <v>589</v>
      </c>
      <c r="D3210" s="0" t="s">
        <v>590</v>
      </c>
      <c r="E3210" s="291" t="n">
        <v>7.74</v>
      </c>
    </row>
    <row r="3211" customFormat="false" ht="15" hidden="false" customHeight="false" outlineLevel="0" collapsed="false">
      <c r="A3211" s="0" t="n">
        <v>41426</v>
      </c>
      <c r="B3211" s="0" t="s">
        <v>3813</v>
      </c>
      <c r="C3211" s="0" t="s">
        <v>589</v>
      </c>
      <c r="D3211" s="0" t="s">
        <v>590</v>
      </c>
      <c r="E3211" s="291" t="n">
        <v>13.96</v>
      </c>
    </row>
    <row r="3212" customFormat="false" ht="15" hidden="false" customHeight="false" outlineLevel="0" collapsed="false">
      <c r="A3212" s="0" t="n">
        <v>41419</v>
      </c>
      <c r="B3212" s="0" t="s">
        <v>3814</v>
      </c>
      <c r="C3212" s="0" t="s">
        <v>589</v>
      </c>
      <c r="D3212" s="0" t="s">
        <v>590</v>
      </c>
      <c r="E3212" s="291" t="n">
        <v>8.14</v>
      </c>
    </row>
    <row r="3213" customFormat="false" ht="15" hidden="false" customHeight="false" outlineLevel="0" collapsed="false">
      <c r="A3213" s="0" t="n">
        <v>41421</v>
      </c>
      <c r="B3213" s="0" t="s">
        <v>3815</v>
      </c>
      <c r="C3213" s="0" t="s">
        <v>589</v>
      </c>
      <c r="D3213" s="0" t="s">
        <v>590</v>
      </c>
      <c r="E3213" s="291" t="n">
        <v>11.05</v>
      </c>
    </row>
    <row r="3214" customFormat="false" ht="15" hidden="false" customHeight="false" outlineLevel="0" collapsed="false">
      <c r="A3214" s="0" t="n">
        <v>41414</v>
      </c>
      <c r="B3214" s="0" t="s">
        <v>3816</v>
      </c>
      <c r="C3214" s="0" t="s">
        <v>589</v>
      </c>
      <c r="D3214" s="0" t="s">
        <v>590</v>
      </c>
      <c r="E3214" s="291" t="n">
        <v>25.63</v>
      </c>
    </row>
    <row r="3215" customFormat="false" ht="15" hidden="false" customHeight="false" outlineLevel="0" collapsed="false">
      <c r="A3215" s="0" t="n">
        <v>41415</v>
      </c>
      <c r="B3215" s="0" t="s">
        <v>3817</v>
      </c>
      <c r="C3215" s="0" t="s">
        <v>589</v>
      </c>
      <c r="D3215" s="0" t="s">
        <v>590</v>
      </c>
      <c r="E3215" s="291" t="n">
        <v>29.84</v>
      </c>
    </row>
    <row r="3216" customFormat="false" ht="15" hidden="false" customHeight="false" outlineLevel="0" collapsed="false">
      <c r="A3216" s="0" t="n">
        <v>37514</v>
      </c>
      <c r="B3216" s="0" t="s">
        <v>3818</v>
      </c>
      <c r="C3216" s="0" t="s">
        <v>589</v>
      </c>
      <c r="D3216" s="0" t="s">
        <v>592</v>
      </c>
      <c r="E3216" s="292" t="n">
        <v>245000</v>
      </c>
    </row>
    <row r="3217" customFormat="false" ht="15" hidden="false" customHeight="false" outlineLevel="0" collapsed="false">
      <c r="A3217" s="0" t="n">
        <v>37519</v>
      </c>
      <c r="B3217" s="0" t="s">
        <v>3819</v>
      </c>
      <c r="C3217" s="0" t="s">
        <v>589</v>
      </c>
      <c r="D3217" s="0" t="s">
        <v>592</v>
      </c>
      <c r="E3217" s="292" t="n">
        <v>378106.88</v>
      </c>
    </row>
    <row r="3218" customFormat="false" ht="15" hidden="false" customHeight="false" outlineLevel="0" collapsed="false">
      <c r="A3218" s="0" t="n">
        <v>37520</v>
      </c>
      <c r="B3218" s="0" t="s">
        <v>3820</v>
      </c>
      <c r="C3218" s="0" t="s">
        <v>589</v>
      </c>
      <c r="D3218" s="0" t="s">
        <v>592</v>
      </c>
      <c r="E3218" s="292" t="n">
        <v>371908.4</v>
      </c>
    </row>
    <row r="3219" customFormat="false" ht="15" hidden="false" customHeight="false" outlineLevel="0" collapsed="false">
      <c r="A3219" s="0" t="n">
        <v>37521</v>
      </c>
      <c r="B3219" s="0" t="s">
        <v>3821</v>
      </c>
      <c r="C3219" s="0" t="s">
        <v>589</v>
      </c>
      <c r="D3219" s="0" t="s">
        <v>592</v>
      </c>
      <c r="E3219" s="292" t="n">
        <v>453728.26</v>
      </c>
    </row>
    <row r="3220" customFormat="false" ht="15" hidden="false" customHeight="false" outlineLevel="0" collapsed="false">
      <c r="A3220" s="0" t="n">
        <v>37522</v>
      </c>
      <c r="B3220" s="0" t="s">
        <v>3822</v>
      </c>
      <c r="C3220" s="0" t="s">
        <v>589</v>
      </c>
      <c r="D3220" s="0" t="s">
        <v>592</v>
      </c>
      <c r="E3220" s="292" t="n">
        <v>467379.02</v>
      </c>
    </row>
    <row r="3221" customFormat="false" ht="15" hidden="false" customHeight="false" outlineLevel="0" collapsed="false">
      <c r="A3221" s="0" t="n">
        <v>21109</v>
      </c>
      <c r="B3221" s="0" t="s">
        <v>3823</v>
      </c>
      <c r="C3221" s="0" t="s">
        <v>589</v>
      </c>
      <c r="D3221" s="0" t="s">
        <v>592</v>
      </c>
      <c r="E3221" s="291" t="n">
        <v>37.69</v>
      </c>
    </row>
    <row r="3222" customFormat="false" ht="15" hidden="false" customHeight="false" outlineLevel="0" collapsed="false">
      <c r="A3222" s="0" t="n">
        <v>37546</v>
      </c>
      <c r="B3222" s="0" t="s">
        <v>3824</v>
      </c>
      <c r="C3222" s="0" t="s">
        <v>589</v>
      </c>
      <c r="D3222" s="0" t="s">
        <v>590</v>
      </c>
      <c r="E3222" s="292" t="n">
        <v>12529.85</v>
      </c>
    </row>
    <row r="3223" customFormat="false" ht="15" hidden="false" customHeight="false" outlineLevel="0" collapsed="false">
      <c r="A3223" s="0" t="n">
        <v>37544</v>
      </c>
      <c r="B3223" s="0" t="s">
        <v>3825</v>
      </c>
      <c r="C3223" s="0" t="s">
        <v>589</v>
      </c>
      <c r="D3223" s="0" t="s">
        <v>590</v>
      </c>
      <c r="E3223" s="292" t="n">
        <v>13252.42</v>
      </c>
    </row>
    <row r="3224" customFormat="false" ht="15" hidden="false" customHeight="false" outlineLevel="0" collapsed="false">
      <c r="A3224" s="0" t="n">
        <v>37545</v>
      </c>
      <c r="B3224" s="0" t="s">
        <v>3826</v>
      </c>
      <c r="C3224" s="0" t="s">
        <v>589</v>
      </c>
      <c r="D3224" s="0" t="s">
        <v>590</v>
      </c>
      <c r="E3224" s="292" t="n">
        <v>15768.6</v>
      </c>
    </row>
    <row r="3225" customFormat="false" ht="15" hidden="false" customHeight="false" outlineLevel="0" collapsed="false">
      <c r="A3225" s="0" t="n">
        <v>36793</v>
      </c>
      <c r="B3225" s="0" t="s">
        <v>3827</v>
      </c>
      <c r="C3225" s="0" t="s">
        <v>589</v>
      </c>
      <c r="D3225" s="0" t="s">
        <v>590</v>
      </c>
      <c r="E3225" s="291" t="n">
        <v>982.42</v>
      </c>
    </row>
    <row r="3226" customFormat="false" ht="15" hidden="false" customHeight="false" outlineLevel="0" collapsed="false">
      <c r="A3226" s="0" t="n">
        <v>11769</v>
      </c>
      <c r="B3226" s="0" t="s">
        <v>3828</v>
      </c>
      <c r="C3226" s="0" t="s">
        <v>589</v>
      </c>
      <c r="D3226" s="0" t="s">
        <v>590</v>
      </c>
      <c r="E3226" s="291" t="n">
        <v>434.15</v>
      </c>
    </row>
    <row r="3227" customFormat="false" ht="15" hidden="false" customHeight="false" outlineLevel="0" collapsed="false">
      <c r="A3227" s="0" t="n">
        <v>11771</v>
      </c>
      <c r="B3227" s="0" t="s">
        <v>3829</v>
      </c>
      <c r="C3227" s="0" t="s">
        <v>589</v>
      </c>
      <c r="D3227" s="0" t="s">
        <v>590</v>
      </c>
      <c r="E3227" s="291" t="n">
        <v>531.78</v>
      </c>
    </row>
    <row r="3228" customFormat="false" ht="15" hidden="false" customHeight="false" outlineLevel="0" collapsed="false">
      <c r="A3228" s="0" t="n">
        <v>39919</v>
      </c>
      <c r="B3228" s="0" t="s">
        <v>3830</v>
      </c>
      <c r="C3228" s="0" t="s">
        <v>589</v>
      </c>
      <c r="D3228" s="0" t="s">
        <v>590</v>
      </c>
      <c r="E3228" s="292" t="n">
        <v>62718.83</v>
      </c>
    </row>
    <row r="3229" customFormat="false" ht="15" hidden="false" customHeight="false" outlineLevel="0" collapsed="false">
      <c r="A3229" s="0" t="n">
        <v>38385</v>
      </c>
      <c r="B3229" s="0" t="s">
        <v>3831</v>
      </c>
      <c r="C3229" s="0" t="s">
        <v>589</v>
      </c>
      <c r="D3229" s="0" t="s">
        <v>590</v>
      </c>
      <c r="E3229" s="291" t="n">
        <v>44.34</v>
      </c>
    </row>
    <row r="3230" customFormat="false" ht="15" hidden="false" customHeight="false" outlineLevel="0" collapsed="false">
      <c r="A3230" s="0" t="n">
        <v>36800</v>
      </c>
      <c r="B3230" s="0" t="s">
        <v>3832</v>
      </c>
      <c r="C3230" s="0" t="s">
        <v>589</v>
      </c>
      <c r="D3230" s="0" t="s">
        <v>590</v>
      </c>
      <c r="E3230" s="291" t="n">
        <v>260.87</v>
      </c>
    </row>
    <row r="3231" customFormat="false" ht="15" hidden="false" customHeight="false" outlineLevel="0" collapsed="false">
      <c r="A3231" s="0" t="n">
        <v>37587</v>
      </c>
      <c r="B3231" s="0" t="s">
        <v>3833</v>
      </c>
      <c r="C3231" s="0" t="s">
        <v>589</v>
      </c>
      <c r="D3231" s="0" t="s">
        <v>590</v>
      </c>
      <c r="E3231" s="291" t="n">
        <v>573.14</v>
      </c>
    </row>
    <row r="3232" customFormat="false" ht="15" hidden="false" customHeight="false" outlineLevel="0" collapsed="false">
      <c r="A3232" s="0" t="n">
        <v>11561</v>
      </c>
      <c r="B3232" s="0" t="s">
        <v>3834</v>
      </c>
      <c r="C3232" s="0" t="s">
        <v>589</v>
      </c>
      <c r="D3232" s="0" t="s">
        <v>590</v>
      </c>
      <c r="E3232" s="291" t="n">
        <v>217.58</v>
      </c>
    </row>
    <row r="3233" customFormat="false" ht="15" hidden="false" customHeight="false" outlineLevel="0" collapsed="false">
      <c r="A3233" s="0" t="n">
        <v>43604</v>
      </c>
      <c r="B3233" s="0" t="s">
        <v>3835</v>
      </c>
      <c r="C3233" s="0" t="s">
        <v>589</v>
      </c>
      <c r="D3233" s="0" t="s">
        <v>590</v>
      </c>
      <c r="E3233" s="291" t="n">
        <v>115.99</v>
      </c>
    </row>
    <row r="3234" customFormat="false" ht="15" hidden="false" customHeight="false" outlineLevel="0" collapsed="false">
      <c r="A3234" s="0" t="n">
        <v>11560</v>
      </c>
      <c r="B3234" s="0" t="s">
        <v>3836</v>
      </c>
      <c r="C3234" s="0" t="s">
        <v>589</v>
      </c>
      <c r="D3234" s="0" t="s">
        <v>590</v>
      </c>
      <c r="E3234" s="291" t="n">
        <v>167.94</v>
      </c>
    </row>
    <row r="3235" customFormat="false" ht="15" hidden="false" customHeight="false" outlineLevel="0" collapsed="false">
      <c r="A3235" s="0" t="n">
        <v>11499</v>
      </c>
      <c r="B3235" s="0" t="s">
        <v>3837</v>
      </c>
      <c r="C3235" s="0" t="s">
        <v>589</v>
      </c>
      <c r="D3235" s="0" t="s">
        <v>590</v>
      </c>
      <c r="E3235" s="291" t="n">
        <v>993.68</v>
      </c>
    </row>
    <row r="3236" customFormat="false" ht="15" hidden="false" customHeight="false" outlineLevel="0" collapsed="false">
      <c r="A3236" s="0" t="n">
        <v>34761</v>
      </c>
      <c r="B3236" s="0" t="s">
        <v>3838</v>
      </c>
      <c r="C3236" s="0" t="s">
        <v>754</v>
      </c>
      <c r="D3236" s="0" t="s">
        <v>590</v>
      </c>
      <c r="E3236" s="291" t="n">
        <v>15</v>
      </c>
    </row>
    <row r="3237" customFormat="false" ht="15" hidden="false" customHeight="false" outlineLevel="0" collapsed="false">
      <c r="A3237" s="0" t="n">
        <v>40924</v>
      </c>
      <c r="B3237" s="0" t="s">
        <v>3839</v>
      </c>
      <c r="C3237" s="0" t="s">
        <v>756</v>
      </c>
      <c r="D3237" s="0" t="s">
        <v>590</v>
      </c>
      <c r="E3237" s="292" t="n">
        <v>2649.86</v>
      </c>
    </row>
    <row r="3238" customFormat="false" ht="15" hidden="false" customHeight="false" outlineLevel="0" collapsed="false">
      <c r="A3238" s="0" t="n">
        <v>40983</v>
      </c>
      <c r="B3238" s="0" t="s">
        <v>3840</v>
      </c>
      <c r="C3238" s="0" t="s">
        <v>756</v>
      </c>
      <c r="D3238" s="0" t="s">
        <v>590</v>
      </c>
      <c r="E3238" s="292" t="n">
        <v>3446.59</v>
      </c>
    </row>
    <row r="3239" customFormat="false" ht="15" hidden="false" customHeight="false" outlineLevel="0" collapsed="false">
      <c r="A3239" s="0" t="n">
        <v>44497</v>
      </c>
      <c r="B3239" s="0" t="s">
        <v>3841</v>
      </c>
      <c r="C3239" s="0" t="s">
        <v>754</v>
      </c>
      <c r="D3239" s="0" t="s">
        <v>590</v>
      </c>
      <c r="E3239" s="291" t="n">
        <v>19.52</v>
      </c>
    </row>
    <row r="3240" customFormat="false" ht="15" hidden="false" customHeight="false" outlineLevel="0" collapsed="false">
      <c r="A3240" s="0" t="n">
        <v>2437</v>
      </c>
      <c r="B3240" s="0" t="s">
        <v>3842</v>
      </c>
      <c r="C3240" s="0" t="s">
        <v>754</v>
      </c>
      <c r="D3240" s="0" t="s">
        <v>590</v>
      </c>
      <c r="E3240" s="291" t="n">
        <v>19.05</v>
      </c>
    </row>
    <row r="3241" customFormat="false" ht="15" hidden="false" customHeight="false" outlineLevel="0" collapsed="false">
      <c r="A3241" s="0" t="n">
        <v>40921</v>
      </c>
      <c r="B3241" s="0" t="s">
        <v>3843</v>
      </c>
      <c r="C3241" s="0" t="s">
        <v>756</v>
      </c>
      <c r="D3241" s="0" t="s">
        <v>590</v>
      </c>
      <c r="E3241" s="292" t="n">
        <v>3363.58</v>
      </c>
    </row>
    <row r="3242" customFormat="false" ht="15" hidden="false" customHeight="false" outlineLevel="0" collapsed="false">
      <c r="A3242" s="0" t="n">
        <v>14252</v>
      </c>
      <c r="B3242" s="0" t="s">
        <v>3844</v>
      </c>
      <c r="C3242" s="0" t="s">
        <v>589</v>
      </c>
      <c r="D3242" s="0" t="s">
        <v>590</v>
      </c>
      <c r="E3242" s="292" t="n">
        <v>3797.03</v>
      </c>
    </row>
    <row r="3243" customFormat="false" ht="15" hidden="false" customHeight="false" outlineLevel="0" collapsed="false">
      <c r="A3243" s="0" t="n">
        <v>730</v>
      </c>
      <c r="B3243" s="0" t="s">
        <v>3845</v>
      </c>
      <c r="C3243" s="0" t="s">
        <v>589</v>
      </c>
      <c r="D3243" s="0" t="s">
        <v>590</v>
      </c>
      <c r="E3243" s="292" t="n">
        <v>10144.94</v>
      </c>
    </row>
    <row r="3244" customFormat="false" ht="15" hidden="false" customHeight="false" outlineLevel="0" collapsed="false">
      <c r="A3244" s="0" t="n">
        <v>723</v>
      </c>
      <c r="B3244" s="0" t="s">
        <v>3846</v>
      </c>
      <c r="C3244" s="0" t="s">
        <v>589</v>
      </c>
      <c r="D3244" s="0" t="s">
        <v>590</v>
      </c>
      <c r="E3244" s="292" t="n">
        <v>5042.39</v>
      </c>
    </row>
    <row r="3245" customFormat="false" ht="15" hidden="false" customHeight="false" outlineLevel="0" collapsed="false">
      <c r="A3245" s="0" t="n">
        <v>36502</v>
      </c>
      <c r="B3245" s="0" t="s">
        <v>3847</v>
      </c>
      <c r="C3245" s="0" t="s">
        <v>589</v>
      </c>
      <c r="D3245" s="0" t="s">
        <v>590</v>
      </c>
      <c r="E3245" s="292" t="n">
        <v>4739.25</v>
      </c>
    </row>
    <row r="3246" customFormat="false" ht="15" hidden="false" customHeight="false" outlineLevel="0" collapsed="false">
      <c r="A3246" s="0" t="n">
        <v>36503</v>
      </c>
      <c r="B3246" s="0" t="s">
        <v>3848</v>
      </c>
      <c r="C3246" s="0" t="s">
        <v>589</v>
      </c>
      <c r="D3246" s="0" t="s">
        <v>590</v>
      </c>
      <c r="E3246" s="292" t="n">
        <v>5844.05</v>
      </c>
    </row>
    <row r="3247" customFormat="false" ht="15" hidden="false" customHeight="false" outlineLevel="0" collapsed="false">
      <c r="A3247" s="0" t="n">
        <v>4090</v>
      </c>
      <c r="B3247" s="0" t="s">
        <v>3849</v>
      </c>
      <c r="C3247" s="0" t="s">
        <v>589</v>
      </c>
      <c r="D3247" s="0" t="s">
        <v>592</v>
      </c>
      <c r="E3247" s="292" t="n">
        <v>1043500</v>
      </c>
    </row>
    <row r="3248" customFormat="false" ht="15" hidden="false" customHeight="false" outlineLevel="0" collapsed="false">
      <c r="A3248" s="0" t="n">
        <v>13227</v>
      </c>
      <c r="B3248" s="0" t="s">
        <v>3850</v>
      </c>
      <c r="C3248" s="0" t="s">
        <v>589</v>
      </c>
      <c r="D3248" s="0" t="s">
        <v>592</v>
      </c>
      <c r="E3248" s="292" t="n">
        <v>1296678.87</v>
      </c>
    </row>
    <row r="3249" customFormat="false" ht="15" hidden="false" customHeight="false" outlineLevel="0" collapsed="false">
      <c r="A3249" s="0" t="n">
        <v>10597</v>
      </c>
      <c r="B3249" s="0" t="s">
        <v>3851</v>
      </c>
      <c r="C3249" s="0" t="s">
        <v>589</v>
      </c>
      <c r="D3249" s="0" t="s">
        <v>592</v>
      </c>
      <c r="E3249" s="292" t="n">
        <v>1364921.79</v>
      </c>
    </row>
    <row r="3250" customFormat="false" ht="15" hidden="false" customHeight="false" outlineLevel="0" collapsed="false">
      <c r="A3250" s="0" t="n">
        <v>39628</v>
      </c>
      <c r="B3250" s="0" t="s">
        <v>3852</v>
      </c>
      <c r="C3250" s="0" t="s">
        <v>589</v>
      </c>
      <c r="D3250" s="0" t="s">
        <v>592</v>
      </c>
      <c r="E3250" s="292" t="n">
        <v>5188.45</v>
      </c>
    </row>
    <row r="3251" customFormat="false" ht="15" hidden="false" customHeight="false" outlineLevel="0" collapsed="false">
      <c r="A3251" s="0" t="n">
        <v>39404</v>
      </c>
      <c r="B3251" s="0" t="s">
        <v>3853</v>
      </c>
      <c r="C3251" s="0" t="s">
        <v>589</v>
      </c>
      <c r="D3251" s="0" t="s">
        <v>592</v>
      </c>
      <c r="E3251" s="292" t="n">
        <v>2572.79</v>
      </c>
    </row>
    <row r="3252" customFormat="false" ht="15" hidden="false" customHeight="false" outlineLevel="0" collapsed="false">
      <c r="A3252" s="0" t="n">
        <v>39402</v>
      </c>
      <c r="B3252" s="0" t="s">
        <v>3854</v>
      </c>
      <c r="C3252" s="0" t="s">
        <v>589</v>
      </c>
      <c r="D3252" s="0" t="s">
        <v>592</v>
      </c>
      <c r="E3252" s="292" t="n">
        <v>2119.48</v>
      </c>
    </row>
    <row r="3253" customFormat="false" ht="15" hidden="false" customHeight="false" outlineLevel="0" collapsed="false">
      <c r="A3253" s="0" t="n">
        <v>39403</v>
      </c>
      <c r="B3253" s="0" t="s">
        <v>3855</v>
      </c>
      <c r="C3253" s="0" t="s">
        <v>589</v>
      </c>
      <c r="D3253" s="0" t="s">
        <v>592</v>
      </c>
      <c r="E3253" s="292" t="n">
        <v>2073.38</v>
      </c>
    </row>
    <row r="3254" customFormat="false" ht="15" hidden="false" customHeight="false" outlineLevel="0" collapsed="false">
      <c r="A3254" s="0" t="n">
        <v>4093</v>
      </c>
      <c r="B3254" s="0" t="s">
        <v>3856</v>
      </c>
      <c r="C3254" s="0" t="s">
        <v>754</v>
      </c>
      <c r="D3254" s="0" t="s">
        <v>590</v>
      </c>
      <c r="E3254" s="291" t="n">
        <v>20.26</v>
      </c>
    </row>
    <row r="3255" customFormat="false" ht="15" hidden="false" customHeight="false" outlineLevel="0" collapsed="false">
      <c r="A3255" s="0" t="n">
        <v>10512</v>
      </c>
      <c r="B3255" s="0" t="s">
        <v>3857</v>
      </c>
      <c r="C3255" s="0" t="s">
        <v>756</v>
      </c>
      <c r="D3255" s="0" t="s">
        <v>590</v>
      </c>
      <c r="E3255" s="292" t="n">
        <v>3577.5</v>
      </c>
    </row>
    <row r="3256" customFormat="false" ht="15" hidden="false" customHeight="false" outlineLevel="0" collapsed="false">
      <c r="A3256" s="0" t="n">
        <v>20020</v>
      </c>
      <c r="B3256" s="0" t="s">
        <v>3858</v>
      </c>
      <c r="C3256" s="0" t="s">
        <v>754</v>
      </c>
      <c r="D3256" s="0" t="s">
        <v>590</v>
      </c>
      <c r="E3256" s="291" t="n">
        <v>19.11</v>
      </c>
    </row>
    <row r="3257" customFormat="false" ht="15" hidden="false" customHeight="false" outlineLevel="0" collapsed="false">
      <c r="A3257" s="0" t="n">
        <v>41038</v>
      </c>
      <c r="B3257" s="0" t="s">
        <v>3859</v>
      </c>
      <c r="C3257" s="0" t="s">
        <v>756</v>
      </c>
      <c r="D3257" s="0" t="s">
        <v>590</v>
      </c>
      <c r="E3257" s="292" t="n">
        <v>3374.5</v>
      </c>
    </row>
    <row r="3258" customFormat="false" ht="15" hidden="false" customHeight="false" outlineLevel="0" collapsed="false">
      <c r="A3258" s="0" t="n">
        <v>4094</v>
      </c>
      <c r="B3258" s="0" t="s">
        <v>3860</v>
      </c>
      <c r="C3258" s="0" t="s">
        <v>754</v>
      </c>
      <c r="D3258" s="0" t="s">
        <v>590</v>
      </c>
      <c r="E3258" s="291" t="n">
        <v>27.06</v>
      </c>
    </row>
    <row r="3259" customFormat="false" ht="15" hidden="false" customHeight="false" outlineLevel="0" collapsed="false">
      <c r="A3259" s="0" t="n">
        <v>40988</v>
      </c>
      <c r="B3259" s="0" t="s">
        <v>3861</v>
      </c>
      <c r="C3259" s="0" t="s">
        <v>756</v>
      </c>
      <c r="D3259" s="0" t="s">
        <v>590</v>
      </c>
      <c r="E3259" s="292" t="n">
        <v>4777.53</v>
      </c>
    </row>
    <row r="3260" customFormat="false" ht="15" hidden="false" customHeight="false" outlineLevel="0" collapsed="false">
      <c r="A3260" s="0" t="n">
        <v>4095</v>
      </c>
      <c r="B3260" s="0" t="s">
        <v>3862</v>
      </c>
      <c r="C3260" s="0" t="s">
        <v>754</v>
      </c>
      <c r="D3260" s="0" t="s">
        <v>590</v>
      </c>
      <c r="E3260" s="291" t="n">
        <v>19.96</v>
      </c>
    </row>
    <row r="3261" customFormat="false" ht="15" hidden="false" customHeight="false" outlineLevel="0" collapsed="false">
      <c r="A3261" s="0" t="n">
        <v>40990</v>
      </c>
      <c r="B3261" s="0" t="s">
        <v>3863</v>
      </c>
      <c r="C3261" s="0" t="s">
        <v>756</v>
      </c>
      <c r="D3261" s="0" t="s">
        <v>590</v>
      </c>
      <c r="E3261" s="292" t="n">
        <v>3523.19</v>
      </c>
    </row>
    <row r="3262" customFormat="false" ht="15" hidden="false" customHeight="false" outlineLevel="0" collapsed="false">
      <c r="A3262" s="0" t="n">
        <v>4097</v>
      </c>
      <c r="B3262" s="0" t="s">
        <v>3864</v>
      </c>
      <c r="C3262" s="0" t="s">
        <v>754</v>
      </c>
      <c r="D3262" s="0" t="s">
        <v>590</v>
      </c>
      <c r="E3262" s="291" t="n">
        <v>23.31</v>
      </c>
    </row>
    <row r="3263" customFormat="false" ht="15" hidden="false" customHeight="false" outlineLevel="0" collapsed="false">
      <c r="A3263" s="0" t="n">
        <v>40994</v>
      </c>
      <c r="B3263" s="0" t="s">
        <v>3865</v>
      </c>
      <c r="C3263" s="0" t="s">
        <v>756</v>
      </c>
      <c r="D3263" s="0" t="s">
        <v>590</v>
      </c>
      <c r="E3263" s="292" t="n">
        <v>4115.48</v>
      </c>
    </row>
    <row r="3264" customFormat="false" ht="15" hidden="false" customHeight="false" outlineLevel="0" collapsed="false">
      <c r="A3264" s="0" t="n">
        <v>4096</v>
      </c>
      <c r="B3264" s="0" t="s">
        <v>3866</v>
      </c>
      <c r="C3264" s="0" t="s">
        <v>754</v>
      </c>
      <c r="D3264" s="0" t="s">
        <v>590</v>
      </c>
      <c r="E3264" s="291" t="n">
        <v>21.13</v>
      </c>
    </row>
    <row r="3265" customFormat="false" ht="15" hidden="false" customHeight="false" outlineLevel="0" collapsed="false">
      <c r="A3265" s="0" t="n">
        <v>40992</v>
      </c>
      <c r="B3265" s="0" t="s">
        <v>3867</v>
      </c>
      <c r="C3265" s="0" t="s">
        <v>756</v>
      </c>
      <c r="D3265" s="0" t="s">
        <v>590</v>
      </c>
      <c r="E3265" s="292" t="n">
        <v>3730.26</v>
      </c>
    </row>
    <row r="3266" customFormat="false" ht="15" hidden="false" customHeight="false" outlineLevel="0" collapsed="false">
      <c r="A3266" s="0" t="n">
        <v>4114</v>
      </c>
      <c r="B3266" s="0" t="s">
        <v>3868</v>
      </c>
      <c r="C3266" s="0" t="s">
        <v>589</v>
      </c>
      <c r="D3266" s="0" t="s">
        <v>590</v>
      </c>
      <c r="E3266" s="291" t="n">
        <v>78.89</v>
      </c>
    </row>
    <row r="3267" customFormat="false" ht="15" hidden="false" customHeight="false" outlineLevel="0" collapsed="false">
      <c r="A3267" s="0" t="n">
        <v>36797</v>
      </c>
      <c r="B3267" s="0" t="s">
        <v>3869</v>
      </c>
      <c r="C3267" s="0" t="s">
        <v>589</v>
      </c>
      <c r="D3267" s="0" t="s">
        <v>590</v>
      </c>
      <c r="E3267" s="291" t="n">
        <v>70.24</v>
      </c>
    </row>
    <row r="3268" customFormat="false" ht="15" hidden="false" customHeight="false" outlineLevel="0" collapsed="false">
      <c r="A3268" s="0" t="n">
        <v>4107</v>
      </c>
      <c r="B3268" s="0" t="s">
        <v>3870</v>
      </c>
      <c r="C3268" s="0" t="s">
        <v>589</v>
      </c>
      <c r="D3268" s="0" t="s">
        <v>590</v>
      </c>
      <c r="E3268" s="291" t="n">
        <v>66.23</v>
      </c>
    </row>
    <row r="3269" customFormat="false" ht="15" hidden="false" customHeight="false" outlineLevel="0" collapsed="false">
      <c r="A3269" s="0" t="n">
        <v>4102</v>
      </c>
      <c r="B3269" s="0" t="s">
        <v>3871</v>
      </c>
      <c r="C3269" s="0" t="s">
        <v>589</v>
      </c>
      <c r="D3269" s="0" t="s">
        <v>597</v>
      </c>
      <c r="E3269" s="291" t="n">
        <v>80.84</v>
      </c>
    </row>
    <row r="3270" customFormat="false" ht="15" hidden="false" customHeight="false" outlineLevel="0" collapsed="false">
      <c r="A3270" s="0" t="n">
        <v>36799</v>
      </c>
      <c r="B3270" s="0" t="s">
        <v>3872</v>
      </c>
      <c r="C3270" s="0" t="s">
        <v>589</v>
      </c>
      <c r="D3270" s="0" t="s">
        <v>590</v>
      </c>
      <c r="E3270" s="291" t="n">
        <v>68.17</v>
      </c>
    </row>
    <row r="3271" customFormat="false" ht="15" hidden="false" customHeight="false" outlineLevel="0" collapsed="false">
      <c r="A3271" s="0" t="n">
        <v>2747</v>
      </c>
      <c r="B3271" s="0" t="s">
        <v>3873</v>
      </c>
      <c r="C3271" s="0" t="s">
        <v>636</v>
      </c>
      <c r="D3271" s="0" t="s">
        <v>590</v>
      </c>
      <c r="E3271" s="291" t="n">
        <v>28.67</v>
      </c>
    </row>
    <row r="3272" customFormat="false" ht="15" hidden="false" customHeight="false" outlineLevel="0" collapsed="false">
      <c r="A3272" s="0" t="n">
        <v>21138</v>
      </c>
      <c r="B3272" s="0" t="s">
        <v>3874</v>
      </c>
      <c r="C3272" s="0" t="s">
        <v>636</v>
      </c>
      <c r="D3272" s="0" t="s">
        <v>597</v>
      </c>
      <c r="E3272" s="291" t="n">
        <v>9.09</v>
      </c>
    </row>
    <row r="3273" customFormat="false" ht="15" hidden="false" customHeight="false" outlineLevel="0" collapsed="false">
      <c r="A3273" s="0" t="n">
        <v>10826</v>
      </c>
      <c r="B3273" s="0" t="s">
        <v>3875</v>
      </c>
      <c r="C3273" s="0" t="s">
        <v>589</v>
      </c>
      <c r="D3273" s="0" t="s">
        <v>590</v>
      </c>
      <c r="E3273" s="291" t="n">
        <v>45.97</v>
      </c>
    </row>
    <row r="3274" customFormat="false" ht="15" hidden="false" customHeight="false" outlineLevel="0" collapsed="false">
      <c r="A3274" s="0" t="n">
        <v>365</v>
      </c>
      <c r="B3274" s="0" t="s">
        <v>3876</v>
      </c>
      <c r="C3274" s="0" t="s">
        <v>589</v>
      </c>
      <c r="D3274" s="0" t="s">
        <v>590</v>
      </c>
      <c r="E3274" s="291" t="n">
        <v>28.5</v>
      </c>
    </row>
    <row r="3275" customFormat="false" ht="15" hidden="false" customHeight="false" outlineLevel="0" collapsed="false">
      <c r="A3275" s="0" t="n">
        <v>38639</v>
      </c>
      <c r="B3275" s="0" t="s">
        <v>3877</v>
      </c>
      <c r="C3275" s="0" t="s">
        <v>589</v>
      </c>
      <c r="D3275" s="0" t="s">
        <v>590</v>
      </c>
      <c r="E3275" s="291" t="n">
        <v>110.34</v>
      </c>
    </row>
    <row r="3276" customFormat="false" ht="15" hidden="false" customHeight="false" outlineLevel="0" collapsed="false">
      <c r="A3276" s="0" t="n">
        <v>38640</v>
      </c>
      <c r="B3276" s="0" t="s">
        <v>3878</v>
      </c>
      <c r="C3276" s="0" t="s">
        <v>589</v>
      </c>
      <c r="D3276" s="0" t="s">
        <v>590</v>
      </c>
      <c r="E3276" s="291" t="n">
        <v>1.65</v>
      </c>
    </row>
    <row r="3277" customFormat="false" ht="15" hidden="false" customHeight="false" outlineLevel="0" collapsed="false">
      <c r="A3277" s="0" t="n">
        <v>358</v>
      </c>
      <c r="B3277" s="0" t="s">
        <v>3879</v>
      </c>
      <c r="C3277" s="0" t="s">
        <v>589</v>
      </c>
      <c r="D3277" s="0" t="s">
        <v>590</v>
      </c>
      <c r="E3277" s="291" t="n">
        <v>34.02</v>
      </c>
    </row>
    <row r="3278" customFormat="false" ht="15" hidden="false" customHeight="false" outlineLevel="0" collapsed="false">
      <c r="A3278" s="0" t="n">
        <v>359</v>
      </c>
      <c r="B3278" s="0" t="s">
        <v>3880</v>
      </c>
      <c r="C3278" s="0" t="s">
        <v>589</v>
      </c>
      <c r="D3278" s="0" t="s">
        <v>590</v>
      </c>
      <c r="E3278" s="291" t="n">
        <v>69.88</v>
      </c>
    </row>
    <row r="3279" customFormat="false" ht="15" hidden="false" customHeight="false" outlineLevel="0" collapsed="false">
      <c r="A3279" s="0" t="n">
        <v>38641</v>
      </c>
      <c r="B3279" s="0" t="s">
        <v>3881</v>
      </c>
      <c r="C3279" s="0" t="s">
        <v>589</v>
      </c>
      <c r="D3279" s="0" t="s">
        <v>590</v>
      </c>
      <c r="E3279" s="291" t="n">
        <v>68.96</v>
      </c>
    </row>
    <row r="3280" customFormat="false" ht="15" hidden="false" customHeight="false" outlineLevel="0" collapsed="false">
      <c r="A3280" s="0" t="n">
        <v>360</v>
      </c>
      <c r="B3280" s="0" t="s">
        <v>3882</v>
      </c>
      <c r="C3280" s="0" t="s">
        <v>589</v>
      </c>
      <c r="D3280" s="0" t="s">
        <v>597</v>
      </c>
      <c r="E3280" s="291" t="n">
        <v>1.6</v>
      </c>
    </row>
    <row r="3281" customFormat="false" ht="15" hidden="false" customHeight="false" outlineLevel="0" collapsed="false">
      <c r="A3281" s="0" t="n">
        <v>42430</v>
      </c>
      <c r="B3281" s="0" t="s">
        <v>3883</v>
      </c>
      <c r="C3281" s="0" t="s">
        <v>589</v>
      </c>
      <c r="D3281" s="0" t="s">
        <v>592</v>
      </c>
      <c r="E3281" s="292" t="n">
        <v>6377.55</v>
      </c>
    </row>
    <row r="3282" customFormat="false" ht="15" hidden="false" customHeight="false" outlineLevel="0" collapsed="false">
      <c r="A3282" s="0" t="n">
        <v>4214</v>
      </c>
      <c r="B3282" s="0" t="s">
        <v>3884</v>
      </c>
      <c r="C3282" s="0" t="s">
        <v>589</v>
      </c>
      <c r="D3282" s="0" t="s">
        <v>590</v>
      </c>
      <c r="E3282" s="291" t="n">
        <v>14.33</v>
      </c>
    </row>
    <row r="3283" customFormat="false" ht="15" hidden="false" customHeight="false" outlineLevel="0" collapsed="false">
      <c r="A3283" s="0" t="n">
        <v>4215</v>
      </c>
      <c r="B3283" s="0" t="s">
        <v>3885</v>
      </c>
      <c r="C3283" s="0" t="s">
        <v>589</v>
      </c>
      <c r="D3283" s="0" t="s">
        <v>590</v>
      </c>
      <c r="E3283" s="291" t="n">
        <v>9.43</v>
      </c>
    </row>
    <row r="3284" customFormat="false" ht="15" hidden="false" customHeight="false" outlineLevel="0" collapsed="false">
      <c r="A3284" s="0" t="n">
        <v>4210</v>
      </c>
      <c r="B3284" s="0" t="s">
        <v>3886</v>
      </c>
      <c r="C3284" s="0" t="s">
        <v>589</v>
      </c>
      <c r="D3284" s="0" t="s">
        <v>590</v>
      </c>
      <c r="E3284" s="291" t="n">
        <v>1.58</v>
      </c>
    </row>
    <row r="3285" customFormat="false" ht="15" hidden="false" customHeight="false" outlineLevel="0" collapsed="false">
      <c r="A3285" s="0" t="n">
        <v>4212</v>
      </c>
      <c r="B3285" s="0" t="s">
        <v>3887</v>
      </c>
      <c r="C3285" s="0" t="s">
        <v>589</v>
      </c>
      <c r="D3285" s="0" t="s">
        <v>590</v>
      </c>
      <c r="E3285" s="291" t="n">
        <v>4.55</v>
      </c>
    </row>
    <row r="3286" customFormat="false" ht="15" hidden="false" customHeight="false" outlineLevel="0" collapsed="false">
      <c r="A3286" s="0" t="n">
        <v>4213</v>
      </c>
      <c r="B3286" s="0" t="s">
        <v>3888</v>
      </c>
      <c r="C3286" s="0" t="s">
        <v>589</v>
      </c>
      <c r="D3286" s="0" t="s">
        <v>590</v>
      </c>
      <c r="E3286" s="291" t="n">
        <v>20.35</v>
      </c>
    </row>
    <row r="3287" customFormat="false" ht="15" hidden="false" customHeight="false" outlineLevel="0" collapsed="false">
      <c r="A3287" s="0" t="n">
        <v>4211</v>
      </c>
      <c r="B3287" s="0" t="s">
        <v>3889</v>
      </c>
      <c r="C3287" s="0" t="s">
        <v>589</v>
      </c>
      <c r="D3287" s="0" t="s">
        <v>590</v>
      </c>
      <c r="E3287" s="291" t="n">
        <v>2.28</v>
      </c>
    </row>
    <row r="3288" customFormat="false" ht="15" hidden="false" customHeight="false" outlineLevel="0" collapsed="false">
      <c r="A3288" s="0" t="n">
        <v>4209</v>
      </c>
      <c r="B3288" s="0" t="s">
        <v>3890</v>
      </c>
      <c r="C3288" s="0" t="s">
        <v>589</v>
      </c>
      <c r="D3288" s="0" t="s">
        <v>592</v>
      </c>
      <c r="E3288" s="291" t="n">
        <v>23.7</v>
      </c>
    </row>
    <row r="3289" customFormat="false" ht="15" hidden="false" customHeight="false" outlineLevel="0" collapsed="false">
      <c r="A3289" s="0" t="n">
        <v>4180</v>
      </c>
      <c r="B3289" s="0" t="s">
        <v>3891</v>
      </c>
      <c r="C3289" s="0" t="s">
        <v>589</v>
      </c>
      <c r="D3289" s="0" t="s">
        <v>592</v>
      </c>
      <c r="E3289" s="291" t="n">
        <v>17.84</v>
      </c>
    </row>
    <row r="3290" customFormat="false" ht="15" hidden="false" customHeight="false" outlineLevel="0" collapsed="false">
      <c r="A3290" s="0" t="n">
        <v>4177</v>
      </c>
      <c r="B3290" s="0" t="s">
        <v>3892</v>
      </c>
      <c r="C3290" s="0" t="s">
        <v>589</v>
      </c>
      <c r="D3290" s="0" t="s">
        <v>592</v>
      </c>
      <c r="E3290" s="291" t="n">
        <v>5.92</v>
      </c>
    </row>
    <row r="3291" customFormat="false" ht="15" hidden="false" customHeight="false" outlineLevel="0" collapsed="false">
      <c r="A3291" s="0" t="n">
        <v>4179</v>
      </c>
      <c r="B3291" s="0" t="s">
        <v>3893</v>
      </c>
      <c r="C3291" s="0" t="s">
        <v>589</v>
      </c>
      <c r="D3291" s="0" t="s">
        <v>592</v>
      </c>
      <c r="E3291" s="291" t="n">
        <v>12.11</v>
      </c>
    </row>
    <row r="3292" customFormat="false" ht="15" hidden="false" customHeight="false" outlineLevel="0" collapsed="false">
      <c r="A3292" s="0" t="n">
        <v>4208</v>
      </c>
      <c r="B3292" s="0" t="s">
        <v>3894</v>
      </c>
      <c r="C3292" s="0" t="s">
        <v>589</v>
      </c>
      <c r="D3292" s="0" t="s">
        <v>592</v>
      </c>
      <c r="E3292" s="291" t="n">
        <v>56.4</v>
      </c>
    </row>
    <row r="3293" customFormat="false" ht="15" hidden="false" customHeight="false" outlineLevel="0" collapsed="false">
      <c r="A3293" s="0" t="n">
        <v>4181</v>
      </c>
      <c r="B3293" s="0" t="s">
        <v>3895</v>
      </c>
      <c r="C3293" s="0" t="s">
        <v>589</v>
      </c>
      <c r="D3293" s="0" t="s">
        <v>592</v>
      </c>
      <c r="E3293" s="291" t="n">
        <v>36.85</v>
      </c>
    </row>
    <row r="3294" customFormat="false" ht="15" hidden="false" customHeight="false" outlineLevel="0" collapsed="false">
      <c r="A3294" s="0" t="n">
        <v>4178</v>
      </c>
      <c r="B3294" s="0" t="s">
        <v>3896</v>
      </c>
      <c r="C3294" s="0" t="s">
        <v>589</v>
      </c>
      <c r="D3294" s="0" t="s">
        <v>592</v>
      </c>
      <c r="E3294" s="291" t="n">
        <v>8.21</v>
      </c>
    </row>
    <row r="3295" customFormat="false" ht="15" hidden="false" customHeight="false" outlineLevel="0" collapsed="false">
      <c r="A3295" s="0" t="n">
        <v>4182</v>
      </c>
      <c r="B3295" s="0" t="s">
        <v>3897</v>
      </c>
      <c r="C3295" s="0" t="s">
        <v>589</v>
      </c>
      <c r="D3295" s="0" t="s">
        <v>592</v>
      </c>
      <c r="E3295" s="291" t="n">
        <v>91.75</v>
      </c>
    </row>
    <row r="3296" customFormat="false" ht="15" hidden="false" customHeight="false" outlineLevel="0" collapsed="false">
      <c r="A3296" s="0" t="n">
        <v>4183</v>
      </c>
      <c r="B3296" s="0" t="s">
        <v>3898</v>
      </c>
      <c r="C3296" s="0" t="s">
        <v>589</v>
      </c>
      <c r="D3296" s="0" t="s">
        <v>592</v>
      </c>
      <c r="E3296" s="291" t="n">
        <v>147.72</v>
      </c>
    </row>
    <row r="3297" customFormat="false" ht="15" hidden="false" customHeight="false" outlineLevel="0" collapsed="false">
      <c r="A3297" s="0" t="n">
        <v>4184</v>
      </c>
      <c r="B3297" s="0" t="s">
        <v>3899</v>
      </c>
      <c r="C3297" s="0" t="s">
        <v>589</v>
      </c>
      <c r="D3297" s="0" t="s">
        <v>592</v>
      </c>
      <c r="E3297" s="291" t="n">
        <v>326.07</v>
      </c>
    </row>
    <row r="3298" customFormat="false" ht="15" hidden="false" customHeight="false" outlineLevel="0" collapsed="false">
      <c r="A3298" s="0" t="n">
        <v>4185</v>
      </c>
      <c r="B3298" s="0" t="s">
        <v>3900</v>
      </c>
      <c r="C3298" s="0" t="s">
        <v>589</v>
      </c>
      <c r="D3298" s="0" t="s">
        <v>592</v>
      </c>
      <c r="E3298" s="291" t="n">
        <v>541.79</v>
      </c>
    </row>
    <row r="3299" customFormat="false" ht="15" hidden="false" customHeight="false" outlineLevel="0" collapsed="false">
      <c r="A3299" s="0" t="n">
        <v>4205</v>
      </c>
      <c r="B3299" s="0" t="s">
        <v>3901</v>
      </c>
      <c r="C3299" s="0" t="s">
        <v>589</v>
      </c>
      <c r="D3299" s="0" t="s">
        <v>592</v>
      </c>
      <c r="E3299" s="291" t="n">
        <v>31.29</v>
      </c>
    </row>
    <row r="3300" customFormat="false" ht="15" hidden="false" customHeight="false" outlineLevel="0" collapsed="false">
      <c r="A3300" s="0" t="n">
        <v>4192</v>
      </c>
      <c r="B3300" s="0" t="s">
        <v>3902</v>
      </c>
      <c r="C3300" s="0" t="s">
        <v>589</v>
      </c>
      <c r="D3300" s="0" t="s">
        <v>592</v>
      </c>
      <c r="E3300" s="291" t="n">
        <v>31.29</v>
      </c>
    </row>
    <row r="3301" customFormat="false" ht="15" hidden="false" customHeight="false" outlineLevel="0" collapsed="false">
      <c r="A3301" s="0" t="n">
        <v>4191</v>
      </c>
      <c r="B3301" s="0" t="s">
        <v>3903</v>
      </c>
      <c r="C3301" s="0" t="s">
        <v>589</v>
      </c>
      <c r="D3301" s="0" t="s">
        <v>592</v>
      </c>
      <c r="E3301" s="291" t="n">
        <v>31.29</v>
      </c>
    </row>
    <row r="3302" customFormat="false" ht="15" hidden="false" customHeight="false" outlineLevel="0" collapsed="false">
      <c r="A3302" s="0" t="n">
        <v>4207</v>
      </c>
      <c r="B3302" s="0" t="s">
        <v>3904</v>
      </c>
      <c r="C3302" s="0" t="s">
        <v>589</v>
      </c>
      <c r="D3302" s="0" t="s">
        <v>592</v>
      </c>
      <c r="E3302" s="291" t="n">
        <v>25.18</v>
      </c>
    </row>
    <row r="3303" customFormat="false" ht="15" hidden="false" customHeight="false" outlineLevel="0" collapsed="false">
      <c r="A3303" s="0" t="n">
        <v>4206</v>
      </c>
      <c r="B3303" s="0" t="s">
        <v>3905</v>
      </c>
      <c r="C3303" s="0" t="s">
        <v>589</v>
      </c>
      <c r="D3303" s="0" t="s">
        <v>592</v>
      </c>
      <c r="E3303" s="291" t="n">
        <v>24.45</v>
      </c>
    </row>
    <row r="3304" customFormat="false" ht="15" hidden="false" customHeight="false" outlineLevel="0" collapsed="false">
      <c r="A3304" s="0" t="n">
        <v>4190</v>
      </c>
      <c r="B3304" s="0" t="s">
        <v>3906</v>
      </c>
      <c r="C3304" s="0" t="s">
        <v>589</v>
      </c>
      <c r="D3304" s="0" t="s">
        <v>592</v>
      </c>
      <c r="E3304" s="291" t="n">
        <v>24.45</v>
      </c>
    </row>
    <row r="3305" customFormat="false" ht="15" hidden="false" customHeight="false" outlineLevel="0" collapsed="false">
      <c r="A3305" s="0" t="n">
        <v>4186</v>
      </c>
      <c r="B3305" s="0" t="s">
        <v>3907</v>
      </c>
      <c r="C3305" s="0" t="s">
        <v>589</v>
      </c>
      <c r="D3305" s="0" t="s">
        <v>592</v>
      </c>
      <c r="E3305" s="291" t="n">
        <v>7.23</v>
      </c>
    </row>
    <row r="3306" customFormat="false" ht="15" hidden="false" customHeight="false" outlineLevel="0" collapsed="false">
      <c r="A3306" s="0" t="n">
        <v>4188</v>
      </c>
      <c r="B3306" s="0" t="s">
        <v>3908</v>
      </c>
      <c r="C3306" s="0" t="s">
        <v>589</v>
      </c>
      <c r="D3306" s="0" t="s">
        <v>592</v>
      </c>
      <c r="E3306" s="291" t="n">
        <v>14.75</v>
      </c>
    </row>
    <row r="3307" customFormat="false" ht="15" hidden="false" customHeight="false" outlineLevel="0" collapsed="false">
      <c r="A3307" s="0" t="n">
        <v>4189</v>
      </c>
      <c r="B3307" s="0" t="s">
        <v>3909</v>
      </c>
      <c r="C3307" s="0" t="s">
        <v>589</v>
      </c>
      <c r="D3307" s="0" t="s">
        <v>592</v>
      </c>
      <c r="E3307" s="291" t="n">
        <v>14.75</v>
      </c>
    </row>
    <row r="3308" customFormat="false" ht="15" hidden="false" customHeight="false" outlineLevel="0" collapsed="false">
      <c r="A3308" s="0" t="n">
        <v>4197</v>
      </c>
      <c r="B3308" s="0" t="s">
        <v>3910</v>
      </c>
      <c r="C3308" s="0" t="s">
        <v>589</v>
      </c>
      <c r="D3308" s="0" t="s">
        <v>592</v>
      </c>
      <c r="E3308" s="291" t="n">
        <v>78.12</v>
      </c>
    </row>
    <row r="3309" customFormat="false" ht="15" hidden="false" customHeight="false" outlineLevel="0" collapsed="false">
      <c r="A3309" s="0" t="n">
        <v>4194</v>
      </c>
      <c r="B3309" s="0" t="s">
        <v>3911</v>
      </c>
      <c r="C3309" s="0" t="s">
        <v>589</v>
      </c>
      <c r="D3309" s="0" t="s">
        <v>592</v>
      </c>
      <c r="E3309" s="291" t="n">
        <v>47.21</v>
      </c>
    </row>
    <row r="3310" customFormat="false" ht="15" hidden="false" customHeight="false" outlineLevel="0" collapsed="false">
      <c r="A3310" s="0" t="n">
        <v>4193</v>
      </c>
      <c r="B3310" s="0" t="s">
        <v>3912</v>
      </c>
      <c r="C3310" s="0" t="s">
        <v>589</v>
      </c>
      <c r="D3310" s="0" t="s">
        <v>592</v>
      </c>
      <c r="E3310" s="291" t="n">
        <v>47.21</v>
      </c>
    </row>
    <row r="3311" customFormat="false" ht="15" hidden="false" customHeight="false" outlineLevel="0" collapsed="false">
      <c r="A3311" s="0" t="n">
        <v>4204</v>
      </c>
      <c r="B3311" s="0" t="s">
        <v>3913</v>
      </c>
      <c r="C3311" s="0" t="s">
        <v>589</v>
      </c>
      <c r="D3311" s="0" t="s">
        <v>592</v>
      </c>
      <c r="E3311" s="291" t="n">
        <v>47.21</v>
      </c>
    </row>
    <row r="3312" customFormat="false" ht="15" hidden="false" customHeight="false" outlineLevel="0" collapsed="false">
      <c r="A3312" s="0" t="n">
        <v>4187</v>
      </c>
      <c r="B3312" s="0" t="s">
        <v>3914</v>
      </c>
      <c r="C3312" s="0" t="s">
        <v>589</v>
      </c>
      <c r="D3312" s="0" t="s">
        <v>592</v>
      </c>
      <c r="E3312" s="291" t="n">
        <v>9.41</v>
      </c>
    </row>
    <row r="3313" customFormat="false" ht="15" hidden="false" customHeight="false" outlineLevel="0" collapsed="false">
      <c r="A3313" s="0" t="n">
        <v>4202</v>
      </c>
      <c r="B3313" s="0" t="s">
        <v>3915</v>
      </c>
      <c r="C3313" s="0" t="s">
        <v>589</v>
      </c>
      <c r="D3313" s="0" t="s">
        <v>592</v>
      </c>
      <c r="E3313" s="291" t="n">
        <v>142.68</v>
      </c>
    </row>
    <row r="3314" customFormat="false" ht="15" hidden="false" customHeight="false" outlineLevel="0" collapsed="false">
      <c r="A3314" s="0" t="n">
        <v>4203</v>
      </c>
      <c r="B3314" s="0" t="s">
        <v>3916</v>
      </c>
      <c r="C3314" s="0" t="s">
        <v>589</v>
      </c>
      <c r="D3314" s="0" t="s">
        <v>592</v>
      </c>
      <c r="E3314" s="291" t="n">
        <v>126.01</v>
      </c>
    </row>
    <row r="3315" customFormat="false" ht="15" hidden="false" customHeight="false" outlineLevel="0" collapsed="false">
      <c r="A3315" s="0" t="n">
        <v>40368</v>
      </c>
      <c r="B3315" s="0" t="s">
        <v>3917</v>
      </c>
      <c r="C3315" s="0" t="s">
        <v>589</v>
      </c>
      <c r="D3315" s="0" t="s">
        <v>592</v>
      </c>
      <c r="E3315" s="291" t="n">
        <v>60.69</v>
      </c>
    </row>
    <row r="3316" customFormat="false" ht="15" hidden="false" customHeight="false" outlineLevel="0" collapsed="false">
      <c r="A3316" s="0" t="n">
        <v>40365</v>
      </c>
      <c r="B3316" s="0" t="s">
        <v>3918</v>
      </c>
      <c r="C3316" s="0" t="s">
        <v>589</v>
      </c>
      <c r="D3316" s="0" t="s">
        <v>592</v>
      </c>
      <c r="E3316" s="291" t="n">
        <v>40.95</v>
      </c>
    </row>
    <row r="3317" customFormat="false" ht="15" hidden="false" customHeight="false" outlineLevel="0" collapsed="false">
      <c r="A3317" s="0" t="n">
        <v>40356</v>
      </c>
      <c r="B3317" s="0" t="s">
        <v>3919</v>
      </c>
      <c r="C3317" s="0" t="s">
        <v>589</v>
      </c>
      <c r="D3317" s="0" t="s">
        <v>592</v>
      </c>
      <c r="E3317" s="291" t="n">
        <v>13.99</v>
      </c>
    </row>
    <row r="3318" customFormat="false" ht="15" hidden="false" customHeight="false" outlineLevel="0" collapsed="false">
      <c r="A3318" s="0" t="n">
        <v>40362</v>
      </c>
      <c r="B3318" s="0" t="s">
        <v>3920</v>
      </c>
      <c r="C3318" s="0" t="s">
        <v>589</v>
      </c>
      <c r="D3318" s="0" t="s">
        <v>592</v>
      </c>
      <c r="E3318" s="291" t="n">
        <v>27.12</v>
      </c>
    </row>
    <row r="3319" customFormat="false" ht="15" hidden="false" customHeight="false" outlineLevel="0" collapsed="false">
      <c r="A3319" s="0" t="n">
        <v>40374</v>
      </c>
      <c r="B3319" s="0" t="s">
        <v>3921</v>
      </c>
      <c r="C3319" s="0" t="s">
        <v>589</v>
      </c>
      <c r="D3319" s="0" t="s">
        <v>592</v>
      </c>
      <c r="E3319" s="291" t="n">
        <v>158.63</v>
      </c>
    </row>
    <row r="3320" customFormat="false" ht="15" hidden="false" customHeight="false" outlineLevel="0" collapsed="false">
      <c r="A3320" s="0" t="n">
        <v>40371</v>
      </c>
      <c r="B3320" s="0" t="s">
        <v>3922</v>
      </c>
      <c r="C3320" s="0" t="s">
        <v>589</v>
      </c>
      <c r="D3320" s="0" t="s">
        <v>592</v>
      </c>
      <c r="E3320" s="291" t="n">
        <v>99.85</v>
      </c>
    </row>
    <row r="3321" customFormat="false" ht="15" hidden="false" customHeight="false" outlineLevel="0" collapsed="false">
      <c r="A3321" s="0" t="n">
        <v>40359</v>
      </c>
      <c r="B3321" s="0" t="s">
        <v>3923</v>
      </c>
      <c r="C3321" s="0" t="s">
        <v>589</v>
      </c>
      <c r="D3321" s="0" t="s">
        <v>592</v>
      </c>
      <c r="E3321" s="291" t="n">
        <v>18.07</v>
      </c>
    </row>
    <row r="3322" customFormat="false" ht="15" hidden="false" customHeight="false" outlineLevel="0" collapsed="false">
      <c r="A3322" s="0" t="n">
        <v>7595</v>
      </c>
      <c r="B3322" s="0" t="s">
        <v>3924</v>
      </c>
      <c r="C3322" s="0" t="s">
        <v>754</v>
      </c>
      <c r="D3322" s="0" t="s">
        <v>590</v>
      </c>
      <c r="E3322" s="291" t="n">
        <v>10.16</v>
      </c>
    </row>
    <row r="3323" customFormat="false" ht="15" hidden="false" customHeight="false" outlineLevel="0" collapsed="false">
      <c r="A3323" s="0" t="n">
        <v>41094</v>
      </c>
      <c r="B3323" s="0" t="s">
        <v>3925</v>
      </c>
      <c r="C3323" s="0" t="s">
        <v>756</v>
      </c>
      <c r="D3323" s="0" t="s">
        <v>590</v>
      </c>
      <c r="E3323" s="292" t="n">
        <v>1796.59</v>
      </c>
    </row>
    <row r="3324" customFormat="false" ht="15" hidden="false" customHeight="false" outlineLevel="0" collapsed="false">
      <c r="A3324" s="0" t="n">
        <v>39609</v>
      </c>
      <c r="B3324" s="0" t="s">
        <v>3926</v>
      </c>
      <c r="C3324" s="0" t="s">
        <v>589</v>
      </c>
      <c r="D3324" s="0" t="s">
        <v>592</v>
      </c>
      <c r="E3324" s="292" t="n">
        <v>73618.8</v>
      </c>
    </row>
    <row r="3325" customFormat="false" ht="15" hidden="false" customHeight="false" outlineLevel="0" collapsed="false">
      <c r="A3325" s="0" t="n">
        <v>39610</v>
      </c>
      <c r="B3325" s="0" t="s">
        <v>3927</v>
      </c>
      <c r="C3325" s="0" t="s">
        <v>589</v>
      </c>
      <c r="D3325" s="0" t="s">
        <v>592</v>
      </c>
      <c r="E3325" s="292" t="n">
        <v>107460.49</v>
      </c>
    </row>
    <row r="3326" customFormat="false" ht="15" hidden="false" customHeight="false" outlineLevel="0" collapsed="false">
      <c r="A3326" s="0" t="n">
        <v>39611</v>
      </c>
      <c r="B3326" s="0" t="s">
        <v>3928</v>
      </c>
      <c r="C3326" s="0" t="s">
        <v>589</v>
      </c>
      <c r="D3326" s="0" t="s">
        <v>592</v>
      </c>
      <c r="E3326" s="292" t="n">
        <v>130044.78</v>
      </c>
    </row>
    <row r="3327" customFormat="false" ht="15" hidden="false" customHeight="false" outlineLevel="0" collapsed="false">
      <c r="A3327" s="0" t="n">
        <v>39612</v>
      </c>
      <c r="B3327" s="0" t="s">
        <v>3929</v>
      </c>
      <c r="C3327" s="0" t="s">
        <v>589</v>
      </c>
      <c r="D3327" s="0" t="s">
        <v>592</v>
      </c>
      <c r="E3327" s="292" t="n">
        <v>203718.08</v>
      </c>
    </row>
    <row r="3328" customFormat="false" ht="15" hidden="false" customHeight="false" outlineLevel="0" collapsed="false">
      <c r="A3328" s="0" t="n">
        <v>39608</v>
      </c>
      <c r="B3328" s="0" t="s">
        <v>3930</v>
      </c>
      <c r="C3328" s="0" t="s">
        <v>589</v>
      </c>
      <c r="D3328" s="0" t="s">
        <v>592</v>
      </c>
      <c r="E3328" s="292" t="n">
        <v>58864.82</v>
      </c>
    </row>
    <row r="3329" customFormat="false" ht="15" hidden="false" customHeight="false" outlineLevel="0" collapsed="false">
      <c r="A3329" s="0" t="n">
        <v>38175</v>
      </c>
      <c r="B3329" s="0" t="s">
        <v>3931</v>
      </c>
      <c r="C3329" s="0" t="s">
        <v>589</v>
      </c>
      <c r="D3329" s="0" t="s">
        <v>590</v>
      </c>
      <c r="E3329" s="291" t="n">
        <v>4.36</v>
      </c>
    </row>
    <row r="3330" customFormat="false" ht="15" hidden="false" customHeight="false" outlineLevel="0" collapsed="false">
      <c r="A3330" s="0" t="n">
        <v>38176</v>
      </c>
      <c r="B3330" s="0" t="s">
        <v>3932</v>
      </c>
      <c r="C3330" s="0" t="s">
        <v>589</v>
      </c>
      <c r="D3330" s="0" t="s">
        <v>590</v>
      </c>
      <c r="E3330" s="291" t="n">
        <v>12.83</v>
      </c>
    </row>
    <row r="3331" customFormat="false" ht="15" hidden="false" customHeight="false" outlineLevel="0" collapsed="false">
      <c r="A3331" s="0" t="n">
        <v>36152</v>
      </c>
      <c r="B3331" s="0" t="s">
        <v>3933</v>
      </c>
      <c r="C3331" s="0" t="s">
        <v>589</v>
      </c>
      <c r="D3331" s="0" t="s">
        <v>590</v>
      </c>
      <c r="E3331" s="291" t="n">
        <v>5.26</v>
      </c>
    </row>
    <row r="3332" customFormat="false" ht="15" hidden="false" customHeight="false" outlineLevel="0" collapsed="false">
      <c r="A3332" s="0" t="n">
        <v>11138</v>
      </c>
      <c r="B3332" s="0" t="s">
        <v>3934</v>
      </c>
      <c r="C3332" s="0" t="s">
        <v>642</v>
      </c>
      <c r="D3332" s="0" t="s">
        <v>590</v>
      </c>
      <c r="E3332" s="291" t="n">
        <v>4.83</v>
      </c>
    </row>
    <row r="3333" customFormat="false" ht="15" hidden="false" customHeight="false" outlineLevel="0" collapsed="false">
      <c r="A3333" s="0" t="n">
        <v>4221</v>
      </c>
      <c r="B3333" s="0" t="s">
        <v>3935</v>
      </c>
      <c r="C3333" s="0" t="s">
        <v>642</v>
      </c>
      <c r="D3333" s="0" t="s">
        <v>597</v>
      </c>
      <c r="E3333" s="291" t="n">
        <v>7.5</v>
      </c>
    </row>
    <row r="3334" customFormat="false" ht="15" hidden="false" customHeight="false" outlineLevel="0" collapsed="false">
      <c r="A3334" s="0" t="n">
        <v>4227</v>
      </c>
      <c r="B3334" s="0" t="s">
        <v>3936</v>
      </c>
      <c r="C3334" s="0" t="s">
        <v>642</v>
      </c>
      <c r="D3334" s="0" t="s">
        <v>597</v>
      </c>
      <c r="E3334" s="291" t="n">
        <v>26.6</v>
      </c>
    </row>
    <row r="3335" customFormat="false" ht="15" hidden="false" customHeight="false" outlineLevel="0" collapsed="false">
      <c r="A3335" s="0" t="n">
        <v>38170</v>
      </c>
      <c r="B3335" s="0" t="s">
        <v>3937</v>
      </c>
      <c r="C3335" s="0" t="s">
        <v>589</v>
      </c>
      <c r="D3335" s="0" t="s">
        <v>590</v>
      </c>
      <c r="E3335" s="291" t="n">
        <v>19.07</v>
      </c>
    </row>
    <row r="3336" customFormat="false" ht="15" hidden="false" customHeight="false" outlineLevel="0" collapsed="false">
      <c r="A3336" s="0" t="n">
        <v>4252</v>
      </c>
      <c r="B3336" s="0" t="s">
        <v>3938</v>
      </c>
      <c r="C3336" s="0" t="s">
        <v>754</v>
      </c>
      <c r="D3336" s="0" t="s">
        <v>590</v>
      </c>
      <c r="E3336" s="291" t="n">
        <v>22.47</v>
      </c>
    </row>
    <row r="3337" customFormat="false" ht="15" hidden="false" customHeight="false" outlineLevel="0" collapsed="false">
      <c r="A3337" s="0" t="n">
        <v>40980</v>
      </c>
      <c r="B3337" s="0" t="s">
        <v>3939</v>
      </c>
      <c r="C3337" s="0" t="s">
        <v>756</v>
      </c>
      <c r="D3337" s="0" t="s">
        <v>590</v>
      </c>
      <c r="E3337" s="292" t="n">
        <v>3965.88</v>
      </c>
    </row>
    <row r="3338" customFormat="false" ht="15" hidden="false" customHeight="false" outlineLevel="0" collapsed="false">
      <c r="A3338" s="0" t="n">
        <v>4243</v>
      </c>
      <c r="B3338" s="0" t="s">
        <v>3940</v>
      </c>
      <c r="C3338" s="0" t="s">
        <v>754</v>
      </c>
      <c r="D3338" s="0" t="s">
        <v>590</v>
      </c>
      <c r="E3338" s="291" t="n">
        <v>18.27</v>
      </c>
    </row>
    <row r="3339" customFormat="false" ht="15" hidden="false" customHeight="false" outlineLevel="0" collapsed="false">
      <c r="A3339" s="0" t="n">
        <v>41031</v>
      </c>
      <c r="B3339" s="0" t="s">
        <v>3941</v>
      </c>
      <c r="C3339" s="0" t="s">
        <v>756</v>
      </c>
      <c r="D3339" s="0" t="s">
        <v>590</v>
      </c>
      <c r="E3339" s="292" t="n">
        <v>3225.62</v>
      </c>
    </row>
    <row r="3340" customFormat="false" ht="15" hidden="false" customHeight="false" outlineLevel="0" collapsed="false">
      <c r="A3340" s="0" t="n">
        <v>37666</v>
      </c>
      <c r="B3340" s="0" t="s">
        <v>3942</v>
      </c>
      <c r="C3340" s="0" t="s">
        <v>754</v>
      </c>
      <c r="D3340" s="0" t="s">
        <v>590</v>
      </c>
      <c r="E3340" s="291" t="n">
        <v>17.64</v>
      </c>
    </row>
    <row r="3341" customFormat="false" ht="15" hidden="false" customHeight="false" outlineLevel="0" collapsed="false">
      <c r="A3341" s="0" t="n">
        <v>40986</v>
      </c>
      <c r="B3341" s="0" t="s">
        <v>3943</v>
      </c>
      <c r="C3341" s="0" t="s">
        <v>756</v>
      </c>
      <c r="D3341" s="0" t="s">
        <v>590</v>
      </c>
      <c r="E3341" s="292" t="n">
        <v>3112.83</v>
      </c>
    </row>
    <row r="3342" customFormat="false" ht="15" hidden="false" customHeight="false" outlineLevel="0" collapsed="false">
      <c r="A3342" s="0" t="n">
        <v>4250</v>
      </c>
      <c r="B3342" s="0" t="s">
        <v>3944</v>
      </c>
      <c r="C3342" s="0" t="s">
        <v>754</v>
      </c>
      <c r="D3342" s="0" t="s">
        <v>590</v>
      </c>
      <c r="E3342" s="291" t="n">
        <v>20.26</v>
      </c>
    </row>
    <row r="3343" customFormat="false" ht="15" hidden="false" customHeight="false" outlineLevel="0" collapsed="false">
      <c r="A3343" s="0" t="n">
        <v>40978</v>
      </c>
      <c r="B3343" s="0" t="s">
        <v>3945</v>
      </c>
      <c r="C3343" s="0" t="s">
        <v>756</v>
      </c>
      <c r="D3343" s="0" t="s">
        <v>590</v>
      </c>
      <c r="E3343" s="292" t="n">
        <v>3577.21</v>
      </c>
    </row>
    <row r="3344" customFormat="false" ht="15" hidden="false" customHeight="false" outlineLevel="0" collapsed="false">
      <c r="A3344" s="0" t="n">
        <v>41043</v>
      </c>
      <c r="B3344" s="0" t="s">
        <v>3946</v>
      </c>
      <c r="C3344" s="0" t="s">
        <v>756</v>
      </c>
      <c r="D3344" s="0" t="s">
        <v>590</v>
      </c>
      <c r="E3344" s="292" t="n">
        <v>3970</v>
      </c>
    </row>
    <row r="3345" customFormat="false" ht="15" hidden="false" customHeight="false" outlineLevel="0" collapsed="false">
      <c r="A3345" s="0" t="n">
        <v>44501</v>
      </c>
      <c r="B3345" s="0" t="s">
        <v>3947</v>
      </c>
      <c r="C3345" s="0" t="s">
        <v>754</v>
      </c>
      <c r="D3345" s="0" t="s">
        <v>590</v>
      </c>
      <c r="E3345" s="291" t="n">
        <v>22.49</v>
      </c>
    </row>
    <row r="3346" customFormat="false" ht="15" hidden="false" customHeight="false" outlineLevel="0" collapsed="false">
      <c r="A3346" s="0" t="n">
        <v>4234</v>
      </c>
      <c r="B3346" s="0" t="s">
        <v>3948</v>
      </c>
      <c r="C3346" s="0" t="s">
        <v>754</v>
      </c>
      <c r="D3346" s="0" t="s">
        <v>597</v>
      </c>
      <c r="E3346" s="291" t="n">
        <v>24.65</v>
      </c>
    </row>
    <row r="3347" customFormat="false" ht="15" hidden="false" customHeight="false" outlineLevel="0" collapsed="false">
      <c r="A3347" s="0" t="n">
        <v>40987</v>
      </c>
      <c r="B3347" s="0" t="s">
        <v>3949</v>
      </c>
      <c r="C3347" s="0" t="s">
        <v>756</v>
      </c>
      <c r="D3347" s="0" t="s">
        <v>590</v>
      </c>
      <c r="E3347" s="292" t="n">
        <v>4348.96</v>
      </c>
    </row>
    <row r="3348" customFormat="false" ht="15" hidden="false" customHeight="false" outlineLevel="0" collapsed="false">
      <c r="A3348" s="0" t="n">
        <v>4253</v>
      </c>
      <c r="B3348" s="0" t="s">
        <v>3950</v>
      </c>
      <c r="C3348" s="0" t="s">
        <v>754</v>
      </c>
      <c r="D3348" s="0" t="s">
        <v>590</v>
      </c>
      <c r="E3348" s="291" t="n">
        <v>14.16</v>
      </c>
    </row>
    <row r="3349" customFormat="false" ht="15" hidden="false" customHeight="false" outlineLevel="0" collapsed="false">
      <c r="A3349" s="0" t="n">
        <v>40981</v>
      </c>
      <c r="B3349" s="0" t="s">
        <v>3951</v>
      </c>
      <c r="C3349" s="0" t="s">
        <v>756</v>
      </c>
      <c r="D3349" s="0" t="s">
        <v>590</v>
      </c>
      <c r="E3349" s="292" t="n">
        <v>2499.92</v>
      </c>
    </row>
    <row r="3350" customFormat="false" ht="15" hidden="false" customHeight="false" outlineLevel="0" collapsed="false">
      <c r="A3350" s="0" t="n">
        <v>4254</v>
      </c>
      <c r="B3350" s="0" t="s">
        <v>3952</v>
      </c>
      <c r="C3350" s="0" t="s">
        <v>754</v>
      </c>
      <c r="D3350" s="0" t="s">
        <v>590</v>
      </c>
      <c r="E3350" s="291" t="n">
        <v>19.96</v>
      </c>
    </row>
    <row r="3351" customFormat="false" ht="15" hidden="false" customHeight="false" outlineLevel="0" collapsed="false">
      <c r="A3351" s="0" t="n">
        <v>41036</v>
      </c>
      <c r="B3351" s="0" t="s">
        <v>3953</v>
      </c>
      <c r="C3351" s="0" t="s">
        <v>756</v>
      </c>
      <c r="D3351" s="0" t="s">
        <v>590</v>
      </c>
      <c r="E3351" s="292" t="n">
        <v>3523.19</v>
      </c>
    </row>
    <row r="3352" customFormat="false" ht="15" hidden="false" customHeight="false" outlineLevel="0" collapsed="false">
      <c r="A3352" s="0" t="n">
        <v>4251</v>
      </c>
      <c r="B3352" s="0" t="s">
        <v>3954</v>
      </c>
      <c r="C3352" s="0" t="s">
        <v>754</v>
      </c>
      <c r="D3352" s="0" t="s">
        <v>590</v>
      </c>
      <c r="E3352" s="291" t="n">
        <v>22.06</v>
      </c>
    </row>
    <row r="3353" customFormat="false" ht="15" hidden="false" customHeight="false" outlineLevel="0" collapsed="false">
      <c r="A3353" s="0" t="n">
        <v>40979</v>
      </c>
      <c r="B3353" s="0" t="s">
        <v>3955</v>
      </c>
      <c r="C3353" s="0" t="s">
        <v>756</v>
      </c>
      <c r="D3353" s="0" t="s">
        <v>590</v>
      </c>
      <c r="E3353" s="292" t="n">
        <v>3893.29</v>
      </c>
    </row>
    <row r="3354" customFormat="false" ht="15" hidden="false" customHeight="false" outlineLevel="0" collapsed="false">
      <c r="A3354" s="0" t="n">
        <v>4230</v>
      </c>
      <c r="B3354" s="0" t="s">
        <v>3956</v>
      </c>
      <c r="C3354" s="0" t="s">
        <v>754</v>
      </c>
      <c r="D3354" s="0" t="s">
        <v>590</v>
      </c>
      <c r="E3354" s="291" t="n">
        <v>19.05</v>
      </c>
    </row>
    <row r="3355" customFormat="false" ht="15" hidden="false" customHeight="false" outlineLevel="0" collapsed="false">
      <c r="A3355" s="0" t="n">
        <v>40998</v>
      </c>
      <c r="B3355" s="0" t="s">
        <v>3957</v>
      </c>
      <c r="C3355" s="0" t="s">
        <v>756</v>
      </c>
      <c r="D3355" s="0" t="s">
        <v>590</v>
      </c>
      <c r="E3355" s="292" t="n">
        <v>3364.89</v>
      </c>
    </row>
    <row r="3356" customFormat="false" ht="15" hidden="false" customHeight="false" outlineLevel="0" collapsed="false">
      <c r="A3356" s="0" t="n">
        <v>4257</v>
      </c>
      <c r="B3356" s="0" t="s">
        <v>3958</v>
      </c>
      <c r="C3356" s="0" t="s">
        <v>754</v>
      </c>
      <c r="D3356" s="0" t="s">
        <v>590</v>
      </c>
      <c r="E3356" s="291" t="n">
        <v>13.4</v>
      </c>
    </row>
    <row r="3357" customFormat="false" ht="15" hidden="false" customHeight="false" outlineLevel="0" collapsed="false">
      <c r="A3357" s="0" t="n">
        <v>40982</v>
      </c>
      <c r="B3357" s="0" t="s">
        <v>3959</v>
      </c>
      <c r="C3357" s="0" t="s">
        <v>756</v>
      </c>
      <c r="D3357" s="0" t="s">
        <v>590</v>
      </c>
      <c r="E3357" s="292" t="n">
        <v>2367.36</v>
      </c>
    </row>
    <row r="3358" customFormat="false" ht="15" hidden="false" customHeight="false" outlineLevel="0" collapsed="false">
      <c r="A3358" s="0" t="n">
        <v>4240</v>
      </c>
      <c r="B3358" s="0" t="s">
        <v>3960</v>
      </c>
      <c r="C3358" s="0" t="s">
        <v>754</v>
      </c>
      <c r="D3358" s="0" t="s">
        <v>590</v>
      </c>
      <c r="E3358" s="291" t="n">
        <v>22.88</v>
      </c>
    </row>
    <row r="3359" customFormat="false" ht="15" hidden="false" customHeight="false" outlineLevel="0" collapsed="false">
      <c r="A3359" s="0" t="n">
        <v>41026</v>
      </c>
      <c r="B3359" s="0" t="s">
        <v>3961</v>
      </c>
      <c r="C3359" s="0" t="s">
        <v>756</v>
      </c>
      <c r="D3359" s="0" t="s">
        <v>590</v>
      </c>
      <c r="E3359" s="292" t="n">
        <v>4037.66</v>
      </c>
    </row>
    <row r="3360" customFormat="false" ht="15" hidden="false" customHeight="false" outlineLevel="0" collapsed="false">
      <c r="A3360" s="0" t="n">
        <v>4239</v>
      </c>
      <c r="B3360" s="0" t="s">
        <v>3962</v>
      </c>
      <c r="C3360" s="0" t="s">
        <v>754</v>
      </c>
      <c r="D3360" s="0" t="s">
        <v>590</v>
      </c>
      <c r="E3360" s="291" t="n">
        <v>28.07</v>
      </c>
    </row>
    <row r="3361" customFormat="false" ht="15" hidden="false" customHeight="false" outlineLevel="0" collapsed="false">
      <c r="A3361" s="0" t="n">
        <v>41024</v>
      </c>
      <c r="B3361" s="0" t="s">
        <v>3963</v>
      </c>
      <c r="C3361" s="0" t="s">
        <v>756</v>
      </c>
      <c r="D3361" s="0" t="s">
        <v>590</v>
      </c>
      <c r="E3361" s="292" t="n">
        <v>4953.48</v>
      </c>
    </row>
    <row r="3362" customFormat="false" ht="15" hidden="false" customHeight="false" outlineLevel="0" collapsed="false">
      <c r="A3362" s="0" t="n">
        <v>4248</v>
      </c>
      <c r="B3362" s="0" t="s">
        <v>3964</v>
      </c>
      <c r="C3362" s="0" t="s">
        <v>754</v>
      </c>
      <c r="D3362" s="0" t="s">
        <v>590</v>
      </c>
      <c r="E3362" s="291" t="n">
        <v>19.63</v>
      </c>
    </row>
    <row r="3363" customFormat="false" ht="15" hidden="false" customHeight="false" outlineLevel="0" collapsed="false">
      <c r="A3363" s="0" t="n">
        <v>41033</v>
      </c>
      <c r="B3363" s="0" t="s">
        <v>3965</v>
      </c>
      <c r="C3363" s="0" t="s">
        <v>756</v>
      </c>
      <c r="D3363" s="0" t="s">
        <v>590</v>
      </c>
      <c r="E3363" s="292" t="n">
        <v>3464</v>
      </c>
    </row>
    <row r="3364" customFormat="false" ht="15" hidden="false" customHeight="false" outlineLevel="0" collapsed="false">
      <c r="A3364" s="0" t="n">
        <v>41040</v>
      </c>
      <c r="B3364" s="0" t="s">
        <v>3966</v>
      </c>
      <c r="C3364" s="0" t="s">
        <v>756</v>
      </c>
      <c r="D3364" s="0" t="s">
        <v>590</v>
      </c>
      <c r="E3364" s="292" t="n">
        <v>4168.5</v>
      </c>
    </row>
    <row r="3365" customFormat="false" ht="15" hidden="false" customHeight="false" outlineLevel="0" collapsed="false">
      <c r="A3365" s="0" t="n">
        <v>44500</v>
      </c>
      <c r="B3365" s="0" t="s">
        <v>3967</v>
      </c>
      <c r="C3365" s="0" t="s">
        <v>754</v>
      </c>
      <c r="D3365" s="0" t="s">
        <v>590</v>
      </c>
      <c r="E3365" s="291" t="n">
        <v>23.61</v>
      </c>
    </row>
    <row r="3366" customFormat="false" ht="15" hidden="false" customHeight="false" outlineLevel="0" collapsed="false">
      <c r="A3366" s="0" t="n">
        <v>4238</v>
      </c>
      <c r="B3366" s="0" t="s">
        <v>3968</v>
      </c>
      <c r="C3366" s="0" t="s">
        <v>754</v>
      </c>
      <c r="D3366" s="0" t="s">
        <v>590</v>
      </c>
      <c r="E3366" s="291" t="n">
        <v>19.05</v>
      </c>
    </row>
    <row r="3367" customFormat="false" ht="15" hidden="false" customHeight="false" outlineLevel="0" collapsed="false">
      <c r="A3367" s="0" t="n">
        <v>41012</v>
      </c>
      <c r="B3367" s="0" t="s">
        <v>3969</v>
      </c>
      <c r="C3367" s="0" t="s">
        <v>756</v>
      </c>
      <c r="D3367" s="0" t="s">
        <v>590</v>
      </c>
      <c r="E3367" s="292" t="n">
        <v>3364.89</v>
      </c>
    </row>
    <row r="3368" customFormat="false" ht="15" hidden="false" customHeight="false" outlineLevel="0" collapsed="false">
      <c r="A3368" s="0" t="n">
        <v>4237</v>
      </c>
      <c r="B3368" s="0" t="s">
        <v>3970</v>
      </c>
      <c r="C3368" s="0" t="s">
        <v>754</v>
      </c>
      <c r="D3368" s="0" t="s">
        <v>590</v>
      </c>
      <c r="E3368" s="291" t="n">
        <v>19.96</v>
      </c>
    </row>
    <row r="3369" customFormat="false" ht="15" hidden="false" customHeight="false" outlineLevel="0" collapsed="false">
      <c r="A3369" s="0" t="n">
        <v>41002</v>
      </c>
      <c r="B3369" s="0" t="s">
        <v>3971</v>
      </c>
      <c r="C3369" s="0" t="s">
        <v>756</v>
      </c>
      <c r="D3369" s="0" t="s">
        <v>590</v>
      </c>
      <c r="E3369" s="292" t="n">
        <v>3523.19</v>
      </c>
    </row>
    <row r="3370" customFormat="false" ht="15" hidden="false" customHeight="false" outlineLevel="0" collapsed="false">
      <c r="A3370" s="0" t="n">
        <v>4233</v>
      </c>
      <c r="B3370" s="0" t="s">
        <v>3972</v>
      </c>
      <c r="C3370" s="0" t="s">
        <v>754</v>
      </c>
      <c r="D3370" s="0" t="s">
        <v>590</v>
      </c>
      <c r="E3370" s="291" t="n">
        <v>20.28</v>
      </c>
    </row>
    <row r="3371" customFormat="false" ht="15" hidden="false" customHeight="false" outlineLevel="0" collapsed="false">
      <c r="A3371" s="0" t="n">
        <v>41001</v>
      </c>
      <c r="B3371" s="0" t="s">
        <v>3973</v>
      </c>
      <c r="C3371" s="0" t="s">
        <v>756</v>
      </c>
      <c r="D3371" s="0" t="s">
        <v>590</v>
      </c>
      <c r="E3371" s="292" t="n">
        <v>3579.76</v>
      </c>
    </row>
    <row r="3372" customFormat="false" ht="15" hidden="false" customHeight="false" outlineLevel="0" collapsed="false">
      <c r="A3372" s="0" t="n">
        <v>2</v>
      </c>
      <c r="B3372" s="0" t="s">
        <v>3974</v>
      </c>
      <c r="C3372" s="0" t="s">
        <v>752</v>
      </c>
      <c r="D3372" s="0" t="s">
        <v>590</v>
      </c>
      <c r="E3372" s="291" t="n">
        <v>13.85</v>
      </c>
    </row>
    <row r="3373" customFormat="false" ht="15" hidden="false" customHeight="false" outlineLevel="0" collapsed="false">
      <c r="A3373" s="0" t="n">
        <v>36517</v>
      </c>
      <c r="B3373" s="0" t="s">
        <v>3975</v>
      </c>
      <c r="C3373" s="0" t="s">
        <v>589</v>
      </c>
      <c r="D3373" s="0" t="s">
        <v>592</v>
      </c>
      <c r="E3373" s="292" t="n">
        <v>546120</v>
      </c>
    </row>
    <row r="3374" customFormat="false" ht="15" hidden="false" customHeight="false" outlineLevel="0" collapsed="false">
      <c r="A3374" s="0" t="n">
        <v>4262</v>
      </c>
      <c r="B3374" s="0" t="s">
        <v>3976</v>
      </c>
      <c r="C3374" s="0" t="s">
        <v>589</v>
      </c>
      <c r="D3374" s="0" t="s">
        <v>592</v>
      </c>
      <c r="E3374" s="292" t="n">
        <v>615000</v>
      </c>
    </row>
    <row r="3375" customFormat="false" ht="15" hidden="false" customHeight="false" outlineLevel="0" collapsed="false">
      <c r="A3375" s="0" t="n">
        <v>4263</v>
      </c>
      <c r="B3375" s="0" t="s">
        <v>3977</v>
      </c>
      <c r="C3375" s="0" t="s">
        <v>589</v>
      </c>
      <c r="D3375" s="0" t="s">
        <v>592</v>
      </c>
      <c r="E3375" s="292" t="n">
        <v>852799.95</v>
      </c>
    </row>
    <row r="3376" customFormat="false" ht="15" hidden="false" customHeight="false" outlineLevel="0" collapsed="false">
      <c r="A3376" s="0" t="n">
        <v>36518</v>
      </c>
      <c r="B3376" s="0" t="s">
        <v>3978</v>
      </c>
      <c r="C3376" s="0" t="s">
        <v>589</v>
      </c>
      <c r="D3376" s="0" t="s">
        <v>592</v>
      </c>
      <c r="E3376" s="292" t="n">
        <v>970879.95</v>
      </c>
    </row>
    <row r="3377" customFormat="false" ht="15" hidden="false" customHeight="false" outlineLevel="0" collapsed="false">
      <c r="A3377" s="0" t="n">
        <v>14221</v>
      </c>
      <c r="B3377" s="0" t="s">
        <v>3979</v>
      </c>
      <c r="C3377" s="0" t="s">
        <v>589</v>
      </c>
      <c r="D3377" s="0" t="s">
        <v>592</v>
      </c>
      <c r="E3377" s="292" t="n">
        <v>566619.97</v>
      </c>
    </row>
    <row r="3378" customFormat="false" ht="15" hidden="false" customHeight="false" outlineLevel="0" collapsed="false">
      <c r="A3378" s="0" t="n">
        <v>38402</v>
      </c>
      <c r="B3378" s="0" t="s">
        <v>3980</v>
      </c>
      <c r="C3378" s="0" t="s">
        <v>589</v>
      </c>
      <c r="D3378" s="0" t="s">
        <v>590</v>
      </c>
      <c r="E3378" s="291" t="n">
        <v>14.67</v>
      </c>
    </row>
    <row r="3379" customFormat="false" ht="15" hidden="false" customHeight="false" outlineLevel="0" collapsed="false">
      <c r="A3379" s="0" t="n">
        <v>3412</v>
      </c>
      <c r="B3379" s="0" t="s">
        <v>3981</v>
      </c>
      <c r="C3379" s="0" t="s">
        <v>1019</v>
      </c>
      <c r="D3379" s="0" t="s">
        <v>592</v>
      </c>
      <c r="E3379" s="291" t="n">
        <v>15.83</v>
      </c>
    </row>
    <row r="3380" customFormat="false" ht="15" hidden="false" customHeight="false" outlineLevel="0" collapsed="false">
      <c r="A3380" s="0" t="n">
        <v>3413</v>
      </c>
      <c r="B3380" s="0" t="s">
        <v>3982</v>
      </c>
      <c r="C3380" s="0" t="s">
        <v>1019</v>
      </c>
      <c r="D3380" s="0" t="s">
        <v>592</v>
      </c>
      <c r="E3380" s="291" t="n">
        <v>35.63</v>
      </c>
    </row>
    <row r="3381" customFormat="false" ht="15" hidden="false" customHeight="false" outlineLevel="0" collapsed="false">
      <c r="A3381" s="0" t="n">
        <v>39744</v>
      </c>
      <c r="B3381" s="0" t="s">
        <v>3983</v>
      </c>
      <c r="C3381" s="0" t="s">
        <v>1019</v>
      </c>
      <c r="D3381" s="0" t="s">
        <v>592</v>
      </c>
      <c r="E3381" s="291" t="n">
        <v>27.67</v>
      </c>
    </row>
    <row r="3382" customFormat="false" ht="15" hidden="false" customHeight="false" outlineLevel="0" collapsed="false">
      <c r="A3382" s="0" t="n">
        <v>39745</v>
      </c>
      <c r="B3382" s="0" t="s">
        <v>3984</v>
      </c>
      <c r="C3382" s="0" t="s">
        <v>1019</v>
      </c>
      <c r="D3382" s="0" t="s">
        <v>592</v>
      </c>
      <c r="E3382" s="291" t="n">
        <v>58.39</v>
      </c>
    </row>
    <row r="3383" customFormat="false" ht="15" hidden="false" customHeight="false" outlineLevel="0" collapsed="false">
      <c r="A3383" s="0" t="n">
        <v>39637</v>
      </c>
      <c r="B3383" s="0" t="s">
        <v>3985</v>
      </c>
      <c r="C3383" s="0" t="s">
        <v>1019</v>
      </c>
      <c r="D3383" s="0" t="s">
        <v>590</v>
      </c>
      <c r="E3383" s="291" t="n">
        <v>141.4</v>
      </c>
    </row>
    <row r="3384" customFormat="false" ht="15" hidden="false" customHeight="false" outlineLevel="0" collapsed="false">
      <c r="A3384" s="0" t="n">
        <v>39638</v>
      </c>
      <c r="B3384" s="0" t="s">
        <v>3986</v>
      </c>
      <c r="C3384" s="0" t="s">
        <v>1019</v>
      </c>
      <c r="D3384" s="0" t="s">
        <v>590</v>
      </c>
      <c r="E3384" s="291" t="n">
        <v>160</v>
      </c>
    </row>
    <row r="3385" customFormat="false" ht="15" hidden="false" customHeight="false" outlineLevel="0" collapsed="false">
      <c r="A3385" s="0" t="n">
        <v>39639</v>
      </c>
      <c r="B3385" s="0" t="s">
        <v>3987</v>
      </c>
      <c r="C3385" s="0" t="s">
        <v>1019</v>
      </c>
      <c r="D3385" s="0" t="s">
        <v>590</v>
      </c>
      <c r="E3385" s="291" t="n">
        <v>241.41</v>
      </c>
    </row>
    <row r="3386" customFormat="false" ht="15" hidden="false" customHeight="false" outlineLevel="0" collapsed="false">
      <c r="A3386" s="0" t="n">
        <v>39517</v>
      </c>
      <c r="B3386" s="0" t="s">
        <v>3988</v>
      </c>
      <c r="C3386" s="0" t="s">
        <v>1019</v>
      </c>
      <c r="D3386" s="0" t="s">
        <v>592</v>
      </c>
      <c r="E3386" s="291" t="n">
        <v>329.49</v>
      </c>
    </row>
    <row r="3387" customFormat="false" ht="15" hidden="false" customHeight="false" outlineLevel="0" collapsed="false">
      <c r="A3387" s="0" t="n">
        <v>39518</v>
      </c>
      <c r="B3387" s="0" t="s">
        <v>3989</v>
      </c>
      <c r="C3387" s="0" t="s">
        <v>1019</v>
      </c>
      <c r="D3387" s="0" t="s">
        <v>592</v>
      </c>
      <c r="E3387" s="291" t="n">
        <v>390.63</v>
      </c>
    </row>
    <row r="3388" customFormat="false" ht="15" hidden="false" customHeight="false" outlineLevel="0" collapsed="false">
      <c r="A3388" s="0" t="n">
        <v>38366</v>
      </c>
      <c r="B3388" s="0" t="s">
        <v>3990</v>
      </c>
      <c r="C3388" s="0" t="s">
        <v>1019</v>
      </c>
      <c r="D3388" s="0" t="s">
        <v>590</v>
      </c>
      <c r="E3388" s="291" t="n">
        <v>5.44</v>
      </c>
    </row>
    <row r="3389" customFormat="false" ht="15" hidden="false" customHeight="false" outlineLevel="0" collapsed="false">
      <c r="A3389" s="0" t="n">
        <v>11703</v>
      </c>
      <c r="B3389" s="0" t="s">
        <v>3991</v>
      </c>
      <c r="C3389" s="0" t="s">
        <v>589</v>
      </c>
      <c r="D3389" s="0" t="s">
        <v>590</v>
      </c>
      <c r="E3389" s="291" t="n">
        <v>23.59</v>
      </c>
    </row>
    <row r="3390" customFormat="false" ht="15" hidden="false" customHeight="false" outlineLevel="0" collapsed="false">
      <c r="A3390" s="0" t="n">
        <v>37400</v>
      </c>
      <c r="B3390" s="0" t="s">
        <v>3992</v>
      </c>
      <c r="C3390" s="0" t="s">
        <v>589</v>
      </c>
      <c r="D3390" s="0" t="s">
        <v>590</v>
      </c>
      <c r="E3390" s="291" t="n">
        <v>58.2</v>
      </c>
    </row>
    <row r="3391" customFormat="false" ht="15" hidden="false" customHeight="false" outlineLevel="0" collapsed="false">
      <c r="A3391" s="0" t="n">
        <v>25400</v>
      </c>
      <c r="B3391" s="0" t="s">
        <v>3993</v>
      </c>
      <c r="C3391" s="0" t="s">
        <v>589</v>
      </c>
      <c r="D3391" s="0" t="s">
        <v>590</v>
      </c>
      <c r="E3391" s="292" t="n">
        <v>2417.76</v>
      </c>
    </row>
    <row r="3392" customFormat="false" ht="15" hidden="false" customHeight="false" outlineLevel="0" collapsed="false">
      <c r="A3392" s="0" t="n">
        <v>4276</v>
      </c>
      <c r="B3392" s="0" t="s">
        <v>3994</v>
      </c>
      <c r="C3392" s="0" t="s">
        <v>589</v>
      </c>
      <c r="D3392" s="0" t="s">
        <v>590</v>
      </c>
      <c r="E3392" s="291" t="n">
        <v>206.26</v>
      </c>
    </row>
    <row r="3393" customFormat="false" ht="15" hidden="false" customHeight="false" outlineLevel="0" collapsed="false">
      <c r="A3393" s="0" t="n">
        <v>4273</v>
      </c>
      <c r="B3393" s="0" t="s">
        <v>3995</v>
      </c>
      <c r="C3393" s="0" t="s">
        <v>589</v>
      </c>
      <c r="D3393" s="0" t="s">
        <v>590</v>
      </c>
      <c r="E3393" s="291" t="n">
        <v>374.48</v>
      </c>
    </row>
    <row r="3394" customFormat="false" ht="15" hidden="false" customHeight="false" outlineLevel="0" collapsed="false">
      <c r="A3394" s="0" t="n">
        <v>4274</v>
      </c>
      <c r="B3394" s="0" t="s">
        <v>3996</v>
      </c>
      <c r="C3394" s="0" t="s">
        <v>589</v>
      </c>
      <c r="D3394" s="0" t="s">
        <v>597</v>
      </c>
      <c r="E3394" s="291" t="n">
        <v>137</v>
      </c>
    </row>
    <row r="3395" customFormat="false" ht="15" hidden="false" customHeight="false" outlineLevel="0" collapsed="false">
      <c r="A3395" s="0" t="n">
        <v>39438</v>
      </c>
      <c r="B3395" s="0" t="s">
        <v>3997</v>
      </c>
      <c r="C3395" s="0" t="s">
        <v>589</v>
      </c>
      <c r="D3395" s="0" t="s">
        <v>592</v>
      </c>
      <c r="E3395" s="291" t="n">
        <v>0.24</v>
      </c>
    </row>
    <row r="3396" customFormat="false" ht="15" hidden="false" customHeight="false" outlineLevel="0" collapsed="false">
      <c r="A3396" s="0" t="n">
        <v>11963</v>
      </c>
      <c r="B3396" s="0" t="s">
        <v>3998</v>
      </c>
      <c r="C3396" s="0" t="s">
        <v>589</v>
      </c>
      <c r="D3396" s="0" t="s">
        <v>592</v>
      </c>
      <c r="E3396" s="291" t="n">
        <v>8.79</v>
      </c>
    </row>
    <row r="3397" customFormat="false" ht="15" hidden="false" customHeight="false" outlineLevel="0" collapsed="false">
      <c r="A3397" s="0" t="n">
        <v>11964</v>
      </c>
      <c r="B3397" s="0" t="s">
        <v>3999</v>
      </c>
      <c r="C3397" s="0" t="s">
        <v>589</v>
      </c>
      <c r="D3397" s="0" t="s">
        <v>592</v>
      </c>
      <c r="E3397" s="291" t="n">
        <v>2.21</v>
      </c>
    </row>
    <row r="3398" customFormat="false" ht="15" hidden="false" customHeight="false" outlineLevel="0" collapsed="false">
      <c r="A3398" s="0" t="n">
        <v>4379</v>
      </c>
      <c r="B3398" s="0" t="s">
        <v>4000</v>
      </c>
      <c r="C3398" s="0" t="s">
        <v>589</v>
      </c>
      <c r="D3398" s="0" t="s">
        <v>592</v>
      </c>
      <c r="E3398" s="291" t="n">
        <v>0.04</v>
      </c>
    </row>
    <row r="3399" customFormat="false" ht="15" hidden="false" customHeight="false" outlineLevel="0" collapsed="false">
      <c r="A3399" s="0" t="n">
        <v>4377</v>
      </c>
      <c r="B3399" s="0" t="s">
        <v>4001</v>
      </c>
      <c r="C3399" s="0" t="s">
        <v>589</v>
      </c>
      <c r="D3399" s="0" t="s">
        <v>592</v>
      </c>
      <c r="E3399" s="291" t="n">
        <v>0.17</v>
      </c>
    </row>
    <row r="3400" customFormat="false" ht="15" hidden="false" customHeight="false" outlineLevel="0" collapsed="false">
      <c r="A3400" s="0" t="n">
        <v>4356</v>
      </c>
      <c r="B3400" s="0" t="s">
        <v>4002</v>
      </c>
      <c r="C3400" s="0" t="s">
        <v>589</v>
      </c>
      <c r="D3400" s="0" t="s">
        <v>592</v>
      </c>
      <c r="E3400" s="291" t="n">
        <v>0.24</v>
      </c>
    </row>
    <row r="3401" customFormat="false" ht="15" hidden="false" customHeight="false" outlineLevel="0" collapsed="false">
      <c r="A3401" s="0" t="n">
        <v>13246</v>
      </c>
      <c r="B3401" s="0" t="s">
        <v>4003</v>
      </c>
      <c r="C3401" s="0" t="s">
        <v>589</v>
      </c>
      <c r="D3401" s="0" t="s">
        <v>592</v>
      </c>
      <c r="E3401" s="291" t="n">
        <v>0.41</v>
      </c>
    </row>
    <row r="3402" customFormat="false" ht="15" hidden="false" customHeight="false" outlineLevel="0" collapsed="false">
      <c r="A3402" s="0" t="n">
        <v>4346</v>
      </c>
      <c r="B3402" s="0" t="s">
        <v>4004</v>
      </c>
      <c r="C3402" s="0" t="s">
        <v>589</v>
      </c>
      <c r="D3402" s="0" t="s">
        <v>592</v>
      </c>
      <c r="E3402" s="291" t="n">
        <v>9.42</v>
      </c>
    </row>
    <row r="3403" customFormat="false" ht="15" hidden="false" customHeight="false" outlineLevel="0" collapsed="false">
      <c r="A3403" s="0" t="n">
        <v>11955</v>
      </c>
      <c r="B3403" s="0" t="s">
        <v>4005</v>
      </c>
      <c r="C3403" s="0" t="s">
        <v>589</v>
      </c>
      <c r="D3403" s="0" t="s">
        <v>592</v>
      </c>
      <c r="E3403" s="291" t="n">
        <v>4.12</v>
      </c>
    </row>
    <row r="3404" customFormat="false" ht="15" hidden="false" customHeight="false" outlineLevel="0" collapsed="false">
      <c r="A3404" s="0" t="n">
        <v>11960</v>
      </c>
      <c r="B3404" s="0" t="s">
        <v>4006</v>
      </c>
      <c r="C3404" s="0" t="s">
        <v>589</v>
      </c>
      <c r="D3404" s="0" t="s">
        <v>592</v>
      </c>
      <c r="E3404" s="291" t="n">
        <v>0.13</v>
      </c>
    </row>
    <row r="3405" customFormat="false" ht="15" hidden="false" customHeight="false" outlineLevel="0" collapsed="false">
      <c r="A3405" s="0" t="n">
        <v>4333</v>
      </c>
      <c r="B3405" s="0" t="s">
        <v>4007</v>
      </c>
      <c r="C3405" s="0" t="s">
        <v>589</v>
      </c>
      <c r="D3405" s="0" t="s">
        <v>592</v>
      </c>
      <c r="E3405" s="291" t="n">
        <v>0.24</v>
      </c>
    </row>
    <row r="3406" customFormat="false" ht="15" hidden="false" customHeight="false" outlineLevel="0" collapsed="false">
      <c r="A3406" s="0" t="n">
        <v>4358</v>
      </c>
      <c r="B3406" s="0" t="s">
        <v>4008</v>
      </c>
      <c r="C3406" s="0" t="s">
        <v>589</v>
      </c>
      <c r="D3406" s="0" t="s">
        <v>592</v>
      </c>
      <c r="E3406" s="291" t="n">
        <v>1.88</v>
      </c>
    </row>
    <row r="3407" customFormat="false" ht="15" hidden="false" customHeight="false" outlineLevel="0" collapsed="false">
      <c r="A3407" s="0" t="n">
        <v>39435</v>
      </c>
      <c r="B3407" s="0" t="s">
        <v>4009</v>
      </c>
      <c r="C3407" s="0" t="s">
        <v>589</v>
      </c>
      <c r="D3407" s="0" t="s">
        <v>592</v>
      </c>
      <c r="E3407" s="291" t="n">
        <v>0.09</v>
      </c>
    </row>
    <row r="3408" customFormat="false" ht="15" hidden="false" customHeight="false" outlineLevel="0" collapsed="false">
      <c r="A3408" s="0" t="n">
        <v>39436</v>
      </c>
      <c r="B3408" s="0" t="s">
        <v>4010</v>
      </c>
      <c r="C3408" s="0" t="s">
        <v>589</v>
      </c>
      <c r="D3408" s="0" t="s">
        <v>592</v>
      </c>
      <c r="E3408" s="291" t="n">
        <v>0.16</v>
      </c>
    </row>
    <row r="3409" customFormat="false" ht="15" hidden="false" customHeight="false" outlineLevel="0" collapsed="false">
      <c r="A3409" s="0" t="n">
        <v>39437</v>
      </c>
      <c r="B3409" s="0" t="s">
        <v>4011</v>
      </c>
      <c r="C3409" s="0" t="s">
        <v>589</v>
      </c>
      <c r="D3409" s="0" t="s">
        <v>592</v>
      </c>
      <c r="E3409" s="291" t="n">
        <v>0.21</v>
      </c>
    </row>
    <row r="3410" customFormat="false" ht="15" hidden="false" customHeight="false" outlineLevel="0" collapsed="false">
      <c r="A3410" s="0" t="n">
        <v>39439</v>
      </c>
      <c r="B3410" s="0" t="s">
        <v>4012</v>
      </c>
      <c r="C3410" s="0" t="s">
        <v>589</v>
      </c>
      <c r="D3410" s="0" t="s">
        <v>592</v>
      </c>
      <c r="E3410" s="291" t="n">
        <v>0.14</v>
      </c>
    </row>
    <row r="3411" customFormat="false" ht="15" hidden="false" customHeight="false" outlineLevel="0" collapsed="false">
      <c r="A3411" s="0" t="n">
        <v>39440</v>
      </c>
      <c r="B3411" s="0" t="s">
        <v>4013</v>
      </c>
      <c r="C3411" s="0" t="s">
        <v>589</v>
      </c>
      <c r="D3411" s="0" t="s">
        <v>592</v>
      </c>
      <c r="E3411" s="291" t="n">
        <v>0.18</v>
      </c>
    </row>
    <row r="3412" customFormat="false" ht="15" hidden="false" customHeight="false" outlineLevel="0" collapsed="false">
      <c r="A3412" s="0" t="n">
        <v>39441</v>
      </c>
      <c r="B3412" s="0" t="s">
        <v>4014</v>
      </c>
      <c r="C3412" s="0" t="s">
        <v>589</v>
      </c>
      <c r="D3412" s="0" t="s">
        <v>592</v>
      </c>
      <c r="E3412" s="291" t="n">
        <v>0.23</v>
      </c>
    </row>
    <row r="3413" customFormat="false" ht="15" hidden="false" customHeight="false" outlineLevel="0" collapsed="false">
      <c r="A3413" s="0" t="n">
        <v>39442</v>
      </c>
      <c r="B3413" s="0" t="s">
        <v>4015</v>
      </c>
      <c r="C3413" s="0" t="s">
        <v>589</v>
      </c>
      <c r="D3413" s="0" t="s">
        <v>592</v>
      </c>
      <c r="E3413" s="291" t="n">
        <v>0.17</v>
      </c>
    </row>
    <row r="3414" customFormat="false" ht="15" hidden="false" customHeight="false" outlineLevel="0" collapsed="false">
      <c r="A3414" s="0" t="n">
        <v>39443</v>
      </c>
      <c r="B3414" s="0" t="s">
        <v>4016</v>
      </c>
      <c r="C3414" s="0" t="s">
        <v>589</v>
      </c>
      <c r="D3414" s="0" t="s">
        <v>592</v>
      </c>
      <c r="E3414" s="291" t="n">
        <v>0.22</v>
      </c>
    </row>
    <row r="3415" customFormat="false" ht="15" hidden="false" customHeight="false" outlineLevel="0" collapsed="false">
      <c r="A3415" s="0" t="n">
        <v>4329</v>
      </c>
      <c r="B3415" s="0" t="s">
        <v>4017</v>
      </c>
      <c r="C3415" s="0" t="s">
        <v>589</v>
      </c>
      <c r="D3415" s="0" t="s">
        <v>592</v>
      </c>
      <c r="E3415" s="291" t="n">
        <v>2.01</v>
      </c>
    </row>
    <row r="3416" customFormat="false" ht="15" hidden="false" customHeight="false" outlineLevel="0" collapsed="false">
      <c r="A3416" s="0" t="n">
        <v>4383</v>
      </c>
      <c r="B3416" s="0" t="s">
        <v>4018</v>
      </c>
      <c r="C3416" s="0" t="s">
        <v>589</v>
      </c>
      <c r="D3416" s="0" t="s">
        <v>592</v>
      </c>
      <c r="E3416" s="291" t="n">
        <v>18.17</v>
      </c>
    </row>
    <row r="3417" customFormat="false" ht="15" hidden="false" customHeight="false" outlineLevel="0" collapsed="false">
      <c r="A3417" s="0" t="n">
        <v>4344</v>
      </c>
      <c r="B3417" s="0" t="s">
        <v>4019</v>
      </c>
      <c r="C3417" s="0" t="s">
        <v>589</v>
      </c>
      <c r="D3417" s="0" t="s">
        <v>592</v>
      </c>
      <c r="E3417" s="291" t="n">
        <v>19.05</v>
      </c>
    </row>
    <row r="3418" customFormat="false" ht="15" hidden="false" customHeight="false" outlineLevel="0" collapsed="false">
      <c r="A3418" s="0" t="n">
        <v>436</v>
      </c>
      <c r="B3418" s="0" t="s">
        <v>4020</v>
      </c>
      <c r="C3418" s="0" t="s">
        <v>589</v>
      </c>
      <c r="D3418" s="0" t="s">
        <v>592</v>
      </c>
      <c r="E3418" s="291" t="n">
        <v>9.44</v>
      </c>
    </row>
    <row r="3419" customFormat="false" ht="15" hidden="false" customHeight="false" outlineLevel="0" collapsed="false">
      <c r="A3419" s="0" t="n">
        <v>442</v>
      </c>
      <c r="B3419" s="0" t="s">
        <v>4021</v>
      </c>
      <c r="C3419" s="0" t="s">
        <v>589</v>
      </c>
      <c r="D3419" s="0" t="s">
        <v>592</v>
      </c>
      <c r="E3419" s="291" t="n">
        <v>5.58</v>
      </c>
    </row>
    <row r="3420" customFormat="false" ht="15" hidden="false" customHeight="false" outlineLevel="0" collapsed="false">
      <c r="A3420" s="0" t="n">
        <v>11953</v>
      </c>
      <c r="B3420" s="0" t="s">
        <v>4022</v>
      </c>
      <c r="C3420" s="0" t="s">
        <v>589</v>
      </c>
      <c r="D3420" s="0" t="s">
        <v>592</v>
      </c>
      <c r="E3420" s="291" t="n">
        <v>3.02</v>
      </c>
    </row>
    <row r="3421" customFormat="false" ht="15" hidden="false" customHeight="false" outlineLevel="0" collapsed="false">
      <c r="A3421" s="0" t="n">
        <v>4335</v>
      </c>
      <c r="B3421" s="0" t="s">
        <v>4023</v>
      </c>
      <c r="C3421" s="0" t="s">
        <v>589</v>
      </c>
      <c r="D3421" s="0" t="s">
        <v>592</v>
      </c>
      <c r="E3421" s="291" t="n">
        <v>12.79</v>
      </c>
    </row>
    <row r="3422" customFormat="false" ht="15" hidden="false" customHeight="false" outlineLevel="0" collapsed="false">
      <c r="A3422" s="0" t="n">
        <v>4334</v>
      </c>
      <c r="B3422" s="0" t="s">
        <v>4024</v>
      </c>
      <c r="C3422" s="0" t="s">
        <v>589</v>
      </c>
      <c r="D3422" s="0" t="s">
        <v>592</v>
      </c>
      <c r="E3422" s="291" t="n">
        <v>17.54</v>
      </c>
    </row>
    <row r="3423" customFormat="false" ht="15" hidden="false" customHeight="false" outlineLevel="0" collapsed="false">
      <c r="A3423" s="0" t="n">
        <v>4343</v>
      </c>
      <c r="B3423" s="0" t="s">
        <v>4025</v>
      </c>
      <c r="C3423" s="0" t="s">
        <v>589</v>
      </c>
      <c r="D3423" s="0" t="s">
        <v>592</v>
      </c>
      <c r="E3423" s="291" t="n">
        <v>4.31</v>
      </c>
    </row>
    <row r="3424" customFormat="false" ht="15" hidden="false" customHeight="false" outlineLevel="0" collapsed="false">
      <c r="A3424" s="0" t="n">
        <v>430</v>
      </c>
      <c r="B3424" s="0" t="s">
        <v>4026</v>
      </c>
      <c r="C3424" s="0" t="s">
        <v>589</v>
      </c>
      <c r="D3424" s="0" t="s">
        <v>592</v>
      </c>
      <c r="E3424" s="291" t="n">
        <v>8.45</v>
      </c>
    </row>
    <row r="3425" customFormat="false" ht="15" hidden="false" customHeight="false" outlineLevel="0" collapsed="false">
      <c r="A3425" s="0" t="n">
        <v>441</v>
      </c>
      <c r="B3425" s="0" t="s">
        <v>4027</v>
      </c>
      <c r="C3425" s="0" t="s">
        <v>589</v>
      </c>
      <c r="D3425" s="0" t="s">
        <v>592</v>
      </c>
      <c r="E3425" s="291" t="n">
        <v>9.3</v>
      </c>
    </row>
    <row r="3426" customFormat="false" ht="15" hidden="false" customHeight="false" outlineLevel="0" collapsed="false">
      <c r="A3426" s="0" t="n">
        <v>431</v>
      </c>
      <c r="B3426" s="0" t="s">
        <v>4028</v>
      </c>
      <c r="C3426" s="0" t="s">
        <v>589</v>
      </c>
      <c r="D3426" s="0" t="s">
        <v>592</v>
      </c>
      <c r="E3426" s="291" t="n">
        <v>11.23</v>
      </c>
    </row>
    <row r="3427" customFormat="false" ht="15" hidden="false" customHeight="false" outlineLevel="0" collapsed="false">
      <c r="A3427" s="0" t="n">
        <v>432</v>
      </c>
      <c r="B3427" s="0" t="s">
        <v>4029</v>
      </c>
      <c r="C3427" s="0" t="s">
        <v>589</v>
      </c>
      <c r="D3427" s="0" t="s">
        <v>592</v>
      </c>
      <c r="E3427" s="291" t="n">
        <v>12.39</v>
      </c>
    </row>
    <row r="3428" customFormat="false" ht="15" hidden="false" customHeight="false" outlineLevel="0" collapsed="false">
      <c r="A3428" s="0" t="n">
        <v>429</v>
      </c>
      <c r="B3428" s="0" t="s">
        <v>4030</v>
      </c>
      <c r="C3428" s="0" t="s">
        <v>589</v>
      </c>
      <c r="D3428" s="0" t="s">
        <v>592</v>
      </c>
      <c r="E3428" s="291" t="n">
        <v>16.71</v>
      </c>
    </row>
    <row r="3429" customFormat="false" ht="15" hidden="false" customHeight="false" outlineLevel="0" collapsed="false">
      <c r="A3429" s="0" t="n">
        <v>439</v>
      </c>
      <c r="B3429" s="0" t="s">
        <v>4031</v>
      </c>
      <c r="C3429" s="0" t="s">
        <v>589</v>
      </c>
      <c r="D3429" s="0" t="s">
        <v>592</v>
      </c>
      <c r="E3429" s="291" t="n">
        <v>14.24</v>
      </c>
    </row>
    <row r="3430" customFormat="false" ht="15" hidden="false" customHeight="false" outlineLevel="0" collapsed="false">
      <c r="A3430" s="0" t="n">
        <v>433</v>
      </c>
      <c r="B3430" s="0" t="s">
        <v>4032</v>
      </c>
      <c r="C3430" s="0" t="s">
        <v>589</v>
      </c>
      <c r="D3430" s="0" t="s">
        <v>592</v>
      </c>
      <c r="E3430" s="291" t="n">
        <v>16.62</v>
      </c>
    </row>
    <row r="3431" customFormat="false" ht="15" hidden="false" customHeight="false" outlineLevel="0" collapsed="false">
      <c r="A3431" s="0" t="n">
        <v>437</v>
      </c>
      <c r="B3431" s="0" t="s">
        <v>4033</v>
      </c>
      <c r="C3431" s="0" t="s">
        <v>589</v>
      </c>
      <c r="D3431" s="0" t="s">
        <v>592</v>
      </c>
      <c r="E3431" s="291" t="n">
        <v>22.08</v>
      </c>
    </row>
    <row r="3432" customFormat="false" ht="15" hidden="false" customHeight="false" outlineLevel="0" collapsed="false">
      <c r="A3432" s="0" t="n">
        <v>11790</v>
      </c>
      <c r="B3432" s="0" t="s">
        <v>4034</v>
      </c>
      <c r="C3432" s="0" t="s">
        <v>589</v>
      </c>
      <c r="D3432" s="0" t="s">
        <v>592</v>
      </c>
      <c r="E3432" s="291" t="n">
        <v>25.05</v>
      </c>
    </row>
    <row r="3433" customFormat="false" ht="15" hidden="false" customHeight="false" outlineLevel="0" collapsed="false">
      <c r="A3433" s="0" t="n">
        <v>428</v>
      </c>
      <c r="B3433" s="0" t="s">
        <v>4035</v>
      </c>
      <c r="C3433" s="0" t="s">
        <v>589</v>
      </c>
      <c r="D3433" s="0" t="s">
        <v>592</v>
      </c>
      <c r="E3433" s="291" t="n">
        <v>27.24</v>
      </c>
    </row>
    <row r="3434" customFormat="false" ht="15" hidden="false" customHeight="false" outlineLevel="0" collapsed="false">
      <c r="A3434" s="0" t="n">
        <v>4384</v>
      </c>
      <c r="B3434" s="0" t="s">
        <v>4036</v>
      </c>
      <c r="C3434" s="0" t="s">
        <v>589</v>
      </c>
      <c r="D3434" s="0" t="s">
        <v>592</v>
      </c>
      <c r="E3434" s="291" t="n">
        <v>20.88</v>
      </c>
    </row>
    <row r="3435" customFormat="false" ht="15" hidden="false" customHeight="false" outlineLevel="0" collapsed="false">
      <c r="A3435" s="0" t="n">
        <v>4351</v>
      </c>
      <c r="B3435" s="0" t="s">
        <v>4037</v>
      </c>
      <c r="C3435" s="0" t="s">
        <v>589</v>
      </c>
      <c r="D3435" s="0" t="s">
        <v>592</v>
      </c>
      <c r="E3435" s="291" t="n">
        <v>15.48</v>
      </c>
    </row>
    <row r="3436" customFormat="false" ht="15" hidden="false" customHeight="false" outlineLevel="0" collapsed="false">
      <c r="A3436" s="0" t="n">
        <v>11054</v>
      </c>
      <c r="B3436" s="0" t="s">
        <v>4038</v>
      </c>
      <c r="C3436" s="0" t="s">
        <v>589</v>
      </c>
      <c r="D3436" s="0" t="s">
        <v>590</v>
      </c>
      <c r="E3436" s="291" t="n">
        <v>0.05</v>
      </c>
    </row>
    <row r="3437" customFormat="false" ht="15" hidden="false" customHeight="false" outlineLevel="0" collapsed="false">
      <c r="A3437" s="0" t="n">
        <v>11055</v>
      </c>
      <c r="B3437" s="0" t="s">
        <v>4039</v>
      </c>
      <c r="C3437" s="0" t="s">
        <v>589</v>
      </c>
      <c r="D3437" s="0" t="s">
        <v>590</v>
      </c>
      <c r="E3437" s="291" t="n">
        <v>0.09</v>
      </c>
    </row>
    <row r="3438" customFormat="false" ht="15" hidden="false" customHeight="false" outlineLevel="0" collapsed="false">
      <c r="A3438" s="0" t="n">
        <v>11056</v>
      </c>
      <c r="B3438" s="0" t="s">
        <v>4040</v>
      </c>
      <c r="C3438" s="0" t="s">
        <v>589</v>
      </c>
      <c r="D3438" s="0" t="s">
        <v>590</v>
      </c>
      <c r="E3438" s="291" t="n">
        <v>0.09</v>
      </c>
    </row>
    <row r="3439" customFormat="false" ht="15" hidden="false" customHeight="false" outlineLevel="0" collapsed="false">
      <c r="A3439" s="0" t="n">
        <v>11057</v>
      </c>
      <c r="B3439" s="0" t="s">
        <v>4041</v>
      </c>
      <c r="C3439" s="0" t="s">
        <v>589</v>
      </c>
      <c r="D3439" s="0" t="s">
        <v>590</v>
      </c>
      <c r="E3439" s="291" t="n">
        <v>0.19</v>
      </c>
    </row>
    <row r="3440" customFormat="false" ht="15" hidden="false" customHeight="false" outlineLevel="0" collapsed="false">
      <c r="A3440" s="0" t="n">
        <v>11059</v>
      </c>
      <c r="B3440" s="0" t="s">
        <v>4042</v>
      </c>
      <c r="C3440" s="0" t="s">
        <v>589</v>
      </c>
      <c r="D3440" s="0" t="s">
        <v>590</v>
      </c>
      <c r="E3440" s="291" t="n">
        <v>0.38</v>
      </c>
    </row>
    <row r="3441" customFormat="false" ht="15" hidden="false" customHeight="false" outlineLevel="0" collapsed="false">
      <c r="A3441" s="0" t="n">
        <v>11058</v>
      </c>
      <c r="B3441" s="0" t="s">
        <v>4043</v>
      </c>
      <c r="C3441" s="0" t="s">
        <v>589</v>
      </c>
      <c r="D3441" s="0" t="s">
        <v>590</v>
      </c>
      <c r="E3441" s="291" t="n">
        <v>0.49</v>
      </c>
    </row>
    <row r="3442" customFormat="false" ht="15" hidden="false" customHeight="false" outlineLevel="0" collapsed="false">
      <c r="A3442" s="0" t="n">
        <v>4380</v>
      </c>
      <c r="B3442" s="0" t="s">
        <v>4044</v>
      </c>
      <c r="C3442" s="0" t="s">
        <v>589</v>
      </c>
      <c r="D3442" s="0" t="s">
        <v>590</v>
      </c>
      <c r="E3442" s="291" t="n">
        <v>1.66</v>
      </c>
    </row>
    <row r="3443" customFormat="false" ht="15" hidden="false" customHeight="false" outlineLevel="0" collapsed="false">
      <c r="A3443" s="0" t="n">
        <v>4299</v>
      </c>
      <c r="B3443" s="0" t="s">
        <v>4045</v>
      </c>
      <c r="C3443" s="0" t="s">
        <v>589</v>
      </c>
      <c r="D3443" s="0" t="s">
        <v>597</v>
      </c>
      <c r="E3443" s="291" t="n">
        <v>1.57</v>
      </c>
    </row>
    <row r="3444" customFormat="false" ht="15" hidden="false" customHeight="false" outlineLevel="0" collapsed="false">
      <c r="A3444" s="0" t="n">
        <v>4304</v>
      </c>
      <c r="B3444" s="0" t="s">
        <v>4046</v>
      </c>
      <c r="C3444" s="0" t="s">
        <v>589</v>
      </c>
      <c r="D3444" s="0" t="s">
        <v>590</v>
      </c>
      <c r="E3444" s="291" t="n">
        <v>2.14</v>
      </c>
    </row>
    <row r="3445" customFormat="false" ht="15" hidden="false" customHeight="false" outlineLevel="0" collapsed="false">
      <c r="A3445" s="0" t="n">
        <v>4305</v>
      </c>
      <c r="B3445" s="0" t="s">
        <v>4047</v>
      </c>
      <c r="C3445" s="0" t="s">
        <v>589</v>
      </c>
      <c r="D3445" s="0" t="s">
        <v>590</v>
      </c>
      <c r="E3445" s="291" t="n">
        <v>2.49</v>
      </c>
    </row>
    <row r="3446" customFormat="false" ht="15" hidden="false" customHeight="false" outlineLevel="0" collapsed="false">
      <c r="A3446" s="0" t="n">
        <v>4306</v>
      </c>
      <c r="B3446" s="0" t="s">
        <v>4048</v>
      </c>
      <c r="C3446" s="0" t="s">
        <v>589</v>
      </c>
      <c r="D3446" s="0" t="s">
        <v>590</v>
      </c>
      <c r="E3446" s="291" t="n">
        <v>2.89</v>
      </c>
    </row>
    <row r="3447" customFormat="false" ht="15" hidden="false" customHeight="false" outlineLevel="0" collapsed="false">
      <c r="A3447" s="0" t="n">
        <v>4308</v>
      </c>
      <c r="B3447" s="0" t="s">
        <v>4049</v>
      </c>
      <c r="C3447" s="0" t="s">
        <v>589</v>
      </c>
      <c r="D3447" s="0" t="s">
        <v>590</v>
      </c>
      <c r="E3447" s="291" t="n">
        <v>5.98</v>
      </c>
    </row>
    <row r="3448" customFormat="false" ht="15" hidden="false" customHeight="false" outlineLevel="0" collapsed="false">
      <c r="A3448" s="0" t="n">
        <v>4302</v>
      </c>
      <c r="B3448" s="0" t="s">
        <v>4050</v>
      </c>
      <c r="C3448" s="0" t="s">
        <v>589</v>
      </c>
      <c r="D3448" s="0" t="s">
        <v>590</v>
      </c>
      <c r="E3448" s="291" t="n">
        <v>4.48</v>
      </c>
    </row>
    <row r="3449" customFormat="false" ht="15" hidden="false" customHeight="false" outlineLevel="0" collapsed="false">
      <c r="A3449" s="0" t="n">
        <v>4300</v>
      </c>
      <c r="B3449" s="0" t="s">
        <v>4051</v>
      </c>
      <c r="C3449" s="0" t="s">
        <v>589</v>
      </c>
      <c r="D3449" s="0" t="s">
        <v>590</v>
      </c>
      <c r="E3449" s="291" t="n">
        <v>1.07</v>
      </c>
    </row>
    <row r="3450" customFormat="false" ht="15" hidden="false" customHeight="false" outlineLevel="0" collapsed="false">
      <c r="A3450" s="0" t="n">
        <v>4301</v>
      </c>
      <c r="B3450" s="0" t="s">
        <v>4052</v>
      </c>
      <c r="C3450" s="0" t="s">
        <v>589</v>
      </c>
      <c r="D3450" s="0" t="s">
        <v>590</v>
      </c>
      <c r="E3450" s="291" t="n">
        <v>1.3</v>
      </c>
    </row>
    <row r="3451" customFormat="false" ht="15" hidden="false" customHeight="false" outlineLevel="0" collapsed="false">
      <c r="A3451" s="0" t="n">
        <v>4320</v>
      </c>
      <c r="B3451" s="0" t="s">
        <v>4053</v>
      </c>
      <c r="C3451" s="0" t="s">
        <v>589</v>
      </c>
      <c r="D3451" s="0" t="s">
        <v>590</v>
      </c>
      <c r="E3451" s="291" t="n">
        <v>3.96</v>
      </c>
    </row>
    <row r="3452" customFormat="false" ht="15" hidden="false" customHeight="false" outlineLevel="0" collapsed="false">
      <c r="A3452" s="0" t="n">
        <v>4318</v>
      </c>
      <c r="B3452" s="0" t="s">
        <v>4054</v>
      </c>
      <c r="C3452" s="0" t="s">
        <v>589</v>
      </c>
      <c r="D3452" s="0" t="s">
        <v>590</v>
      </c>
      <c r="E3452" s="291" t="n">
        <v>1.93</v>
      </c>
    </row>
    <row r="3453" customFormat="false" ht="15" hidden="false" customHeight="false" outlineLevel="0" collapsed="false">
      <c r="A3453" s="0" t="n">
        <v>40547</v>
      </c>
      <c r="B3453" s="0" t="s">
        <v>4055</v>
      </c>
      <c r="C3453" s="0" t="s">
        <v>2786</v>
      </c>
      <c r="D3453" s="0" t="s">
        <v>592</v>
      </c>
      <c r="E3453" s="291" t="n">
        <v>25.37</v>
      </c>
    </row>
    <row r="3454" customFormat="false" ht="15" hidden="false" customHeight="false" outlineLevel="0" collapsed="false">
      <c r="A3454" s="0" t="n">
        <v>11962</v>
      </c>
      <c r="B3454" s="0" t="s">
        <v>4056</v>
      </c>
      <c r="C3454" s="0" t="s">
        <v>589</v>
      </c>
      <c r="D3454" s="0" t="s">
        <v>592</v>
      </c>
      <c r="E3454" s="291" t="n">
        <v>0.2</v>
      </c>
    </row>
    <row r="3455" customFormat="false" ht="15" hidden="false" customHeight="false" outlineLevel="0" collapsed="false">
      <c r="A3455" s="0" t="n">
        <v>4332</v>
      </c>
      <c r="B3455" s="0" t="s">
        <v>4057</v>
      </c>
      <c r="C3455" s="0" t="s">
        <v>589</v>
      </c>
      <c r="D3455" s="0" t="s">
        <v>592</v>
      </c>
      <c r="E3455" s="291" t="n">
        <v>1.01</v>
      </c>
    </row>
    <row r="3456" customFormat="false" ht="15" hidden="false" customHeight="false" outlineLevel="0" collapsed="false">
      <c r="A3456" s="0" t="n">
        <v>4331</v>
      </c>
      <c r="B3456" s="0" t="s">
        <v>4058</v>
      </c>
      <c r="C3456" s="0" t="s">
        <v>589</v>
      </c>
      <c r="D3456" s="0" t="s">
        <v>592</v>
      </c>
      <c r="E3456" s="291" t="n">
        <v>3.81</v>
      </c>
    </row>
    <row r="3457" customFormat="false" ht="15" hidden="false" customHeight="false" outlineLevel="0" collapsed="false">
      <c r="A3457" s="0" t="n">
        <v>4336</v>
      </c>
      <c r="B3457" s="0" t="s">
        <v>4059</v>
      </c>
      <c r="C3457" s="0" t="s">
        <v>589</v>
      </c>
      <c r="D3457" s="0" t="s">
        <v>592</v>
      </c>
      <c r="E3457" s="291" t="n">
        <v>4.87</v>
      </c>
    </row>
    <row r="3458" customFormat="false" ht="15" hidden="false" customHeight="false" outlineLevel="0" collapsed="false">
      <c r="A3458" s="0" t="n">
        <v>13294</v>
      </c>
      <c r="B3458" s="0" t="s">
        <v>4060</v>
      </c>
      <c r="C3458" s="0" t="s">
        <v>589</v>
      </c>
      <c r="D3458" s="0" t="s">
        <v>592</v>
      </c>
      <c r="E3458" s="291" t="n">
        <v>1.39</v>
      </c>
    </row>
    <row r="3459" customFormat="false" ht="15" hidden="false" customHeight="false" outlineLevel="0" collapsed="false">
      <c r="A3459" s="0" t="n">
        <v>11948</v>
      </c>
      <c r="B3459" s="0" t="s">
        <v>4061</v>
      </c>
      <c r="C3459" s="0" t="s">
        <v>589</v>
      </c>
      <c r="D3459" s="0" t="s">
        <v>592</v>
      </c>
      <c r="E3459" s="291" t="n">
        <v>0.62</v>
      </c>
    </row>
    <row r="3460" customFormat="false" ht="15" hidden="false" customHeight="false" outlineLevel="0" collapsed="false">
      <c r="A3460" s="0" t="n">
        <v>4382</v>
      </c>
      <c r="B3460" s="0" t="s">
        <v>4062</v>
      </c>
      <c r="C3460" s="0" t="s">
        <v>589</v>
      </c>
      <c r="D3460" s="0" t="s">
        <v>592</v>
      </c>
      <c r="E3460" s="291" t="n">
        <v>1.04</v>
      </c>
    </row>
    <row r="3461" customFormat="false" ht="15" hidden="false" customHeight="false" outlineLevel="0" collapsed="false">
      <c r="A3461" s="0" t="n">
        <v>4354</v>
      </c>
      <c r="B3461" s="0" t="s">
        <v>4063</v>
      </c>
      <c r="C3461" s="0" t="s">
        <v>589</v>
      </c>
      <c r="D3461" s="0" t="s">
        <v>592</v>
      </c>
      <c r="E3461" s="291" t="n">
        <v>43.69</v>
      </c>
    </row>
    <row r="3462" customFormat="false" ht="15" hidden="false" customHeight="false" outlineLevel="0" collapsed="false">
      <c r="A3462" s="0" t="n">
        <v>40839</v>
      </c>
      <c r="B3462" s="0" t="s">
        <v>4064</v>
      </c>
      <c r="C3462" s="0" t="s">
        <v>2786</v>
      </c>
      <c r="D3462" s="0" t="s">
        <v>592</v>
      </c>
      <c r="E3462" s="291" t="n">
        <v>105.14</v>
      </c>
    </row>
    <row r="3463" customFormat="false" ht="15" hidden="false" customHeight="false" outlineLevel="0" collapsed="false">
      <c r="A3463" s="0" t="n">
        <v>40552</v>
      </c>
      <c r="B3463" s="0" t="s">
        <v>4065</v>
      </c>
      <c r="C3463" s="0" t="s">
        <v>2786</v>
      </c>
      <c r="D3463" s="0" t="s">
        <v>592</v>
      </c>
      <c r="E3463" s="291" t="n">
        <v>43.5</v>
      </c>
    </row>
    <row r="3464" customFormat="false" ht="15" hidden="false" customHeight="false" outlineLevel="0" collapsed="false">
      <c r="A3464" s="0" t="n">
        <v>40549</v>
      </c>
      <c r="B3464" s="0" t="s">
        <v>4066</v>
      </c>
      <c r="C3464" s="0" t="s">
        <v>2786</v>
      </c>
      <c r="D3464" s="0" t="s">
        <v>592</v>
      </c>
      <c r="E3464" s="291" t="n">
        <v>172.21</v>
      </c>
    </row>
    <row r="3465" customFormat="false" ht="15" hidden="false" customHeight="false" outlineLevel="0" collapsed="false">
      <c r="A3465" s="0" t="n">
        <v>4385</v>
      </c>
      <c r="B3465" s="0" t="s">
        <v>4067</v>
      </c>
      <c r="C3465" s="0" t="s">
        <v>4068</v>
      </c>
      <c r="D3465" s="0" t="s">
        <v>590</v>
      </c>
      <c r="E3465" s="292" t="n">
        <v>4930.57</v>
      </c>
    </row>
    <row r="3466" customFormat="false" ht="15" hidden="false" customHeight="false" outlineLevel="0" collapsed="false">
      <c r="A3466" s="0" t="n">
        <v>20078</v>
      </c>
      <c r="B3466" s="0" t="s">
        <v>4069</v>
      </c>
      <c r="C3466" s="0" t="s">
        <v>589</v>
      </c>
      <c r="D3466" s="0" t="s">
        <v>590</v>
      </c>
      <c r="E3466" s="291" t="n">
        <v>19.94</v>
      </c>
    </row>
    <row r="3467" customFormat="false" ht="15" hidden="false" customHeight="false" outlineLevel="0" collapsed="false">
      <c r="A3467" s="0" t="n">
        <v>39897</v>
      </c>
      <c r="B3467" s="0" t="s">
        <v>4070</v>
      </c>
      <c r="C3467" s="0" t="s">
        <v>589</v>
      </c>
      <c r="D3467" s="0" t="s">
        <v>592</v>
      </c>
      <c r="E3467" s="291" t="n">
        <v>57.02</v>
      </c>
    </row>
    <row r="3468" customFormat="false" ht="15" hidden="false" customHeight="false" outlineLevel="0" collapsed="false">
      <c r="A3468" s="0" t="n">
        <v>118</v>
      </c>
      <c r="B3468" s="0" t="s">
        <v>4071</v>
      </c>
      <c r="C3468" s="0" t="s">
        <v>589</v>
      </c>
      <c r="D3468" s="0" t="s">
        <v>590</v>
      </c>
      <c r="E3468" s="291" t="n">
        <v>42.16</v>
      </c>
    </row>
    <row r="3469" customFormat="false" ht="15" hidden="false" customHeight="false" outlineLevel="0" collapsed="false">
      <c r="A3469" s="0" t="n">
        <v>4396</v>
      </c>
      <c r="B3469" s="0" t="s">
        <v>4072</v>
      </c>
      <c r="C3469" s="0" t="s">
        <v>1019</v>
      </c>
      <c r="D3469" s="0" t="s">
        <v>590</v>
      </c>
      <c r="E3469" s="291" t="n">
        <v>165.28</v>
      </c>
    </row>
    <row r="3470" customFormat="false" ht="15" hidden="false" customHeight="false" outlineLevel="0" collapsed="false">
      <c r="A3470" s="0" t="n">
        <v>36881</v>
      </c>
      <c r="B3470" s="0" t="s">
        <v>4073</v>
      </c>
      <c r="C3470" s="0" t="s">
        <v>1019</v>
      </c>
      <c r="D3470" s="0" t="s">
        <v>590</v>
      </c>
      <c r="E3470" s="291" t="n">
        <v>106.44</v>
      </c>
    </row>
    <row r="3471" customFormat="false" ht="15" hidden="false" customHeight="false" outlineLevel="0" collapsed="false">
      <c r="A3471" s="0" t="n">
        <v>4397</v>
      </c>
      <c r="B3471" s="0" t="s">
        <v>4074</v>
      </c>
      <c r="C3471" s="0" t="s">
        <v>1019</v>
      </c>
      <c r="D3471" s="0" t="s">
        <v>590</v>
      </c>
      <c r="E3471" s="291" t="n">
        <v>179.79</v>
      </c>
    </row>
    <row r="3472" customFormat="false" ht="15" hidden="false" customHeight="false" outlineLevel="0" collapsed="false">
      <c r="A3472" s="0" t="n">
        <v>36882</v>
      </c>
      <c r="B3472" s="0" t="s">
        <v>4075</v>
      </c>
      <c r="C3472" s="0" t="s">
        <v>1019</v>
      </c>
      <c r="D3472" s="0" t="s">
        <v>590</v>
      </c>
      <c r="E3472" s="291" t="n">
        <v>127.28</v>
      </c>
    </row>
    <row r="3473" customFormat="false" ht="15" hidden="false" customHeight="false" outlineLevel="0" collapsed="false">
      <c r="A3473" s="0" t="n">
        <v>4751</v>
      </c>
      <c r="B3473" s="0" t="s">
        <v>4076</v>
      </c>
      <c r="C3473" s="0" t="s">
        <v>754</v>
      </c>
      <c r="D3473" s="0" t="s">
        <v>590</v>
      </c>
      <c r="E3473" s="291" t="n">
        <v>17.73</v>
      </c>
    </row>
    <row r="3474" customFormat="false" ht="15" hidden="false" customHeight="false" outlineLevel="0" collapsed="false">
      <c r="A3474" s="0" t="n">
        <v>41066</v>
      </c>
      <c r="B3474" s="0" t="s">
        <v>4077</v>
      </c>
      <c r="C3474" s="0" t="s">
        <v>756</v>
      </c>
      <c r="D3474" s="0" t="s">
        <v>590</v>
      </c>
      <c r="E3474" s="292" t="n">
        <v>3128.89</v>
      </c>
    </row>
    <row r="3475" customFormat="false" ht="15" hidden="false" customHeight="false" outlineLevel="0" collapsed="false">
      <c r="A3475" s="0" t="n">
        <v>39604</v>
      </c>
      <c r="B3475" s="0" t="s">
        <v>4078</v>
      </c>
      <c r="C3475" s="0" t="s">
        <v>589</v>
      </c>
      <c r="D3475" s="0" t="s">
        <v>590</v>
      </c>
      <c r="E3475" s="291" t="n">
        <v>13.69</v>
      </c>
    </row>
    <row r="3476" customFormat="false" ht="15" hidden="false" customHeight="false" outlineLevel="0" collapsed="false">
      <c r="A3476" s="0" t="n">
        <v>39605</v>
      </c>
      <c r="B3476" s="0" t="s">
        <v>4079</v>
      </c>
      <c r="C3476" s="0" t="s">
        <v>589</v>
      </c>
      <c r="D3476" s="0" t="s">
        <v>590</v>
      </c>
      <c r="E3476" s="291" t="n">
        <v>14.87</v>
      </c>
    </row>
    <row r="3477" customFormat="false" ht="15" hidden="false" customHeight="false" outlineLevel="0" collapsed="false">
      <c r="A3477" s="0" t="n">
        <v>39606</v>
      </c>
      <c r="B3477" s="0" t="s">
        <v>4080</v>
      </c>
      <c r="C3477" s="0" t="s">
        <v>589</v>
      </c>
      <c r="D3477" s="0" t="s">
        <v>590</v>
      </c>
      <c r="E3477" s="291" t="n">
        <v>26.05</v>
      </c>
    </row>
    <row r="3478" customFormat="false" ht="15" hidden="false" customHeight="false" outlineLevel="0" collapsed="false">
      <c r="A3478" s="0" t="n">
        <v>39607</v>
      </c>
      <c r="B3478" s="0" t="s">
        <v>4081</v>
      </c>
      <c r="C3478" s="0" t="s">
        <v>589</v>
      </c>
      <c r="D3478" s="0" t="s">
        <v>590</v>
      </c>
      <c r="E3478" s="291" t="n">
        <v>35.24</v>
      </c>
    </row>
    <row r="3479" customFormat="false" ht="15" hidden="false" customHeight="false" outlineLevel="0" collapsed="false">
      <c r="A3479" s="0" t="n">
        <v>39594</v>
      </c>
      <c r="B3479" s="0" t="s">
        <v>4082</v>
      </c>
      <c r="C3479" s="0" t="s">
        <v>589</v>
      </c>
      <c r="D3479" s="0" t="s">
        <v>597</v>
      </c>
      <c r="E3479" s="291" t="n">
        <v>277.13</v>
      </c>
    </row>
    <row r="3480" customFormat="false" ht="15" hidden="false" customHeight="false" outlineLevel="0" collapsed="false">
      <c r="A3480" s="0" t="n">
        <v>39596</v>
      </c>
      <c r="B3480" s="0" t="s">
        <v>4083</v>
      </c>
      <c r="C3480" s="0" t="s">
        <v>589</v>
      </c>
      <c r="D3480" s="0" t="s">
        <v>590</v>
      </c>
      <c r="E3480" s="291" t="n">
        <v>742.17</v>
      </c>
    </row>
    <row r="3481" customFormat="false" ht="15" hidden="false" customHeight="false" outlineLevel="0" collapsed="false">
      <c r="A3481" s="0" t="n">
        <v>39595</v>
      </c>
      <c r="B3481" s="0" t="s">
        <v>4084</v>
      </c>
      <c r="C3481" s="0" t="s">
        <v>589</v>
      </c>
      <c r="D3481" s="0" t="s">
        <v>590</v>
      </c>
      <c r="E3481" s="292" t="n">
        <v>1667.56</v>
      </c>
    </row>
    <row r="3482" customFormat="false" ht="15" hidden="false" customHeight="false" outlineLevel="0" collapsed="false">
      <c r="A3482" s="0" t="n">
        <v>39597</v>
      </c>
      <c r="B3482" s="0" t="s">
        <v>4085</v>
      </c>
      <c r="C3482" s="0" t="s">
        <v>589</v>
      </c>
      <c r="D3482" s="0" t="s">
        <v>590</v>
      </c>
      <c r="E3482" s="292" t="n">
        <v>2615.8</v>
      </c>
    </row>
    <row r="3483" customFormat="false" ht="15" hidden="false" customHeight="false" outlineLevel="0" collapsed="false">
      <c r="A3483" s="0" t="n">
        <v>10731</v>
      </c>
      <c r="B3483" s="0" t="s">
        <v>4086</v>
      </c>
      <c r="C3483" s="0" t="s">
        <v>1019</v>
      </c>
      <c r="D3483" s="0" t="s">
        <v>597</v>
      </c>
      <c r="E3483" s="291" t="n">
        <v>42.5</v>
      </c>
    </row>
    <row r="3484" customFormat="false" ht="15" hidden="false" customHeight="false" outlineLevel="0" collapsed="false">
      <c r="A3484" s="0" t="n">
        <v>4704</v>
      </c>
      <c r="B3484" s="0" t="s">
        <v>4087</v>
      </c>
      <c r="C3484" s="0" t="s">
        <v>1019</v>
      </c>
      <c r="D3484" s="0" t="s">
        <v>590</v>
      </c>
      <c r="E3484" s="291" t="n">
        <v>38.35</v>
      </c>
    </row>
    <row r="3485" customFormat="false" ht="15" hidden="false" customHeight="false" outlineLevel="0" collapsed="false">
      <c r="A3485" s="0" t="n">
        <v>10730</v>
      </c>
      <c r="B3485" s="0" t="s">
        <v>4088</v>
      </c>
      <c r="C3485" s="0" t="s">
        <v>1019</v>
      </c>
      <c r="D3485" s="0" t="s">
        <v>590</v>
      </c>
      <c r="E3485" s="291" t="n">
        <v>41.09</v>
      </c>
    </row>
    <row r="3486" customFormat="false" ht="15" hidden="false" customHeight="false" outlineLevel="0" collapsed="false">
      <c r="A3486" s="0" t="n">
        <v>4729</v>
      </c>
      <c r="B3486" s="0" t="s">
        <v>4089</v>
      </c>
      <c r="C3486" s="0" t="s">
        <v>752</v>
      </c>
      <c r="D3486" s="0" t="s">
        <v>590</v>
      </c>
      <c r="E3486" s="291" t="n">
        <v>101.37</v>
      </c>
    </row>
    <row r="3487" customFormat="false" ht="15" hidden="false" customHeight="false" outlineLevel="0" collapsed="false">
      <c r="A3487" s="0" t="n">
        <v>4720</v>
      </c>
      <c r="B3487" s="0" t="s">
        <v>4090</v>
      </c>
      <c r="C3487" s="0" t="s">
        <v>752</v>
      </c>
      <c r="D3487" s="0" t="s">
        <v>590</v>
      </c>
      <c r="E3487" s="291" t="n">
        <v>116.15</v>
      </c>
    </row>
    <row r="3488" customFormat="false" ht="15" hidden="false" customHeight="false" outlineLevel="0" collapsed="false">
      <c r="A3488" s="0" t="n">
        <v>4721</v>
      </c>
      <c r="B3488" s="0" t="s">
        <v>4091</v>
      </c>
      <c r="C3488" s="0" t="s">
        <v>752</v>
      </c>
      <c r="D3488" s="0" t="s">
        <v>590</v>
      </c>
      <c r="E3488" s="291" t="n">
        <v>100.61</v>
      </c>
    </row>
    <row r="3489" customFormat="false" ht="15" hidden="false" customHeight="false" outlineLevel="0" collapsed="false">
      <c r="A3489" s="0" t="n">
        <v>4718</v>
      </c>
      <c r="B3489" s="0" t="s">
        <v>4092</v>
      </c>
      <c r="C3489" s="0" t="s">
        <v>752</v>
      </c>
      <c r="D3489" s="0" t="s">
        <v>597</v>
      </c>
      <c r="E3489" s="291" t="n">
        <v>101.14</v>
      </c>
    </row>
    <row r="3490" customFormat="false" ht="15" hidden="false" customHeight="false" outlineLevel="0" collapsed="false">
      <c r="A3490" s="0" t="n">
        <v>4722</v>
      </c>
      <c r="B3490" s="0" t="s">
        <v>4093</v>
      </c>
      <c r="C3490" s="0" t="s">
        <v>752</v>
      </c>
      <c r="D3490" s="0" t="s">
        <v>590</v>
      </c>
      <c r="E3490" s="291" t="n">
        <v>95.03</v>
      </c>
    </row>
    <row r="3491" customFormat="false" ht="15" hidden="false" customHeight="false" outlineLevel="0" collapsed="false">
      <c r="A3491" s="0" t="n">
        <v>4723</v>
      </c>
      <c r="B3491" s="0" t="s">
        <v>4094</v>
      </c>
      <c r="C3491" s="0" t="s">
        <v>752</v>
      </c>
      <c r="D3491" s="0" t="s">
        <v>590</v>
      </c>
      <c r="E3491" s="291" t="n">
        <v>94.21</v>
      </c>
    </row>
    <row r="3492" customFormat="false" ht="15" hidden="false" customHeight="false" outlineLevel="0" collapsed="false">
      <c r="A3492" s="0" t="n">
        <v>4727</v>
      </c>
      <c r="B3492" s="0" t="s">
        <v>4095</v>
      </c>
      <c r="C3492" s="0" t="s">
        <v>752</v>
      </c>
      <c r="D3492" s="0" t="s">
        <v>590</v>
      </c>
      <c r="E3492" s="291" t="n">
        <v>86.23</v>
      </c>
    </row>
    <row r="3493" customFormat="false" ht="15" hidden="false" customHeight="false" outlineLevel="0" collapsed="false">
      <c r="A3493" s="0" t="n">
        <v>4748</v>
      </c>
      <c r="B3493" s="0" t="s">
        <v>4096</v>
      </c>
      <c r="C3493" s="0" t="s">
        <v>752</v>
      </c>
      <c r="D3493" s="0" t="s">
        <v>590</v>
      </c>
      <c r="E3493" s="291" t="n">
        <v>92.92</v>
      </c>
    </row>
    <row r="3494" customFormat="false" ht="15" hidden="false" customHeight="false" outlineLevel="0" collapsed="false">
      <c r="A3494" s="0" t="n">
        <v>4730</v>
      </c>
      <c r="B3494" s="0" t="s">
        <v>4097</v>
      </c>
      <c r="C3494" s="0" t="s">
        <v>752</v>
      </c>
      <c r="D3494" s="0" t="s">
        <v>590</v>
      </c>
      <c r="E3494" s="291" t="n">
        <v>94.56</v>
      </c>
    </row>
    <row r="3495" customFormat="false" ht="15" hidden="false" customHeight="false" outlineLevel="0" collapsed="false">
      <c r="A3495" s="0" t="n">
        <v>13186</v>
      </c>
      <c r="B3495" s="0" t="s">
        <v>4098</v>
      </c>
      <c r="C3495" s="0" t="s">
        <v>752</v>
      </c>
      <c r="D3495" s="0" t="s">
        <v>590</v>
      </c>
      <c r="E3495" s="291" t="n">
        <v>109.11</v>
      </c>
    </row>
    <row r="3496" customFormat="false" ht="15" hidden="false" customHeight="false" outlineLevel="0" collapsed="false">
      <c r="A3496" s="0" t="n">
        <v>10737</v>
      </c>
      <c r="B3496" s="0" t="s">
        <v>4099</v>
      </c>
      <c r="C3496" s="0" t="s">
        <v>1019</v>
      </c>
      <c r="D3496" s="0" t="s">
        <v>590</v>
      </c>
      <c r="E3496" s="291" t="n">
        <v>133.56</v>
      </c>
    </row>
    <row r="3497" customFormat="false" ht="15" hidden="false" customHeight="false" outlineLevel="0" collapsed="false">
      <c r="A3497" s="0" t="n">
        <v>10734</v>
      </c>
      <c r="B3497" s="0" t="s">
        <v>4100</v>
      </c>
      <c r="C3497" s="0" t="s">
        <v>1019</v>
      </c>
      <c r="D3497" s="0" t="s">
        <v>590</v>
      </c>
      <c r="E3497" s="291" t="n">
        <v>79.45</v>
      </c>
    </row>
    <row r="3498" customFormat="false" ht="15" hidden="false" customHeight="false" outlineLevel="0" collapsed="false">
      <c r="A3498" s="0" t="n">
        <v>4708</v>
      </c>
      <c r="B3498" s="0" t="s">
        <v>4101</v>
      </c>
      <c r="C3498" s="0" t="s">
        <v>1019</v>
      </c>
      <c r="D3498" s="0" t="s">
        <v>590</v>
      </c>
      <c r="E3498" s="291" t="n">
        <v>154.1</v>
      </c>
    </row>
    <row r="3499" customFormat="false" ht="15" hidden="false" customHeight="false" outlineLevel="0" collapsed="false">
      <c r="A3499" s="0" t="n">
        <v>4712</v>
      </c>
      <c r="B3499" s="0" t="s">
        <v>4102</v>
      </c>
      <c r="C3499" s="0" t="s">
        <v>1019</v>
      </c>
      <c r="D3499" s="0" t="s">
        <v>590</v>
      </c>
      <c r="E3499" s="291" t="n">
        <v>75.34</v>
      </c>
    </row>
    <row r="3500" customFormat="false" ht="15" hidden="false" customHeight="false" outlineLevel="0" collapsed="false">
      <c r="A3500" s="0" t="n">
        <v>4710</v>
      </c>
      <c r="B3500" s="0" t="s">
        <v>4103</v>
      </c>
      <c r="C3500" s="0" t="s">
        <v>1019</v>
      </c>
      <c r="D3500" s="0" t="s">
        <v>590</v>
      </c>
      <c r="E3500" s="291" t="n">
        <v>241.6</v>
      </c>
    </row>
    <row r="3501" customFormat="false" ht="15" hidden="false" customHeight="false" outlineLevel="0" collapsed="false">
      <c r="A3501" s="0" t="n">
        <v>4746</v>
      </c>
      <c r="B3501" s="0" t="s">
        <v>4104</v>
      </c>
      <c r="C3501" s="0" t="s">
        <v>752</v>
      </c>
      <c r="D3501" s="0" t="s">
        <v>590</v>
      </c>
      <c r="E3501" s="291" t="n">
        <v>70.63</v>
      </c>
    </row>
    <row r="3502" customFormat="false" ht="15" hidden="false" customHeight="false" outlineLevel="0" collapsed="false">
      <c r="A3502" s="0" t="n">
        <v>4750</v>
      </c>
      <c r="B3502" s="0" t="s">
        <v>4105</v>
      </c>
      <c r="C3502" s="0" t="s">
        <v>754</v>
      </c>
      <c r="D3502" s="0" t="s">
        <v>597</v>
      </c>
      <c r="E3502" s="291" t="n">
        <v>17.73</v>
      </c>
    </row>
    <row r="3503" customFormat="false" ht="15" hidden="false" customHeight="false" outlineLevel="0" collapsed="false">
      <c r="A3503" s="0" t="n">
        <v>41065</v>
      </c>
      <c r="B3503" s="0" t="s">
        <v>4106</v>
      </c>
      <c r="C3503" s="0" t="s">
        <v>756</v>
      </c>
      <c r="D3503" s="0" t="s">
        <v>590</v>
      </c>
      <c r="E3503" s="292" t="n">
        <v>3128.89</v>
      </c>
    </row>
    <row r="3504" customFormat="false" ht="15" hidden="false" customHeight="false" outlineLevel="0" collapsed="false">
      <c r="A3504" s="0" t="n">
        <v>34747</v>
      </c>
      <c r="B3504" s="0" t="s">
        <v>4107</v>
      </c>
      <c r="C3504" s="0" t="s">
        <v>636</v>
      </c>
      <c r="D3504" s="0" t="s">
        <v>590</v>
      </c>
      <c r="E3504" s="291" t="n">
        <v>104.95</v>
      </c>
    </row>
    <row r="3505" customFormat="false" ht="15" hidden="false" customHeight="false" outlineLevel="0" collapsed="false">
      <c r="A3505" s="0" t="n">
        <v>4826</v>
      </c>
      <c r="B3505" s="0" t="s">
        <v>4108</v>
      </c>
      <c r="C3505" s="0" t="s">
        <v>636</v>
      </c>
      <c r="D3505" s="0" t="s">
        <v>590</v>
      </c>
      <c r="E3505" s="291" t="n">
        <v>112.85</v>
      </c>
    </row>
    <row r="3506" customFormat="false" ht="15" hidden="false" customHeight="false" outlineLevel="0" collapsed="false">
      <c r="A3506" s="0" t="n">
        <v>41975</v>
      </c>
      <c r="B3506" s="0" t="s">
        <v>4109</v>
      </c>
      <c r="C3506" s="0" t="s">
        <v>1019</v>
      </c>
      <c r="D3506" s="0" t="s">
        <v>592</v>
      </c>
      <c r="E3506" s="291" t="n">
        <v>81.3</v>
      </c>
    </row>
    <row r="3507" customFormat="false" ht="15" hidden="false" customHeight="false" outlineLevel="0" collapsed="false">
      <c r="A3507" s="0" t="n">
        <v>4825</v>
      </c>
      <c r="B3507" s="0" t="s">
        <v>4110</v>
      </c>
      <c r="C3507" s="0" t="s">
        <v>636</v>
      </c>
      <c r="D3507" s="0" t="s">
        <v>590</v>
      </c>
      <c r="E3507" s="291" t="n">
        <v>156.21</v>
      </c>
    </row>
    <row r="3508" customFormat="false" ht="15" hidden="false" customHeight="false" outlineLevel="0" collapsed="false">
      <c r="A3508" s="0" t="n">
        <v>34744</v>
      </c>
      <c r="B3508" s="0" t="s">
        <v>4111</v>
      </c>
      <c r="C3508" s="0" t="s">
        <v>1019</v>
      </c>
      <c r="D3508" s="0" t="s">
        <v>590</v>
      </c>
      <c r="E3508" s="291" t="n">
        <v>27.9</v>
      </c>
    </row>
    <row r="3509" customFormat="false" ht="15" hidden="false" customHeight="false" outlineLevel="0" collapsed="false">
      <c r="A3509" s="0" t="n">
        <v>39430</v>
      </c>
      <c r="B3509" s="0" t="s">
        <v>4112</v>
      </c>
      <c r="C3509" s="0" t="s">
        <v>589</v>
      </c>
      <c r="D3509" s="0" t="s">
        <v>590</v>
      </c>
      <c r="E3509" s="291" t="n">
        <v>2.62</v>
      </c>
    </row>
    <row r="3510" customFormat="false" ht="15" hidden="false" customHeight="false" outlineLevel="0" collapsed="false">
      <c r="A3510" s="0" t="n">
        <v>39573</v>
      </c>
      <c r="B3510" s="0" t="s">
        <v>4113</v>
      </c>
      <c r="C3510" s="0" t="s">
        <v>589</v>
      </c>
      <c r="D3510" s="0" t="s">
        <v>590</v>
      </c>
      <c r="E3510" s="291" t="n">
        <v>2.58</v>
      </c>
    </row>
    <row r="3511" customFormat="false" ht="15" hidden="false" customHeight="false" outlineLevel="0" collapsed="false">
      <c r="A3511" s="0" t="n">
        <v>38410</v>
      </c>
      <c r="B3511" s="0" t="s">
        <v>4114</v>
      </c>
      <c r="C3511" s="0" t="s">
        <v>589</v>
      </c>
      <c r="D3511" s="0" t="s">
        <v>590</v>
      </c>
      <c r="E3511" s="292" t="n">
        <v>14672.28</v>
      </c>
    </row>
    <row r="3512" customFormat="false" ht="15" hidden="false" customHeight="false" outlineLevel="0" collapsed="false">
      <c r="A3512" s="0" t="n">
        <v>41596</v>
      </c>
      <c r="B3512" s="0" t="s">
        <v>4115</v>
      </c>
      <c r="C3512" s="0" t="s">
        <v>640</v>
      </c>
      <c r="D3512" s="0" t="s">
        <v>592</v>
      </c>
      <c r="E3512" s="291" t="n">
        <v>14.1</v>
      </c>
    </row>
    <row r="3513" customFormat="false" ht="15" hidden="false" customHeight="false" outlineLevel="0" collapsed="false">
      <c r="A3513" s="0" t="n">
        <v>41598</v>
      </c>
      <c r="B3513" s="0" t="s">
        <v>4116</v>
      </c>
      <c r="C3513" s="0" t="s">
        <v>640</v>
      </c>
      <c r="D3513" s="0" t="s">
        <v>592</v>
      </c>
      <c r="E3513" s="291" t="n">
        <v>14.1</v>
      </c>
    </row>
    <row r="3514" customFormat="false" ht="15" hidden="false" customHeight="false" outlineLevel="0" collapsed="false">
      <c r="A3514" s="0" t="n">
        <v>41594</v>
      </c>
      <c r="B3514" s="0" t="s">
        <v>4117</v>
      </c>
      <c r="C3514" s="0" t="s">
        <v>640</v>
      </c>
      <c r="D3514" s="0" t="s">
        <v>592</v>
      </c>
      <c r="E3514" s="291" t="n">
        <v>14.33</v>
      </c>
    </row>
    <row r="3515" customFormat="false" ht="15" hidden="false" customHeight="false" outlineLevel="0" collapsed="false">
      <c r="A3515" s="0" t="n">
        <v>43663</v>
      </c>
      <c r="B3515" s="0" t="s">
        <v>4118</v>
      </c>
      <c r="C3515" s="0" t="s">
        <v>640</v>
      </c>
      <c r="D3515" s="0" t="s">
        <v>592</v>
      </c>
      <c r="E3515" s="291" t="n">
        <v>11.8</v>
      </c>
    </row>
    <row r="3516" customFormat="false" ht="15" hidden="false" customHeight="false" outlineLevel="0" collapsed="false">
      <c r="A3516" s="0" t="n">
        <v>4766</v>
      </c>
      <c r="B3516" s="0" t="s">
        <v>4119</v>
      </c>
      <c r="C3516" s="0" t="s">
        <v>640</v>
      </c>
      <c r="D3516" s="0" t="s">
        <v>592</v>
      </c>
      <c r="E3516" s="291" t="n">
        <v>11.11</v>
      </c>
    </row>
    <row r="3517" customFormat="false" ht="15" hidden="false" customHeight="false" outlineLevel="0" collapsed="false">
      <c r="A3517" s="0" t="n">
        <v>43664</v>
      </c>
      <c r="B3517" s="0" t="s">
        <v>4120</v>
      </c>
      <c r="C3517" s="0" t="s">
        <v>640</v>
      </c>
      <c r="D3517" s="0" t="s">
        <v>592</v>
      </c>
      <c r="E3517" s="291" t="n">
        <v>11.86</v>
      </c>
    </row>
    <row r="3518" customFormat="false" ht="15" hidden="false" customHeight="false" outlineLevel="0" collapsed="false">
      <c r="A3518" s="0" t="n">
        <v>43082</v>
      </c>
      <c r="B3518" s="0" t="s">
        <v>4121</v>
      </c>
      <c r="C3518" s="0" t="s">
        <v>640</v>
      </c>
      <c r="D3518" s="0" t="s">
        <v>592</v>
      </c>
      <c r="E3518" s="291" t="n">
        <v>12.93</v>
      </c>
    </row>
    <row r="3519" customFormat="false" ht="15" hidden="false" customHeight="false" outlineLevel="0" collapsed="false">
      <c r="A3519" s="0" t="n">
        <v>43665</v>
      </c>
      <c r="B3519" s="0" t="s">
        <v>4122</v>
      </c>
      <c r="C3519" s="0" t="s">
        <v>640</v>
      </c>
      <c r="D3519" s="0" t="s">
        <v>592</v>
      </c>
      <c r="E3519" s="291" t="n">
        <v>11.11</v>
      </c>
    </row>
    <row r="3520" customFormat="false" ht="15" hidden="false" customHeight="false" outlineLevel="0" collapsed="false">
      <c r="A3520" s="0" t="n">
        <v>10966</v>
      </c>
      <c r="B3520" s="0" t="s">
        <v>4123</v>
      </c>
      <c r="C3520" s="0" t="s">
        <v>640</v>
      </c>
      <c r="D3520" s="0" t="s">
        <v>592</v>
      </c>
      <c r="E3520" s="291" t="n">
        <v>11.8</v>
      </c>
    </row>
    <row r="3521" customFormat="false" ht="15" hidden="false" customHeight="false" outlineLevel="0" collapsed="false">
      <c r="A3521" s="0" t="n">
        <v>43692</v>
      </c>
      <c r="B3521" s="0" t="s">
        <v>4124</v>
      </c>
      <c r="C3521" s="0" t="s">
        <v>640</v>
      </c>
      <c r="D3521" s="0" t="s">
        <v>592</v>
      </c>
      <c r="E3521" s="291" t="n">
        <v>11.8</v>
      </c>
    </row>
    <row r="3522" customFormat="false" ht="15" hidden="false" customHeight="false" outlineLevel="0" collapsed="false">
      <c r="A3522" s="0" t="n">
        <v>43083</v>
      </c>
      <c r="B3522" s="0" t="s">
        <v>4125</v>
      </c>
      <c r="C3522" s="0" t="s">
        <v>640</v>
      </c>
      <c r="D3522" s="0" t="s">
        <v>592</v>
      </c>
      <c r="E3522" s="291" t="n">
        <v>11.2</v>
      </c>
    </row>
    <row r="3523" customFormat="false" ht="15" hidden="false" customHeight="false" outlineLevel="0" collapsed="false">
      <c r="A3523" s="0" t="n">
        <v>40535</v>
      </c>
      <c r="B3523" s="0" t="s">
        <v>4126</v>
      </c>
      <c r="C3523" s="0" t="s">
        <v>640</v>
      </c>
      <c r="D3523" s="0" t="s">
        <v>592</v>
      </c>
      <c r="E3523" s="291" t="n">
        <v>11.2</v>
      </c>
    </row>
    <row r="3524" customFormat="false" ht="15" hidden="false" customHeight="false" outlineLevel="0" collapsed="false">
      <c r="A3524" s="0" t="n">
        <v>39427</v>
      </c>
      <c r="B3524" s="0" t="s">
        <v>4127</v>
      </c>
      <c r="C3524" s="0" t="s">
        <v>636</v>
      </c>
      <c r="D3524" s="0" t="s">
        <v>590</v>
      </c>
      <c r="E3524" s="291" t="n">
        <v>6.95</v>
      </c>
    </row>
    <row r="3525" customFormat="false" ht="15" hidden="false" customHeight="false" outlineLevel="0" collapsed="false">
      <c r="A3525" s="0" t="n">
        <v>39424</v>
      </c>
      <c r="B3525" s="0" t="s">
        <v>4128</v>
      </c>
      <c r="C3525" s="0" t="s">
        <v>636</v>
      </c>
      <c r="D3525" s="0" t="s">
        <v>590</v>
      </c>
      <c r="E3525" s="291" t="n">
        <v>4.13</v>
      </c>
    </row>
    <row r="3526" customFormat="false" ht="15" hidden="false" customHeight="false" outlineLevel="0" collapsed="false">
      <c r="A3526" s="0" t="n">
        <v>39425</v>
      </c>
      <c r="B3526" s="0" t="s">
        <v>4129</v>
      </c>
      <c r="C3526" s="0" t="s">
        <v>636</v>
      </c>
      <c r="D3526" s="0" t="s">
        <v>590</v>
      </c>
      <c r="E3526" s="291" t="n">
        <v>4.08</v>
      </c>
    </row>
    <row r="3527" customFormat="false" ht="15" hidden="false" customHeight="false" outlineLevel="0" collapsed="false">
      <c r="A3527" s="0" t="n">
        <v>40664</v>
      </c>
      <c r="B3527" s="0" t="s">
        <v>4130</v>
      </c>
      <c r="C3527" s="0" t="s">
        <v>640</v>
      </c>
      <c r="D3527" s="0" t="s">
        <v>592</v>
      </c>
      <c r="E3527" s="291" t="n">
        <v>22.98</v>
      </c>
    </row>
    <row r="3528" customFormat="false" ht="15" hidden="false" customHeight="false" outlineLevel="0" collapsed="false">
      <c r="A3528" s="0" t="n">
        <v>34360</v>
      </c>
      <c r="B3528" s="0" t="s">
        <v>4131</v>
      </c>
      <c r="C3528" s="0" t="s">
        <v>640</v>
      </c>
      <c r="D3528" s="0" t="s">
        <v>592</v>
      </c>
      <c r="E3528" s="291" t="n">
        <v>41.11</v>
      </c>
    </row>
    <row r="3529" customFormat="false" ht="15" hidden="false" customHeight="false" outlineLevel="0" collapsed="false">
      <c r="A3529" s="0" t="n">
        <v>20259</v>
      </c>
      <c r="B3529" s="0" t="s">
        <v>4132</v>
      </c>
      <c r="C3529" s="0" t="s">
        <v>636</v>
      </c>
      <c r="D3529" s="0" t="s">
        <v>592</v>
      </c>
      <c r="E3529" s="291" t="n">
        <v>11</v>
      </c>
    </row>
    <row r="3530" customFormat="false" ht="15" hidden="false" customHeight="false" outlineLevel="0" collapsed="false">
      <c r="A3530" s="0" t="n">
        <v>14077</v>
      </c>
      <c r="B3530" s="0" t="s">
        <v>4133</v>
      </c>
      <c r="C3530" s="0" t="s">
        <v>636</v>
      </c>
      <c r="D3530" s="0" t="s">
        <v>592</v>
      </c>
      <c r="E3530" s="291" t="n">
        <v>168.36</v>
      </c>
    </row>
    <row r="3531" customFormat="false" ht="15" hidden="false" customHeight="false" outlineLevel="0" collapsed="false">
      <c r="A3531" s="0" t="n">
        <v>3678</v>
      </c>
      <c r="B3531" s="0" t="s">
        <v>4134</v>
      </c>
      <c r="C3531" s="0" t="s">
        <v>636</v>
      </c>
      <c r="D3531" s="0" t="s">
        <v>592</v>
      </c>
      <c r="E3531" s="291" t="n">
        <v>76.1</v>
      </c>
    </row>
    <row r="3532" customFormat="false" ht="15" hidden="false" customHeight="false" outlineLevel="0" collapsed="false">
      <c r="A3532" s="0" t="n">
        <v>39418</v>
      </c>
      <c r="B3532" s="0" t="s">
        <v>4135</v>
      </c>
      <c r="C3532" s="0" t="s">
        <v>636</v>
      </c>
      <c r="D3532" s="0" t="s">
        <v>590</v>
      </c>
      <c r="E3532" s="291" t="n">
        <v>7.75</v>
      </c>
    </row>
    <row r="3533" customFormat="false" ht="15" hidden="false" customHeight="false" outlineLevel="0" collapsed="false">
      <c r="A3533" s="0" t="n">
        <v>39419</v>
      </c>
      <c r="B3533" s="0" t="s">
        <v>4136</v>
      </c>
      <c r="C3533" s="0" t="s">
        <v>636</v>
      </c>
      <c r="D3533" s="0" t="s">
        <v>590</v>
      </c>
      <c r="E3533" s="291" t="n">
        <v>9.45</v>
      </c>
    </row>
    <row r="3534" customFormat="false" ht="15" hidden="false" customHeight="false" outlineLevel="0" collapsed="false">
      <c r="A3534" s="0" t="n">
        <v>39420</v>
      </c>
      <c r="B3534" s="0" t="s">
        <v>4137</v>
      </c>
      <c r="C3534" s="0" t="s">
        <v>636</v>
      </c>
      <c r="D3534" s="0" t="s">
        <v>590</v>
      </c>
      <c r="E3534" s="291" t="n">
        <v>10.43</v>
      </c>
    </row>
    <row r="3535" customFormat="false" ht="15" hidden="false" customHeight="false" outlineLevel="0" collapsed="false">
      <c r="A3535" s="0" t="n">
        <v>39571</v>
      </c>
      <c r="B3535" s="0" t="s">
        <v>4138</v>
      </c>
      <c r="C3535" s="0" t="s">
        <v>636</v>
      </c>
      <c r="D3535" s="0" t="s">
        <v>590</v>
      </c>
      <c r="E3535" s="291" t="n">
        <v>6.3</v>
      </c>
    </row>
    <row r="3536" customFormat="false" ht="15" hidden="false" customHeight="false" outlineLevel="0" collapsed="false">
      <c r="A3536" s="0" t="n">
        <v>39421</v>
      </c>
      <c r="B3536" s="0" t="s">
        <v>4139</v>
      </c>
      <c r="C3536" s="0" t="s">
        <v>636</v>
      </c>
      <c r="D3536" s="0" t="s">
        <v>590</v>
      </c>
      <c r="E3536" s="291" t="n">
        <v>9.18</v>
      </c>
    </row>
    <row r="3537" customFormat="false" ht="15" hidden="false" customHeight="false" outlineLevel="0" collapsed="false">
      <c r="A3537" s="0" t="n">
        <v>39422</v>
      </c>
      <c r="B3537" s="0" t="s">
        <v>4140</v>
      </c>
      <c r="C3537" s="0" t="s">
        <v>636</v>
      </c>
      <c r="D3537" s="0" t="s">
        <v>597</v>
      </c>
      <c r="E3537" s="291" t="n">
        <v>10.72</v>
      </c>
    </row>
    <row r="3538" customFormat="false" ht="15" hidden="false" customHeight="false" outlineLevel="0" collapsed="false">
      <c r="A3538" s="0" t="n">
        <v>39423</v>
      </c>
      <c r="B3538" s="0" t="s">
        <v>4141</v>
      </c>
      <c r="C3538" s="0" t="s">
        <v>636</v>
      </c>
      <c r="D3538" s="0" t="s">
        <v>590</v>
      </c>
      <c r="E3538" s="291" t="n">
        <v>12.45</v>
      </c>
    </row>
    <row r="3539" customFormat="false" ht="15" hidden="false" customHeight="false" outlineLevel="0" collapsed="false">
      <c r="A3539" s="0" t="n">
        <v>39426</v>
      </c>
      <c r="B3539" s="0" t="s">
        <v>4142</v>
      </c>
      <c r="C3539" s="0" t="s">
        <v>636</v>
      </c>
      <c r="D3539" s="0" t="s">
        <v>590</v>
      </c>
      <c r="E3539" s="291" t="n">
        <v>27.98</v>
      </c>
    </row>
    <row r="3540" customFormat="false" ht="15" hidden="false" customHeight="false" outlineLevel="0" collapsed="false">
      <c r="A3540" s="0" t="n">
        <v>39429</v>
      </c>
      <c r="B3540" s="0" t="s">
        <v>4143</v>
      </c>
      <c r="C3540" s="0" t="s">
        <v>636</v>
      </c>
      <c r="D3540" s="0" t="s">
        <v>590</v>
      </c>
      <c r="E3540" s="291" t="n">
        <v>8.82</v>
      </c>
    </row>
    <row r="3541" customFormat="false" ht="15" hidden="false" customHeight="false" outlineLevel="0" collapsed="false">
      <c r="A3541" s="0" t="n">
        <v>39428</v>
      </c>
      <c r="B3541" s="0" t="s">
        <v>4144</v>
      </c>
      <c r="C3541" s="0" t="s">
        <v>636</v>
      </c>
      <c r="D3541" s="0" t="s">
        <v>590</v>
      </c>
      <c r="E3541" s="291" t="n">
        <v>6.74</v>
      </c>
    </row>
    <row r="3542" customFormat="false" ht="15" hidden="false" customHeight="false" outlineLevel="0" collapsed="false">
      <c r="A3542" s="0" t="n">
        <v>39572</v>
      </c>
      <c r="B3542" s="0" t="s">
        <v>4145</v>
      </c>
      <c r="C3542" s="0" t="s">
        <v>636</v>
      </c>
      <c r="D3542" s="0" t="s">
        <v>590</v>
      </c>
      <c r="E3542" s="291" t="n">
        <v>5.84</v>
      </c>
    </row>
    <row r="3543" customFormat="false" ht="15" hidden="false" customHeight="false" outlineLevel="0" collapsed="false">
      <c r="A3543" s="0" t="n">
        <v>39570</v>
      </c>
      <c r="B3543" s="0" t="s">
        <v>4146</v>
      </c>
      <c r="C3543" s="0" t="s">
        <v>636</v>
      </c>
      <c r="D3543" s="0" t="s">
        <v>590</v>
      </c>
      <c r="E3543" s="291" t="n">
        <v>6.19</v>
      </c>
    </row>
    <row r="3544" customFormat="false" ht="15" hidden="false" customHeight="false" outlineLevel="0" collapsed="false">
      <c r="A3544" s="0" t="n">
        <v>39569</v>
      </c>
      <c r="B3544" s="0" t="s">
        <v>4147</v>
      </c>
      <c r="C3544" s="0" t="s">
        <v>636</v>
      </c>
      <c r="D3544" s="0" t="s">
        <v>590</v>
      </c>
      <c r="E3544" s="291" t="n">
        <v>6.12</v>
      </c>
    </row>
    <row r="3545" customFormat="false" ht="15" hidden="false" customHeight="false" outlineLevel="0" collapsed="false">
      <c r="A3545" s="0" t="n">
        <v>11552</v>
      </c>
      <c r="B3545" s="0" t="s">
        <v>4148</v>
      </c>
      <c r="C3545" s="0" t="s">
        <v>636</v>
      </c>
      <c r="D3545" s="0" t="s">
        <v>590</v>
      </c>
      <c r="E3545" s="291" t="n">
        <v>6.73</v>
      </c>
    </row>
    <row r="3546" customFormat="false" ht="15" hidden="false" customHeight="false" outlineLevel="0" collapsed="false">
      <c r="A3546" s="0" t="n">
        <v>40598</v>
      </c>
      <c r="B3546" s="0" t="s">
        <v>4149</v>
      </c>
      <c r="C3546" s="0" t="s">
        <v>640</v>
      </c>
      <c r="D3546" s="0" t="s">
        <v>592</v>
      </c>
      <c r="E3546" s="291" t="n">
        <v>10.92</v>
      </c>
    </row>
    <row r="3547" customFormat="false" ht="15" hidden="false" customHeight="false" outlineLevel="0" collapsed="false">
      <c r="A3547" s="0" t="n">
        <v>39029</v>
      </c>
      <c r="B3547" s="0" t="s">
        <v>4150</v>
      </c>
      <c r="C3547" s="0" t="s">
        <v>636</v>
      </c>
      <c r="D3547" s="0" t="s">
        <v>590</v>
      </c>
      <c r="E3547" s="291" t="n">
        <v>19.75</v>
      </c>
    </row>
    <row r="3548" customFormat="false" ht="15" hidden="false" customHeight="false" outlineLevel="0" collapsed="false">
      <c r="A3548" s="0" t="n">
        <v>39028</v>
      </c>
      <c r="B3548" s="0" t="s">
        <v>4151</v>
      </c>
      <c r="C3548" s="0" t="s">
        <v>636</v>
      </c>
      <c r="D3548" s="0" t="s">
        <v>590</v>
      </c>
      <c r="E3548" s="291" t="n">
        <v>11.5</v>
      </c>
    </row>
    <row r="3549" customFormat="false" ht="15" hidden="false" customHeight="false" outlineLevel="0" collapsed="false">
      <c r="A3549" s="0" t="n">
        <v>39328</v>
      </c>
      <c r="B3549" s="0" t="s">
        <v>4152</v>
      </c>
      <c r="C3549" s="0" t="s">
        <v>636</v>
      </c>
      <c r="D3549" s="0" t="s">
        <v>590</v>
      </c>
      <c r="E3549" s="291" t="n">
        <v>6.32</v>
      </c>
    </row>
    <row r="3550" customFormat="false" ht="15" hidden="false" customHeight="false" outlineLevel="0" collapsed="false">
      <c r="A3550" s="0" t="n">
        <v>38541</v>
      </c>
      <c r="B3550" s="0" t="s">
        <v>4153</v>
      </c>
      <c r="C3550" s="0" t="s">
        <v>589</v>
      </c>
      <c r="D3550" s="0" t="s">
        <v>592</v>
      </c>
      <c r="E3550" s="292" t="n">
        <v>4171710.49</v>
      </c>
    </row>
    <row r="3551" customFormat="false" ht="15" hidden="false" customHeight="false" outlineLevel="0" collapsed="false">
      <c r="A3551" s="0" t="n">
        <v>38542</v>
      </c>
      <c r="B3551" s="0" t="s">
        <v>4154</v>
      </c>
      <c r="C3551" s="0" t="s">
        <v>589</v>
      </c>
      <c r="D3551" s="0" t="s">
        <v>592</v>
      </c>
      <c r="E3551" s="292" t="n">
        <v>6486842.06</v>
      </c>
    </row>
    <row r="3552" customFormat="false" ht="15" hidden="false" customHeight="false" outlineLevel="0" collapsed="false">
      <c r="A3552" s="0" t="n">
        <v>38543</v>
      </c>
      <c r="B3552" s="0" t="s">
        <v>4155</v>
      </c>
      <c r="C3552" s="0" t="s">
        <v>589</v>
      </c>
      <c r="D3552" s="0" t="s">
        <v>592</v>
      </c>
      <c r="E3552" s="292" t="n">
        <v>1588157.93</v>
      </c>
    </row>
    <row r="3553" customFormat="false" ht="15" hidden="false" customHeight="false" outlineLevel="0" collapsed="false">
      <c r="A3553" s="0" t="n">
        <v>40406</v>
      </c>
      <c r="B3553" s="0" t="s">
        <v>4156</v>
      </c>
      <c r="C3553" s="0" t="s">
        <v>589</v>
      </c>
      <c r="D3553" s="0" t="s">
        <v>592</v>
      </c>
      <c r="E3553" s="292" t="n">
        <v>55894.14</v>
      </c>
    </row>
    <row r="3554" customFormat="false" ht="15" hidden="false" customHeight="false" outlineLevel="0" collapsed="false">
      <c r="A3554" s="0" t="n">
        <v>40789</v>
      </c>
      <c r="B3554" s="0" t="s">
        <v>4157</v>
      </c>
      <c r="C3554" s="0" t="s">
        <v>589</v>
      </c>
      <c r="D3554" s="0" t="s">
        <v>592</v>
      </c>
      <c r="E3554" s="292" t="n">
        <v>8054.92</v>
      </c>
    </row>
    <row r="3555" customFormat="false" ht="15" hidden="false" customHeight="false" outlineLevel="0" collapsed="false">
      <c r="A3555" s="0" t="n">
        <v>40791</v>
      </c>
      <c r="B3555" s="0" t="s">
        <v>4158</v>
      </c>
      <c r="C3555" s="0" t="s">
        <v>589</v>
      </c>
      <c r="D3555" s="0" t="s">
        <v>592</v>
      </c>
      <c r="E3555" s="292" t="n">
        <v>25215.4</v>
      </c>
    </row>
    <row r="3556" customFormat="false" ht="15" hidden="false" customHeight="false" outlineLevel="0" collapsed="false">
      <c r="A3556" s="0" t="n">
        <v>11651</v>
      </c>
      <c r="B3556" s="0" t="s">
        <v>4159</v>
      </c>
      <c r="C3556" s="0" t="s">
        <v>589</v>
      </c>
      <c r="D3556" s="0" t="s">
        <v>592</v>
      </c>
      <c r="E3556" s="292" t="n">
        <v>13790.66</v>
      </c>
    </row>
    <row r="3557" customFormat="false" ht="15" hidden="false" customHeight="false" outlineLevel="0" collapsed="false">
      <c r="A3557" s="0" t="n">
        <v>40435</v>
      </c>
      <c r="B3557" s="0" t="s">
        <v>4160</v>
      </c>
      <c r="C3557" s="0" t="s">
        <v>589</v>
      </c>
      <c r="D3557" s="0" t="s">
        <v>592</v>
      </c>
      <c r="E3557" s="292" t="n">
        <v>871250</v>
      </c>
    </row>
    <row r="3558" customFormat="false" ht="15" hidden="false" customHeight="false" outlineLevel="0" collapsed="false">
      <c r="A3558" s="0" t="n">
        <v>39012</v>
      </c>
      <c r="B3558" s="0" t="s">
        <v>4161</v>
      </c>
      <c r="C3558" s="0" t="s">
        <v>589</v>
      </c>
      <c r="D3558" s="0" t="s">
        <v>592</v>
      </c>
      <c r="E3558" s="292" t="n">
        <v>909028.93</v>
      </c>
    </row>
    <row r="3559" customFormat="false" ht="15" hidden="false" customHeight="false" outlineLevel="0" collapsed="false">
      <c r="A3559" s="0" t="n">
        <v>13617</v>
      </c>
      <c r="B3559" s="0" t="s">
        <v>4162</v>
      </c>
      <c r="C3559" s="0" t="s">
        <v>589</v>
      </c>
      <c r="D3559" s="0" t="s">
        <v>590</v>
      </c>
      <c r="E3559" s="292" t="n">
        <v>92729.68</v>
      </c>
    </row>
    <row r="3560" customFormat="false" ht="15" hidden="false" customHeight="false" outlineLevel="0" collapsed="false">
      <c r="A3560" s="0" t="n">
        <v>35274</v>
      </c>
      <c r="B3560" s="0" t="s">
        <v>4163</v>
      </c>
      <c r="C3560" s="0" t="s">
        <v>636</v>
      </c>
      <c r="D3560" s="0" t="s">
        <v>590</v>
      </c>
      <c r="E3560" s="291" t="n">
        <v>52.14</v>
      </c>
    </row>
    <row r="3561" customFormat="false" ht="15" hidden="false" customHeight="false" outlineLevel="0" collapsed="false">
      <c r="A3561" s="0" t="n">
        <v>35275</v>
      </c>
      <c r="B3561" s="0" t="s">
        <v>4164</v>
      </c>
      <c r="C3561" s="0" t="s">
        <v>636</v>
      </c>
      <c r="D3561" s="0" t="s">
        <v>590</v>
      </c>
      <c r="E3561" s="291" t="n">
        <v>110.67</v>
      </c>
    </row>
    <row r="3562" customFormat="false" ht="15" hidden="false" customHeight="false" outlineLevel="0" collapsed="false">
      <c r="A3562" s="0" t="n">
        <v>35276</v>
      </c>
      <c r="B3562" s="0" t="s">
        <v>4165</v>
      </c>
      <c r="C3562" s="0" t="s">
        <v>636</v>
      </c>
      <c r="D3562" s="0" t="s">
        <v>590</v>
      </c>
      <c r="E3562" s="291" t="n">
        <v>192.57</v>
      </c>
    </row>
    <row r="3563" customFormat="false" ht="15" hidden="false" customHeight="false" outlineLevel="0" collapsed="false">
      <c r="A3563" s="0" t="n">
        <v>38386</v>
      </c>
      <c r="B3563" s="0" t="s">
        <v>4166</v>
      </c>
      <c r="C3563" s="0" t="s">
        <v>589</v>
      </c>
      <c r="D3563" s="0" t="s">
        <v>590</v>
      </c>
      <c r="E3563" s="291" t="n">
        <v>4.76</v>
      </c>
    </row>
    <row r="3564" customFormat="false" ht="15" hidden="false" customHeight="false" outlineLevel="0" collapsed="false">
      <c r="A3564" s="0" t="n">
        <v>11091</v>
      </c>
      <c r="B3564" s="0" t="s">
        <v>4167</v>
      </c>
      <c r="C3564" s="0" t="s">
        <v>589</v>
      </c>
      <c r="D3564" s="0" t="s">
        <v>590</v>
      </c>
      <c r="E3564" s="291" t="n">
        <v>1.91</v>
      </c>
    </row>
    <row r="3565" customFormat="false" ht="15" hidden="false" customHeight="false" outlineLevel="0" collapsed="false">
      <c r="A3565" s="0" t="n">
        <v>37586</v>
      </c>
      <c r="B3565" s="0" t="s">
        <v>4168</v>
      </c>
      <c r="C3565" s="0" t="s">
        <v>2786</v>
      </c>
      <c r="D3565" s="0" t="s">
        <v>592</v>
      </c>
      <c r="E3565" s="291" t="n">
        <v>46.91</v>
      </c>
    </row>
    <row r="3566" customFormat="false" ht="15" hidden="false" customHeight="false" outlineLevel="0" collapsed="false">
      <c r="A3566" s="0" t="n">
        <v>37395</v>
      </c>
      <c r="B3566" s="0" t="s">
        <v>4169</v>
      </c>
      <c r="C3566" s="0" t="s">
        <v>2786</v>
      </c>
      <c r="D3566" s="0" t="s">
        <v>592</v>
      </c>
      <c r="E3566" s="291" t="n">
        <v>40.33</v>
      </c>
    </row>
    <row r="3567" customFormat="false" ht="15" hidden="false" customHeight="false" outlineLevel="0" collapsed="false">
      <c r="A3567" s="0" t="n">
        <v>14147</v>
      </c>
      <c r="B3567" s="0" t="s">
        <v>4170</v>
      </c>
      <c r="C3567" s="0" t="s">
        <v>2786</v>
      </c>
      <c r="D3567" s="0" t="s">
        <v>592</v>
      </c>
      <c r="E3567" s="291" t="n">
        <v>53.5</v>
      </c>
    </row>
    <row r="3568" customFormat="false" ht="15" hidden="false" customHeight="false" outlineLevel="0" collapsed="false">
      <c r="A3568" s="0" t="n">
        <v>37396</v>
      </c>
      <c r="B3568" s="0" t="s">
        <v>4171</v>
      </c>
      <c r="C3568" s="0" t="s">
        <v>2786</v>
      </c>
      <c r="D3568" s="0" t="s">
        <v>592</v>
      </c>
      <c r="E3568" s="291" t="n">
        <v>33</v>
      </c>
    </row>
    <row r="3569" customFormat="false" ht="15" hidden="false" customHeight="false" outlineLevel="0" collapsed="false">
      <c r="A3569" s="0" t="n">
        <v>37397</v>
      </c>
      <c r="B3569" s="0" t="s">
        <v>4172</v>
      </c>
      <c r="C3569" s="0" t="s">
        <v>2786</v>
      </c>
      <c r="D3569" s="0" t="s">
        <v>592</v>
      </c>
      <c r="E3569" s="291" t="n">
        <v>34.57</v>
      </c>
    </row>
    <row r="3570" customFormat="false" ht="15" hidden="false" customHeight="false" outlineLevel="0" collapsed="false">
      <c r="A3570" s="0" t="n">
        <v>43606</v>
      </c>
      <c r="B3570" s="0" t="s">
        <v>4173</v>
      </c>
      <c r="C3570" s="0" t="s">
        <v>589</v>
      </c>
      <c r="D3570" s="0" t="s">
        <v>590</v>
      </c>
      <c r="E3570" s="291" t="n">
        <v>8.06</v>
      </c>
    </row>
    <row r="3571" customFormat="false" ht="15" hidden="false" customHeight="false" outlineLevel="0" collapsed="false">
      <c r="A3571" s="0" t="n">
        <v>444</v>
      </c>
      <c r="B3571" s="0" t="s">
        <v>4174</v>
      </c>
      <c r="C3571" s="0" t="s">
        <v>589</v>
      </c>
      <c r="D3571" s="0" t="s">
        <v>590</v>
      </c>
      <c r="E3571" s="291" t="n">
        <v>33.58</v>
      </c>
    </row>
    <row r="3572" customFormat="false" ht="15" hidden="false" customHeight="false" outlineLevel="0" collapsed="false">
      <c r="A3572" s="0" t="n">
        <v>445</v>
      </c>
      <c r="B3572" s="0" t="s">
        <v>4175</v>
      </c>
      <c r="C3572" s="0" t="s">
        <v>589</v>
      </c>
      <c r="D3572" s="0" t="s">
        <v>590</v>
      </c>
      <c r="E3572" s="291" t="n">
        <v>45.97</v>
      </c>
    </row>
    <row r="3573" customFormat="false" ht="15" hidden="false" customHeight="false" outlineLevel="0" collapsed="false">
      <c r="A3573" s="0" t="n">
        <v>4783</v>
      </c>
      <c r="B3573" s="0" t="s">
        <v>4176</v>
      </c>
      <c r="C3573" s="0" t="s">
        <v>754</v>
      </c>
      <c r="D3573" s="0" t="s">
        <v>597</v>
      </c>
      <c r="E3573" s="291" t="n">
        <v>17.73</v>
      </c>
    </row>
    <row r="3574" customFormat="false" ht="15" hidden="false" customHeight="false" outlineLevel="0" collapsed="false">
      <c r="A3574" s="0" t="n">
        <v>41079</v>
      </c>
      <c r="B3574" s="0" t="s">
        <v>4177</v>
      </c>
      <c r="C3574" s="0" t="s">
        <v>756</v>
      </c>
      <c r="D3574" s="0" t="s">
        <v>590</v>
      </c>
      <c r="E3574" s="292" t="n">
        <v>3128.89</v>
      </c>
    </row>
    <row r="3575" customFormat="false" ht="15" hidden="false" customHeight="false" outlineLevel="0" collapsed="false">
      <c r="A3575" s="0" t="n">
        <v>12874</v>
      </c>
      <c r="B3575" s="0" t="s">
        <v>4178</v>
      </c>
      <c r="C3575" s="0" t="s">
        <v>754</v>
      </c>
      <c r="D3575" s="0" t="s">
        <v>590</v>
      </c>
      <c r="E3575" s="291" t="n">
        <v>17.21</v>
      </c>
    </row>
    <row r="3576" customFormat="false" ht="15" hidden="false" customHeight="false" outlineLevel="0" collapsed="false">
      <c r="A3576" s="0" t="n">
        <v>41082</v>
      </c>
      <c r="B3576" s="0" t="s">
        <v>4179</v>
      </c>
      <c r="C3576" s="0" t="s">
        <v>756</v>
      </c>
      <c r="D3576" s="0" t="s">
        <v>590</v>
      </c>
      <c r="E3576" s="292" t="n">
        <v>3038.35</v>
      </c>
    </row>
    <row r="3577" customFormat="false" ht="15" hidden="false" customHeight="false" outlineLevel="0" collapsed="false">
      <c r="A3577" s="0" t="n">
        <v>4785</v>
      </c>
      <c r="B3577" s="0" t="s">
        <v>4180</v>
      </c>
      <c r="C3577" s="0" t="s">
        <v>754</v>
      </c>
      <c r="D3577" s="0" t="s">
        <v>590</v>
      </c>
      <c r="E3577" s="291" t="n">
        <v>17.73</v>
      </c>
    </row>
    <row r="3578" customFormat="false" ht="15" hidden="false" customHeight="false" outlineLevel="0" collapsed="false">
      <c r="A3578" s="0" t="n">
        <v>41081</v>
      </c>
      <c r="B3578" s="0" t="s">
        <v>4181</v>
      </c>
      <c r="C3578" s="0" t="s">
        <v>756</v>
      </c>
      <c r="D3578" s="0" t="s">
        <v>590</v>
      </c>
      <c r="E3578" s="292" t="n">
        <v>3128.89</v>
      </c>
    </row>
    <row r="3579" customFormat="false" ht="15" hidden="false" customHeight="false" outlineLevel="0" collapsed="false">
      <c r="A3579" s="0" t="n">
        <v>4801</v>
      </c>
      <c r="B3579" s="0" t="s">
        <v>4182</v>
      </c>
      <c r="C3579" s="0" t="s">
        <v>1019</v>
      </c>
      <c r="D3579" s="0" t="s">
        <v>590</v>
      </c>
      <c r="E3579" s="291" t="n">
        <v>82.72</v>
      </c>
    </row>
    <row r="3580" customFormat="false" ht="15" hidden="false" customHeight="false" outlineLevel="0" collapsed="false">
      <c r="A3580" s="0" t="n">
        <v>4794</v>
      </c>
      <c r="B3580" s="0" t="s">
        <v>4183</v>
      </c>
      <c r="C3580" s="0" t="s">
        <v>1019</v>
      </c>
      <c r="D3580" s="0" t="s">
        <v>590</v>
      </c>
      <c r="E3580" s="291" t="n">
        <v>376.76</v>
      </c>
    </row>
    <row r="3581" customFormat="false" ht="15" hidden="false" customHeight="false" outlineLevel="0" collapsed="false">
      <c r="A3581" s="0" t="n">
        <v>4796</v>
      </c>
      <c r="B3581" s="0" t="s">
        <v>4184</v>
      </c>
      <c r="C3581" s="0" t="s">
        <v>1019</v>
      </c>
      <c r="D3581" s="0" t="s">
        <v>590</v>
      </c>
      <c r="E3581" s="291" t="n">
        <v>228.84</v>
      </c>
    </row>
    <row r="3582" customFormat="false" ht="15" hidden="false" customHeight="false" outlineLevel="0" collapsed="false">
      <c r="A3582" s="0" t="n">
        <v>4800</v>
      </c>
      <c r="B3582" s="0" t="s">
        <v>4185</v>
      </c>
      <c r="C3582" s="0" t="s">
        <v>1019</v>
      </c>
      <c r="D3582" s="0" t="s">
        <v>590</v>
      </c>
      <c r="E3582" s="291" t="n">
        <v>62.93</v>
      </c>
    </row>
    <row r="3583" customFormat="false" ht="15" hidden="false" customHeight="false" outlineLevel="0" collapsed="false">
      <c r="A3583" s="0" t="n">
        <v>4795</v>
      </c>
      <c r="B3583" s="0" t="s">
        <v>4186</v>
      </c>
      <c r="C3583" s="0" t="s">
        <v>1019</v>
      </c>
      <c r="D3583" s="0" t="s">
        <v>590</v>
      </c>
      <c r="E3583" s="291" t="n">
        <v>366.76</v>
      </c>
    </row>
    <row r="3584" customFormat="false" ht="15" hidden="false" customHeight="false" outlineLevel="0" collapsed="false">
      <c r="A3584" s="0" t="n">
        <v>39694</v>
      </c>
      <c r="B3584" s="0" t="s">
        <v>4187</v>
      </c>
      <c r="C3584" s="0" t="s">
        <v>1019</v>
      </c>
      <c r="D3584" s="0" t="s">
        <v>590</v>
      </c>
      <c r="E3584" s="291" t="n">
        <v>353.4</v>
      </c>
    </row>
    <row r="3585" customFormat="false" ht="15" hidden="false" customHeight="false" outlineLevel="0" collapsed="false">
      <c r="A3585" s="0" t="n">
        <v>1292</v>
      </c>
      <c r="B3585" s="0" t="s">
        <v>4188</v>
      </c>
      <c r="C3585" s="0" t="s">
        <v>1019</v>
      </c>
      <c r="D3585" s="0" t="s">
        <v>590</v>
      </c>
      <c r="E3585" s="291" t="n">
        <v>56.87</v>
      </c>
    </row>
    <row r="3586" customFormat="false" ht="15" hidden="false" customHeight="false" outlineLevel="0" collapsed="false">
      <c r="A3586" s="0" t="n">
        <v>1287</v>
      </c>
      <c r="B3586" s="0" t="s">
        <v>4189</v>
      </c>
      <c r="C3586" s="0" t="s">
        <v>1019</v>
      </c>
      <c r="D3586" s="0" t="s">
        <v>597</v>
      </c>
      <c r="E3586" s="291" t="n">
        <v>27.9</v>
      </c>
    </row>
    <row r="3587" customFormat="false" ht="15" hidden="false" customHeight="false" outlineLevel="0" collapsed="false">
      <c r="A3587" s="0" t="n">
        <v>1297</v>
      </c>
      <c r="B3587" s="0" t="s">
        <v>4190</v>
      </c>
      <c r="C3587" s="0" t="s">
        <v>1019</v>
      </c>
      <c r="D3587" s="0" t="s">
        <v>590</v>
      </c>
      <c r="E3587" s="291" t="n">
        <v>23.14</v>
      </c>
    </row>
    <row r="3588" customFormat="false" ht="15" hidden="false" customHeight="false" outlineLevel="0" collapsed="false">
      <c r="A3588" s="0" t="n">
        <v>4786</v>
      </c>
      <c r="B3588" s="0" t="s">
        <v>4191</v>
      </c>
      <c r="C3588" s="0" t="s">
        <v>1019</v>
      </c>
      <c r="D3588" s="0" t="s">
        <v>592</v>
      </c>
      <c r="E3588" s="291" t="n">
        <v>93.5</v>
      </c>
    </row>
    <row r="3589" customFormat="false" ht="15" hidden="false" customHeight="false" outlineLevel="0" collapsed="false">
      <c r="A3589" s="0" t="n">
        <v>10840</v>
      </c>
      <c r="B3589" s="0" t="s">
        <v>4192</v>
      </c>
      <c r="C3589" s="0" t="s">
        <v>1019</v>
      </c>
      <c r="D3589" s="0" t="s">
        <v>597</v>
      </c>
      <c r="E3589" s="291" t="n">
        <v>396</v>
      </c>
    </row>
    <row r="3590" customFormat="false" ht="15" hidden="false" customHeight="false" outlineLevel="0" collapsed="false">
      <c r="A3590" s="0" t="n">
        <v>10841</v>
      </c>
      <c r="B3590" s="0" t="s">
        <v>4193</v>
      </c>
      <c r="C3590" s="0" t="s">
        <v>1019</v>
      </c>
      <c r="D3590" s="0" t="s">
        <v>590</v>
      </c>
      <c r="E3590" s="291" t="n">
        <v>298.86</v>
      </c>
    </row>
    <row r="3591" customFormat="false" ht="15" hidden="false" customHeight="false" outlineLevel="0" collapsed="false">
      <c r="A3591" s="0" t="n">
        <v>44540</v>
      </c>
      <c r="B3591" s="0" t="s">
        <v>4194</v>
      </c>
      <c r="C3591" s="0" t="s">
        <v>1019</v>
      </c>
      <c r="D3591" s="0" t="s">
        <v>590</v>
      </c>
      <c r="E3591" s="291" t="n">
        <v>381.88</v>
      </c>
    </row>
    <row r="3592" customFormat="false" ht="15" hidden="false" customHeight="false" outlineLevel="0" collapsed="false">
      <c r="A3592" s="0" t="n">
        <v>10842</v>
      </c>
      <c r="B3592" s="0" t="s">
        <v>4195</v>
      </c>
      <c r="C3592" s="0" t="s">
        <v>1019</v>
      </c>
      <c r="D3592" s="0" t="s">
        <v>590</v>
      </c>
      <c r="E3592" s="291" t="n">
        <v>431.69</v>
      </c>
    </row>
    <row r="3593" customFormat="false" ht="15" hidden="false" customHeight="false" outlineLevel="0" collapsed="false">
      <c r="A3593" s="0" t="n">
        <v>21108</v>
      </c>
      <c r="B3593" s="0" t="s">
        <v>4196</v>
      </c>
      <c r="C3593" s="0" t="s">
        <v>1019</v>
      </c>
      <c r="D3593" s="0" t="s">
        <v>590</v>
      </c>
      <c r="E3593" s="291" t="n">
        <v>75.8</v>
      </c>
    </row>
    <row r="3594" customFormat="false" ht="15" hidden="false" customHeight="false" outlineLevel="0" collapsed="false">
      <c r="A3594" s="0" t="n">
        <v>38180</v>
      </c>
      <c r="B3594" s="0" t="s">
        <v>4197</v>
      </c>
      <c r="C3594" s="0" t="s">
        <v>1019</v>
      </c>
      <c r="D3594" s="0" t="s">
        <v>590</v>
      </c>
      <c r="E3594" s="291" t="n">
        <v>184.25</v>
      </c>
    </row>
    <row r="3595" customFormat="false" ht="15" hidden="false" customHeight="false" outlineLevel="0" collapsed="false">
      <c r="A3595" s="0" t="n">
        <v>40648</v>
      </c>
      <c r="B3595" s="0" t="s">
        <v>4198</v>
      </c>
      <c r="C3595" s="0" t="s">
        <v>1019</v>
      </c>
      <c r="D3595" s="0" t="s">
        <v>592</v>
      </c>
      <c r="E3595" s="291" t="n">
        <v>179.52</v>
      </c>
    </row>
    <row r="3596" customFormat="false" ht="15" hidden="false" customHeight="false" outlineLevel="0" collapsed="false">
      <c r="A3596" s="0" t="n">
        <v>40649</v>
      </c>
      <c r="B3596" s="0" t="s">
        <v>4199</v>
      </c>
      <c r="C3596" s="0" t="s">
        <v>1019</v>
      </c>
      <c r="D3596" s="0" t="s">
        <v>592</v>
      </c>
      <c r="E3596" s="291" t="n">
        <v>104.57</v>
      </c>
    </row>
    <row r="3597" customFormat="false" ht="15" hidden="false" customHeight="false" outlineLevel="0" collapsed="false">
      <c r="A3597" s="0" t="n">
        <v>40650</v>
      </c>
      <c r="B3597" s="0" t="s">
        <v>4200</v>
      </c>
      <c r="C3597" s="0" t="s">
        <v>1019</v>
      </c>
      <c r="D3597" s="0" t="s">
        <v>592</v>
      </c>
      <c r="E3597" s="291" t="n">
        <v>134.64</v>
      </c>
    </row>
    <row r="3598" customFormat="false" ht="15" hidden="false" customHeight="false" outlineLevel="0" collapsed="false">
      <c r="A3598" s="0" t="n">
        <v>40651</v>
      </c>
      <c r="B3598" s="0" t="s">
        <v>4201</v>
      </c>
      <c r="C3598" s="0" t="s">
        <v>1019</v>
      </c>
      <c r="D3598" s="0" t="s">
        <v>592</v>
      </c>
      <c r="E3598" s="291" t="n">
        <v>248.33</v>
      </c>
    </row>
    <row r="3599" customFormat="false" ht="15" hidden="false" customHeight="false" outlineLevel="0" collapsed="false">
      <c r="A3599" s="0" t="n">
        <v>40652</v>
      </c>
      <c r="B3599" s="0" t="s">
        <v>4202</v>
      </c>
      <c r="C3599" s="0" t="s">
        <v>1019</v>
      </c>
      <c r="D3599" s="0" t="s">
        <v>592</v>
      </c>
      <c r="E3599" s="291" t="n">
        <v>133.14</v>
      </c>
    </row>
    <row r="3600" customFormat="false" ht="15" hidden="false" customHeight="false" outlineLevel="0" collapsed="false">
      <c r="A3600" s="0" t="n">
        <v>40647</v>
      </c>
      <c r="B3600" s="0" t="s">
        <v>4203</v>
      </c>
      <c r="C3600" s="0" t="s">
        <v>1019</v>
      </c>
      <c r="D3600" s="0" t="s">
        <v>592</v>
      </c>
      <c r="E3600" s="291" t="n">
        <v>146.6</v>
      </c>
    </row>
    <row r="3601" customFormat="false" ht="15" hidden="false" customHeight="false" outlineLevel="0" collapsed="false">
      <c r="A3601" s="0" t="n">
        <v>40653</v>
      </c>
      <c r="B3601" s="0" t="s">
        <v>4204</v>
      </c>
      <c r="C3601" s="0" t="s">
        <v>1019</v>
      </c>
      <c r="D3601" s="0" t="s">
        <v>592</v>
      </c>
      <c r="E3601" s="291" t="n">
        <v>112.2</v>
      </c>
    </row>
    <row r="3602" customFormat="false" ht="15" hidden="false" customHeight="false" outlineLevel="0" collapsed="false">
      <c r="A3602" s="0" t="n">
        <v>36178</v>
      </c>
      <c r="B3602" s="0" t="s">
        <v>4205</v>
      </c>
      <c r="C3602" s="0" t="s">
        <v>589</v>
      </c>
      <c r="D3602" s="0" t="s">
        <v>590</v>
      </c>
      <c r="E3602" s="291" t="n">
        <v>15.15</v>
      </c>
    </row>
    <row r="3603" customFormat="false" ht="15" hidden="false" customHeight="false" outlineLevel="0" collapsed="false">
      <c r="A3603" s="0" t="n">
        <v>38195</v>
      </c>
      <c r="B3603" s="0" t="s">
        <v>4206</v>
      </c>
      <c r="C3603" s="0" t="s">
        <v>1019</v>
      </c>
      <c r="D3603" s="0" t="s">
        <v>590</v>
      </c>
      <c r="E3603" s="291" t="n">
        <v>89.53</v>
      </c>
    </row>
    <row r="3604" customFormat="false" ht="15" hidden="false" customHeight="false" outlineLevel="0" collapsed="false">
      <c r="A3604" s="0" t="n">
        <v>38181</v>
      </c>
      <c r="B3604" s="0" t="s">
        <v>4207</v>
      </c>
      <c r="C3604" s="0" t="s">
        <v>1019</v>
      </c>
      <c r="D3604" s="0" t="s">
        <v>590</v>
      </c>
      <c r="E3604" s="291" t="n">
        <v>251.52</v>
      </c>
    </row>
    <row r="3605" customFormat="false" ht="15" hidden="false" customHeight="false" outlineLevel="0" collapsed="false">
      <c r="A3605" s="0" t="n">
        <v>38182</v>
      </c>
      <c r="B3605" s="0" t="s">
        <v>4208</v>
      </c>
      <c r="C3605" s="0" t="s">
        <v>1019</v>
      </c>
      <c r="D3605" s="0" t="s">
        <v>590</v>
      </c>
      <c r="E3605" s="291" t="n">
        <v>239.59</v>
      </c>
    </row>
    <row r="3606" customFormat="false" ht="15" hidden="false" customHeight="false" outlineLevel="0" collapsed="false">
      <c r="A3606" s="0" t="n">
        <v>38186</v>
      </c>
      <c r="B3606" s="0" t="s">
        <v>4209</v>
      </c>
      <c r="C3606" s="0" t="s">
        <v>1019</v>
      </c>
      <c r="D3606" s="0" t="s">
        <v>590</v>
      </c>
      <c r="E3606" s="291" t="n">
        <v>622.77</v>
      </c>
    </row>
    <row r="3607" customFormat="false" ht="15" hidden="false" customHeight="false" outlineLevel="0" collapsed="false">
      <c r="A3607" s="0" t="n">
        <v>38185</v>
      </c>
      <c r="B3607" s="0" t="s">
        <v>4210</v>
      </c>
      <c r="C3607" s="0" t="s">
        <v>1019</v>
      </c>
      <c r="D3607" s="0" t="s">
        <v>590</v>
      </c>
      <c r="E3607" s="291" t="n">
        <v>554.48</v>
      </c>
    </row>
    <row r="3608" customFormat="false" ht="15" hidden="false" customHeight="false" outlineLevel="0" collapsed="false">
      <c r="A3608" s="0" t="n">
        <v>40654</v>
      </c>
      <c r="B3608" s="0" t="s">
        <v>4211</v>
      </c>
      <c r="C3608" s="0" t="s">
        <v>1019</v>
      </c>
      <c r="D3608" s="0" t="s">
        <v>592</v>
      </c>
      <c r="E3608" s="291" t="n">
        <v>174.28</v>
      </c>
    </row>
    <row r="3609" customFormat="false" ht="15" hidden="false" customHeight="false" outlineLevel="0" collapsed="false">
      <c r="A3609" s="0" t="n">
        <v>44541</v>
      </c>
      <c r="B3609" s="0" t="s">
        <v>4212</v>
      </c>
      <c r="C3609" s="0" t="s">
        <v>1019</v>
      </c>
      <c r="D3609" s="0" t="s">
        <v>590</v>
      </c>
      <c r="E3609" s="291" t="n">
        <v>315.47</v>
      </c>
    </row>
    <row r="3610" customFormat="false" ht="15" hidden="false" customHeight="false" outlineLevel="0" collapsed="false">
      <c r="A3610" s="0" t="n">
        <v>4822</v>
      </c>
      <c r="B3610" s="0" t="s">
        <v>4213</v>
      </c>
      <c r="C3610" s="0" t="s">
        <v>1019</v>
      </c>
      <c r="D3610" s="0" t="s">
        <v>590</v>
      </c>
      <c r="E3610" s="291" t="n">
        <v>432.39</v>
      </c>
    </row>
    <row r="3611" customFormat="false" ht="15" hidden="false" customHeight="false" outlineLevel="0" collapsed="false">
      <c r="A3611" s="0" t="n">
        <v>4818</v>
      </c>
      <c r="B3611" s="0" t="s">
        <v>4214</v>
      </c>
      <c r="C3611" s="0" t="s">
        <v>1019</v>
      </c>
      <c r="D3611" s="0" t="s">
        <v>597</v>
      </c>
      <c r="E3611" s="291" t="n">
        <v>444.44</v>
      </c>
    </row>
    <row r="3612" customFormat="false" ht="15" hidden="false" customHeight="false" outlineLevel="0" collapsed="false">
      <c r="A3612" s="0" t="n">
        <v>39567</v>
      </c>
      <c r="B3612" s="0" t="s">
        <v>4215</v>
      </c>
      <c r="C3612" s="0" t="s">
        <v>1019</v>
      </c>
      <c r="D3612" s="0" t="s">
        <v>590</v>
      </c>
      <c r="E3612" s="291" t="n">
        <v>44.87</v>
      </c>
    </row>
    <row r="3613" customFormat="false" ht="15" hidden="false" customHeight="false" outlineLevel="0" collapsed="false">
      <c r="A3613" s="0" t="n">
        <v>39566</v>
      </c>
      <c r="B3613" s="0" t="s">
        <v>4216</v>
      </c>
      <c r="C3613" s="0" t="s">
        <v>1019</v>
      </c>
      <c r="D3613" s="0" t="s">
        <v>590</v>
      </c>
      <c r="E3613" s="291" t="n">
        <v>47.49</v>
      </c>
    </row>
    <row r="3614" customFormat="false" ht="15" hidden="false" customHeight="false" outlineLevel="0" collapsed="false">
      <c r="A3614" s="0" t="n">
        <v>39416</v>
      </c>
      <c r="B3614" s="0" t="s">
        <v>4217</v>
      </c>
      <c r="C3614" s="0" t="s">
        <v>1019</v>
      </c>
      <c r="D3614" s="0" t="s">
        <v>590</v>
      </c>
      <c r="E3614" s="291" t="n">
        <v>28.94</v>
      </c>
    </row>
    <row r="3615" customFormat="false" ht="15" hidden="false" customHeight="false" outlineLevel="0" collapsed="false">
      <c r="A3615" s="0" t="n">
        <v>39417</v>
      </c>
      <c r="B3615" s="0" t="s">
        <v>4218</v>
      </c>
      <c r="C3615" s="0" t="s">
        <v>1019</v>
      </c>
      <c r="D3615" s="0" t="s">
        <v>590</v>
      </c>
      <c r="E3615" s="291" t="n">
        <v>28.23</v>
      </c>
    </row>
    <row r="3616" customFormat="false" ht="15" hidden="false" customHeight="false" outlineLevel="0" collapsed="false">
      <c r="A3616" s="0" t="n">
        <v>43742</v>
      </c>
      <c r="B3616" s="0" t="s">
        <v>4219</v>
      </c>
      <c r="C3616" s="0" t="s">
        <v>1019</v>
      </c>
      <c r="D3616" s="0" t="s">
        <v>590</v>
      </c>
      <c r="E3616" s="291" t="n">
        <v>30.45</v>
      </c>
    </row>
    <row r="3617" customFormat="false" ht="15" hidden="false" customHeight="false" outlineLevel="0" collapsed="false">
      <c r="A3617" s="0" t="n">
        <v>39414</v>
      </c>
      <c r="B3617" s="0" t="s">
        <v>4220</v>
      </c>
      <c r="C3617" s="0" t="s">
        <v>1019</v>
      </c>
      <c r="D3617" s="0" t="s">
        <v>590</v>
      </c>
      <c r="E3617" s="291" t="n">
        <v>27.41</v>
      </c>
    </row>
    <row r="3618" customFormat="false" ht="15" hidden="false" customHeight="false" outlineLevel="0" collapsed="false">
      <c r="A3618" s="0" t="n">
        <v>39415</v>
      </c>
      <c r="B3618" s="0" t="s">
        <v>4221</v>
      </c>
      <c r="C3618" s="0" t="s">
        <v>1019</v>
      </c>
      <c r="D3618" s="0" t="s">
        <v>590</v>
      </c>
      <c r="E3618" s="291" t="n">
        <v>23.63</v>
      </c>
    </row>
    <row r="3619" customFormat="false" ht="15" hidden="false" customHeight="false" outlineLevel="0" collapsed="false">
      <c r="A3619" s="0" t="n">
        <v>43740</v>
      </c>
      <c r="B3619" s="0" t="s">
        <v>4222</v>
      </c>
      <c r="C3619" s="0" t="s">
        <v>1019</v>
      </c>
      <c r="D3619" s="0" t="s">
        <v>590</v>
      </c>
      <c r="E3619" s="291" t="n">
        <v>28.86</v>
      </c>
    </row>
    <row r="3620" customFormat="false" ht="15" hidden="false" customHeight="false" outlineLevel="0" collapsed="false">
      <c r="A3620" s="0" t="n">
        <v>39412</v>
      </c>
      <c r="B3620" s="0" t="s">
        <v>4223</v>
      </c>
      <c r="C3620" s="0" t="s">
        <v>1019</v>
      </c>
      <c r="D3620" s="0" t="s">
        <v>597</v>
      </c>
      <c r="E3620" s="291" t="n">
        <v>19.79</v>
      </c>
    </row>
    <row r="3621" customFormat="false" ht="15" hidden="false" customHeight="false" outlineLevel="0" collapsed="false">
      <c r="A3621" s="0" t="n">
        <v>39413</v>
      </c>
      <c r="B3621" s="0" t="s">
        <v>4224</v>
      </c>
      <c r="C3621" s="0" t="s">
        <v>1019</v>
      </c>
      <c r="D3621" s="0" t="s">
        <v>590</v>
      </c>
      <c r="E3621" s="291" t="n">
        <v>21.4</v>
      </c>
    </row>
    <row r="3622" customFormat="false" ht="15" hidden="false" customHeight="false" outlineLevel="0" collapsed="false">
      <c r="A3622" s="0" t="n">
        <v>43741</v>
      </c>
      <c r="B3622" s="0" t="s">
        <v>4225</v>
      </c>
      <c r="C3622" s="0" t="s">
        <v>1019</v>
      </c>
      <c r="D3622" s="0" t="s">
        <v>590</v>
      </c>
      <c r="E3622" s="291" t="n">
        <v>22.81</v>
      </c>
    </row>
    <row r="3623" customFormat="false" ht="15" hidden="false" customHeight="false" outlineLevel="0" collapsed="false">
      <c r="A3623" s="0" t="n">
        <v>11062</v>
      </c>
      <c r="B3623" s="0" t="s">
        <v>4226</v>
      </c>
      <c r="C3623" s="0" t="s">
        <v>1019</v>
      </c>
      <c r="D3623" s="0" t="s">
        <v>590</v>
      </c>
      <c r="E3623" s="291" t="n">
        <v>73.59</v>
      </c>
    </row>
    <row r="3624" customFormat="false" ht="15" hidden="false" customHeight="false" outlineLevel="0" collapsed="false">
      <c r="A3624" s="0" t="n">
        <v>11063</v>
      </c>
      <c r="B3624" s="0" t="s">
        <v>4227</v>
      </c>
      <c r="C3624" s="0" t="s">
        <v>1019</v>
      </c>
      <c r="D3624" s="0" t="s">
        <v>590</v>
      </c>
      <c r="E3624" s="291" t="n">
        <v>45.04</v>
      </c>
    </row>
    <row r="3625" customFormat="false" ht="15" hidden="false" customHeight="false" outlineLevel="0" collapsed="false">
      <c r="A3625" s="0" t="n">
        <v>13521</v>
      </c>
      <c r="B3625" s="0" t="s">
        <v>4228</v>
      </c>
      <c r="C3625" s="0" t="s">
        <v>589</v>
      </c>
      <c r="D3625" s="0" t="s">
        <v>590</v>
      </c>
      <c r="E3625" s="291" t="n">
        <v>99</v>
      </c>
    </row>
    <row r="3626" customFormat="false" ht="15" hidden="false" customHeight="false" outlineLevel="0" collapsed="false">
      <c r="A3626" s="0" t="n">
        <v>10851</v>
      </c>
      <c r="B3626" s="0" t="s">
        <v>4229</v>
      </c>
      <c r="C3626" s="0" t="s">
        <v>589</v>
      </c>
      <c r="D3626" s="0" t="s">
        <v>592</v>
      </c>
      <c r="E3626" s="291" t="n">
        <v>70.83</v>
      </c>
    </row>
    <row r="3627" customFormat="false" ht="15" hidden="false" customHeight="false" outlineLevel="0" collapsed="false">
      <c r="A3627" s="0" t="n">
        <v>39515</v>
      </c>
      <c r="B3627" s="0" t="s">
        <v>4230</v>
      </c>
      <c r="C3627" s="0" t="s">
        <v>589</v>
      </c>
      <c r="D3627" s="0" t="s">
        <v>592</v>
      </c>
      <c r="E3627" s="291" t="n">
        <v>56.81</v>
      </c>
    </row>
    <row r="3628" customFormat="false" ht="15" hidden="false" customHeight="false" outlineLevel="0" collapsed="false">
      <c r="A3628" s="0" t="n">
        <v>39516</v>
      </c>
      <c r="B3628" s="0" t="s">
        <v>4231</v>
      </c>
      <c r="C3628" s="0" t="s">
        <v>589</v>
      </c>
      <c r="D3628" s="0" t="s">
        <v>592</v>
      </c>
      <c r="E3628" s="291" t="n">
        <v>47.9</v>
      </c>
    </row>
    <row r="3629" customFormat="false" ht="15" hidden="false" customHeight="false" outlineLevel="0" collapsed="false">
      <c r="A3629" s="0" t="n">
        <v>39514</v>
      </c>
      <c r="B3629" s="0" t="s">
        <v>4232</v>
      </c>
      <c r="C3629" s="0" t="s">
        <v>589</v>
      </c>
      <c r="D3629" s="0" t="s">
        <v>592</v>
      </c>
      <c r="E3629" s="291" t="n">
        <v>29.8</v>
      </c>
    </row>
    <row r="3630" customFormat="false" ht="15" hidden="false" customHeight="false" outlineLevel="0" collapsed="false">
      <c r="A3630" s="0" t="n">
        <v>4812</v>
      </c>
      <c r="B3630" s="0" t="s">
        <v>4233</v>
      </c>
      <c r="C3630" s="0" t="s">
        <v>1019</v>
      </c>
      <c r="D3630" s="0" t="s">
        <v>590</v>
      </c>
      <c r="E3630" s="291" t="n">
        <v>11.87</v>
      </c>
    </row>
    <row r="3631" customFormat="false" ht="15" hidden="false" customHeight="false" outlineLevel="0" collapsed="false">
      <c r="A3631" s="0" t="n">
        <v>10849</v>
      </c>
      <c r="B3631" s="0" t="s">
        <v>4234</v>
      </c>
      <c r="C3631" s="0" t="s">
        <v>589</v>
      </c>
      <c r="D3631" s="0" t="s">
        <v>590</v>
      </c>
      <c r="E3631" s="292" t="n">
        <v>1440.01</v>
      </c>
    </row>
    <row r="3632" customFormat="false" ht="15" hidden="false" customHeight="false" outlineLevel="0" collapsed="false">
      <c r="A3632" s="0" t="n">
        <v>10848</v>
      </c>
      <c r="B3632" s="0" t="s">
        <v>4235</v>
      </c>
      <c r="C3632" s="0" t="s">
        <v>589</v>
      </c>
      <c r="D3632" s="0" t="s">
        <v>590</v>
      </c>
      <c r="E3632" s="291" t="n">
        <v>904.5</v>
      </c>
    </row>
    <row r="3633" customFormat="false" ht="15" hidden="false" customHeight="false" outlineLevel="0" collapsed="false">
      <c r="A3633" s="0" t="n">
        <v>4813</v>
      </c>
      <c r="B3633" s="0" t="s">
        <v>4236</v>
      </c>
      <c r="C3633" s="0" t="s">
        <v>1019</v>
      </c>
      <c r="D3633" s="0" t="s">
        <v>597</v>
      </c>
      <c r="E3633" s="291" t="n">
        <v>300</v>
      </c>
    </row>
    <row r="3634" customFormat="false" ht="15" hidden="false" customHeight="false" outlineLevel="0" collapsed="false">
      <c r="A3634" s="0" t="n">
        <v>37560</v>
      </c>
      <c r="B3634" s="0" t="s">
        <v>4237</v>
      </c>
      <c r="C3634" s="0" t="s">
        <v>589</v>
      </c>
      <c r="D3634" s="0" t="s">
        <v>590</v>
      </c>
      <c r="E3634" s="291" t="n">
        <v>59.06</v>
      </c>
    </row>
    <row r="3635" customFormat="false" ht="15" hidden="false" customHeight="false" outlineLevel="0" collapsed="false">
      <c r="A3635" s="0" t="n">
        <v>37557</v>
      </c>
      <c r="B3635" s="0" t="s">
        <v>4238</v>
      </c>
      <c r="C3635" s="0" t="s">
        <v>589</v>
      </c>
      <c r="D3635" s="0" t="s">
        <v>590</v>
      </c>
      <c r="E3635" s="291" t="n">
        <v>17.93</v>
      </c>
    </row>
    <row r="3636" customFormat="false" ht="15" hidden="false" customHeight="false" outlineLevel="0" collapsed="false">
      <c r="A3636" s="0" t="n">
        <v>37556</v>
      </c>
      <c r="B3636" s="0" t="s">
        <v>4239</v>
      </c>
      <c r="C3636" s="0" t="s">
        <v>589</v>
      </c>
      <c r="D3636" s="0" t="s">
        <v>590</v>
      </c>
      <c r="E3636" s="291" t="n">
        <v>34.7</v>
      </c>
    </row>
    <row r="3637" customFormat="false" ht="15" hidden="false" customHeight="false" outlineLevel="0" collapsed="false">
      <c r="A3637" s="0" t="n">
        <v>37559</v>
      </c>
      <c r="B3637" s="0" t="s">
        <v>4240</v>
      </c>
      <c r="C3637" s="0" t="s">
        <v>589</v>
      </c>
      <c r="D3637" s="0" t="s">
        <v>590</v>
      </c>
      <c r="E3637" s="291" t="n">
        <v>42.56</v>
      </c>
    </row>
    <row r="3638" customFormat="false" ht="15" hidden="false" customHeight="false" outlineLevel="0" collapsed="false">
      <c r="A3638" s="0" t="n">
        <v>37539</v>
      </c>
      <c r="B3638" s="0" t="s">
        <v>4241</v>
      </c>
      <c r="C3638" s="0" t="s">
        <v>589</v>
      </c>
      <c r="D3638" s="0" t="s">
        <v>597</v>
      </c>
      <c r="E3638" s="291" t="n">
        <v>30</v>
      </c>
    </row>
    <row r="3639" customFormat="false" ht="15" hidden="false" customHeight="false" outlineLevel="0" collapsed="false">
      <c r="A3639" s="0" t="n">
        <v>37558</v>
      </c>
      <c r="B3639" s="0" t="s">
        <v>4242</v>
      </c>
      <c r="C3639" s="0" t="s">
        <v>589</v>
      </c>
      <c r="D3639" s="0" t="s">
        <v>590</v>
      </c>
      <c r="E3639" s="291" t="n">
        <v>55.93</v>
      </c>
    </row>
    <row r="3640" customFormat="false" ht="15" hidden="false" customHeight="false" outlineLevel="0" collapsed="false">
      <c r="A3640" s="0" t="n">
        <v>34723</v>
      </c>
      <c r="B3640" s="0" t="s">
        <v>4243</v>
      </c>
      <c r="C3640" s="0" t="s">
        <v>1019</v>
      </c>
      <c r="D3640" s="0" t="s">
        <v>590</v>
      </c>
      <c r="E3640" s="291" t="n">
        <v>693</v>
      </c>
    </row>
    <row r="3641" customFormat="false" ht="15" hidden="false" customHeight="false" outlineLevel="0" collapsed="false">
      <c r="A3641" s="0" t="n">
        <v>34721</v>
      </c>
      <c r="B3641" s="0" t="s">
        <v>4244</v>
      </c>
      <c r="C3641" s="0" t="s">
        <v>1019</v>
      </c>
      <c r="D3641" s="0" t="s">
        <v>590</v>
      </c>
      <c r="E3641" s="291" t="n">
        <v>864</v>
      </c>
    </row>
    <row r="3642" customFormat="false" ht="15" hidden="false" customHeight="false" outlineLevel="0" collapsed="false">
      <c r="A3642" s="0" t="n">
        <v>4309</v>
      </c>
      <c r="B3642" s="0" t="s">
        <v>4245</v>
      </c>
      <c r="C3642" s="0" t="s">
        <v>589</v>
      </c>
      <c r="D3642" s="0" t="s">
        <v>590</v>
      </c>
      <c r="E3642" s="291" t="n">
        <v>8.59</v>
      </c>
    </row>
    <row r="3643" customFormat="false" ht="15" hidden="false" customHeight="false" outlineLevel="0" collapsed="false">
      <c r="A3643" s="0" t="n">
        <v>4307</v>
      </c>
      <c r="B3643" s="0" t="s">
        <v>4246</v>
      </c>
      <c r="C3643" s="0" t="s">
        <v>589</v>
      </c>
      <c r="D3643" s="0" t="s">
        <v>590</v>
      </c>
      <c r="E3643" s="291" t="n">
        <v>14.7</v>
      </c>
    </row>
    <row r="3644" customFormat="false" ht="15" hidden="false" customHeight="false" outlineLevel="0" collapsed="false">
      <c r="A3644" s="0" t="n">
        <v>10850</v>
      </c>
      <c r="B3644" s="0" t="s">
        <v>4247</v>
      </c>
      <c r="C3644" s="0" t="s">
        <v>589</v>
      </c>
      <c r="D3644" s="0" t="s">
        <v>590</v>
      </c>
      <c r="E3644" s="291" t="n">
        <v>45</v>
      </c>
    </row>
    <row r="3645" customFormat="false" ht="15" hidden="false" customHeight="false" outlineLevel="0" collapsed="false">
      <c r="A3645" s="0" t="n">
        <v>42438</v>
      </c>
      <c r="B3645" s="0" t="s">
        <v>4248</v>
      </c>
      <c r="C3645" s="0" t="s">
        <v>589</v>
      </c>
      <c r="D3645" s="0" t="s">
        <v>592</v>
      </c>
      <c r="E3645" s="292" t="n">
        <v>2072.34</v>
      </c>
    </row>
    <row r="3646" customFormat="false" ht="15" hidden="false" customHeight="false" outlineLevel="0" collapsed="false">
      <c r="A3646" s="0" t="n">
        <v>4792</v>
      </c>
      <c r="B3646" s="0" t="s">
        <v>4249</v>
      </c>
      <c r="C3646" s="0" t="s">
        <v>1019</v>
      </c>
      <c r="D3646" s="0" t="s">
        <v>590</v>
      </c>
      <c r="E3646" s="291" t="n">
        <v>176.87</v>
      </c>
    </row>
    <row r="3647" customFormat="false" ht="15" hidden="false" customHeight="false" outlineLevel="0" collapsed="false">
      <c r="A3647" s="0" t="n">
        <v>4790</v>
      </c>
      <c r="B3647" s="0" t="s">
        <v>4250</v>
      </c>
      <c r="C3647" s="0" t="s">
        <v>1019</v>
      </c>
      <c r="D3647" s="0" t="s">
        <v>597</v>
      </c>
      <c r="E3647" s="291" t="n">
        <v>106.34</v>
      </c>
    </row>
    <row r="3648" customFormat="false" ht="15" hidden="false" customHeight="false" outlineLevel="0" collapsed="false">
      <c r="A3648" s="0" t="n">
        <v>40671</v>
      </c>
      <c r="B3648" s="0" t="s">
        <v>4251</v>
      </c>
      <c r="C3648" s="0" t="s">
        <v>1019</v>
      </c>
      <c r="D3648" s="0" t="s">
        <v>590</v>
      </c>
      <c r="E3648" s="291" t="n">
        <v>99.45</v>
      </c>
    </row>
    <row r="3649" customFormat="false" ht="15" hidden="false" customHeight="false" outlineLevel="0" collapsed="false">
      <c r="A3649" s="0" t="n">
        <v>7552</v>
      </c>
      <c r="B3649" s="0" t="s">
        <v>4252</v>
      </c>
      <c r="C3649" s="0" t="s">
        <v>589</v>
      </c>
      <c r="D3649" s="0" t="s">
        <v>590</v>
      </c>
      <c r="E3649" s="291" t="n">
        <v>26.17</v>
      </c>
    </row>
    <row r="3650" customFormat="false" ht="15" hidden="false" customHeight="false" outlineLevel="0" collapsed="false">
      <c r="A3650" s="0" t="n">
        <v>4893</v>
      </c>
      <c r="B3650" s="0" t="s">
        <v>4253</v>
      </c>
      <c r="C3650" s="0" t="s">
        <v>589</v>
      </c>
      <c r="D3650" s="0" t="s">
        <v>592</v>
      </c>
      <c r="E3650" s="291" t="n">
        <v>14.78</v>
      </c>
    </row>
    <row r="3651" customFormat="false" ht="15" hidden="false" customHeight="false" outlineLevel="0" collapsed="false">
      <c r="A3651" s="0" t="n">
        <v>4894</v>
      </c>
      <c r="B3651" s="0" t="s">
        <v>4254</v>
      </c>
      <c r="C3651" s="0" t="s">
        <v>589</v>
      </c>
      <c r="D3651" s="0" t="s">
        <v>592</v>
      </c>
      <c r="E3651" s="291" t="n">
        <v>12.68</v>
      </c>
    </row>
    <row r="3652" customFormat="false" ht="15" hidden="false" customHeight="false" outlineLevel="0" collapsed="false">
      <c r="A3652" s="0" t="n">
        <v>4888</v>
      </c>
      <c r="B3652" s="0" t="s">
        <v>4255</v>
      </c>
      <c r="C3652" s="0" t="s">
        <v>589</v>
      </c>
      <c r="D3652" s="0" t="s">
        <v>592</v>
      </c>
      <c r="E3652" s="291" t="n">
        <v>4.32</v>
      </c>
    </row>
    <row r="3653" customFormat="false" ht="15" hidden="false" customHeight="false" outlineLevel="0" collapsed="false">
      <c r="A3653" s="0" t="n">
        <v>4890</v>
      </c>
      <c r="B3653" s="0" t="s">
        <v>4256</v>
      </c>
      <c r="C3653" s="0" t="s">
        <v>589</v>
      </c>
      <c r="D3653" s="0" t="s">
        <v>592</v>
      </c>
      <c r="E3653" s="291" t="n">
        <v>8.11</v>
      </c>
    </row>
    <row r="3654" customFormat="false" ht="15" hidden="false" customHeight="false" outlineLevel="0" collapsed="false">
      <c r="A3654" s="0" t="n">
        <v>12411</v>
      </c>
      <c r="B3654" s="0" t="s">
        <v>4257</v>
      </c>
      <c r="C3654" s="0" t="s">
        <v>589</v>
      </c>
      <c r="D3654" s="0" t="s">
        <v>592</v>
      </c>
      <c r="E3654" s="291" t="n">
        <v>43.71</v>
      </c>
    </row>
    <row r="3655" customFormat="false" ht="15" hidden="false" customHeight="false" outlineLevel="0" collapsed="false">
      <c r="A3655" s="0" t="n">
        <v>4891</v>
      </c>
      <c r="B3655" s="0" t="s">
        <v>4258</v>
      </c>
      <c r="C3655" s="0" t="s">
        <v>589</v>
      </c>
      <c r="D3655" s="0" t="s">
        <v>592</v>
      </c>
      <c r="E3655" s="291" t="n">
        <v>21.85</v>
      </c>
    </row>
    <row r="3656" customFormat="false" ht="15" hidden="false" customHeight="false" outlineLevel="0" collapsed="false">
      <c r="A3656" s="0" t="n">
        <v>4889</v>
      </c>
      <c r="B3656" s="0" t="s">
        <v>4259</v>
      </c>
      <c r="C3656" s="0" t="s">
        <v>589</v>
      </c>
      <c r="D3656" s="0" t="s">
        <v>592</v>
      </c>
      <c r="E3656" s="291" t="n">
        <v>5.84</v>
      </c>
    </row>
    <row r="3657" customFormat="false" ht="15" hidden="false" customHeight="false" outlineLevel="0" collapsed="false">
      <c r="A3657" s="0" t="n">
        <v>4892</v>
      </c>
      <c r="B3657" s="0" t="s">
        <v>4260</v>
      </c>
      <c r="C3657" s="0" t="s">
        <v>589</v>
      </c>
      <c r="D3657" s="0" t="s">
        <v>592</v>
      </c>
      <c r="E3657" s="291" t="n">
        <v>61.2</v>
      </c>
    </row>
    <row r="3658" customFormat="false" ht="15" hidden="false" customHeight="false" outlineLevel="0" collapsed="false">
      <c r="A3658" s="0" t="n">
        <v>12412</v>
      </c>
      <c r="B3658" s="0" t="s">
        <v>4261</v>
      </c>
      <c r="C3658" s="0" t="s">
        <v>589</v>
      </c>
      <c r="D3658" s="0" t="s">
        <v>592</v>
      </c>
      <c r="E3658" s="291" t="n">
        <v>113.74</v>
      </c>
    </row>
    <row r="3659" customFormat="false" ht="15" hidden="false" customHeight="false" outlineLevel="0" collapsed="false">
      <c r="A3659" s="0" t="n">
        <v>11073</v>
      </c>
      <c r="B3659" s="0" t="s">
        <v>4262</v>
      </c>
      <c r="C3659" s="0" t="s">
        <v>589</v>
      </c>
      <c r="D3659" s="0" t="s">
        <v>590</v>
      </c>
      <c r="E3659" s="291" t="n">
        <v>6.84</v>
      </c>
    </row>
    <row r="3660" customFormat="false" ht="15" hidden="false" customHeight="false" outlineLevel="0" collapsed="false">
      <c r="A3660" s="0" t="n">
        <v>11071</v>
      </c>
      <c r="B3660" s="0" t="s">
        <v>4263</v>
      </c>
      <c r="C3660" s="0" t="s">
        <v>589</v>
      </c>
      <c r="D3660" s="0" t="s">
        <v>590</v>
      </c>
      <c r="E3660" s="291" t="n">
        <v>11.08</v>
      </c>
    </row>
    <row r="3661" customFormat="false" ht="15" hidden="false" customHeight="false" outlineLevel="0" collapsed="false">
      <c r="A3661" s="0" t="n">
        <v>11072</v>
      </c>
      <c r="B3661" s="0" t="s">
        <v>4264</v>
      </c>
      <c r="C3661" s="0" t="s">
        <v>589</v>
      </c>
      <c r="D3661" s="0" t="s">
        <v>590</v>
      </c>
      <c r="E3661" s="291" t="n">
        <v>3.87</v>
      </c>
    </row>
    <row r="3662" customFormat="false" ht="15" hidden="false" customHeight="false" outlineLevel="0" collapsed="false">
      <c r="A3662" s="0" t="n">
        <v>4895</v>
      </c>
      <c r="B3662" s="0" t="s">
        <v>4265</v>
      </c>
      <c r="C3662" s="0" t="s">
        <v>589</v>
      </c>
      <c r="D3662" s="0" t="s">
        <v>590</v>
      </c>
      <c r="E3662" s="291" t="n">
        <v>0.85</v>
      </c>
    </row>
    <row r="3663" customFormat="false" ht="15" hidden="false" customHeight="false" outlineLevel="0" collapsed="false">
      <c r="A3663" s="0" t="n">
        <v>4907</v>
      </c>
      <c r="B3663" s="0" t="s">
        <v>4266</v>
      </c>
      <c r="C3663" s="0" t="s">
        <v>589</v>
      </c>
      <c r="D3663" s="0" t="s">
        <v>592</v>
      </c>
      <c r="E3663" s="291" t="n">
        <v>40.21</v>
      </c>
    </row>
    <row r="3664" customFormat="false" ht="15" hidden="false" customHeight="false" outlineLevel="0" collapsed="false">
      <c r="A3664" s="0" t="n">
        <v>4902</v>
      </c>
      <c r="B3664" s="0" t="s">
        <v>4267</v>
      </c>
      <c r="C3664" s="0" t="s">
        <v>589</v>
      </c>
      <c r="D3664" s="0" t="s">
        <v>592</v>
      </c>
      <c r="E3664" s="291" t="n">
        <v>91</v>
      </c>
    </row>
    <row r="3665" customFormat="false" ht="15" hidden="false" customHeight="false" outlineLevel="0" collapsed="false">
      <c r="A3665" s="0" t="n">
        <v>4908</v>
      </c>
      <c r="B3665" s="0" t="s">
        <v>4268</v>
      </c>
      <c r="C3665" s="0" t="s">
        <v>589</v>
      </c>
      <c r="D3665" s="0" t="s">
        <v>592</v>
      </c>
      <c r="E3665" s="291" t="n">
        <v>184.79</v>
      </c>
    </row>
    <row r="3666" customFormat="false" ht="15" hidden="false" customHeight="false" outlineLevel="0" collapsed="false">
      <c r="A3666" s="0" t="n">
        <v>4909</v>
      </c>
      <c r="B3666" s="0" t="s">
        <v>4269</v>
      </c>
      <c r="C3666" s="0" t="s">
        <v>589</v>
      </c>
      <c r="D3666" s="0" t="s">
        <v>592</v>
      </c>
      <c r="E3666" s="291" t="n">
        <v>356.87</v>
      </c>
    </row>
    <row r="3667" customFormat="false" ht="15" hidden="false" customHeight="false" outlineLevel="0" collapsed="false">
      <c r="A3667" s="0" t="n">
        <v>4903</v>
      </c>
      <c r="B3667" s="0" t="s">
        <v>4270</v>
      </c>
      <c r="C3667" s="0" t="s">
        <v>589</v>
      </c>
      <c r="D3667" s="0" t="s">
        <v>592</v>
      </c>
      <c r="E3667" s="292" t="n">
        <v>1049.33</v>
      </c>
    </row>
    <row r="3668" customFormat="false" ht="15" hidden="false" customHeight="false" outlineLevel="0" collapsed="false">
      <c r="A3668" s="0" t="n">
        <v>4897</v>
      </c>
      <c r="B3668" s="0" t="s">
        <v>4271</v>
      </c>
      <c r="C3668" s="0" t="s">
        <v>589</v>
      </c>
      <c r="D3668" s="0" t="s">
        <v>590</v>
      </c>
      <c r="E3668" s="291" t="n">
        <v>3.61</v>
      </c>
    </row>
    <row r="3669" customFormat="false" ht="15" hidden="false" customHeight="false" outlineLevel="0" collapsed="false">
      <c r="A3669" s="0" t="n">
        <v>4896</v>
      </c>
      <c r="B3669" s="0" t="s">
        <v>4272</v>
      </c>
      <c r="C3669" s="0" t="s">
        <v>589</v>
      </c>
      <c r="D3669" s="0" t="s">
        <v>590</v>
      </c>
      <c r="E3669" s="291" t="n">
        <v>1.29</v>
      </c>
    </row>
    <row r="3670" customFormat="false" ht="15" hidden="false" customHeight="false" outlineLevel="0" collapsed="false">
      <c r="A3670" s="0" t="n">
        <v>4900</v>
      </c>
      <c r="B3670" s="0" t="s">
        <v>4273</v>
      </c>
      <c r="C3670" s="0" t="s">
        <v>589</v>
      </c>
      <c r="D3670" s="0" t="s">
        <v>590</v>
      </c>
      <c r="E3670" s="291" t="n">
        <v>10.76</v>
      </c>
    </row>
    <row r="3671" customFormat="false" ht="15" hidden="false" customHeight="false" outlineLevel="0" collapsed="false">
      <c r="A3671" s="0" t="n">
        <v>4898</v>
      </c>
      <c r="B3671" s="0" t="s">
        <v>4274</v>
      </c>
      <c r="C3671" s="0" t="s">
        <v>589</v>
      </c>
      <c r="D3671" s="0" t="s">
        <v>590</v>
      </c>
      <c r="E3671" s="291" t="n">
        <v>4.02</v>
      </c>
    </row>
    <row r="3672" customFormat="false" ht="15" hidden="false" customHeight="false" outlineLevel="0" collapsed="false">
      <c r="A3672" s="0" t="n">
        <v>4899</v>
      </c>
      <c r="B3672" s="0" t="s">
        <v>4275</v>
      </c>
      <c r="C3672" s="0" t="s">
        <v>589</v>
      </c>
      <c r="D3672" s="0" t="s">
        <v>590</v>
      </c>
      <c r="E3672" s="291" t="n">
        <v>14.76</v>
      </c>
    </row>
    <row r="3673" customFormat="false" ht="15" hidden="false" customHeight="false" outlineLevel="0" collapsed="false">
      <c r="A3673" s="0" t="n">
        <v>11096</v>
      </c>
      <c r="B3673" s="0" t="s">
        <v>4276</v>
      </c>
      <c r="C3673" s="0" t="s">
        <v>640</v>
      </c>
      <c r="D3673" s="0" t="s">
        <v>590</v>
      </c>
      <c r="E3673" s="291" t="n">
        <v>1.38</v>
      </c>
    </row>
    <row r="3674" customFormat="false" ht="15" hidden="false" customHeight="false" outlineLevel="0" collapsed="false">
      <c r="A3674" s="0" t="n">
        <v>4741</v>
      </c>
      <c r="B3674" s="0" t="s">
        <v>4277</v>
      </c>
      <c r="C3674" s="0" t="s">
        <v>752</v>
      </c>
      <c r="D3674" s="0" t="s">
        <v>590</v>
      </c>
      <c r="E3674" s="291" t="n">
        <v>95.03</v>
      </c>
    </row>
    <row r="3675" customFormat="false" ht="15" hidden="false" customHeight="false" outlineLevel="0" collapsed="false">
      <c r="A3675" s="0" t="n">
        <v>4752</v>
      </c>
      <c r="B3675" s="0" t="s">
        <v>4278</v>
      </c>
      <c r="C3675" s="0" t="s">
        <v>754</v>
      </c>
      <c r="D3675" s="0" t="s">
        <v>590</v>
      </c>
      <c r="E3675" s="291" t="n">
        <v>19.52</v>
      </c>
    </row>
    <row r="3676" customFormat="false" ht="15" hidden="false" customHeight="false" outlineLevel="0" collapsed="false">
      <c r="A3676" s="0" t="n">
        <v>41091</v>
      </c>
      <c r="B3676" s="0" t="s">
        <v>4279</v>
      </c>
      <c r="C3676" s="0" t="s">
        <v>756</v>
      </c>
      <c r="D3676" s="0" t="s">
        <v>590</v>
      </c>
      <c r="E3676" s="292" t="n">
        <v>3446.59</v>
      </c>
    </row>
    <row r="3677" customFormat="false" ht="15" hidden="false" customHeight="false" outlineLevel="0" collapsed="false">
      <c r="A3677" s="0" t="n">
        <v>13954</v>
      </c>
      <c r="B3677" s="0" t="s">
        <v>4280</v>
      </c>
      <c r="C3677" s="0" t="s">
        <v>589</v>
      </c>
      <c r="D3677" s="0" t="s">
        <v>592</v>
      </c>
      <c r="E3677" s="292" t="n">
        <v>7146.79</v>
      </c>
    </row>
    <row r="3678" customFormat="false" ht="15" hidden="false" customHeight="false" outlineLevel="0" collapsed="false">
      <c r="A3678" s="0" t="n">
        <v>3411</v>
      </c>
      <c r="B3678" s="0" t="s">
        <v>4281</v>
      </c>
      <c r="C3678" s="0" t="s">
        <v>640</v>
      </c>
      <c r="D3678" s="0" t="s">
        <v>592</v>
      </c>
      <c r="E3678" s="291" t="n">
        <v>44.43</v>
      </c>
    </row>
    <row r="3679" customFormat="false" ht="15" hidden="false" customHeight="false" outlineLevel="0" collapsed="false">
      <c r="A3679" s="0" t="n">
        <v>39995</v>
      </c>
      <c r="B3679" s="0" t="s">
        <v>4282</v>
      </c>
      <c r="C3679" s="0" t="s">
        <v>752</v>
      </c>
      <c r="D3679" s="0" t="s">
        <v>592</v>
      </c>
      <c r="E3679" s="291" t="n">
        <v>341.81</v>
      </c>
    </row>
    <row r="3680" customFormat="false" ht="15" hidden="false" customHeight="false" outlineLevel="0" collapsed="false">
      <c r="A3680" s="0" t="n">
        <v>11615</v>
      </c>
      <c r="B3680" s="0" t="s">
        <v>4283</v>
      </c>
      <c r="C3680" s="0" t="s">
        <v>1019</v>
      </c>
      <c r="D3680" s="0" t="s">
        <v>592</v>
      </c>
      <c r="E3680" s="291" t="n">
        <v>2.9</v>
      </c>
    </row>
    <row r="3681" customFormat="false" ht="15" hidden="false" customHeight="false" outlineLevel="0" collapsed="false">
      <c r="A3681" s="0" t="n">
        <v>3408</v>
      </c>
      <c r="B3681" s="0" t="s">
        <v>4284</v>
      </c>
      <c r="C3681" s="0" t="s">
        <v>1019</v>
      </c>
      <c r="D3681" s="0" t="s">
        <v>592</v>
      </c>
      <c r="E3681" s="291" t="n">
        <v>7.7</v>
      </c>
    </row>
    <row r="3682" customFormat="false" ht="15" hidden="false" customHeight="false" outlineLevel="0" collapsed="false">
      <c r="A3682" s="0" t="n">
        <v>3409</v>
      </c>
      <c r="B3682" s="0" t="s">
        <v>4285</v>
      </c>
      <c r="C3682" s="0" t="s">
        <v>1019</v>
      </c>
      <c r="D3682" s="0" t="s">
        <v>592</v>
      </c>
      <c r="E3682" s="291" t="n">
        <v>19.25</v>
      </c>
    </row>
    <row r="3683" customFormat="false" ht="15" hidden="false" customHeight="false" outlineLevel="0" collapsed="false">
      <c r="A3683" s="0" t="n">
        <v>11427</v>
      </c>
      <c r="B3683" s="0" t="s">
        <v>4286</v>
      </c>
      <c r="C3683" s="0" t="s">
        <v>640</v>
      </c>
      <c r="D3683" s="0" t="s">
        <v>592</v>
      </c>
      <c r="E3683" s="291" t="n">
        <v>110.86</v>
      </c>
    </row>
    <row r="3684" customFormat="false" ht="15" hidden="false" customHeight="false" outlineLevel="0" collapsed="false">
      <c r="A3684" s="0" t="n">
        <v>4491</v>
      </c>
      <c r="B3684" s="0" t="s">
        <v>4287</v>
      </c>
      <c r="C3684" s="0" t="s">
        <v>636</v>
      </c>
      <c r="D3684" s="0" t="s">
        <v>590</v>
      </c>
      <c r="E3684" s="291" t="n">
        <v>7.83</v>
      </c>
    </row>
    <row r="3685" customFormat="false" ht="15" hidden="false" customHeight="false" outlineLevel="0" collapsed="false">
      <c r="A3685" s="0" t="n">
        <v>2745</v>
      </c>
      <c r="B3685" s="0" t="s">
        <v>4288</v>
      </c>
      <c r="C3685" s="0" t="s">
        <v>636</v>
      </c>
      <c r="D3685" s="0" t="s">
        <v>590</v>
      </c>
      <c r="E3685" s="291" t="n">
        <v>3.34</v>
      </c>
    </row>
    <row r="3686" customFormat="false" ht="15" hidden="false" customHeight="false" outlineLevel="0" collapsed="false">
      <c r="A3686" s="0" t="n">
        <v>14439</v>
      </c>
      <c r="B3686" s="0" t="s">
        <v>4289</v>
      </c>
      <c r="C3686" s="0" t="s">
        <v>636</v>
      </c>
      <c r="D3686" s="0" t="s">
        <v>590</v>
      </c>
      <c r="E3686" s="291" t="n">
        <v>4.15</v>
      </c>
    </row>
    <row r="3687" customFormat="false" ht="15" hidden="false" customHeight="false" outlineLevel="0" collapsed="false">
      <c r="A3687" s="0" t="n">
        <v>44496</v>
      </c>
      <c r="B3687" s="0" t="s">
        <v>4290</v>
      </c>
      <c r="C3687" s="0" t="s">
        <v>589</v>
      </c>
      <c r="D3687" s="0" t="s">
        <v>590</v>
      </c>
      <c r="E3687" s="291" t="n">
        <v>143.05</v>
      </c>
    </row>
    <row r="3688" customFormat="false" ht="15" hidden="false" customHeight="false" outlineLevel="0" collapsed="false">
      <c r="A3688" s="0" t="n">
        <v>12362</v>
      </c>
      <c r="B3688" s="0" t="s">
        <v>4291</v>
      </c>
      <c r="C3688" s="0" t="s">
        <v>589</v>
      </c>
      <c r="D3688" s="0" t="s">
        <v>590</v>
      </c>
      <c r="E3688" s="291" t="n">
        <v>18.25</v>
      </c>
    </row>
    <row r="3689" customFormat="false" ht="15" hidden="false" customHeight="false" outlineLevel="0" collapsed="false">
      <c r="A3689" s="0" t="n">
        <v>421</v>
      </c>
      <c r="B3689" s="0" t="s">
        <v>4292</v>
      </c>
      <c r="C3689" s="0" t="s">
        <v>589</v>
      </c>
      <c r="D3689" s="0" t="s">
        <v>592</v>
      </c>
      <c r="E3689" s="291" t="n">
        <v>16.45</v>
      </c>
    </row>
    <row r="3690" customFormat="false" ht="15" hidden="false" customHeight="false" outlineLevel="0" collapsed="false">
      <c r="A3690" s="0" t="n">
        <v>14148</v>
      </c>
      <c r="B3690" s="0" t="s">
        <v>4293</v>
      </c>
      <c r="C3690" s="0" t="s">
        <v>589</v>
      </c>
      <c r="D3690" s="0" t="s">
        <v>592</v>
      </c>
      <c r="E3690" s="291" t="n">
        <v>0.91</v>
      </c>
    </row>
    <row r="3691" customFormat="false" ht="15" hidden="false" customHeight="false" outlineLevel="0" collapsed="false">
      <c r="A3691" s="0" t="n">
        <v>4341</v>
      </c>
      <c r="B3691" s="0" t="s">
        <v>4294</v>
      </c>
      <c r="C3691" s="0" t="s">
        <v>589</v>
      </c>
      <c r="D3691" s="0" t="s">
        <v>592</v>
      </c>
      <c r="E3691" s="291" t="n">
        <v>0.94</v>
      </c>
    </row>
    <row r="3692" customFormat="false" ht="15" hidden="false" customHeight="false" outlineLevel="0" collapsed="false">
      <c r="A3692" s="0" t="n">
        <v>4337</v>
      </c>
      <c r="B3692" s="0" t="s">
        <v>4295</v>
      </c>
      <c r="C3692" s="0" t="s">
        <v>589</v>
      </c>
      <c r="D3692" s="0" t="s">
        <v>592</v>
      </c>
      <c r="E3692" s="291" t="n">
        <v>2.37</v>
      </c>
    </row>
    <row r="3693" customFormat="false" ht="15" hidden="false" customHeight="false" outlineLevel="0" collapsed="false">
      <c r="A3693" s="0" t="n">
        <v>4339</v>
      </c>
      <c r="B3693" s="0" t="s">
        <v>4296</v>
      </c>
      <c r="C3693" s="0" t="s">
        <v>589</v>
      </c>
      <c r="D3693" s="0" t="s">
        <v>592</v>
      </c>
      <c r="E3693" s="291" t="n">
        <v>0.5</v>
      </c>
    </row>
    <row r="3694" customFormat="false" ht="15" hidden="false" customHeight="false" outlineLevel="0" collapsed="false">
      <c r="A3694" s="0" t="n">
        <v>39997</v>
      </c>
      <c r="B3694" s="0" t="s">
        <v>4297</v>
      </c>
      <c r="C3694" s="0" t="s">
        <v>589</v>
      </c>
      <c r="D3694" s="0" t="s">
        <v>592</v>
      </c>
      <c r="E3694" s="291" t="n">
        <v>0.28</v>
      </c>
    </row>
    <row r="3695" customFormat="false" ht="15" hidden="false" customHeight="false" outlineLevel="0" collapsed="false">
      <c r="A3695" s="0" t="n">
        <v>11971</v>
      </c>
      <c r="B3695" s="0" t="s">
        <v>4298</v>
      </c>
      <c r="C3695" s="0" t="s">
        <v>589</v>
      </c>
      <c r="D3695" s="0" t="s">
        <v>592</v>
      </c>
      <c r="E3695" s="291" t="n">
        <v>3.93</v>
      </c>
    </row>
    <row r="3696" customFormat="false" ht="15" hidden="false" customHeight="false" outlineLevel="0" collapsed="false">
      <c r="A3696" s="0" t="n">
        <v>4342</v>
      </c>
      <c r="B3696" s="0" t="s">
        <v>4299</v>
      </c>
      <c r="C3696" s="0" t="s">
        <v>589</v>
      </c>
      <c r="D3696" s="0" t="s">
        <v>592</v>
      </c>
      <c r="E3696" s="291" t="n">
        <v>0.2</v>
      </c>
    </row>
    <row r="3697" customFormat="false" ht="15" hidden="false" customHeight="false" outlineLevel="0" collapsed="false">
      <c r="A3697" s="0" t="n">
        <v>4330</v>
      </c>
      <c r="B3697" s="0" t="s">
        <v>4300</v>
      </c>
      <c r="C3697" s="0" t="s">
        <v>589</v>
      </c>
      <c r="D3697" s="0" t="s">
        <v>592</v>
      </c>
      <c r="E3697" s="291" t="n">
        <v>0.13</v>
      </c>
    </row>
    <row r="3698" customFormat="false" ht="15" hidden="false" customHeight="false" outlineLevel="0" collapsed="false">
      <c r="A3698" s="0" t="n">
        <v>4340</v>
      </c>
      <c r="B3698" s="0" t="s">
        <v>4301</v>
      </c>
      <c r="C3698" s="0" t="s">
        <v>589</v>
      </c>
      <c r="D3698" s="0" t="s">
        <v>592</v>
      </c>
      <c r="E3698" s="291" t="n">
        <v>1.1</v>
      </c>
    </row>
    <row r="3699" customFormat="false" ht="15" hidden="false" customHeight="false" outlineLevel="0" collapsed="false">
      <c r="A3699" s="0" t="n">
        <v>5088</v>
      </c>
      <c r="B3699" s="0" t="s">
        <v>4302</v>
      </c>
      <c r="C3699" s="0" t="s">
        <v>589</v>
      </c>
      <c r="D3699" s="0" t="s">
        <v>590</v>
      </c>
      <c r="E3699" s="291" t="n">
        <v>6.29</v>
      </c>
    </row>
    <row r="3700" customFormat="false" ht="15" hidden="false" customHeight="false" outlineLevel="0" collapsed="false">
      <c r="A3700" s="0" t="n">
        <v>11154</v>
      </c>
      <c r="B3700" s="0" t="s">
        <v>4303</v>
      </c>
      <c r="C3700" s="0" t="s">
        <v>589</v>
      </c>
      <c r="D3700" s="0" t="s">
        <v>590</v>
      </c>
      <c r="E3700" s="292" t="n">
        <v>1348.42</v>
      </c>
    </row>
    <row r="3701" customFormat="false" ht="15" hidden="false" customHeight="false" outlineLevel="0" collapsed="false">
      <c r="A3701" s="0" t="n">
        <v>4989</v>
      </c>
      <c r="B3701" s="0" t="s">
        <v>4304</v>
      </c>
      <c r="C3701" s="0" t="s">
        <v>589</v>
      </c>
      <c r="D3701" s="0" t="s">
        <v>590</v>
      </c>
      <c r="E3701" s="291" t="n">
        <v>303.56</v>
      </c>
    </row>
    <row r="3702" customFormat="false" ht="15" hidden="false" customHeight="false" outlineLevel="0" collapsed="false">
      <c r="A3702" s="0" t="n">
        <v>4982</v>
      </c>
      <c r="B3702" s="0" t="s">
        <v>4305</v>
      </c>
      <c r="C3702" s="0" t="s">
        <v>589</v>
      </c>
      <c r="D3702" s="0" t="s">
        <v>590</v>
      </c>
      <c r="E3702" s="291" t="n">
        <v>284.73</v>
      </c>
    </row>
    <row r="3703" customFormat="false" ht="15" hidden="false" customHeight="false" outlineLevel="0" collapsed="false">
      <c r="A3703" s="0" t="n">
        <v>4962</v>
      </c>
      <c r="B3703" s="0" t="s">
        <v>4306</v>
      </c>
      <c r="C3703" s="0" t="s">
        <v>589</v>
      </c>
      <c r="D3703" s="0" t="s">
        <v>590</v>
      </c>
      <c r="E3703" s="291" t="n">
        <v>224.54</v>
      </c>
    </row>
    <row r="3704" customFormat="false" ht="15" hidden="false" customHeight="false" outlineLevel="0" collapsed="false">
      <c r="A3704" s="0" t="n">
        <v>4981</v>
      </c>
      <c r="B3704" s="0" t="s">
        <v>4307</v>
      </c>
      <c r="C3704" s="0" t="s">
        <v>589</v>
      </c>
      <c r="D3704" s="0" t="s">
        <v>597</v>
      </c>
      <c r="E3704" s="291" t="n">
        <v>199.9</v>
      </c>
    </row>
    <row r="3705" customFormat="false" ht="15" hidden="false" customHeight="false" outlineLevel="0" collapsed="false">
      <c r="A3705" s="0" t="n">
        <v>4964</v>
      </c>
      <c r="B3705" s="0" t="s">
        <v>4308</v>
      </c>
      <c r="C3705" s="0" t="s">
        <v>589</v>
      </c>
      <c r="D3705" s="0" t="s">
        <v>590</v>
      </c>
      <c r="E3705" s="291" t="n">
        <v>253.6</v>
      </c>
    </row>
    <row r="3706" customFormat="false" ht="15" hidden="false" customHeight="false" outlineLevel="0" collapsed="false">
      <c r="A3706" s="0" t="n">
        <v>4992</v>
      </c>
      <c r="B3706" s="0" t="s">
        <v>4309</v>
      </c>
      <c r="C3706" s="0" t="s">
        <v>589</v>
      </c>
      <c r="D3706" s="0" t="s">
        <v>590</v>
      </c>
      <c r="E3706" s="291" t="n">
        <v>247.72</v>
      </c>
    </row>
    <row r="3707" customFormat="false" ht="15" hidden="false" customHeight="false" outlineLevel="0" collapsed="false">
      <c r="A3707" s="0" t="n">
        <v>4987</v>
      </c>
      <c r="B3707" s="0" t="s">
        <v>4310</v>
      </c>
      <c r="C3707" s="0" t="s">
        <v>589</v>
      </c>
      <c r="D3707" s="0" t="s">
        <v>590</v>
      </c>
      <c r="E3707" s="291" t="n">
        <v>283.41</v>
      </c>
    </row>
    <row r="3708" customFormat="false" ht="15" hidden="false" customHeight="false" outlineLevel="0" collapsed="false">
      <c r="A3708" s="0" t="n">
        <v>4930</v>
      </c>
      <c r="B3708" s="0" t="s">
        <v>4311</v>
      </c>
      <c r="C3708" s="0" t="s">
        <v>1019</v>
      </c>
      <c r="D3708" s="0" t="s">
        <v>590</v>
      </c>
      <c r="E3708" s="291" t="n">
        <v>571.14</v>
      </c>
    </row>
    <row r="3709" customFormat="false" ht="15" hidden="false" customHeight="false" outlineLevel="0" collapsed="false">
      <c r="A3709" s="0" t="n">
        <v>39021</v>
      </c>
      <c r="B3709" s="0" t="s">
        <v>4312</v>
      </c>
      <c r="C3709" s="0" t="s">
        <v>589</v>
      </c>
      <c r="D3709" s="0" t="s">
        <v>590</v>
      </c>
      <c r="E3709" s="291" t="n">
        <v>607.27</v>
      </c>
    </row>
    <row r="3710" customFormat="false" ht="15" hidden="false" customHeight="false" outlineLevel="0" collapsed="false">
      <c r="A3710" s="0" t="n">
        <v>39022</v>
      </c>
      <c r="B3710" s="0" t="s">
        <v>4313</v>
      </c>
      <c r="C3710" s="0" t="s">
        <v>589</v>
      </c>
      <c r="D3710" s="0" t="s">
        <v>597</v>
      </c>
      <c r="E3710" s="291" t="n">
        <v>543.95</v>
      </c>
    </row>
    <row r="3711" customFormat="false" ht="15" hidden="false" customHeight="false" outlineLevel="0" collapsed="false">
      <c r="A3711" s="0" t="n">
        <v>39024</v>
      </c>
      <c r="B3711" s="0" t="s">
        <v>4314</v>
      </c>
      <c r="C3711" s="0" t="s">
        <v>589</v>
      </c>
      <c r="D3711" s="0" t="s">
        <v>592</v>
      </c>
      <c r="E3711" s="291" t="n">
        <v>692.19</v>
      </c>
    </row>
    <row r="3712" customFormat="false" ht="15" hidden="false" customHeight="false" outlineLevel="0" collapsed="false">
      <c r="A3712" s="0" t="n">
        <v>4914</v>
      </c>
      <c r="B3712" s="0" t="s">
        <v>4315</v>
      </c>
      <c r="C3712" s="0" t="s">
        <v>1019</v>
      </c>
      <c r="D3712" s="0" t="s">
        <v>592</v>
      </c>
      <c r="E3712" s="291" t="n">
        <v>561.24</v>
      </c>
    </row>
    <row r="3713" customFormat="false" ht="15" hidden="false" customHeight="false" outlineLevel="0" collapsed="false">
      <c r="A3713" s="0" t="n">
        <v>4917</v>
      </c>
      <c r="B3713" s="0" t="s">
        <v>4316</v>
      </c>
      <c r="C3713" s="0" t="s">
        <v>1019</v>
      </c>
      <c r="D3713" s="0" t="s">
        <v>592</v>
      </c>
      <c r="E3713" s="291" t="n">
        <v>387.6</v>
      </c>
    </row>
    <row r="3714" customFormat="false" ht="15" hidden="false" customHeight="false" outlineLevel="0" collapsed="false">
      <c r="A3714" s="0" t="n">
        <v>39025</v>
      </c>
      <c r="B3714" s="0" t="s">
        <v>4317</v>
      </c>
      <c r="C3714" s="0" t="s">
        <v>589</v>
      </c>
      <c r="D3714" s="0" t="s">
        <v>592</v>
      </c>
      <c r="E3714" s="291" t="n">
        <v>709.77</v>
      </c>
    </row>
    <row r="3715" customFormat="false" ht="15" hidden="false" customHeight="false" outlineLevel="0" collapsed="false">
      <c r="A3715" s="0" t="n">
        <v>4922</v>
      </c>
      <c r="B3715" s="0" t="s">
        <v>4318</v>
      </c>
      <c r="C3715" s="0" t="s">
        <v>1019</v>
      </c>
      <c r="D3715" s="0" t="s">
        <v>592</v>
      </c>
      <c r="E3715" s="291" t="n">
        <v>359.53</v>
      </c>
    </row>
    <row r="3716" customFormat="false" ht="15" hidden="false" customHeight="false" outlineLevel="0" collapsed="false">
      <c r="A3716" s="0" t="n">
        <v>4911</v>
      </c>
      <c r="B3716" s="0" t="s">
        <v>4319</v>
      </c>
      <c r="C3716" s="0" t="s">
        <v>1019</v>
      </c>
      <c r="D3716" s="0" t="s">
        <v>592</v>
      </c>
      <c r="E3716" s="291" t="n">
        <v>404.6</v>
      </c>
    </row>
    <row r="3717" customFormat="false" ht="15" hidden="false" customHeight="false" outlineLevel="0" collapsed="false">
      <c r="A3717" s="0" t="n">
        <v>37518</v>
      </c>
      <c r="B3717" s="0" t="s">
        <v>4320</v>
      </c>
      <c r="C3717" s="0" t="s">
        <v>1019</v>
      </c>
      <c r="D3717" s="0" t="s">
        <v>592</v>
      </c>
      <c r="E3717" s="291" t="n">
        <v>657.47</v>
      </c>
    </row>
    <row r="3718" customFormat="false" ht="15" hidden="false" customHeight="false" outlineLevel="0" collapsed="false">
      <c r="A3718" s="0" t="n">
        <v>4910</v>
      </c>
      <c r="B3718" s="0" t="s">
        <v>4321</v>
      </c>
      <c r="C3718" s="0" t="s">
        <v>1019</v>
      </c>
      <c r="D3718" s="0" t="s">
        <v>592</v>
      </c>
      <c r="E3718" s="291" t="n">
        <v>554.26</v>
      </c>
    </row>
    <row r="3719" customFormat="false" ht="15" hidden="false" customHeight="false" outlineLevel="0" collapsed="false">
      <c r="A3719" s="0" t="n">
        <v>4943</v>
      </c>
      <c r="B3719" s="0" t="s">
        <v>4322</v>
      </c>
      <c r="C3719" s="0" t="s">
        <v>1019</v>
      </c>
      <c r="D3719" s="0" t="s">
        <v>592</v>
      </c>
      <c r="E3719" s="291" t="n">
        <v>825.71</v>
      </c>
    </row>
    <row r="3720" customFormat="false" ht="15" hidden="false" customHeight="false" outlineLevel="0" collapsed="false">
      <c r="A3720" s="0" t="n">
        <v>5002</v>
      </c>
      <c r="B3720" s="0" t="s">
        <v>4323</v>
      </c>
      <c r="C3720" s="0" t="s">
        <v>1019</v>
      </c>
      <c r="D3720" s="0" t="s">
        <v>592</v>
      </c>
      <c r="E3720" s="291" t="n">
        <v>371.61</v>
      </c>
    </row>
    <row r="3721" customFormat="false" ht="15" hidden="false" customHeight="false" outlineLevel="0" collapsed="false">
      <c r="A3721" s="0" t="n">
        <v>4977</v>
      </c>
      <c r="B3721" s="0" t="s">
        <v>4324</v>
      </c>
      <c r="C3721" s="0" t="s">
        <v>1019</v>
      </c>
      <c r="D3721" s="0" t="s">
        <v>592</v>
      </c>
      <c r="E3721" s="291" t="n">
        <v>250.85</v>
      </c>
    </row>
    <row r="3722" customFormat="false" ht="15" hidden="false" customHeight="false" outlineLevel="0" collapsed="false">
      <c r="A3722" s="0" t="n">
        <v>5028</v>
      </c>
      <c r="B3722" s="0" t="s">
        <v>4325</v>
      </c>
      <c r="C3722" s="0" t="s">
        <v>1019</v>
      </c>
      <c r="D3722" s="0" t="s">
        <v>592</v>
      </c>
      <c r="E3722" s="291" t="n">
        <v>613.79</v>
      </c>
    </row>
    <row r="3723" customFormat="false" ht="15" hidden="false" customHeight="false" outlineLevel="0" collapsed="false">
      <c r="A3723" s="0" t="n">
        <v>4998</v>
      </c>
      <c r="B3723" s="0" t="s">
        <v>4326</v>
      </c>
      <c r="C3723" s="0" t="s">
        <v>1019</v>
      </c>
      <c r="D3723" s="0" t="s">
        <v>592</v>
      </c>
      <c r="E3723" s="291" t="n">
        <v>509.77</v>
      </c>
    </row>
    <row r="3724" customFormat="false" ht="15" hidden="false" customHeight="false" outlineLevel="0" collapsed="false">
      <c r="A3724" s="0" t="n">
        <v>4969</v>
      </c>
      <c r="B3724" s="0" t="s">
        <v>4327</v>
      </c>
      <c r="C3724" s="0" t="s">
        <v>1019</v>
      </c>
      <c r="D3724" s="0" t="s">
        <v>592</v>
      </c>
      <c r="E3724" s="291" t="n">
        <v>354.78</v>
      </c>
    </row>
    <row r="3725" customFormat="false" ht="15" hidden="false" customHeight="false" outlineLevel="0" collapsed="false">
      <c r="A3725" s="0" t="n">
        <v>11364</v>
      </c>
      <c r="B3725" s="0" t="s">
        <v>4328</v>
      </c>
      <c r="C3725" s="0" t="s">
        <v>589</v>
      </c>
      <c r="D3725" s="0" t="s">
        <v>590</v>
      </c>
      <c r="E3725" s="291" t="n">
        <v>171.73</v>
      </c>
    </row>
    <row r="3726" customFormat="false" ht="15" hidden="false" customHeight="false" outlineLevel="0" collapsed="false">
      <c r="A3726" s="0" t="n">
        <v>11365</v>
      </c>
      <c r="B3726" s="0" t="s">
        <v>4329</v>
      </c>
      <c r="C3726" s="0" t="s">
        <v>589</v>
      </c>
      <c r="D3726" s="0" t="s">
        <v>590</v>
      </c>
      <c r="E3726" s="291" t="n">
        <v>178.21</v>
      </c>
    </row>
    <row r="3727" customFormat="false" ht="15" hidden="false" customHeight="false" outlineLevel="0" collapsed="false">
      <c r="A3727" s="0" t="n">
        <v>11366</v>
      </c>
      <c r="B3727" s="0" t="s">
        <v>4330</v>
      </c>
      <c r="C3727" s="0" t="s">
        <v>589</v>
      </c>
      <c r="D3727" s="0" t="s">
        <v>590</v>
      </c>
      <c r="E3727" s="291" t="n">
        <v>189.44</v>
      </c>
    </row>
    <row r="3728" customFormat="false" ht="15" hidden="false" customHeight="false" outlineLevel="0" collapsed="false">
      <c r="A3728" s="0" t="n">
        <v>43777</v>
      </c>
      <c r="B3728" s="0" t="s">
        <v>4331</v>
      </c>
      <c r="C3728" s="0" t="s">
        <v>589</v>
      </c>
      <c r="D3728" s="0" t="s">
        <v>590</v>
      </c>
      <c r="E3728" s="291" t="n">
        <v>222.53</v>
      </c>
    </row>
    <row r="3729" customFormat="false" ht="15" hidden="false" customHeight="false" outlineLevel="0" collapsed="false">
      <c r="A3729" s="0" t="n">
        <v>20322</v>
      </c>
      <c r="B3729" s="0" t="s">
        <v>4332</v>
      </c>
      <c r="C3729" s="0" t="s">
        <v>589</v>
      </c>
      <c r="D3729" s="0" t="s">
        <v>590</v>
      </c>
      <c r="E3729" s="291" t="n">
        <v>206.57</v>
      </c>
    </row>
    <row r="3730" customFormat="false" ht="15" hidden="false" customHeight="false" outlineLevel="0" collapsed="false">
      <c r="A3730" s="0" t="n">
        <v>10553</v>
      </c>
      <c r="B3730" s="0" t="s">
        <v>4333</v>
      </c>
      <c r="C3730" s="0" t="s">
        <v>589</v>
      </c>
      <c r="D3730" s="0" t="s">
        <v>590</v>
      </c>
      <c r="E3730" s="291" t="n">
        <v>187.57</v>
      </c>
    </row>
    <row r="3731" customFormat="false" ht="15" hidden="false" customHeight="false" outlineLevel="0" collapsed="false">
      <c r="A3731" s="0" t="n">
        <v>5020</v>
      </c>
      <c r="B3731" s="0" t="s">
        <v>4334</v>
      </c>
      <c r="C3731" s="0" t="s">
        <v>589</v>
      </c>
      <c r="D3731" s="0" t="s">
        <v>590</v>
      </c>
      <c r="E3731" s="291" t="n">
        <v>197.75</v>
      </c>
    </row>
    <row r="3732" customFormat="false" ht="15" hidden="false" customHeight="false" outlineLevel="0" collapsed="false">
      <c r="A3732" s="0" t="n">
        <v>10554</v>
      </c>
      <c r="B3732" s="0" t="s">
        <v>4335</v>
      </c>
      <c r="C3732" s="0" t="s">
        <v>589</v>
      </c>
      <c r="D3732" s="0" t="s">
        <v>590</v>
      </c>
      <c r="E3732" s="291" t="n">
        <v>189.23</v>
      </c>
    </row>
    <row r="3733" customFormat="false" ht="15" hidden="false" customHeight="false" outlineLevel="0" collapsed="false">
      <c r="A3733" s="0" t="n">
        <v>10555</v>
      </c>
      <c r="B3733" s="0" t="s">
        <v>4336</v>
      </c>
      <c r="C3733" s="0" t="s">
        <v>589</v>
      </c>
      <c r="D3733" s="0" t="s">
        <v>590</v>
      </c>
      <c r="E3733" s="291" t="n">
        <v>206.36</v>
      </c>
    </row>
    <row r="3734" customFormat="false" ht="15" hidden="false" customHeight="false" outlineLevel="0" collapsed="false">
      <c r="A3734" s="0" t="n">
        <v>10556</v>
      </c>
      <c r="B3734" s="0" t="s">
        <v>4337</v>
      </c>
      <c r="C3734" s="0" t="s">
        <v>589</v>
      </c>
      <c r="D3734" s="0" t="s">
        <v>590</v>
      </c>
      <c r="E3734" s="291" t="n">
        <v>274.38</v>
      </c>
    </row>
    <row r="3735" customFormat="false" ht="15" hidden="false" customHeight="false" outlineLevel="0" collapsed="false">
      <c r="A3735" s="0" t="n">
        <v>39502</v>
      </c>
      <c r="B3735" s="0" t="s">
        <v>4338</v>
      </c>
      <c r="C3735" s="0" t="s">
        <v>589</v>
      </c>
      <c r="D3735" s="0" t="s">
        <v>590</v>
      </c>
      <c r="E3735" s="291" t="n">
        <v>385.29</v>
      </c>
    </row>
    <row r="3736" customFormat="false" ht="15" hidden="false" customHeight="false" outlineLevel="0" collapsed="false">
      <c r="A3736" s="0" t="n">
        <v>39504</v>
      </c>
      <c r="B3736" s="0" t="s">
        <v>4339</v>
      </c>
      <c r="C3736" s="0" t="s">
        <v>589</v>
      </c>
      <c r="D3736" s="0" t="s">
        <v>590</v>
      </c>
      <c r="E3736" s="291" t="n">
        <v>426.06</v>
      </c>
    </row>
    <row r="3737" customFormat="false" ht="15" hidden="false" customHeight="false" outlineLevel="0" collapsed="false">
      <c r="A3737" s="0" t="n">
        <v>39503</v>
      </c>
      <c r="B3737" s="0" t="s">
        <v>4340</v>
      </c>
      <c r="C3737" s="0" t="s">
        <v>589</v>
      </c>
      <c r="D3737" s="0" t="s">
        <v>590</v>
      </c>
      <c r="E3737" s="291" t="n">
        <v>448.42</v>
      </c>
    </row>
    <row r="3738" customFormat="false" ht="15" hidden="false" customHeight="false" outlineLevel="0" collapsed="false">
      <c r="A3738" s="0" t="n">
        <v>39505</v>
      </c>
      <c r="B3738" s="0" t="s">
        <v>4341</v>
      </c>
      <c r="C3738" s="0" t="s">
        <v>589</v>
      </c>
      <c r="D3738" s="0" t="s">
        <v>590</v>
      </c>
      <c r="E3738" s="291" t="n">
        <v>483.23</v>
      </c>
    </row>
    <row r="3739" customFormat="false" ht="15" hidden="false" customHeight="false" outlineLevel="0" collapsed="false">
      <c r="A3739" s="0" t="n">
        <v>44471</v>
      </c>
      <c r="B3739" s="0" t="s">
        <v>4342</v>
      </c>
      <c r="C3739" s="0" t="s">
        <v>589</v>
      </c>
      <c r="D3739" s="0" t="s">
        <v>592</v>
      </c>
      <c r="E3739" s="291" t="n">
        <v>598.65</v>
      </c>
    </row>
    <row r="3740" customFormat="false" ht="15" hidden="false" customHeight="false" outlineLevel="0" collapsed="false">
      <c r="A3740" s="0" t="n">
        <v>4944</v>
      </c>
      <c r="B3740" s="0" t="s">
        <v>4343</v>
      </c>
      <c r="C3740" s="0" t="s">
        <v>1019</v>
      </c>
      <c r="D3740" s="0" t="s">
        <v>592</v>
      </c>
      <c r="E3740" s="292" t="n">
        <v>1234.44</v>
      </c>
    </row>
    <row r="3741" customFormat="false" ht="15" hidden="false" customHeight="false" outlineLevel="0" collapsed="false">
      <c r="A3741" s="0" t="n">
        <v>21102</v>
      </c>
      <c r="B3741" s="0" t="s">
        <v>4344</v>
      </c>
      <c r="C3741" s="0" t="s">
        <v>589</v>
      </c>
      <c r="D3741" s="0" t="s">
        <v>590</v>
      </c>
      <c r="E3741" s="291" t="n">
        <v>28.06</v>
      </c>
    </row>
    <row r="3742" customFormat="false" ht="15" hidden="false" customHeight="false" outlineLevel="0" collapsed="false">
      <c r="A3742" s="0" t="n">
        <v>21101</v>
      </c>
      <c r="B3742" s="0" t="s">
        <v>4345</v>
      </c>
      <c r="C3742" s="0" t="s">
        <v>589</v>
      </c>
      <c r="D3742" s="0" t="s">
        <v>590</v>
      </c>
      <c r="E3742" s="291" t="n">
        <v>18.02</v>
      </c>
    </row>
    <row r="3743" customFormat="false" ht="15" hidden="false" customHeight="false" outlineLevel="0" collapsed="false">
      <c r="A3743" s="0" t="n">
        <v>34713</v>
      </c>
      <c r="B3743" s="0" t="s">
        <v>4346</v>
      </c>
      <c r="C3743" s="0" t="s">
        <v>1019</v>
      </c>
      <c r="D3743" s="0" t="s">
        <v>590</v>
      </c>
      <c r="E3743" s="291" t="n">
        <v>258.32</v>
      </c>
    </row>
    <row r="3744" customFormat="false" ht="15" hidden="false" customHeight="false" outlineLevel="0" collapsed="false">
      <c r="A3744" s="0" t="n">
        <v>37563</v>
      </c>
      <c r="B3744" s="0" t="s">
        <v>4347</v>
      </c>
      <c r="C3744" s="0" t="s">
        <v>1019</v>
      </c>
      <c r="D3744" s="0" t="s">
        <v>590</v>
      </c>
      <c r="E3744" s="291" t="n">
        <v>628.47</v>
      </c>
    </row>
    <row r="3745" customFormat="false" ht="15" hidden="false" customHeight="false" outlineLevel="0" collapsed="false">
      <c r="A3745" s="0" t="n">
        <v>4948</v>
      </c>
      <c r="B3745" s="0" t="s">
        <v>4348</v>
      </c>
      <c r="C3745" s="0" t="s">
        <v>1019</v>
      </c>
      <c r="D3745" s="0" t="s">
        <v>590</v>
      </c>
      <c r="E3745" s="291" t="n">
        <v>546.78</v>
      </c>
    </row>
    <row r="3746" customFormat="false" ht="15" hidden="false" customHeight="false" outlineLevel="0" collapsed="false">
      <c r="A3746" s="0" t="n">
        <v>37561</v>
      </c>
      <c r="B3746" s="0" t="s">
        <v>4349</v>
      </c>
      <c r="C3746" s="0" t="s">
        <v>1019</v>
      </c>
      <c r="D3746" s="0" t="s">
        <v>590</v>
      </c>
      <c r="E3746" s="291" t="n">
        <v>509.95</v>
      </c>
    </row>
    <row r="3747" customFormat="false" ht="15" hidden="false" customHeight="false" outlineLevel="0" collapsed="false">
      <c r="A3747" s="0" t="n">
        <v>37562</v>
      </c>
      <c r="B3747" s="0" t="s">
        <v>4350</v>
      </c>
      <c r="C3747" s="0" t="s">
        <v>1019</v>
      </c>
      <c r="D3747" s="0" t="s">
        <v>590</v>
      </c>
      <c r="E3747" s="291" t="n">
        <v>668.6</v>
      </c>
    </row>
    <row r="3748" customFormat="false" ht="15" hidden="false" customHeight="false" outlineLevel="0" collapsed="false">
      <c r="A3748" s="0" t="n">
        <v>14164</v>
      </c>
      <c r="B3748" s="0" t="s">
        <v>4351</v>
      </c>
      <c r="C3748" s="0" t="s">
        <v>589</v>
      </c>
      <c r="D3748" s="0" t="s">
        <v>592</v>
      </c>
      <c r="E3748" s="292" t="n">
        <v>2134.14</v>
      </c>
    </row>
    <row r="3749" customFormat="false" ht="15" hidden="false" customHeight="false" outlineLevel="0" collapsed="false">
      <c r="A3749" s="0" t="n">
        <v>14163</v>
      </c>
      <c r="B3749" s="0" t="s">
        <v>4352</v>
      </c>
      <c r="C3749" s="0" t="s">
        <v>589</v>
      </c>
      <c r="D3749" s="0" t="s">
        <v>592</v>
      </c>
      <c r="E3749" s="292" t="n">
        <v>2425.58</v>
      </c>
    </row>
    <row r="3750" customFormat="false" ht="15" hidden="false" customHeight="false" outlineLevel="0" collapsed="false">
      <c r="A3750" s="0" t="n">
        <v>5051</v>
      </c>
      <c r="B3750" s="0" t="s">
        <v>4353</v>
      </c>
      <c r="C3750" s="0" t="s">
        <v>589</v>
      </c>
      <c r="D3750" s="0" t="s">
        <v>592</v>
      </c>
      <c r="E3750" s="292" t="n">
        <v>2062.93</v>
      </c>
    </row>
    <row r="3751" customFormat="false" ht="15" hidden="false" customHeight="false" outlineLevel="0" collapsed="false">
      <c r="A3751" s="0" t="n">
        <v>14162</v>
      </c>
      <c r="B3751" s="0" t="s">
        <v>4354</v>
      </c>
      <c r="C3751" s="0" t="s">
        <v>589</v>
      </c>
      <c r="D3751" s="0" t="s">
        <v>592</v>
      </c>
      <c r="E3751" s="292" t="n">
        <v>2059.93</v>
      </c>
    </row>
    <row r="3752" customFormat="false" ht="15" hidden="false" customHeight="false" outlineLevel="0" collapsed="false">
      <c r="A3752" s="0" t="n">
        <v>5052</v>
      </c>
      <c r="B3752" s="0" t="s">
        <v>4355</v>
      </c>
      <c r="C3752" s="0" t="s">
        <v>589</v>
      </c>
      <c r="D3752" s="0" t="s">
        <v>592</v>
      </c>
      <c r="E3752" s="292" t="n">
        <v>1537</v>
      </c>
    </row>
    <row r="3753" customFormat="false" ht="15" hidden="false" customHeight="false" outlineLevel="0" collapsed="false">
      <c r="A3753" s="0" t="n">
        <v>14166</v>
      </c>
      <c r="B3753" s="0" t="s">
        <v>4356</v>
      </c>
      <c r="C3753" s="0" t="s">
        <v>589</v>
      </c>
      <c r="D3753" s="0" t="s">
        <v>592</v>
      </c>
      <c r="E3753" s="292" t="n">
        <v>1556.51</v>
      </c>
    </row>
    <row r="3754" customFormat="false" ht="15" hidden="false" customHeight="false" outlineLevel="0" collapsed="false">
      <c r="A3754" s="0" t="n">
        <v>14165</v>
      </c>
      <c r="B3754" s="0" t="s">
        <v>4357</v>
      </c>
      <c r="C3754" s="0" t="s">
        <v>589</v>
      </c>
      <c r="D3754" s="0" t="s">
        <v>592</v>
      </c>
      <c r="E3754" s="292" t="n">
        <v>2156.34</v>
      </c>
    </row>
    <row r="3755" customFormat="false" ht="15" hidden="false" customHeight="false" outlineLevel="0" collapsed="false">
      <c r="A3755" s="0" t="n">
        <v>5050</v>
      </c>
      <c r="B3755" s="0" t="s">
        <v>4358</v>
      </c>
      <c r="C3755" s="0" t="s">
        <v>589</v>
      </c>
      <c r="D3755" s="0" t="s">
        <v>592</v>
      </c>
      <c r="E3755" s="291" t="n">
        <v>530.72</v>
      </c>
    </row>
    <row r="3756" customFormat="false" ht="15" hidden="false" customHeight="false" outlineLevel="0" collapsed="false">
      <c r="A3756" s="0" t="n">
        <v>12366</v>
      </c>
      <c r="B3756" s="0" t="s">
        <v>4359</v>
      </c>
      <c r="C3756" s="0" t="s">
        <v>589</v>
      </c>
      <c r="D3756" s="0" t="s">
        <v>592</v>
      </c>
      <c r="E3756" s="292" t="n">
        <v>1124.36</v>
      </c>
    </row>
    <row r="3757" customFormat="false" ht="15" hidden="false" customHeight="false" outlineLevel="0" collapsed="false">
      <c r="A3757" s="0" t="n">
        <v>5045</v>
      </c>
      <c r="B3757" s="0" t="s">
        <v>4360</v>
      </c>
      <c r="C3757" s="0" t="s">
        <v>589</v>
      </c>
      <c r="D3757" s="0" t="s">
        <v>592</v>
      </c>
      <c r="E3757" s="292" t="n">
        <v>1785.85</v>
      </c>
    </row>
    <row r="3758" customFormat="false" ht="15" hidden="false" customHeight="false" outlineLevel="0" collapsed="false">
      <c r="A3758" s="0" t="n">
        <v>5035</v>
      </c>
      <c r="B3758" s="0" t="s">
        <v>4361</v>
      </c>
      <c r="C3758" s="0" t="s">
        <v>589</v>
      </c>
      <c r="D3758" s="0" t="s">
        <v>592</v>
      </c>
      <c r="E3758" s="292" t="n">
        <v>2739.82</v>
      </c>
    </row>
    <row r="3759" customFormat="false" ht="15" hidden="false" customHeight="false" outlineLevel="0" collapsed="false">
      <c r="A3759" s="0" t="n">
        <v>41180</v>
      </c>
      <c r="B3759" s="0" t="s">
        <v>4362</v>
      </c>
      <c r="C3759" s="0" t="s">
        <v>589</v>
      </c>
      <c r="D3759" s="0" t="s">
        <v>592</v>
      </c>
      <c r="E3759" s="292" t="n">
        <v>4014.57</v>
      </c>
    </row>
    <row r="3760" customFormat="false" ht="15" hidden="false" customHeight="false" outlineLevel="0" collapsed="false">
      <c r="A3760" s="0" t="n">
        <v>41181</v>
      </c>
      <c r="B3760" s="0" t="s">
        <v>4363</v>
      </c>
      <c r="C3760" s="0" t="s">
        <v>589</v>
      </c>
      <c r="D3760" s="0" t="s">
        <v>592</v>
      </c>
      <c r="E3760" s="292" t="n">
        <v>5315.16</v>
      </c>
    </row>
    <row r="3761" customFormat="false" ht="15" hidden="false" customHeight="false" outlineLevel="0" collapsed="false">
      <c r="A3761" s="0" t="n">
        <v>41182</v>
      </c>
      <c r="B3761" s="0" t="s">
        <v>4364</v>
      </c>
      <c r="C3761" s="0" t="s">
        <v>589</v>
      </c>
      <c r="D3761" s="0" t="s">
        <v>592</v>
      </c>
      <c r="E3761" s="292" t="n">
        <v>7625.04</v>
      </c>
    </row>
    <row r="3762" customFormat="false" ht="15" hidden="false" customHeight="false" outlineLevel="0" collapsed="false">
      <c r="A3762" s="0" t="n">
        <v>41183</v>
      </c>
      <c r="B3762" s="0" t="s">
        <v>4365</v>
      </c>
      <c r="C3762" s="0" t="s">
        <v>589</v>
      </c>
      <c r="D3762" s="0" t="s">
        <v>592</v>
      </c>
      <c r="E3762" s="292" t="n">
        <v>9520.02</v>
      </c>
    </row>
    <row r="3763" customFormat="false" ht="15" hidden="false" customHeight="false" outlineLevel="0" collapsed="false">
      <c r="A3763" s="0" t="n">
        <v>41184</v>
      </c>
      <c r="B3763" s="0" t="s">
        <v>4366</v>
      </c>
      <c r="C3763" s="0" t="s">
        <v>589</v>
      </c>
      <c r="D3763" s="0" t="s">
        <v>592</v>
      </c>
      <c r="E3763" s="292" t="n">
        <v>14494.81</v>
      </c>
    </row>
    <row r="3764" customFormat="false" ht="15" hidden="false" customHeight="false" outlineLevel="0" collapsed="false">
      <c r="A3764" s="0" t="n">
        <v>41185</v>
      </c>
      <c r="B3764" s="0" t="s">
        <v>4367</v>
      </c>
      <c r="C3764" s="0" t="s">
        <v>589</v>
      </c>
      <c r="D3764" s="0" t="s">
        <v>592</v>
      </c>
      <c r="E3764" s="292" t="n">
        <v>5375.33</v>
      </c>
    </row>
    <row r="3765" customFormat="false" ht="15" hidden="false" customHeight="false" outlineLevel="0" collapsed="false">
      <c r="A3765" s="0" t="n">
        <v>41186</v>
      </c>
      <c r="B3765" s="0" t="s">
        <v>4368</v>
      </c>
      <c r="C3765" s="0" t="s">
        <v>589</v>
      </c>
      <c r="D3765" s="0" t="s">
        <v>592</v>
      </c>
      <c r="E3765" s="292" t="n">
        <v>7532.9</v>
      </c>
    </row>
    <row r="3766" customFormat="false" ht="15" hidden="false" customHeight="false" outlineLevel="0" collapsed="false">
      <c r="A3766" s="0" t="n">
        <v>41187</v>
      </c>
      <c r="B3766" s="0" t="s">
        <v>4369</v>
      </c>
      <c r="C3766" s="0" t="s">
        <v>589</v>
      </c>
      <c r="D3766" s="0" t="s">
        <v>592</v>
      </c>
      <c r="E3766" s="292" t="n">
        <v>10102.24</v>
      </c>
    </row>
    <row r="3767" customFormat="false" ht="15" hidden="false" customHeight="false" outlineLevel="0" collapsed="false">
      <c r="A3767" s="0" t="n">
        <v>41188</v>
      </c>
      <c r="B3767" s="0" t="s">
        <v>4370</v>
      </c>
      <c r="C3767" s="0" t="s">
        <v>589</v>
      </c>
      <c r="D3767" s="0" t="s">
        <v>592</v>
      </c>
      <c r="E3767" s="292" t="n">
        <v>12918.51</v>
      </c>
    </row>
    <row r="3768" customFormat="false" ht="15" hidden="false" customHeight="false" outlineLevel="0" collapsed="false">
      <c r="A3768" s="0" t="n">
        <v>5036</v>
      </c>
      <c r="B3768" s="0" t="s">
        <v>4371</v>
      </c>
      <c r="C3768" s="0" t="s">
        <v>589</v>
      </c>
      <c r="D3768" s="0" t="s">
        <v>592</v>
      </c>
      <c r="E3768" s="291" t="n">
        <v>968.69</v>
      </c>
    </row>
    <row r="3769" customFormat="false" ht="15" hidden="false" customHeight="false" outlineLevel="0" collapsed="false">
      <c r="A3769" s="0" t="n">
        <v>41189</v>
      </c>
      <c r="B3769" s="0" t="s">
        <v>4372</v>
      </c>
      <c r="C3769" s="0" t="s">
        <v>589</v>
      </c>
      <c r="D3769" s="0" t="s">
        <v>592</v>
      </c>
      <c r="E3769" s="292" t="n">
        <v>16608.1</v>
      </c>
    </row>
    <row r="3770" customFormat="false" ht="15" hidden="false" customHeight="false" outlineLevel="0" collapsed="false">
      <c r="A3770" s="0" t="n">
        <v>41190</v>
      </c>
      <c r="B3770" s="0" t="s">
        <v>4373</v>
      </c>
      <c r="C3770" s="0" t="s">
        <v>589</v>
      </c>
      <c r="D3770" s="0" t="s">
        <v>592</v>
      </c>
      <c r="E3770" s="292" t="n">
        <v>5775.71</v>
      </c>
    </row>
    <row r="3771" customFormat="false" ht="15" hidden="false" customHeight="false" outlineLevel="0" collapsed="false">
      <c r="A3771" s="0" t="n">
        <v>41191</v>
      </c>
      <c r="B3771" s="0" t="s">
        <v>4374</v>
      </c>
      <c r="C3771" s="0" t="s">
        <v>589</v>
      </c>
      <c r="D3771" s="0" t="s">
        <v>592</v>
      </c>
      <c r="E3771" s="292" t="n">
        <v>8856.84</v>
      </c>
    </row>
    <row r="3772" customFormat="false" ht="15" hidden="false" customHeight="false" outlineLevel="0" collapsed="false">
      <c r="A3772" s="0" t="n">
        <v>41192</v>
      </c>
      <c r="B3772" s="0" t="s">
        <v>4375</v>
      </c>
      <c r="C3772" s="0" t="s">
        <v>589</v>
      </c>
      <c r="D3772" s="0" t="s">
        <v>592</v>
      </c>
      <c r="E3772" s="292" t="n">
        <v>9233.19</v>
      </c>
    </row>
    <row r="3773" customFormat="false" ht="15" hidden="false" customHeight="false" outlineLevel="0" collapsed="false">
      <c r="A3773" s="0" t="n">
        <v>41193</v>
      </c>
      <c r="B3773" s="0" t="s">
        <v>4376</v>
      </c>
      <c r="C3773" s="0" t="s">
        <v>589</v>
      </c>
      <c r="D3773" s="0" t="s">
        <v>592</v>
      </c>
      <c r="E3773" s="292" t="n">
        <v>15086.73</v>
      </c>
    </row>
    <row r="3774" customFormat="false" ht="15" hidden="false" customHeight="false" outlineLevel="0" collapsed="false">
      <c r="A3774" s="0" t="n">
        <v>41194</v>
      </c>
      <c r="B3774" s="0" t="s">
        <v>4377</v>
      </c>
      <c r="C3774" s="0" t="s">
        <v>589</v>
      </c>
      <c r="D3774" s="0" t="s">
        <v>592</v>
      </c>
      <c r="E3774" s="292" t="n">
        <v>18001.89</v>
      </c>
    </row>
    <row r="3775" customFormat="false" ht="15" hidden="false" customHeight="false" outlineLevel="0" collapsed="false">
      <c r="A3775" s="0" t="n">
        <v>5044</v>
      </c>
      <c r="B3775" s="0" t="s">
        <v>4378</v>
      </c>
      <c r="C3775" s="0" t="s">
        <v>589</v>
      </c>
      <c r="D3775" s="0" t="s">
        <v>592</v>
      </c>
      <c r="E3775" s="292" t="n">
        <v>1553.24</v>
      </c>
    </row>
    <row r="3776" customFormat="false" ht="15" hidden="false" customHeight="false" outlineLevel="0" collapsed="false">
      <c r="A3776" s="0" t="n">
        <v>5059</v>
      </c>
      <c r="B3776" s="0" t="s">
        <v>4379</v>
      </c>
      <c r="C3776" s="0" t="s">
        <v>589</v>
      </c>
      <c r="D3776" s="0" t="s">
        <v>592</v>
      </c>
      <c r="E3776" s="292" t="n">
        <v>1158.43</v>
      </c>
    </row>
    <row r="3777" customFormat="false" ht="15" hidden="false" customHeight="false" outlineLevel="0" collapsed="false">
      <c r="A3777" s="0" t="n">
        <v>41201</v>
      </c>
      <c r="B3777" s="0" t="s">
        <v>4380</v>
      </c>
      <c r="C3777" s="0" t="s">
        <v>589</v>
      </c>
      <c r="D3777" s="0" t="s">
        <v>592</v>
      </c>
      <c r="E3777" s="292" t="n">
        <v>2350.93</v>
      </c>
    </row>
    <row r="3778" customFormat="false" ht="15" hidden="false" customHeight="false" outlineLevel="0" collapsed="false">
      <c r="A3778" s="0" t="n">
        <v>41199</v>
      </c>
      <c r="B3778" s="0" t="s">
        <v>4381</v>
      </c>
      <c r="C3778" s="0" t="s">
        <v>589</v>
      </c>
      <c r="D3778" s="0" t="s">
        <v>592</v>
      </c>
      <c r="E3778" s="291" t="n">
        <v>755.44</v>
      </c>
    </row>
    <row r="3779" customFormat="false" ht="15" hidden="false" customHeight="false" outlineLevel="0" collapsed="false">
      <c r="A3779" s="0" t="n">
        <v>5057</v>
      </c>
      <c r="B3779" s="0" t="s">
        <v>4382</v>
      </c>
      <c r="C3779" s="0" t="s">
        <v>589</v>
      </c>
      <c r="D3779" s="0" t="s">
        <v>592</v>
      </c>
      <c r="E3779" s="292" t="n">
        <v>1022.73</v>
      </c>
    </row>
    <row r="3780" customFormat="false" ht="15" hidden="false" customHeight="false" outlineLevel="0" collapsed="false">
      <c r="A3780" s="0" t="n">
        <v>41200</v>
      </c>
      <c r="B3780" s="0" t="s">
        <v>4383</v>
      </c>
      <c r="C3780" s="0" t="s">
        <v>589</v>
      </c>
      <c r="D3780" s="0" t="s">
        <v>592</v>
      </c>
      <c r="E3780" s="292" t="n">
        <v>1470.36</v>
      </c>
    </row>
    <row r="3781" customFormat="false" ht="15" hidden="false" customHeight="false" outlineLevel="0" collapsed="false">
      <c r="A3781" s="0" t="n">
        <v>41205</v>
      </c>
      <c r="B3781" s="0" t="s">
        <v>4384</v>
      </c>
      <c r="C3781" s="0" t="s">
        <v>589</v>
      </c>
      <c r="D3781" s="0" t="s">
        <v>592</v>
      </c>
      <c r="E3781" s="292" t="n">
        <v>2724.55</v>
      </c>
    </row>
    <row r="3782" customFormat="false" ht="15" hidden="false" customHeight="false" outlineLevel="0" collapsed="false">
      <c r="A3782" s="0" t="n">
        <v>41202</v>
      </c>
      <c r="B3782" s="0" t="s">
        <v>4385</v>
      </c>
      <c r="C3782" s="0" t="s">
        <v>589</v>
      </c>
      <c r="D3782" s="0" t="s">
        <v>592</v>
      </c>
      <c r="E3782" s="291" t="n">
        <v>795.04</v>
      </c>
    </row>
    <row r="3783" customFormat="false" ht="15" hidden="false" customHeight="false" outlineLevel="0" collapsed="false">
      <c r="A3783" s="0" t="n">
        <v>41206</v>
      </c>
      <c r="B3783" s="0" t="s">
        <v>4386</v>
      </c>
      <c r="C3783" s="0" t="s">
        <v>589</v>
      </c>
      <c r="D3783" s="0" t="s">
        <v>592</v>
      </c>
      <c r="E3783" s="292" t="n">
        <v>3592.2</v>
      </c>
    </row>
    <row r="3784" customFormat="false" ht="15" hidden="false" customHeight="false" outlineLevel="0" collapsed="false">
      <c r="A3784" s="0" t="n">
        <v>12372</v>
      </c>
      <c r="B3784" s="0" t="s">
        <v>4387</v>
      </c>
      <c r="C3784" s="0" t="s">
        <v>589</v>
      </c>
      <c r="D3784" s="0" t="s">
        <v>592</v>
      </c>
      <c r="E3784" s="291" t="n">
        <v>834.8</v>
      </c>
    </row>
    <row r="3785" customFormat="false" ht="15" hidden="false" customHeight="false" outlineLevel="0" collapsed="false">
      <c r="A3785" s="0" t="n">
        <v>41207</v>
      </c>
      <c r="B3785" s="0" t="s">
        <v>4388</v>
      </c>
      <c r="C3785" s="0" t="s">
        <v>589</v>
      </c>
      <c r="D3785" s="0" t="s">
        <v>592</v>
      </c>
      <c r="E3785" s="292" t="n">
        <v>4835.81</v>
      </c>
    </row>
    <row r="3786" customFormat="false" ht="15" hidden="false" customHeight="false" outlineLevel="0" collapsed="false">
      <c r="A3786" s="0" t="n">
        <v>41203</v>
      </c>
      <c r="B3786" s="0" t="s">
        <v>4389</v>
      </c>
      <c r="C3786" s="0" t="s">
        <v>589</v>
      </c>
      <c r="D3786" s="0" t="s">
        <v>592</v>
      </c>
      <c r="E3786" s="292" t="n">
        <v>1273.57</v>
      </c>
    </row>
    <row r="3787" customFormat="false" ht="15" hidden="false" customHeight="false" outlineLevel="0" collapsed="false">
      <c r="A3787" s="0" t="n">
        <v>41204</v>
      </c>
      <c r="B3787" s="0" t="s">
        <v>4390</v>
      </c>
      <c r="C3787" s="0" t="s">
        <v>589</v>
      </c>
      <c r="D3787" s="0" t="s">
        <v>592</v>
      </c>
      <c r="E3787" s="292" t="n">
        <v>1800.5</v>
      </c>
    </row>
    <row r="3788" customFormat="false" ht="15" hidden="false" customHeight="false" outlineLevel="0" collapsed="false">
      <c r="A3788" s="0" t="n">
        <v>41210</v>
      </c>
      <c r="B3788" s="0" t="s">
        <v>4391</v>
      </c>
      <c r="C3788" s="0" t="s">
        <v>589</v>
      </c>
      <c r="D3788" s="0" t="s">
        <v>592</v>
      </c>
      <c r="E3788" s="292" t="n">
        <v>3007.69</v>
      </c>
    </row>
    <row r="3789" customFormat="false" ht="15" hidden="false" customHeight="false" outlineLevel="0" collapsed="false">
      <c r="A3789" s="0" t="n">
        <v>41208</v>
      </c>
      <c r="B3789" s="0" t="s">
        <v>4392</v>
      </c>
      <c r="C3789" s="0" t="s">
        <v>589</v>
      </c>
      <c r="D3789" s="0" t="s">
        <v>592</v>
      </c>
      <c r="E3789" s="292" t="n">
        <v>1052.87</v>
      </c>
    </row>
    <row r="3790" customFormat="false" ht="15" hidden="false" customHeight="false" outlineLevel="0" collapsed="false">
      <c r="A3790" s="0" t="n">
        <v>41211</v>
      </c>
      <c r="B3790" s="0" t="s">
        <v>4393</v>
      </c>
      <c r="C3790" s="0" t="s">
        <v>589</v>
      </c>
      <c r="D3790" s="0" t="s">
        <v>592</v>
      </c>
      <c r="E3790" s="292" t="n">
        <v>4237.79</v>
      </c>
    </row>
    <row r="3791" customFormat="false" ht="15" hidden="false" customHeight="false" outlineLevel="0" collapsed="false">
      <c r="A3791" s="0" t="n">
        <v>13339</v>
      </c>
      <c r="B3791" s="0" t="s">
        <v>4394</v>
      </c>
      <c r="C3791" s="0" t="s">
        <v>589</v>
      </c>
      <c r="D3791" s="0" t="s">
        <v>592</v>
      </c>
      <c r="E3791" s="292" t="n">
        <v>1426.89</v>
      </c>
    </row>
    <row r="3792" customFormat="false" ht="15" hidden="false" customHeight="false" outlineLevel="0" collapsed="false">
      <c r="A3792" s="0" t="n">
        <v>41213</v>
      </c>
      <c r="B3792" s="0" t="s">
        <v>4395</v>
      </c>
      <c r="C3792" s="0" t="s">
        <v>589</v>
      </c>
      <c r="D3792" s="0" t="s">
        <v>592</v>
      </c>
      <c r="E3792" s="292" t="n">
        <v>8783.91</v>
      </c>
    </row>
    <row r="3793" customFormat="false" ht="15" hidden="false" customHeight="false" outlineLevel="0" collapsed="false">
      <c r="A3793" s="0" t="n">
        <v>41209</v>
      </c>
      <c r="B3793" s="0" t="s">
        <v>4396</v>
      </c>
      <c r="C3793" s="0" t="s">
        <v>589</v>
      </c>
      <c r="D3793" s="0" t="s">
        <v>592</v>
      </c>
      <c r="E3793" s="292" t="n">
        <v>1963.22</v>
      </c>
    </row>
    <row r="3794" customFormat="false" ht="15" hidden="false" customHeight="false" outlineLevel="0" collapsed="false">
      <c r="A3794" s="0" t="n">
        <v>41216</v>
      </c>
      <c r="B3794" s="0" t="s">
        <v>4397</v>
      </c>
      <c r="C3794" s="0" t="s">
        <v>589</v>
      </c>
      <c r="D3794" s="0" t="s">
        <v>592</v>
      </c>
      <c r="E3794" s="292" t="n">
        <v>3677.38</v>
      </c>
    </row>
    <row r="3795" customFormat="false" ht="15" hidden="false" customHeight="false" outlineLevel="0" collapsed="false">
      <c r="A3795" s="0" t="n">
        <v>41217</v>
      </c>
      <c r="B3795" s="0" t="s">
        <v>4398</v>
      </c>
      <c r="C3795" s="0" t="s">
        <v>589</v>
      </c>
      <c r="D3795" s="0" t="s">
        <v>592</v>
      </c>
      <c r="E3795" s="292" t="n">
        <v>5896.14</v>
      </c>
    </row>
    <row r="3796" customFormat="false" ht="15" hidden="false" customHeight="false" outlineLevel="0" collapsed="false">
      <c r="A3796" s="0" t="n">
        <v>41218</v>
      </c>
      <c r="B3796" s="0" t="s">
        <v>4399</v>
      </c>
      <c r="C3796" s="0" t="s">
        <v>589</v>
      </c>
      <c r="D3796" s="0" t="s">
        <v>592</v>
      </c>
      <c r="E3796" s="292" t="n">
        <v>7906.9</v>
      </c>
    </row>
    <row r="3797" customFormat="false" ht="15" hidden="false" customHeight="false" outlineLevel="0" collapsed="false">
      <c r="A3797" s="0" t="n">
        <v>41214</v>
      </c>
      <c r="B3797" s="0" t="s">
        <v>4400</v>
      </c>
      <c r="C3797" s="0" t="s">
        <v>589</v>
      </c>
      <c r="D3797" s="0" t="s">
        <v>592</v>
      </c>
      <c r="E3797" s="292" t="n">
        <v>1667.15</v>
      </c>
    </row>
    <row r="3798" customFormat="false" ht="15" hidden="false" customHeight="false" outlineLevel="0" collapsed="false">
      <c r="A3798" s="0" t="n">
        <v>41215</v>
      </c>
      <c r="B3798" s="0" t="s">
        <v>4401</v>
      </c>
      <c r="C3798" s="0" t="s">
        <v>589</v>
      </c>
      <c r="D3798" s="0" t="s">
        <v>592</v>
      </c>
      <c r="E3798" s="292" t="n">
        <v>2510.13</v>
      </c>
    </row>
    <row r="3799" customFormat="false" ht="15" hidden="false" customHeight="false" outlineLevel="0" collapsed="false">
      <c r="A3799" s="0" t="n">
        <v>41221</v>
      </c>
      <c r="B3799" s="0" t="s">
        <v>4402</v>
      </c>
      <c r="C3799" s="0" t="s">
        <v>589</v>
      </c>
      <c r="D3799" s="0" t="s">
        <v>592</v>
      </c>
      <c r="E3799" s="292" t="n">
        <v>7268.12</v>
      </c>
    </row>
    <row r="3800" customFormat="false" ht="15" hidden="false" customHeight="false" outlineLevel="0" collapsed="false">
      <c r="A3800" s="0" t="n">
        <v>41222</v>
      </c>
      <c r="B3800" s="0" t="s">
        <v>4403</v>
      </c>
      <c r="C3800" s="0" t="s">
        <v>589</v>
      </c>
      <c r="D3800" s="0" t="s">
        <v>592</v>
      </c>
      <c r="E3800" s="292" t="n">
        <v>10400.77</v>
      </c>
    </row>
    <row r="3801" customFormat="false" ht="15" hidden="false" customHeight="false" outlineLevel="0" collapsed="false">
      <c r="A3801" s="0" t="n">
        <v>41195</v>
      </c>
      <c r="B3801" s="0" t="s">
        <v>4404</v>
      </c>
      <c r="C3801" s="0" t="s">
        <v>589</v>
      </c>
      <c r="D3801" s="0" t="s">
        <v>592</v>
      </c>
      <c r="E3801" s="291" t="n">
        <v>534.57</v>
      </c>
    </row>
    <row r="3802" customFormat="false" ht="15" hidden="false" customHeight="false" outlineLevel="0" collapsed="false">
      <c r="A3802" s="0" t="n">
        <v>41198</v>
      </c>
      <c r="B3802" s="0" t="s">
        <v>4405</v>
      </c>
      <c r="C3802" s="0" t="s">
        <v>589</v>
      </c>
      <c r="D3802" s="0" t="s">
        <v>592</v>
      </c>
      <c r="E3802" s="292" t="n">
        <v>2088.97</v>
      </c>
    </row>
    <row r="3803" customFormat="false" ht="15" hidden="false" customHeight="false" outlineLevel="0" collapsed="false">
      <c r="A3803" s="0" t="n">
        <v>41196</v>
      </c>
      <c r="B3803" s="0" t="s">
        <v>4406</v>
      </c>
      <c r="C3803" s="0" t="s">
        <v>589</v>
      </c>
      <c r="D3803" s="0" t="s">
        <v>592</v>
      </c>
      <c r="E3803" s="291" t="n">
        <v>662.63</v>
      </c>
    </row>
    <row r="3804" customFormat="false" ht="15" hidden="false" customHeight="false" outlineLevel="0" collapsed="false">
      <c r="A3804" s="0" t="n">
        <v>5033</v>
      </c>
      <c r="B3804" s="0" t="s">
        <v>4407</v>
      </c>
      <c r="C3804" s="0" t="s">
        <v>589</v>
      </c>
      <c r="D3804" s="0" t="s">
        <v>592</v>
      </c>
      <c r="E3804" s="291" t="n">
        <v>870</v>
      </c>
    </row>
    <row r="3805" customFormat="false" ht="15" hidden="false" customHeight="false" outlineLevel="0" collapsed="false">
      <c r="A3805" s="0" t="n">
        <v>41197</v>
      </c>
      <c r="B3805" s="0" t="s">
        <v>4408</v>
      </c>
      <c r="C3805" s="0" t="s">
        <v>589</v>
      </c>
      <c r="D3805" s="0" t="s">
        <v>592</v>
      </c>
      <c r="E3805" s="292" t="n">
        <v>1292.27</v>
      </c>
    </row>
    <row r="3806" customFormat="false" ht="15" hidden="false" customHeight="false" outlineLevel="0" collapsed="false">
      <c r="A3806" s="0" t="n">
        <v>12388</v>
      </c>
      <c r="B3806" s="0" t="s">
        <v>4409</v>
      </c>
      <c r="C3806" s="0" t="s">
        <v>589</v>
      </c>
      <c r="D3806" s="0" t="s">
        <v>592</v>
      </c>
      <c r="E3806" s="291" t="n">
        <v>314.15</v>
      </c>
    </row>
    <row r="3807" customFormat="false" ht="15" hidden="false" customHeight="false" outlineLevel="0" collapsed="false">
      <c r="A3807" s="0" t="n">
        <v>2731</v>
      </c>
      <c r="B3807" s="0" t="s">
        <v>4410</v>
      </c>
      <c r="C3807" s="0" t="s">
        <v>636</v>
      </c>
      <c r="D3807" s="0" t="s">
        <v>590</v>
      </c>
      <c r="E3807" s="291" t="n">
        <v>95.52</v>
      </c>
    </row>
    <row r="3808" customFormat="false" ht="15" hidden="false" customHeight="false" outlineLevel="0" collapsed="false">
      <c r="A3808" s="0" t="n">
        <v>41457</v>
      </c>
      <c r="B3808" s="0" t="s">
        <v>4411</v>
      </c>
      <c r="C3808" s="0" t="s">
        <v>589</v>
      </c>
      <c r="D3808" s="0" t="s">
        <v>590</v>
      </c>
      <c r="E3808" s="292" t="n">
        <v>1615.38</v>
      </c>
    </row>
    <row r="3809" customFormat="false" ht="15" hidden="false" customHeight="false" outlineLevel="0" collapsed="false">
      <c r="A3809" s="0" t="n">
        <v>41458</v>
      </c>
      <c r="B3809" s="0" t="s">
        <v>4412</v>
      </c>
      <c r="C3809" s="0" t="s">
        <v>589</v>
      </c>
      <c r="D3809" s="0" t="s">
        <v>590</v>
      </c>
      <c r="E3809" s="292" t="n">
        <v>2255.15</v>
      </c>
    </row>
    <row r="3810" customFormat="false" ht="15" hidden="false" customHeight="false" outlineLevel="0" collapsed="false">
      <c r="A3810" s="0" t="n">
        <v>41459</v>
      </c>
      <c r="B3810" s="0" t="s">
        <v>4413</v>
      </c>
      <c r="C3810" s="0" t="s">
        <v>589</v>
      </c>
      <c r="D3810" s="0" t="s">
        <v>590</v>
      </c>
      <c r="E3810" s="292" t="n">
        <v>3145.77</v>
      </c>
    </row>
    <row r="3811" customFormat="false" ht="15" hidden="false" customHeight="false" outlineLevel="0" collapsed="false">
      <c r="A3811" s="0" t="n">
        <v>41461</v>
      </c>
      <c r="B3811" s="0" t="s">
        <v>4414</v>
      </c>
      <c r="C3811" s="0" t="s">
        <v>589</v>
      </c>
      <c r="D3811" s="0" t="s">
        <v>590</v>
      </c>
      <c r="E3811" s="292" t="n">
        <v>4289.09</v>
      </c>
    </row>
    <row r="3812" customFormat="false" ht="15" hidden="false" customHeight="false" outlineLevel="0" collapsed="false">
      <c r="A3812" s="0" t="n">
        <v>44537</v>
      </c>
      <c r="B3812" s="0" t="s">
        <v>4415</v>
      </c>
      <c r="C3812" s="0" t="s">
        <v>1715</v>
      </c>
      <c r="D3812" s="0" t="s">
        <v>590</v>
      </c>
      <c r="E3812" s="291" t="n">
        <v>348.7</v>
      </c>
    </row>
    <row r="3813" customFormat="false" ht="15" hidden="false" customHeight="false" outlineLevel="0" collapsed="false">
      <c r="A3813" s="0" t="n">
        <v>11844</v>
      </c>
      <c r="B3813" s="0" t="s">
        <v>4416</v>
      </c>
      <c r="C3813" s="0" t="s">
        <v>636</v>
      </c>
      <c r="D3813" s="0" t="s">
        <v>590</v>
      </c>
      <c r="E3813" s="291" t="n">
        <v>54.6</v>
      </c>
    </row>
    <row r="3814" customFormat="false" ht="15" hidden="false" customHeight="false" outlineLevel="0" collapsed="false">
      <c r="A3814" s="0" t="n">
        <v>4465</v>
      </c>
      <c r="B3814" s="0" t="s">
        <v>4417</v>
      </c>
      <c r="C3814" s="0" t="s">
        <v>636</v>
      </c>
      <c r="D3814" s="0" t="s">
        <v>590</v>
      </c>
      <c r="E3814" s="291" t="n">
        <v>45.38</v>
      </c>
    </row>
    <row r="3815" customFormat="false" ht="15" hidden="false" customHeight="false" outlineLevel="0" collapsed="false">
      <c r="A3815" s="0" t="n">
        <v>35273</v>
      </c>
      <c r="B3815" s="0" t="s">
        <v>4418</v>
      </c>
      <c r="C3815" s="0" t="s">
        <v>636</v>
      </c>
      <c r="D3815" s="0" t="s">
        <v>590</v>
      </c>
      <c r="E3815" s="291" t="n">
        <v>54.42</v>
      </c>
    </row>
    <row r="3816" customFormat="false" ht="15" hidden="false" customHeight="false" outlineLevel="0" collapsed="false">
      <c r="A3816" s="0" t="n">
        <v>4470</v>
      </c>
      <c r="B3816" s="0" t="s">
        <v>4419</v>
      </c>
      <c r="C3816" s="0" t="s">
        <v>636</v>
      </c>
      <c r="D3816" s="0" t="s">
        <v>590</v>
      </c>
      <c r="E3816" s="291" t="n">
        <v>125.59</v>
      </c>
    </row>
    <row r="3817" customFormat="false" ht="15" hidden="false" customHeight="false" outlineLevel="0" collapsed="false">
      <c r="A3817" s="0" t="n">
        <v>20208</v>
      </c>
      <c r="B3817" s="0" t="s">
        <v>4420</v>
      </c>
      <c r="C3817" s="0" t="s">
        <v>636</v>
      </c>
      <c r="D3817" s="0" t="s">
        <v>590</v>
      </c>
      <c r="E3817" s="291" t="n">
        <v>113.03</v>
      </c>
    </row>
    <row r="3818" customFormat="false" ht="15" hidden="false" customHeight="false" outlineLevel="0" collapsed="false">
      <c r="A3818" s="0" t="n">
        <v>20204</v>
      </c>
      <c r="B3818" s="0" t="s">
        <v>4421</v>
      </c>
      <c r="C3818" s="0" t="s">
        <v>636</v>
      </c>
      <c r="D3818" s="0" t="s">
        <v>590</v>
      </c>
      <c r="E3818" s="291" t="n">
        <v>83.72</v>
      </c>
    </row>
    <row r="3819" customFormat="false" ht="15" hidden="false" customHeight="false" outlineLevel="0" collapsed="false">
      <c r="A3819" s="0" t="n">
        <v>4437</v>
      </c>
      <c r="B3819" s="0" t="s">
        <v>4422</v>
      </c>
      <c r="C3819" s="0" t="s">
        <v>636</v>
      </c>
      <c r="D3819" s="0" t="s">
        <v>590</v>
      </c>
      <c r="E3819" s="291" t="n">
        <v>94.19</v>
      </c>
    </row>
    <row r="3820" customFormat="false" ht="15" hidden="false" customHeight="false" outlineLevel="0" collapsed="false">
      <c r="A3820" s="0" t="n">
        <v>14580</v>
      </c>
      <c r="B3820" s="0" t="s">
        <v>4423</v>
      </c>
      <c r="C3820" s="0" t="s">
        <v>636</v>
      </c>
      <c r="D3820" s="0" t="s">
        <v>590</v>
      </c>
      <c r="E3820" s="291" t="n">
        <v>94.19</v>
      </c>
    </row>
    <row r="3821" customFormat="false" ht="15" hidden="false" customHeight="false" outlineLevel="0" collapsed="false">
      <c r="A3821" s="0" t="n">
        <v>40304</v>
      </c>
      <c r="B3821" s="0" t="s">
        <v>4424</v>
      </c>
      <c r="C3821" s="0" t="s">
        <v>640</v>
      </c>
      <c r="D3821" s="0" t="s">
        <v>590</v>
      </c>
      <c r="E3821" s="291" t="n">
        <v>30.07</v>
      </c>
    </row>
    <row r="3822" customFormat="false" ht="15" hidden="false" customHeight="false" outlineLevel="0" collapsed="false">
      <c r="A3822" s="0" t="n">
        <v>5065</v>
      </c>
      <c r="B3822" s="0" t="s">
        <v>4425</v>
      </c>
      <c r="C3822" s="0" t="s">
        <v>640</v>
      </c>
      <c r="D3822" s="0" t="s">
        <v>590</v>
      </c>
      <c r="E3822" s="291" t="n">
        <v>46.34</v>
      </c>
    </row>
    <row r="3823" customFormat="false" ht="15" hidden="false" customHeight="false" outlineLevel="0" collapsed="false">
      <c r="A3823" s="0" t="n">
        <v>5072</v>
      </c>
      <c r="B3823" s="0" t="s">
        <v>4426</v>
      </c>
      <c r="C3823" s="0" t="s">
        <v>640</v>
      </c>
      <c r="D3823" s="0" t="s">
        <v>590</v>
      </c>
      <c r="E3823" s="291" t="n">
        <v>42.87</v>
      </c>
    </row>
    <row r="3824" customFormat="false" ht="15" hidden="false" customHeight="false" outlineLevel="0" collapsed="false">
      <c r="A3824" s="0" t="n">
        <v>5066</v>
      </c>
      <c r="B3824" s="0" t="s">
        <v>4427</v>
      </c>
      <c r="C3824" s="0" t="s">
        <v>640</v>
      </c>
      <c r="D3824" s="0" t="s">
        <v>590</v>
      </c>
      <c r="E3824" s="291" t="n">
        <v>32.1</v>
      </c>
    </row>
    <row r="3825" customFormat="false" ht="15" hidden="false" customHeight="false" outlineLevel="0" collapsed="false">
      <c r="A3825" s="0" t="n">
        <v>5063</v>
      </c>
      <c r="B3825" s="0" t="s">
        <v>4428</v>
      </c>
      <c r="C3825" s="0" t="s">
        <v>640</v>
      </c>
      <c r="D3825" s="0" t="s">
        <v>590</v>
      </c>
      <c r="E3825" s="291" t="n">
        <v>29.07</v>
      </c>
    </row>
    <row r="3826" customFormat="false" ht="15" hidden="false" customHeight="false" outlineLevel="0" collapsed="false">
      <c r="A3826" s="0" t="n">
        <v>20247</v>
      </c>
      <c r="B3826" s="0" t="s">
        <v>4429</v>
      </c>
      <c r="C3826" s="0" t="s">
        <v>640</v>
      </c>
      <c r="D3826" s="0" t="s">
        <v>590</v>
      </c>
      <c r="E3826" s="291" t="n">
        <v>26.98</v>
      </c>
    </row>
    <row r="3827" customFormat="false" ht="15" hidden="false" customHeight="false" outlineLevel="0" collapsed="false">
      <c r="A3827" s="0" t="n">
        <v>5074</v>
      </c>
      <c r="B3827" s="0" t="s">
        <v>4430</v>
      </c>
      <c r="C3827" s="0" t="s">
        <v>640</v>
      </c>
      <c r="D3827" s="0" t="s">
        <v>590</v>
      </c>
      <c r="E3827" s="291" t="n">
        <v>27.3</v>
      </c>
    </row>
    <row r="3828" customFormat="false" ht="15" hidden="false" customHeight="false" outlineLevel="0" collapsed="false">
      <c r="A3828" s="0" t="n">
        <v>5067</v>
      </c>
      <c r="B3828" s="0" t="s">
        <v>4431</v>
      </c>
      <c r="C3828" s="0" t="s">
        <v>640</v>
      </c>
      <c r="D3828" s="0" t="s">
        <v>590</v>
      </c>
      <c r="E3828" s="291" t="n">
        <v>25.97</v>
      </c>
    </row>
    <row r="3829" customFormat="false" ht="15" hidden="false" customHeight="false" outlineLevel="0" collapsed="false">
      <c r="A3829" s="0" t="n">
        <v>5078</v>
      </c>
      <c r="B3829" s="0" t="s">
        <v>4432</v>
      </c>
      <c r="C3829" s="0" t="s">
        <v>640</v>
      </c>
      <c r="D3829" s="0" t="s">
        <v>590</v>
      </c>
      <c r="E3829" s="291" t="n">
        <v>25.67</v>
      </c>
    </row>
    <row r="3830" customFormat="false" ht="15" hidden="false" customHeight="false" outlineLevel="0" collapsed="false">
      <c r="A3830" s="0" t="n">
        <v>5068</v>
      </c>
      <c r="B3830" s="0" t="s">
        <v>4433</v>
      </c>
      <c r="C3830" s="0" t="s">
        <v>640</v>
      </c>
      <c r="D3830" s="0" t="s">
        <v>590</v>
      </c>
      <c r="E3830" s="291" t="n">
        <v>24.36</v>
      </c>
    </row>
    <row r="3831" customFormat="false" ht="15" hidden="false" customHeight="false" outlineLevel="0" collapsed="false">
      <c r="A3831" s="0" t="n">
        <v>5073</v>
      </c>
      <c r="B3831" s="0" t="s">
        <v>4434</v>
      </c>
      <c r="C3831" s="0" t="s">
        <v>640</v>
      </c>
      <c r="D3831" s="0" t="s">
        <v>590</v>
      </c>
      <c r="E3831" s="291" t="n">
        <v>24.83</v>
      </c>
    </row>
    <row r="3832" customFormat="false" ht="15" hidden="false" customHeight="false" outlineLevel="0" collapsed="false">
      <c r="A3832" s="0" t="n">
        <v>5069</v>
      </c>
      <c r="B3832" s="0" t="s">
        <v>4435</v>
      </c>
      <c r="C3832" s="0" t="s">
        <v>640</v>
      </c>
      <c r="D3832" s="0" t="s">
        <v>590</v>
      </c>
      <c r="E3832" s="291" t="n">
        <v>24.83</v>
      </c>
    </row>
    <row r="3833" customFormat="false" ht="15" hidden="false" customHeight="false" outlineLevel="0" collapsed="false">
      <c r="A3833" s="0" t="n">
        <v>5070</v>
      </c>
      <c r="B3833" s="0" t="s">
        <v>4436</v>
      </c>
      <c r="C3833" s="0" t="s">
        <v>640</v>
      </c>
      <c r="D3833" s="0" t="s">
        <v>590</v>
      </c>
      <c r="E3833" s="291" t="n">
        <v>25.1</v>
      </c>
    </row>
    <row r="3834" customFormat="false" ht="15" hidden="false" customHeight="false" outlineLevel="0" collapsed="false">
      <c r="A3834" s="0" t="n">
        <v>5071</v>
      </c>
      <c r="B3834" s="0" t="s">
        <v>4437</v>
      </c>
      <c r="C3834" s="0" t="s">
        <v>640</v>
      </c>
      <c r="D3834" s="0" t="s">
        <v>590</v>
      </c>
      <c r="E3834" s="291" t="n">
        <v>24.36</v>
      </c>
    </row>
    <row r="3835" customFormat="false" ht="15" hidden="false" customHeight="false" outlineLevel="0" collapsed="false">
      <c r="A3835" s="0" t="n">
        <v>5061</v>
      </c>
      <c r="B3835" s="0" t="s">
        <v>4438</v>
      </c>
      <c r="C3835" s="0" t="s">
        <v>640</v>
      </c>
      <c r="D3835" s="0" t="s">
        <v>597</v>
      </c>
      <c r="E3835" s="291" t="n">
        <v>23.95</v>
      </c>
    </row>
    <row r="3836" customFormat="false" ht="15" hidden="false" customHeight="false" outlineLevel="0" collapsed="false">
      <c r="A3836" s="0" t="n">
        <v>5075</v>
      </c>
      <c r="B3836" s="0" t="s">
        <v>4439</v>
      </c>
      <c r="C3836" s="0" t="s">
        <v>640</v>
      </c>
      <c r="D3836" s="0" t="s">
        <v>590</v>
      </c>
      <c r="E3836" s="291" t="n">
        <v>24.36</v>
      </c>
    </row>
    <row r="3837" customFormat="false" ht="15" hidden="false" customHeight="false" outlineLevel="0" collapsed="false">
      <c r="A3837" s="0" t="n">
        <v>39027</v>
      </c>
      <c r="B3837" s="0" t="s">
        <v>4440</v>
      </c>
      <c r="C3837" s="0" t="s">
        <v>640</v>
      </c>
      <c r="D3837" s="0" t="s">
        <v>590</v>
      </c>
      <c r="E3837" s="291" t="n">
        <v>24.34</v>
      </c>
    </row>
    <row r="3838" customFormat="false" ht="15" hidden="false" customHeight="false" outlineLevel="0" collapsed="false">
      <c r="A3838" s="0" t="n">
        <v>5062</v>
      </c>
      <c r="B3838" s="0" t="s">
        <v>4441</v>
      </c>
      <c r="C3838" s="0" t="s">
        <v>640</v>
      </c>
      <c r="D3838" s="0" t="s">
        <v>590</v>
      </c>
      <c r="E3838" s="291" t="n">
        <v>24.68</v>
      </c>
    </row>
    <row r="3839" customFormat="false" ht="15" hidden="false" customHeight="false" outlineLevel="0" collapsed="false">
      <c r="A3839" s="0" t="n">
        <v>40568</v>
      </c>
      <c r="B3839" s="0" t="s">
        <v>4442</v>
      </c>
      <c r="C3839" s="0" t="s">
        <v>640</v>
      </c>
      <c r="D3839" s="0" t="s">
        <v>590</v>
      </c>
      <c r="E3839" s="291" t="n">
        <v>24.55</v>
      </c>
    </row>
    <row r="3840" customFormat="false" ht="15" hidden="false" customHeight="false" outlineLevel="0" collapsed="false">
      <c r="A3840" s="0" t="n">
        <v>39026</v>
      </c>
      <c r="B3840" s="0" t="s">
        <v>4443</v>
      </c>
      <c r="C3840" s="0" t="s">
        <v>640</v>
      </c>
      <c r="D3840" s="0" t="s">
        <v>590</v>
      </c>
      <c r="E3840" s="291" t="n">
        <v>27.39</v>
      </c>
    </row>
    <row r="3841" customFormat="false" ht="15" hidden="false" customHeight="false" outlineLevel="0" collapsed="false">
      <c r="A3841" s="0" t="n">
        <v>42431</v>
      </c>
      <c r="B3841" s="0" t="s">
        <v>4444</v>
      </c>
      <c r="C3841" s="0" t="s">
        <v>589</v>
      </c>
      <c r="D3841" s="0" t="s">
        <v>592</v>
      </c>
      <c r="E3841" s="292" t="n">
        <v>3922.99</v>
      </c>
    </row>
    <row r="3842" customFormat="false" ht="15" hidden="false" customHeight="false" outlineLevel="0" collapsed="false">
      <c r="A3842" s="0" t="n">
        <v>44074</v>
      </c>
      <c r="B3842" s="0" t="s">
        <v>4445</v>
      </c>
      <c r="C3842" s="0" t="s">
        <v>642</v>
      </c>
      <c r="D3842" s="0" t="s">
        <v>590</v>
      </c>
      <c r="E3842" s="291" t="n">
        <v>556.98</v>
      </c>
    </row>
    <row r="3843" customFormat="false" ht="15" hidden="false" customHeight="false" outlineLevel="0" collapsed="false">
      <c r="A3843" s="0" t="n">
        <v>44072</v>
      </c>
      <c r="B3843" s="0" t="s">
        <v>4446</v>
      </c>
      <c r="C3843" s="0" t="s">
        <v>642</v>
      </c>
      <c r="D3843" s="0" t="s">
        <v>590</v>
      </c>
      <c r="E3843" s="291" t="n">
        <v>104.34</v>
      </c>
    </row>
    <row r="3844" customFormat="false" ht="15" hidden="false" customHeight="false" outlineLevel="0" collapsed="false">
      <c r="A3844" s="0" t="n">
        <v>511</v>
      </c>
      <c r="B3844" s="0" t="s">
        <v>4447</v>
      </c>
      <c r="C3844" s="0" t="s">
        <v>642</v>
      </c>
      <c r="D3844" s="0" t="s">
        <v>597</v>
      </c>
      <c r="E3844" s="291" t="n">
        <v>15.85</v>
      </c>
    </row>
    <row r="3845" customFormat="false" ht="15" hidden="false" customHeight="false" outlineLevel="0" collapsed="false">
      <c r="A3845" s="0" t="n">
        <v>37540</v>
      </c>
      <c r="B3845" s="0" t="s">
        <v>4448</v>
      </c>
      <c r="C3845" s="0" t="s">
        <v>589</v>
      </c>
      <c r="D3845" s="0" t="s">
        <v>590</v>
      </c>
      <c r="E3845" s="292" t="n">
        <v>81526.69</v>
      </c>
    </row>
    <row r="3846" customFormat="false" ht="15" hidden="false" customHeight="false" outlineLevel="0" collapsed="false">
      <c r="A3846" s="0" t="n">
        <v>37548</v>
      </c>
      <c r="B3846" s="0" t="s">
        <v>4449</v>
      </c>
      <c r="C3846" s="0" t="s">
        <v>589</v>
      </c>
      <c r="D3846" s="0" t="s">
        <v>590</v>
      </c>
      <c r="E3846" s="292" t="n">
        <v>108063.22</v>
      </c>
    </row>
    <row r="3847" customFormat="false" ht="15" hidden="false" customHeight="false" outlineLevel="0" collapsed="false">
      <c r="A3847" s="0" t="n">
        <v>39828</v>
      </c>
      <c r="B3847" s="0" t="s">
        <v>4450</v>
      </c>
      <c r="C3847" s="0" t="s">
        <v>589</v>
      </c>
      <c r="D3847" s="0" t="s">
        <v>590</v>
      </c>
      <c r="E3847" s="291" t="n">
        <v>648.27</v>
      </c>
    </row>
    <row r="3848" customFormat="false" ht="15" hidden="false" customHeight="false" outlineLevel="0" collapsed="false">
      <c r="A3848" s="0" t="n">
        <v>12273</v>
      </c>
      <c r="B3848" s="0" t="s">
        <v>4451</v>
      </c>
      <c r="C3848" s="0" t="s">
        <v>589</v>
      </c>
      <c r="D3848" s="0" t="s">
        <v>590</v>
      </c>
      <c r="E3848" s="291" t="n">
        <v>69.11</v>
      </c>
    </row>
    <row r="3849" customFormat="false" ht="15" hidden="false" customHeight="false" outlineLevel="0" collapsed="false">
      <c r="A3849" s="0" t="n">
        <v>38392</v>
      </c>
      <c r="B3849" s="0" t="s">
        <v>4452</v>
      </c>
      <c r="C3849" s="0" t="s">
        <v>589</v>
      </c>
      <c r="D3849" s="0" t="s">
        <v>590</v>
      </c>
      <c r="E3849" s="291" t="n">
        <v>52.48</v>
      </c>
    </row>
    <row r="3850" customFormat="false" ht="15" hidden="false" customHeight="false" outlineLevel="0" collapsed="false">
      <c r="A3850" s="0" t="n">
        <v>11735</v>
      </c>
      <c r="B3850" s="0" t="s">
        <v>4453</v>
      </c>
      <c r="C3850" s="0" t="s">
        <v>589</v>
      </c>
      <c r="D3850" s="0" t="s">
        <v>590</v>
      </c>
      <c r="E3850" s="291" t="n">
        <v>8.39</v>
      </c>
    </row>
    <row r="3851" customFormat="false" ht="15" hidden="false" customHeight="false" outlineLevel="0" collapsed="false">
      <c r="A3851" s="0" t="n">
        <v>11737</v>
      </c>
      <c r="B3851" s="0" t="s">
        <v>4454</v>
      </c>
      <c r="C3851" s="0" t="s">
        <v>589</v>
      </c>
      <c r="D3851" s="0" t="s">
        <v>590</v>
      </c>
      <c r="E3851" s="291" t="n">
        <v>11.9</v>
      </c>
    </row>
    <row r="3852" customFormat="false" ht="15" hidden="false" customHeight="false" outlineLevel="0" collapsed="false">
      <c r="A3852" s="0" t="n">
        <v>11738</v>
      </c>
      <c r="B3852" s="0" t="s">
        <v>4455</v>
      </c>
      <c r="C3852" s="0" t="s">
        <v>589</v>
      </c>
      <c r="D3852" s="0" t="s">
        <v>590</v>
      </c>
      <c r="E3852" s="291" t="n">
        <v>15</v>
      </c>
    </row>
    <row r="3853" customFormat="false" ht="15" hidden="false" customHeight="false" outlineLevel="0" collapsed="false">
      <c r="A3853" s="0" t="n">
        <v>36143</v>
      </c>
      <c r="B3853" s="0" t="s">
        <v>4456</v>
      </c>
      <c r="C3853" s="0" t="s">
        <v>589</v>
      </c>
      <c r="D3853" s="0" t="s">
        <v>590</v>
      </c>
      <c r="E3853" s="291" t="n">
        <v>27.67</v>
      </c>
    </row>
    <row r="3854" customFormat="false" ht="15" hidden="false" customHeight="false" outlineLevel="0" collapsed="false">
      <c r="A3854" s="0" t="n">
        <v>36142</v>
      </c>
      <c r="B3854" s="0" t="s">
        <v>4457</v>
      </c>
      <c r="C3854" s="0" t="s">
        <v>589</v>
      </c>
      <c r="D3854" s="0" t="s">
        <v>590</v>
      </c>
      <c r="E3854" s="291" t="n">
        <v>2.02</v>
      </c>
    </row>
    <row r="3855" customFormat="false" ht="15" hidden="false" customHeight="false" outlineLevel="0" collapsed="false">
      <c r="A3855" s="0" t="n">
        <v>36146</v>
      </c>
      <c r="B3855" s="0" t="s">
        <v>4458</v>
      </c>
      <c r="C3855" s="0" t="s">
        <v>589</v>
      </c>
      <c r="D3855" s="0" t="s">
        <v>590</v>
      </c>
      <c r="E3855" s="291" t="n">
        <v>229.5</v>
      </c>
    </row>
    <row r="3856" customFormat="false" ht="15" hidden="false" customHeight="false" outlineLevel="0" collapsed="false">
      <c r="A3856" s="0" t="n">
        <v>39015</v>
      </c>
      <c r="B3856" s="0" t="s">
        <v>4459</v>
      </c>
      <c r="C3856" s="0" t="s">
        <v>589</v>
      </c>
      <c r="D3856" s="0" t="s">
        <v>592</v>
      </c>
      <c r="E3856" s="291" t="n">
        <v>0.97</v>
      </c>
    </row>
    <row r="3857" customFormat="false" ht="15" hidden="false" customHeight="false" outlineLevel="0" collapsed="false">
      <c r="A3857" s="0" t="n">
        <v>38377</v>
      </c>
      <c r="B3857" s="0" t="s">
        <v>4460</v>
      </c>
      <c r="C3857" s="0" t="s">
        <v>589</v>
      </c>
      <c r="D3857" s="0" t="s">
        <v>590</v>
      </c>
      <c r="E3857" s="291" t="n">
        <v>47.34</v>
      </c>
    </row>
    <row r="3858" customFormat="false" ht="15" hidden="false" customHeight="false" outlineLevel="0" collapsed="false">
      <c r="A3858" s="0" t="n">
        <v>38376</v>
      </c>
      <c r="B3858" s="0" t="s">
        <v>4461</v>
      </c>
      <c r="C3858" s="0" t="s">
        <v>589</v>
      </c>
      <c r="D3858" s="0" t="s">
        <v>590</v>
      </c>
      <c r="E3858" s="291" t="n">
        <v>53.98</v>
      </c>
    </row>
    <row r="3859" customFormat="false" ht="15" hidden="false" customHeight="false" outlineLevel="0" collapsed="false">
      <c r="A3859" s="0" t="n">
        <v>38116</v>
      </c>
      <c r="B3859" s="0" t="s">
        <v>4462</v>
      </c>
      <c r="C3859" s="0" t="s">
        <v>589</v>
      </c>
      <c r="D3859" s="0" t="s">
        <v>590</v>
      </c>
      <c r="E3859" s="291" t="n">
        <v>5.5</v>
      </c>
    </row>
    <row r="3860" customFormat="false" ht="15" hidden="false" customHeight="false" outlineLevel="0" collapsed="false">
      <c r="A3860" s="0" t="n">
        <v>38066</v>
      </c>
      <c r="B3860" s="0" t="s">
        <v>4463</v>
      </c>
      <c r="C3860" s="0" t="s">
        <v>589</v>
      </c>
      <c r="D3860" s="0" t="s">
        <v>590</v>
      </c>
      <c r="E3860" s="291" t="n">
        <v>9.08</v>
      </c>
    </row>
    <row r="3861" customFormat="false" ht="15" hidden="false" customHeight="false" outlineLevel="0" collapsed="false">
      <c r="A3861" s="0" t="n">
        <v>38117</v>
      </c>
      <c r="B3861" s="0" t="s">
        <v>4464</v>
      </c>
      <c r="C3861" s="0" t="s">
        <v>589</v>
      </c>
      <c r="D3861" s="0" t="s">
        <v>590</v>
      </c>
      <c r="E3861" s="291" t="n">
        <v>9.37</v>
      </c>
    </row>
    <row r="3862" customFormat="false" ht="15" hidden="false" customHeight="false" outlineLevel="0" collapsed="false">
      <c r="A3862" s="0" t="n">
        <v>38067</v>
      </c>
      <c r="B3862" s="0" t="s">
        <v>4465</v>
      </c>
      <c r="C3862" s="0" t="s">
        <v>589</v>
      </c>
      <c r="D3862" s="0" t="s">
        <v>590</v>
      </c>
      <c r="E3862" s="291" t="n">
        <v>12.78</v>
      </c>
    </row>
    <row r="3863" customFormat="false" ht="15" hidden="false" customHeight="false" outlineLevel="0" collapsed="false">
      <c r="A3863" s="0" t="n">
        <v>11522</v>
      </c>
      <c r="B3863" s="0" t="s">
        <v>4466</v>
      </c>
      <c r="C3863" s="0" t="s">
        <v>589</v>
      </c>
      <c r="D3863" s="0" t="s">
        <v>590</v>
      </c>
      <c r="E3863" s="291" t="n">
        <v>12.19</v>
      </c>
    </row>
    <row r="3864" customFormat="false" ht="15" hidden="false" customHeight="false" outlineLevel="0" collapsed="false">
      <c r="A3864" s="0" t="n">
        <v>43600</v>
      </c>
      <c r="B3864" s="0" t="s">
        <v>4467</v>
      </c>
      <c r="C3864" s="0" t="s">
        <v>589</v>
      </c>
      <c r="D3864" s="0" t="s">
        <v>590</v>
      </c>
      <c r="E3864" s="291" t="n">
        <v>48.87</v>
      </c>
    </row>
    <row r="3865" customFormat="false" ht="15" hidden="false" customHeight="false" outlineLevel="0" collapsed="false">
      <c r="A3865" s="0" t="n">
        <v>5080</v>
      </c>
      <c r="B3865" s="0" t="s">
        <v>4468</v>
      </c>
      <c r="C3865" s="0" t="s">
        <v>589</v>
      </c>
      <c r="D3865" s="0" t="s">
        <v>590</v>
      </c>
      <c r="E3865" s="291" t="n">
        <v>19.06</v>
      </c>
    </row>
    <row r="3866" customFormat="false" ht="15" hidden="false" customHeight="false" outlineLevel="0" collapsed="false">
      <c r="A3866" s="0" t="n">
        <v>38168</v>
      </c>
      <c r="B3866" s="0" t="s">
        <v>4469</v>
      </c>
      <c r="C3866" s="0" t="s">
        <v>589</v>
      </c>
      <c r="D3866" s="0" t="s">
        <v>590</v>
      </c>
      <c r="E3866" s="291" t="n">
        <v>133.05</v>
      </c>
    </row>
    <row r="3867" customFormat="false" ht="15" hidden="false" customHeight="false" outlineLevel="0" collapsed="false">
      <c r="A3867" s="0" t="n">
        <v>43601</v>
      </c>
      <c r="B3867" s="0" t="s">
        <v>4470</v>
      </c>
      <c r="C3867" s="0" t="s">
        <v>589</v>
      </c>
      <c r="D3867" s="0" t="s">
        <v>590</v>
      </c>
      <c r="E3867" s="291" t="n">
        <v>66.52</v>
      </c>
    </row>
    <row r="3868" customFormat="false" ht="15" hidden="false" customHeight="false" outlineLevel="0" collapsed="false">
      <c r="A3868" s="0" t="n">
        <v>13393</v>
      </c>
      <c r="B3868" s="0" t="s">
        <v>4471</v>
      </c>
      <c r="C3868" s="0" t="s">
        <v>589</v>
      </c>
      <c r="D3868" s="0" t="s">
        <v>592</v>
      </c>
      <c r="E3868" s="291" t="n">
        <v>419.81</v>
      </c>
    </row>
    <row r="3869" customFormat="false" ht="15" hidden="false" customHeight="false" outlineLevel="0" collapsed="false">
      <c r="A3869" s="0" t="n">
        <v>13395</v>
      </c>
      <c r="B3869" s="0" t="s">
        <v>4472</v>
      </c>
      <c r="C3869" s="0" t="s">
        <v>589</v>
      </c>
      <c r="D3869" s="0" t="s">
        <v>592</v>
      </c>
      <c r="E3869" s="291" t="n">
        <v>588.32</v>
      </c>
    </row>
    <row r="3870" customFormat="false" ht="15" hidden="false" customHeight="false" outlineLevel="0" collapsed="false">
      <c r="A3870" s="0" t="n">
        <v>12039</v>
      </c>
      <c r="B3870" s="0" t="s">
        <v>4473</v>
      </c>
      <c r="C3870" s="0" t="s">
        <v>589</v>
      </c>
      <c r="D3870" s="0" t="s">
        <v>592</v>
      </c>
      <c r="E3870" s="291" t="n">
        <v>618.26</v>
      </c>
    </row>
    <row r="3871" customFormat="false" ht="15" hidden="false" customHeight="false" outlineLevel="0" collapsed="false">
      <c r="A3871" s="0" t="n">
        <v>13396</v>
      </c>
      <c r="B3871" s="0" t="s">
        <v>4474</v>
      </c>
      <c r="C3871" s="0" t="s">
        <v>589</v>
      </c>
      <c r="D3871" s="0" t="s">
        <v>592</v>
      </c>
      <c r="E3871" s="291" t="n">
        <v>868.31</v>
      </c>
    </row>
    <row r="3872" customFormat="false" ht="15" hidden="false" customHeight="false" outlineLevel="0" collapsed="false">
      <c r="A3872" s="0" t="n">
        <v>12041</v>
      </c>
      <c r="B3872" s="0" t="s">
        <v>4475</v>
      </c>
      <c r="C3872" s="0" t="s">
        <v>589</v>
      </c>
      <c r="D3872" s="0" t="s">
        <v>592</v>
      </c>
      <c r="E3872" s="291" t="n">
        <v>709.03</v>
      </c>
    </row>
    <row r="3873" customFormat="false" ht="15" hidden="false" customHeight="false" outlineLevel="0" collapsed="false">
      <c r="A3873" s="0" t="n">
        <v>12043</v>
      </c>
      <c r="B3873" s="0" t="s">
        <v>4476</v>
      </c>
      <c r="C3873" s="0" t="s">
        <v>589</v>
      </c>
      <c r="D3873" s="0" t="s">
        <v>592</v>
      </c>
      <c r="E3873" s="292" t="n">
        <v>1496.99</v>
      </c>
    </row>
    <row r="3874" customFormat="false" ht="15" hidden="false" customHeight="false" outlineLevel="0" collapsed="false">
      <c r="A3874" s="0" t="n">
        <v>39762</v>
      </c>
      <c r="B3874" s="0" t="s">
        <v>4477</v>
      </c>
      <c r="C3874" s="0" t="s">
        <v>589</v>
      </c>
      <c r="D3874" s="0" t="s">
        <v>592</v>
      </c>
      <c r="E3874" s="291" t="n">
        <v>712.61</v>
      </c>
    </row>
    <row r="3875" customFormat="false" ht="15" hidden="false" customHeight="false" outlineLevel="0" collapsed="false">
      <c r="A3875" s="0" t="n">
        <v>12042</v>
      </c>
      <c r="B3875" s="0" t="s">
        <v>4478</v>
      </c>
      <c r="C3875" s="0" t="s">
        <v>589</v>
      </c>
      <c r="D3875" s="0" t="s">
        <v>592</v>
      </c>
      <c r="E3875" s="292" t="n">
        <v>1040.38</v>
      </c>
    </row>
    <row r="3876" customFormat="false" ht="15" hidden="false" customHeight="false" outlineLevel="0" collapsed="false">
      <c r="A3876" s="0" t="n">
        <v>39763</v>
      </c>
      <c r="B3876" s="0" t="s">
        <v>4479</v>
      </c>
      <c r="C3876" s="0" t="s">
        <v>589</v>
      </c>
      <c r="D3876" s="0" t="s">
        <v>592</v>
      </c>
      <c r="E3876" s="292" t="n">
        <v>1217.63</v>
      </c>
    </row>
    <row r="3877" customFormat="false" ht="15" hidden="false" customHeight="false" outlineLevel="0" collapsed="false">
      <c r="A3877" s="0" t="n">
        <v>39760</v>
      </c>
      <c r="B3877" s="0" t="s">
        <v>4480</v>
      </c>
      <c r="C3877" s="0" t="s">
        <v>589</v>
      </c>
      <c r="D3877" s="0" t="s">
        <v>592</v>
      </c>
      <c r="E3877" s="292" t="n">
        <v>1213.63</v>
      </c>
    </row>
    <row r="3878" customFormat="false" ht="15" hidden="false" customHeight="false" outlineLevel="0" collapsed="false">
      <c r="A3878" s="0" t="n">
        <v>39756</v>
      </c>
      <c r="B3878" s="0" t="s">
        <v>4481</v>
      </c>
      <c r="C3878" s="0" t="s">
        <v>589</v>
      </c>
      <c r="D3878" s="0" t="s">
        <v>592</v>
      </c>
      <c r="E3878" s="291" t="n">
        <v>435.77</v>
      </c>
    </row>
    <row r="3879" customFormat="false" ht="15" hidden="false" customHeight="false" outlineLevel="0" collapsed="false">
      <c r="A3879" s="0" t="n">
        <v>12038</v>
      </c>
      <c r="B3879" s="0" t="s">
        <v>4482</v>
      </c>
      <c r="C3879" s="0" t="s">
        <v>589</v>
      </c>
      <c r="D3879" s="0" t="s">
        <v>592</v>
      </c>
      <c r="E3879" s="291" t="n">
        <v>544.5</v>
      </c>
    </row>
    <row r="3880" customFormat="false" ht="15" hidden="false" customHeight="false" outlineLevel="0" collapsed="false">
      <c r="A3880" s="0" t="n">
        <v>39757</v>
      </c>
      <c r="B3880" s="0" t="s">
        <v>4483</v>
      </c>
      <c r="C3880" s="0" t="s">
        <v>589</v>
      </c>
      <c r="D3880" s="0" t="s">
        <v>592</v>
      </c>
      <c r="E3880" s="291" t="n">
        <v>503.49</v>
      </c>
    </row>
    <row r="3881" customFormat="false" ht="15" hidden="false" customHeight="false" outlineLevel="0" collapsed="false">
      <c r="A3881" s="0" t="n">
        <v>39758</v>
      </c>
      <c r="B3881" s="0" t="s">
        <v>4484</v>
      </c>
      <c r="C3881" s="0" t="s">
        <v>589</v>
      </c>
      <c r="D3881" s="0" t="s">
        <v>592</v>
      </c>
      <c r="E3881" s="291" t="n">
        <v>733.78</v>
      </c>
    </row>
    <row r="3882" customFormat="false" ht="15" hidden="false" customHeight="false" outlineLevel="0" collapsed="false">
      <c r="A3882" s="0" t="n">
        <v>39759</v>
      </c>
      <c r="B3882" s="0" t="s">
        <v>4485</v>
      </c>
      <c r="C3882" s="0" t="s">
        <v>589</v>
      </c>
      <c r="D3882" s="0" t="s">
        <v>592</v>
      </c>
      <c r="E3882" s="291" t="n">
        <v>906.22</v>
      </c>
    </row>
    <row r="3883" customFormat="false" ht="15" hidden="false" customHeight="false" outlineLevel="0" collapsed="false">
      <c r="A3883" s="0" t="n">
        <v>39761</v>
      </c>
      <c r="B3883" s="0" t="s">
        <v>4486</v>
      </c>
      <c r="C3883" s="0" t="s">
        <v>589</v>
      </c>
      <c r="D3883" s="0" t="s">
        <v>592</v>
      </c>
      <c r="E3883" s="292" t="n">
        <v>1089.3</v>
      </c>
    </row>
    <row r="3884" customFormat="false" ht="15" hidden="false" customHeight="false" outlineLevel="0" collapsed="false">
      <c r="A3884" s="0" t="n">
        <v>39805</v>
      </c>
      <c r="B3884" s="0" t="s">
        <v>4487</v>
      </c>
      <c r="C3884" s="0" t="s">
        <v>589</v>
      </c>
      <c r="D3884" s="0" t="s">
        <v>590</v>
      </c>
      <c r="E3884" s="291" t="n">
        <v>139.72</v>
      </c>
    </row>
    <row r="3885" customFormat="false" ht="15" hidden="false" customHeight="false" outlineLevel="0" collapsed="false">
      <c r="A3885" s="0" t="n">
        <v>39806</v>
      </c>
      <c r="B3885" s="0" t="s">
        <v>4488</v>
      </c>
      <c r="C3885" s="0" t="s">
        <v>589</v>
      </c>
      <c r="D3885" s="0" t="s">
        <v>590</v>
      </c>
      <c r="E3885" s="291" t="n">
        <v>258.87</v>
      </c>
    </row>
    <row r="3886" customFormat="false" ht="15" hidden="false" customHeight="false" outlineLevel="0" collapsed="false">
      <c r="A3886" s="0" t="n">
        <v>39807</v>
      </c>
      <c r="B3886" s="0" t="s">
        <v>4489</v>
      </c>
      <c r="C3886" s="0" t="s">
        <v>589</v>
      </c>
      <c r="D3886" s="0" t="s">
        <v>590</v>
      </c>
      <c r="E3886" s="291" t="n">
        <v>561.04</v>
      </c>
    </row>
    <row r="3887" customFormat="false" ht="15" hidden="false" customHeight="false" outlineLevel="0" collapsed="false">
      <c r="A3887" s="0" t="n">
        <v>43100</v>
      </c>
      <c r="B3887" s="0" t="s">
        <v>4490</v>
      </c>
      <c r="C3887" s="0" t="s">
        <v>589</v>
      </c>
      <c r="D3887" s="0" t="s">
        <v>590</v>
      </c>
      <c r="E3887" s="291" t="n">
        <v>438.61</v>
      </c>
    </row>
    <row r="3888" customFormat="false" ht="15" hidden="false" customHeight="false" outlineLevel="0" collapsed="false">
      <c r="A3888" s="0" t="n">
        <v>39804</v>
      </c>
      <c r="B3888" s="0" t="s">
        <v>4491</v>
      </c>
      <c r="C3888" s="0" t="s">
        <v>589</v>
      </c>
      <c r="D3888" s="0" t="s">
        <v>590</v>
      </c>
      <c r="E3888" s="291" t="n">
        <v>82.04</v>
      </c>
    </row>
    <row r="3889" customFormat="false" ht="15" hidden="false" customHeight="false" outlineLevel="0" collapsed="false">
      <c r="A3889" s="0" t="n">
        <v>39796</v>
      </c>
      <c r="B3889" s="0" t="s">
        <v>4492</v>
      </c>
      <c r="C3889" s="0" t="s">
        <v>589</v>
      </c>
      <c r="D3889" s="0" t="s">
        <v>590</v>
      </c>
      <c r="E3889" s="291" t="n">
        <v>84.98</v>
      </c>
    </row>
    <row r="3890" customFormat="false" ht="15" hidden="false" customHeight="false" outlineLevel="0" collapsed="false">
      <c r="A3890" s="0" t="n">
        <v>39797</v>
      </c>
      <c r="B3890" s="0" t="s">
        <v>4493</v>
      </c>
      <c r="C3890" s="0" t="s">
        <v>589</v>
      </c>
      <c r="D3890" s="0" t="s">
        <v>597</v>
      </c>
      <c r="E3890" s="291" t="n">
        <v>133.4</v>
      </c>
    </row>
    <row r="3891" customFormat="false" ht="15" hidden="false" customHeight="false" outlineLevel="0" collapsed="false">
      <c r="A3891" s="0" t="n">
        <v>39798</v>
      </c>
      <c r="B3891" s="0" t="s">
        <v>4494</v>
      </c>
      <c r="C3891" s="0" t="s">
        <v>589</v>
      </c>
      <c r="D3891" s="0" t="s">
        <v>590</v>
      </c>
      <c r="E3891" s="291" t="n">
        <v>228.82</v>
      </c>
    </row>
    <row r="3892" customFormat="false" ht="15" hidden="false" customHeight="false" outlineLevel="0" collapsed="false">
      <c r="A3892" s="0" t="n">
        <v>39794</v>
      </c>
      <c r="B3892" s="0" t="s">
        <v>4495</v>
      </c>
      <c r="C3892" s="0" t="s">
        <v>589</v>
      </c>
      <c r="D3892" s="0" t="s">
        <v>590</v>
      </c>
      <c r="E3892" s="291" t="n">
        <v>36.07</v>
      </c>
    </row>
    <row r="3893" customFormat="false" ht="15" hidden="false" customHeight="false" outlineLevel="0" collapsed="false">
      <c r="A3893" s="0" t="n">
        <v>39795</v>
      </c>
      <c r="B3893" s="0" t="s">
        <v>4496</v>
      </c>
      <c r="C3893" s="0" t="s">
        <v>589</v>
      </c>
      <c r="D3893" s="0" t="s">
        <v>590</v>
      </c>
      <c r="E3893" s="291" t="n">
        <v>56.99</v>
      </c>
    </row>
    <row r="3894" customFormat="false" ht="15" hidden="false" customHeight="false" outlineLevel="0" collapsed="false">
      <c r="A3894" s="0" t="n">
        <v>39799</v>
      </c>
      <c r="B3894" s="0" t="s">
        <v>4497</v>
      </c>
      <c r="C3894" s="0" t="s">
        <v>589</v>
      </c>
      <c r="D3894" s="0" t="s">
        <v>590</v>
      </c>
      <c r="E3894" s="291" t="n">
        <v>42.04</v>
      </c>
    </row>
    <row r="3895" customFormat="false" ht="15" hidden="false" customHeight="false" outlineLevel="0" collapsed="false">
      <c r="A3895" s="0" t="n">
        <v>39801</v>
      </c>
      <c r="B3895" s="0" t="s">
        <v>4498</v>
      </c>
      <c r="C3895" s="0" t="s">
        <v>589</v>
      </c>
      <c r="D3895" s="0" t="s">
        <v>590</v>
      </c>
      <c r="E3895" s="291" t="n">
        <v>120.33</v>
      </c>
    </row>
    <row r="3896" customFormat="false" ht="15" hidden="false" customHeight="false" outlineLevel="0" collapsed="false">
      <c r="A3896" s="0" t="n">
        <v>39802</v>
      </c>
      <c r="B3896" s="0" t="s">
        <v>4499</v>
      </c>
      <c r="C3896" s="0" t="s">
        <v>589</v>
      </c>
      <c r="D3896" s="0" t="s">
        <v>590</v>
      </c>
      <c r="E3896" s="291" t="n">
        <v>176.39</v>
      </c>
    </row>
    <row r="3897" customFormat="false" ht="15" hidden="false" customHeight="false" outlineLevel="0" collapsed="false">
      <c r="A3897" s="0" t="n">
        <v>39803</v>
      </c>
      <c r="B3897" s="0" t="s">
        <v>4500</v>
      </c>
      <c r="C3897" s="0" t="s">
        <v>589</v>
      </c>
      <c r="D3897" s="0" t="s">
        <v>590</v>
      </c>
      <c r="E3897" s="291" t="n">
        <v>246.07</v>
      </c>
    </row>
    <row r="3898" customFormat="false" ht="15" hidden="false" customHeight="false" outlineLevel="0" collapsed="false">
      <c r="A3898" s="0" t="n">
        <v>39800</v>
      </c>
      <c r="B3898" s="0" t="s">
        <v>4501</v>
      </c>
      <c r="C3898" s="0" t="s">
        <v>589</v>
      </c>
      <c r="D3898" s="0" t="s">
        <v>590</v>
      </c>
      <c r="E3898" s="291" t="n">
        <v>71.62</v>
      </c>
    </row>
    <row r="3899" customFormat="false" ht="15" hidden="false" customHeight="false" outlineLevel="0" collapsed="false">
      <c r="A3899" s="0" t="n">
        <v>43837</v>
      </c>
      <c r="B3899" s="0" t="s">
        <v>4502</v>
      </c>
      <c r="C3899" s="0" t="s">
        <v>589</v>
      </c>
      <c r="D3899" s="0" t="s">
        <v>590</v>
      </c>
      <c r="E3899" s="292" t="n">
        <v>1108.32</v>
      </c>
    </row>
    <row r="3900" customFormat="false" ht="15" hidden="false" customHeight="false" outlineLevel="0" collapsed="false">
      <c r="A3900" s="0" t="n">
        <v>43836</v>
      </c>
      <c r="B3900" s="0" t="s">
        <v>4503</v>
      </c>
      <c r="C3900" s="0" t="s">
        <v>589</v>
      </c>
      <c r="D3900" s="0" t="s">
        <v>590</v>
      </c>
      <c r="E3900" s="292" t="n">
        <v>2255.23</v>
      </c>
    </row>
    <row r="3901" customFormat="false" ht="15" hidden="false" customHeight="false" outlineLevel="0" collapsed="false">
      <c r="A3901" s="0" t="n">
        <v>21059</v>
      </c>
      <c r="B3901" s="0" t="s">
        <v>4504</v>
      </c>
      <c r="C3901" s="0" t="s">
        <v>589</v>
      </c>
      <c r="D3901" s="0" t="s">
        <v>592</v>
      </c>
      <c r="E3901" s="291" t="n">
        <v>63.11</v>
      </c>
    </row>
    <row r="3902" customFormat="false" ht="15" hidden="false" customHeight="false" outlineLevel="0" collapsed="false">
      <c r="A3902" s="0" t="n">
        <v>11234</v>
      </c>
      <c r="B3902" s="0" t="s">
        <v>4505</v>
      </c>
      <c r="C3902" s="0" t="s">
        <v>589</v>
      </c>
      <c r="D3902" s="0" t="s">
        <v>592</v>
      </c>
      <c r="E3902" s="291" t="n">
        <v>95.13</v>
      </c>
    </row>
    <row r="3903" customFormat="false" ht="15" hidden="false" customHeight="false" outlineLevel="0" collapsed="false">
      <c r="A3903" s="0" t="n">
        <v>21060</v>
      </c>
      <c r="B3903" s="0" t="s">
        <v>4506</v>
      </c>
      <c r="C3903" s="0" t="s">
        <v>589</v>
      </c>
      <c r="D3903" s="0" t="s">
        <v>592</v>
      </c>
      <c r="E3903" s="291" t="n">
        <v>117.08</v>
      </c>
    </row>
    <row r="3904" customFormat="false" ht="15" hidden="false" customHeight="false" outlineLevel="0" collapsed="false">
      <c r="A3904" s="0" t="n">
        <v>21061</v>
      </c>
      <c r="B3904" s="0" t="s">
        <v>4507</v>
      </c>
      <c r="C3904" s="0" t="s">
        <v>589</v>
      </c>
      <c r="D3904" s="0" t="s">
        <v>592</v>
      </c>
      <c r="E3904" s="291" t="n">
        <v>146.35</v>
      </c>
    </row>
    <row r="3905" customFormat="false" ht="15" hidden="false" customHeight="false" outlineLevel="0" collapsed="false">
      <c r="A3905" s="0" t="n">
        <v>21062</v>
      </c>
      <c r="B3905" s="0" t="s">
        <v>4508</v>
      </c>
      <c r="C3905" s="0" t="s">
        <v>589</v>
      </c>
      <c r="D3905" s="0" t="s">
        <v>592</v>
      </c>
      <c r="E3905" s="291" t="n">
        <v>230.51</v>
      </c>
    </row>
    <row r="3906" customFormat="false" ht="15" hidden="false" customHeight="false" outlineLevel="0" collapsed="false">
      <c r="A3906" s="0" t="n">
        <v>11708</v>
      </c>
      <c r="B3906" s="0" t="s">
        <v>4509</v>
      </c>
      <c r="C3906" s="0" t="s">
        <v>589</v>
      </c>
      <c r="D3906" s="0" t="s">
        <v>592</v>
      </c>
      <c r="E3906" s="291" t="n">
        <v>25.15</v>
      </c>
    </row>
    <row r="3907" customFormat="false" ht="15" hidden="false" customHeight="false" outlineLevel="0" collapsed="false">
      <c r="A3907" s="0" t="n">
        <v>11709</v>
      </c>
      <c r="B3907" s="0" t="s">
        <v>4510</v>
      </c>
      <c r="C3907" s="0" t="s">
        <v>589</v>
      </c>
      <c r="D3907" s="0" t="s">
        <v>592</v>
      </c>
      <c r="E3907" s="291" t="n">
        <v>59.09</v>
      </c>
    </row>
    <row r="3908" customFormat="false" ht="15" hidden="false" customHeight="false" outlineLevel="0" collapsed="false">
      <c r="A3908" s="0" t="n">
        <v>11710</v>
      </c>
      <c r="B3908" s="0" t="s">
        <v>4511</v>
      </c>
      <c r="C3908" s="0" t="s">
        <v>589</v>
      </c>
      <c r="D3908" s="0" t="s">
        <v>592</v>
      </c>
      <c r="E3908" s="291" t="n">
        <v>135.83</v>
      </c>
    </row>
    <row r="3909" customFormat="false" ht="15" hidden="false" customHeight="false" outlineLevel="0" collapsed="false">
      <c r="A3909" s="0" t="n">
        <v>11707</v>
      </c>
      <c r="B3909" s="0" t="s">
        <v>4512</v>
      </c>
      <c r="C3909" s="0" t="s">
        <v>589</v>
      </c>
      <c r="D3909" s="0" t="s">
        <v>592</v>
      </c>
      <c r="E3909" s="291" t="n">
        <v>18.84</v>
      </c>
    </row>
    <row r="3910" customFormat="false" ht="15" hidden="false" customHeight="false" outlineLevel="0" collapsed="false">
      <c r="A3910" s="0" t="n">
        <v>5102</v>
      </c>
      <c r="B3910" s="0" t="s">
        <v>4513</v>
      </c>
      <c r="C3910" s="0" t="s">
        <v>589</v>
      </c>
      <c r="D3910" s="0" t="s">
        <v>590</v>
      </c>
      <c r="E3910" s="291" t="n">
        <v>11.79</v>
      </c>
    </row>
    <row r="3911" customFormat="false" ht="15" hidden="false" customHeight="false" outlineLevel="0" collapsed="false">
      <c r="A3911" s="0" t="n">
        <v>11739</v>
      </c>
      <c r="B3911" s="0" t="s">
        <v>4514</v>
      </c>
      <c r="C3911" s="0" t="s">
        <v>589</v>
      </c>
      <c r="D3911" s="0" t="s">
        <v>590</v>
      </c>
      <c r="E3911" s="291" t="n">
        <v>8.4</v>
      </c>
    </row>
    <row r="3912" customFormat="false" ht="15" hidden="false" customHeight="false" outlineLevel="0" collapsed="false">
      <c r="A3912" s="0" t="n">
        <v>11711</v>
      </c>
      <c r="B3912" s="0" t="s">
        <v>4515</v>
      </c>
      <c r="C3912" s="0" t="s">
        <v>589</v>
      </c>
      <c r="D3912" s="0" t="s">
        <v>590</v>
      </c>
      <c r="E3912" s="291" t="n">
        <v>9.82</v>
      </c>
    </row>
    <row r="3913" customFormat="false" ht="15" hidden="false" customHeight="false" outlineLevel="0" collapsed="false">
      <c r="A3913" s="0" t="n">
        <v>11741</v>
      </c>
      <c r="B3913" s="0" t="s">
        <v>4516</v>
      </c>
      <c r="C3913" s="0" t="s">
        <v>589</v>
      </c>
      <c r="D3913" s="0" t="s">
        <v>590</v>
      </c>
      <c r="E3913" s="291" t="n">
        <v>10.69</v>
      </c>
    </row>
    <row r="3914" customFormat="false" ht="15" hidden="false" customHeight="false" outlineLevel="0" collapsed="false">
      <c r="A3914" s="0" t="n">
        <v>11745</v>
      </c>
      <c r="B3914" s="0" t="s">
        <v>4517</v>
      </c>
      <c r="C3914" s="0" t="s">
        <v>589</v>
      </c>
      <c r="D3914" s="0" t="s">
        <v>590</v>
      </c>
      <c r="E3914" s="291" t="n">
        <v>14.09</v>
      </c>
    </row>
    <row r="3915" customFormat="false" ht="15" hidden="false" customHeight="false" outlineLevel="0" collapsed="false">
      <c r="A3915" s="0" t="n">
        <v>11743</v>
      </c>
      <c r="B3915" s="0" t="s">
        <v>4518</v>
      </c>
      <c r="C3915" s="0" t="s">
        <v>589</v>
      </c>
      <c r="D3915" s="0" t="s">
        <v>590</v>
      </c>
      <c r="E3915" s="291" t="n">
        <v>8.98</v>
      </c>
    </row>
    <row r="3916" customFormat="false" ht="15" hidden="false" customHeight="false" outlineLevel="0" collapsed="false">
      <c r="A3916" s="0" t="n">
        <v>40985</v>
      </c>
      <c r="B3916" s="0" t="s">
        <v>4519</v>
      </c>
      <c r="C3916" s="0" t="s">
        <v>756</v>
      </c>
      <c r="D3916" s="0" t="s">
        <v>590</v>
      </c>
      <c r="E3916" s="292" t="n">
        <v>2819.59</v>
      </c>
    </row>
    <row r="3917" customFormat="false" ht="15" hidden="false" customHeight="false" outlineLevel="0" collapsed="false">
      <c r="A3917" s="0" t="n">
        <v>44502</v>
      </c>
      <c r="B3917" s="0" t="s">
        <v>4520</v>
      </c>
      <c r="C3917" s="0" t="s">
        <v>754</v>
      </c>
      <c r="D3917" s="0" t="s">
        <v>590</v>
      </c>
      <c r="E3917" s="291" t="n">
        <v>15.97</v>
      </c>
    </row>
    <row r="3918" customFormat="false" ht="15" hidden="false" customHeight="false" outlineLevel="0" collapsed="false">
      <c r="A3918" s="0" t="n">
        <v>1088</v>
      </c>
      <c r="B3918" s="0" t="s">
        <v>4521</v>
      </c>
      <c r="C3918" s="0" t="s">
        <v>589</v>
      </c>
      <c r="D3918" s="0" t="s">
        <v>590</v>
      </c>
      <c r="E3918" s="291" t="n">
        <v>18.36</v>
      </c>
    </row>
    <row r="3919" customFormat="false" ht="15" hidden="false" customHeight="false" outlineLevel="0" collapsed="false">
      <c r="A3919" s="0" t="n">
        <v>1087</v>
      </c>
      <c r="B3919" s="0" t="s">
        <v>4522</v>
      </c>
      <c r="C3919" s="0" t="s">
        <v>589</v>
      </c>
      <c r="D3919" s="0" t="s">
        <v>590</v>
      </c>
      <c r="E3919" s="291" t="n">
        <v>22.93</v>
      </c>
    </row>
    <row r="3920" customFormat="false" ht="15" hidden="false" customHeight="false" outlineLevel="0" collapsed="false">
      <c r="A3920" s="0" t="n">
        <v>38777</v>
      </c>
      <c r="B3920" s="0" t="s">
        <v>4523</v>
      </c>
      <c r="C3920" s="0" t="s">
        <v>589</v>
      </c>
      <c r="D3920" s="0" t="s">
        <v>590</v>
      </c>
      <c r="E3920" s="291" t="n">
        <v>45.68</v>
      </c>
    </row>
    <row r="3921" customFormat="false" ht="15" hidden="false" customHeight="false" outlineLevel="0" collapsed="false">
      <c r="A3921" s="0" t="n">
        <v>1086</v>
      </c>
      <c r="B3921" s="0" t="s">
        <v>4524</v>
      </c>
      <c r="C3921" s="0" t="s">
        <v>589</v>
      </c>
      <c r="D3921" s="0" t="s">
        <v>590</v>
      </c>
      <c r="E3921" s="291" t="n">
        <v>24.1</v>
      </c>
    </row>
    <row r="3922" customFormat="false" ht="15" hidden="false" customHeight="false" outlineLevel="0" collapsed="false">
      <c r="A3922" s="0" t="n">
        <v>1079</v>
      </c>
      <c r="B3922" s="0" t="s">
        <v>4525</v>
      </c>
      <c r="C3922" s="0" t="s">
        <v>589</v>
      </c>
      <c r="D3922" s="0" t="s">
        <v>590</v>
      </c>
      <c r="E3922" s="291" t="n">
        <v>24.92</v>
      </c>
    </row>
    <row r="3923" customFormat="false" ht="15" hidden="false" customHeight="false" outlineLevel="0" collapsed="false">
      <c r="A3923" s="0" t="n">
        <v>39374</v>
      </c>
      <c r="B3923" s="0" t="s">
        <v>4526</v>
      </c>
      <c r="C3923" s="0" t="s">
        <v>589</v>
      </c>
      <c r="D3923" s="0" t="s">
        <v>597</v>
      </c>
      <c r="E3923" s="291" t="n">
        <v>120</v>
      </c>
    </row>
    <row r="3924" customFormat="false" ht="15" hidden="false" customHeight="false" outlineLevel="0" collapsed="false">
      <c r="A3924" s="0" t="n">
        <v>1082</v>
      </c>
      <c r="B3924" s="0" t="s">
        <v>4527</v>
      </c>
      <c r="C3924" s="0" t="s">
        <v>589</v>
      </c>
      <c r="D3924" s="0" t="s">
        <v>590</v>
      </c>
      <c r="E3924" s="291" t="n">
        <v>156.65</v>
      </c>
    </row>
    <row r="3925" customFormat="false" ht="15" hidden="false" customHeight="false" outlineLevel="0" collapsed="false">
      <c r="A3925" s="0" t="n">
        <v>12316</v>
      </c>
      <c r="B3925" s="0" t="s">
        <v>4528</v>
      </c>
      <c r="C3925" s="0" t="s">
        <v>589</v>
      </c>
      <c r="D3925" s="0" t="s">
        <v>590</v>
      </c>
      <c r="E3925" s="291" t="n">
        <v>71.8</v>
      </c>
    </row>
    <row r="3926" customFormat="false" ht="15" hidden="false" customHeight="false" outlineLevel="0" collapsed="false">
      <c r="A3926" s="0" t="n">
        <v>12317</v>
      </c>
      <c r="B3926" s="0" t="s">
        <v>4529</v>
      </c>
      <c r="C3926" s="0" t="s">
        <v>589</v>
      </c>
      <c r="D3926" s="0" t="s">
        <v>590</v>
      </c>
      <c r="E3926" s="291" t="n">
        <v>85.62</v>
      </c>
    </row>
    <row r="3927" customFormat="false" ht="15" hidden="false" customHeight="false" outlineLevel="0" collapsed="false">
      <c r="A3927" s="0" t="n">
        <v>12318</v>
      </c>
      <c r="B3927" s="0" t="s">
        <v>4530</v>
      </c>
      <c r="C3927" s="0" t="s">
        <v>589</v>
      </c>
      <c r="D3927" s="0" t="s">
        <v>590</v>
      </c>
      <c r="E3927" s="291" t="n">
        <v>98.64</v>
      </c>
    </row>
    <row r="3928" customFormat="false" ht="15" hidden="false" customHeight="false" outlineLevel="0" collapsed="false">
      <c r="A3928" s="0" t="n">
        <v>5104</v>
      </c>
      <c r="B3928" s="0" t="s">
        <v>4531</v>
      </c>
      <c r="C3928" s="0" t="s">
        <v>640</v>
      </c>
      <c r="D3928" s="0" t="s">
        <v>592</v>
      </c>
      <c r="E3928" s="291" t="n">
        <v>67.02</v>
      </c>
    </row>
    <row r="3929" customFormat="false" ht="15" hidden="false" customHeight="false" outlineLevel="0" collapsed="false">
      <c r="A3929" s="0" t="n">
        <v>44530</v>
      </c>
      <c r="B3929" s="0" t="s">
        <v>4532</v>
      </c>
      <c r="C3929" s="0" t="s">
        <v>589</v>
      </c>
      <c r="D3929" s="0" t="s">
        <v>590</v>
      </c>
      <c r="E3929" s="291" t="n">
        <v>50.81</v>
      </c>
    </row>
    <row r="3930" customFormat="false" ht="15" hidden="false" customHeight="false" outlineLevel="0" collapsed="false">
      <c r="A3930" s="0" t="n">
        <v>2710</v>
      </c>
      <c r="B3930" s="0" t="s">
        <v>4533</v>
      </c>
      <c r="C3930" s="0" t="s">
        <v>589</v>
      </c>
      <c r="D3930" s="0" t="s">
        <v>590</v>
      </c>
      <c r="E3930" s="291" t="n">
        <v>40.58</v>
      </c>
    </row>
    <row r="3931" customFormat="false" ht="15" hidden="false" customHeight="false" outlineLevel="0" collapsed="false">
      <c r="A3931" s="0" t="n">
        <v>14575</v>
      </c>
      <c r="B3931" s="0" t="s">
        <v>4534</v>
      </c>
      <c r="C3931" s="0" t="s">
        <v>589</v>
      </c>
      <c r="D3931" s="0" t="s">
        <v>592</v>
      </c>
      <c r="E3931" s="292" t="n">
        <v>6046805.68</v>
      </c>
    </row>
    <row r="3932" customFormat="false" ht="15" hidden="false" customHeight="false" outlineLevel="0" collapsed="false">
      <c r="A3932" s="0" t="n">
        <v>20034</v>
      </c>
      <c r="B3932" s="0" t="s">
        <v>4535</v>
      </c>
      <c r="C3932" s="0" t="s">
        <v>589</v>
      </c>
      <c r="D3932" s="0" t="s">
        <v>592</v>
      </c>
      <c r="E3932" s="291" t="n">
        <v>131.47</v>
      </c>
    </row>
    <row r="3933" customFormat="false" ht="15" hidden="false" customHeight="false" outlineLevel="0" collapsed="false">
      <c r="A3933" s="0" t="n">
        <v>20036</v>
      </c>
      <c r="B3933" s="0" t="s">
        <v>4536</v>
      </c>
      <c r="C3933" s="0" t="s">
        <v>589</v>
      </c>
      <c r="D3933" s="0" t="s">
        <v>592</v>
      </c>
      <c r="E3933" s="291" t="n">
        <v>252.89</v>
      </c>
    </row>
    <row r="3934" customFormat="false" ht="15" hidden="false" customHeight="false" outlineLevel="0" collapsed="false">
      <c r="A3934" s="0" t="n">
        <v>20037</v>
      </c>
      <c r="B3934" s="0" t="s">
        <v>4537</v>
      </c>
      <c r="C3934" s="0" t="s">
        <v>589</v>
      </c>
      <c r="D3934" s="0" t="s">
        <v>592</v>
      </c>
      <c r="E3934" s="291" t="n">
        <v>476.99</v>
      </c>
    </row>
    <row r="3935" customFormat="false" ht="15" hidden="false" customHeight="false" outlineLevel="0" collapsed="false">
      <c r="A3935" s="0" t="n">
        <v>20043</v>
      </c>
      <c r="B3935" s="0" t="s">
        <v>4538</v>
      </c>
      <c r="C3935" s="0" t="s">
        <v>589</v>
      </c>
      <c r="D3935" s="0" t="s">
        <v>590</v>
      </c>
      <c r="E3935" s="291" t="n">
        <v>9.3</v>
      </c>
    </row>
    <row r="3936" customFormat="false" ht="15" hidden="false" customHeight="false" outlineLevel="0" collapsed="false">
      <c r="A3936" s="0" t="n">
        <v>20044</v>
      </c>
      <c r="B3936" s="0" t="s">
        <v>4539</v>
      </c>
      <c r="C3936" s="0" t="s">
        <v>589</v>
      </c>
      <c r="D3936" s="0" t="s">
        <v>590</v>
      </c>
      <c r="E3936" s="291" t="n">
        <v>10.86</v>
      </c>
    </row>
    <row r="3937" customFormat="false" ht="15" hidden="false" customHeight="false" outlineLevel="0" collapsed="false">
      <c r="A3937" s="0" t="n">
        <v>20042</v>
      </c>
      <c r="B3937" s="0" t="s">
        <v>4540</v>
      </c>
      <c r="C3937" s="0" t="s">
        <v>589</v>
      </c>
      <c r="D3937" s="0" t="s">
        <v>590</v>
      </c>
      <c r="E3937" s="291" t="n">
        <v>7.87</v>
      </c>
    </row>
    <row r="3938" customFormat="false" ht="15" hidden="false" customHeight="false" outlineLevel="0" collapsed="false">
      <c r="A3938" s="0" t="n">
        <v>20046</v>
      </c>
      <c r="B3938" s="0" t="s">
        <v>4541</v>
      </c>
      <c r="C3938" s="0" t="s">
        <v>589</v>
      </c>
      <c r="D3938" s="0" t="s">
        <v>590</v>
      </c>
      <c r="E3938" s="291" t="n">
        <v>23.05</v>
      </c>
    </row>
    <row r="3939" customFormat="false" ht="15" hidden="false" customHeight="false" outlineLevel="0" collapsed="false">
      <c r="A3939" s="0" t="n">
        <v>20047</v>
      </c>
      <c r="B3939" s="0" t="s">
        <v>4542</v>
      </c>
      <c r="C3939" s="0" t="s">
        <v>589</v>
      </c>
      <c r="D3939" s="0" t="s">
        <v>590</v>
      </c>
      <c r="E3939" s="291" t="n">
        <v>63</v>
      </c>
    </row>
    <row r="3940" customFormat="false" ht="15" hidden="false" customHeight="false" outlineLevel="0" collapsed="false">
      <c r="A3940" s="0" t="n">
        <v>20045</v>
      </c>
      <c r="B3940" s="0" t="s">
        <v>4543</v>
      </c>
      <c r="C3940" s="0" t="s">
        <v>589</v>
      </c>
      <c r="D3940" s="0" t="s">
        <v>590</v>
      </c>
      <c r="E3940" s="291" t="n">
        <v>9.48</v>
      </c>
    </row>
    <row r="3941" customFormat="false" ht="15" hidden="false" customHeight="false" outlineLevel="0" collapsed="false">
      <c r="A3941" s="0" t="n">
        <v>20972</v>
      </c>
      <c r="B3941" s="0" t="s">
        <v>4544</v>
      </c>
      <c r="C3941" s="0" t="s">
        <v>589</v>
      </c>
      <c r="D3941" s="0" t="s">
        <v>592</v>
      </c>
      <c r="E3941" s="291" t="n">
        <v>174.99</v>
      </c>
    </row>
    <row r="3942" customFormat="false" ht="15" hidden="false" customHeight="false" outlineLevel="0" collapsed="false">
      <c r="A3942" s="0" t="n">
        <v>20032</v>
      </c>
      <c r="B3942" s="0" t="s">
        <v>4545</v>
      </c>
      <c r="C3942" s="0" t="s">
        <v>589</v>
      </c>
      <c r="D3942" s="0" t="s">
        <v>592</v>
      </c>
      <c r="E3942" s="291" t="n">
        <v>78.77</v>
      </c>
    </row>
    <row r="3943" customFormat="false" ht="15" hidden="false" customHeight="false" outlineLevel="0" collapsed="false">
      <c r="A3943" s="0" t="n">
        <v>11321</v>
      </c>
      <c r="B3943" s="0" t="s">
        <v>4546</v>
      </c>
      <c r="C3943" s="0" t="s">
        <v>589</v>
      </c>
      <c r="D3943" s="0" t="s">
        <v>592</v>
      </c>
      <c r="E3943" s="291" t="n">
        <v>35.91</v>
      </c>
    </row>
    <row r="3944" customFormat="false" ht="15" hidden="false" customHeight="false" outlineLevel="0" collapsed="false">
      <c r="A3944" s="0" t="n">
        <v>11323</v>
      </c>
      <c r="B3944" s="0" t="s">
        <v>4547</v>
      </c>
      <c r="C3944" s="0" t="s">
        <v>589</v>
      </c>
      <c r="D3944" s="0" t="s">
        <v>592</v>
      </c>
      <c r="E3944" s="291" t="n">
        <v>41.3</v>
      </c>
    </row>
    <row r="3945" customFormat="false" ht="15" hidden="false" customHeight="false" outlineLevel="0" collapsed="false">
      <c r="A3945" s="0" t="n">
        <v>20327</v>
      </c>
      <c r="B3945" s="0" t="s">
        <v>4548</v>
      </c>
      <c r="C3945" s="0" t="s">
        <v>589</v>
      </c>
      <c r="D3945" s="0" t="s">
        <v>592</v>
      </c>
      <c r="E3945" s="291" t="n">
        <v>23.44</v>
      </c>
    </row>
    <row r="3946" customFormat="false" ht="15" hidden="false" customHeight="false" outlineLevel="0" collapsed="false">
      <c r="A3946" s="0" t="n">
        <v>13390</v>
      </c>
      <c r="B3946" s="0" t="s">
        <v>4549</v>
      </c>
      <c r="C3946" s="0" t="s">
        <v>589</v>
      </c>
      <c r="D3946" s="0" t="s">
        <v>590</v>
      </c>
      <c r="E3946" s="291" t="n">
        <v>90.61</v>
      </c>
    </row>
    <row r="3947" customFormat="false" ht="15" hidden="false" customHeight="false" outlineLevel="0" collapsed="false">
      <c r="A3947" s="0" t="n">
        <v>6034</v>
      </c>
      <c r="B3947" s="0" t="s">
        <v>4550</v>
      </c>
      <c r="C3947" s="0" t="s">
        <v>589</v>
      </c>
      <c r="D3947" s="0" t="s">
        <v>590</v>
      </c>
      <c r="E3947" s="291" t="n">
        <v>8.81</v>
      </c>
    </row>
    <row r="3948" customFormat="false" ht="15" hidden="false" customHeight="false" outlineLevel="0" collapsed="false">
      <c r="A3948" s="0" t="n">
        <v>6036</v>
      </c>
      <c r="B3948" s="0" t="s">
        <v>4551</v>
      </c>
      <c r="C3948" s="0" t="s">
        <v>589</v>
      </c>
      <c r="D3948" s="0" t="s">
        <v>590</v>
      </c>
      <c r="E3948" s="291" t="n">
        <v>12</v>
      </c>
    </row>
    <row r="3949" customFormat="false" ht="15" hidden="false" customHeight="false" outlineLevel="0" collapsed="false">
      <c r="A3949" s="0" t="n">
        <v>6031</v>
      </c>
      <c r="B3949" s="0" t="s">
        <v>4552</v>
      </c>
      <c r="C3949" s="0" t="s">
        <v>589</v>
      </c>
      <c r="D3949" s="0" t="s">
        <v>597</v>
      </c>
      <c r="E3949" s="291" t="n">
        <v>14.1</v>
      </c>
    </row>
    <row r="3950" customFormat="false" ht="15" hidden="false" customHeight="false" outlineLevel="0" collapsed="false">
      <c r="A3950" s="0" t="n">
        <v>6029</v>
      </c>
      <c r="B3950" s="0" t="s">
        <v>4553</v>
      </c>
      <c r="C3950" s="0" t="s">
        <v>589</v>
      </c>
      <c r="D3950" s="0" t="s">
        <v>590</v>
      </c>
      <c r="E3950" s="291" t="n">
        <v>14.25</v>
      </c>
    </row>
    <row r="3951" customFormat="false" ht="15" hidden="false" customHeight="false" outlineLevel="0" collapsed="false">
      <c r="A3951" s="0" t="n">
        <v>6033</v>
      </c>
      <c r="B3951" s="0" t="s">
        <v>4554</v>
      </c>
      <c r="C3951" s="0" t="s">
        <v>589</v>
      </c>
      <c r="D3951" s="0" t="s">
        <v>590</v>
      </c>
      <c r="E3951" s="291" t="n">
        <v>18.78</v>
      </c>
    </row>
    <row r="3952" customFormat="false" ht="15" hidden="false" customHeight="false" outlineLevel="0" collapsed="false">
      <c r="A3952" s="0" t="n">
        <v>11672</v>
      </c>
      <c r="B3952" s="0" t="s">
        <v>4555</v>
      </c>
      <c r="C3952" s="0" t="s">
        <v>589</v>
      </c>
      <c r="D3952" s="0" t="s">
        <v>590</v>
      </c>
      <c r="E3952" s="291" t="n">
        <v>40.85</v>
      </c>
    </row>
    <row r="3953" customFormat="false" ht="15" hidden="false" customHeight="false" outlineLevel="0" collapsed="false">
      <c r="A3953" s="0" t="n">
        <v>11669</v>
      </c>
      <c r="B3953" s="0" t="s">
        <v>4556</v>
      </c>
      <c r="C3953" s="0" t="s">
        <v>589</v>
      </c>
      <c r="D3953" s="0" t="s">
        <v>590</v>
      </c>
      <c r="E3953" s="291" t="n">
        <v>38.9</v>
      </c>
    </row>
    <row r="3954" customFormat="false" ht="15" hidden="false" customHeight="false" outlineLevel="0" collapsed="false">
      <c r="A3954" s="0" t="n">
        <v>11670</v>
      </c>
      <c r="B3954" s="0" t="s">
        <v>4557</v>
      </c>
      <c r="C3954" s="0" t="s">
        <v>589</v>
      </c>
      <c r="D3954" s="0" t="s">
        <v>590</v>
      </c>
      <c r="E3954" s="291" t="n">
        <v>14.9</v>
      </c>
    </row>
    <row r="3955" customFormat="false" ht="15" hidden="false" customHeight="false" outlineLevel="0" collapsed="false">
      <c r="A3955" s="0" t="n">
        <v>20055</v>
      </c>
      <c r="B3955" s="0" t="s">
        <v>4558</v>
      </c>
      <c r="C3955" s="0" t="s">
        <v>589</v>
      </c>
      <c r="D3955" s="0" t="s">
        <v>590</v>
      </c>
      <c r="E3955" s="291" t="n">
        <v>29.14</v>
      </c>
    </row>
    <row r="3956" customFormat="false" ht="15" hidden="false" customHeight="false" outlineLevel="0" collapsed="false">
      <c r="A3956" s="0" t="n">
        <v>11671</v>
      </c>
      <c r="B3956" s="0" t="s">
        <v>4559</v>
      </c>
      <c r="C3956" s="0" t="s">
        <v>589</v>
      </c>
      <c r="D3956" s="0" t="s">
        <v>590</v>
      </c>
      <c r="E3956" s="291" t="n">
        <v>62.52</v>
      </c>
    </row>
    <row r="3957" customFormat="false" ht="15" hidden="false" customHeight="false" outlineLevel="0" collapsed="false">
      <c r="A3957" s="0" t="n">
        <v>6032</v>
      </c>
      <c r="B3957" s="0" t="s">
        <v>4560</v>
      </c>
      <c r="C3957" s="0" t="s">
        <v>589</v>
      </c>
      <c r="D3957" s="0" t="s">
        <v>590</v>
      </c>
      <c r="E3957" s="291" t="n">
        <v>17.86</v>
      </c>
    </row>
    <row r="3958" customFormat="false" ht="15" hidden="false" customHeight="false" outlineLevel="0" collapsed="false">
      <c r="A3958" s="0" t="n">
        <v>11673</v>
      </c>
      <c r="B3958" s="0" t="s">
        <v>4561</v>
      </c>
      <c r="C3958" s="0" t="s">
        <v>589</v>
      </c>
      <c r="D3958" s="0" t="s">
        <v>590</v>
      </c>
      <c r="E3958" s="291" t="n">
        <v>14.06</v>
      </c>
    </row>
    <row r="3959" customFormat="false" ht="15" hidden="false" customHeight="false" outlineLevel="0" collapsed="false">
      <c r="A3959" s="0" t="n">
        <v>11674</v>
      </c>
      <c r="B3959" s="0" t="s">
        <v>4562</v>
      </c>
      <c r="C3959" s="0" t="s">
        <v>589</v>
      </c>
      <c r="D3959" s="0" t="s">
        <v>590</v>
      </c>
      <c r="E3959" s="291" t="n">
        <v>18.11</v>
      </c>
    </row>
    <row r="3960" customFormat="false" ht="15" hidden="false" customHeight="false" outlineLevel="0" collapsed="false">
      <c r="A3960" s="0" t="n">
        <v>11675</v>
      </c>
      <c r="B3960" s="0" t="s">
        <v>4563</v>
      </c>
      <c r="C3960" s="0" t="s">
        <v>589</v>
      </c>
      <c r="D3960" s="0" t="s">
        <v>590</v>
      </c>
      <c r="E3960" s="291" t="n">
        <v>28.75</v>
      </c>
    </row>
    <row r="3961" customFormat="false" ht="15" hidden="false" customHeight="false" outlineLevel="0" collapsed="false">
      <c r="A3961" s="0" t="n">
        <v>11676</v>
      </c>
      <c r="B3961" s="0" t="s">
        <v>4564</v>
      </c>
      <c r="C3961" s="0" t="s">
        <v>589</v>
      </c>
      <c r="D3961" s="0" t="s">
        <v>590</v>
      </c>
      <c r="E3961" s="291" t="n">
        <v>38.45</v>
      </c>
    </row>
    <row r="3962" customFormat="false" ht="15" hidden="false" customHeight="false" outlineLevel="0" collapsed="false">
      <c r="A3962" s="0" t="n">
        <v>11677</v>
      </c>
      <c r="B3962" s="0" t="s">
        <v>4565</v>
      </c>
      <c r="C3962" s="0" t="s">
        <v>589</v>
      </c>
      <c r="D3962" s="0" t="s">
        <v>590</v>
      </c>
      <c r="E3962" s="291" t="n">
        <v>39.71</v>
      </c>
    </row>
    <row r="3963" customFormat="false" ht="15" hidden="false" customHeight="false" outlineLevel="0" collapsed="false">
      <c r="A3963" s="0" t="n">
        <v>11678</v>
      </c>
      <c r="B3963" s="0" t="s">
        <v>4566</v>
      </c>
      <c r="C3963" s="0" t="s">
        <v>589</v>
      </c>
      <c r="D3963" s="0" t="s">
        <v>590</v>
      </c>
      <c r="E3963" s="291" t="n">
        <v>72.73</v>
      </c>
    </row>
    <row r="3964" customFormat="false" ht="15" hidden="false" customHeight="false" outlineLevel="0" collapsed="false">
      <c r="A3964" s="0" t="n">
        <v>6038</v>
      </c>
      <c r="B3964" s="0" t="s">
        <v>4567</v>
      </c>
      <c r="C3964" s="0" t="s">
        <v>589</v>
      </c>
      <c r="D3964" s="0" t="s">
        <v>590</v>
      </c>
      <c r="E3964" s="291" t="n">
        <v>4.61</v>
      </c>
    </row>
    <row r="3965" customFormat="false" ht="15" hidden="false" customHeight="false" outlineLevel="0" collapsed="false">
      <c r="A3965" s="0" t="n">
        <v>11718</v>
      </c>
      <c r="B3965" s="0" t="s">
        <v>4568</v>
      </c>
      <c r="C3965" s="0" t="s">
        <v>589</v>
      </c>
      <c r="D3965" s="0" t="s">
        <v>590</v>
      </c>
      <c r="E3965" s="291" t="n">
        <v>13.15</v>
      </c>
    </row>
    <row r="3966" customFormat="false" ht="15" hidden="false" customHeight="false" outlineLevel="0" collapsed="false">
      <c r="A3966" s="0" t="n">
        <v>6037</v>
      </c>
      <c r="B3966" s="0" t="s">
        <v>4569</v>
      </c>
      <c r="C3966" s="0" t="s">
        <v>589</v>
      </c>
      <c r="D3966" s="0" t="s">
        <v>590</v>
      </c>
      <c r="E3966" s="291" t="n">
        <v>9.6</v>
      </c>
    </row>
    <row r="3967" customFormat="false" ht="15" hidden="false" customHeight="false" outlineLevel="0" collapsed="false">
      <c r="A3967" s="0" t="n">
        <v>11719</v>
      </c>
      <c r="B3967" s="0" t="s">
        <v>4570</v>
      </c>
      <c r="C3967" s="0" t="s">
        <v>589</v>
      </c>
      <c r="D3967" s="0" t="s">
        <v>590</v>
      </c>
      <c r="E3967" s="291" t="n">
        <v>10.67</v>
      </c>
    </row>
    <row r="3968" customFormat="false" ht="15" hidden="false" customHeight="false" outlineLevel="0" collapsed="false">
      <c r="A3968" s="0" t="n">
        <v>6019</v>
      </c>
      <c r="B3968" s="0" t="s">
        <v>4571</v>
      </c>
      <c r="C3968" s="0" t="s">
        <v>589</v>
      </c>
      <c r="D3968" s="0" t="s">
        <v>590</v>
      </c>
      <c r="E3968" s="291" t="n">
        <v>47.81</v>
      </c>
    </row>
    <row r="3969" customFormat="false" ht="15" hidden="false" customHeight="false" outlineLevel="0" collapsed="false">
      <c r="A3969" s="0" t="n">
        <v>6010</v>
      </c>
      <c r="B3969" s="0" t="s">
        <v>4572</v>
      </c>
      <c r="C3969" s="0" t="s">
        <v>589</v>
      </c>
      <c r="D3969" s="0" t="s">
        <v>590</v>
      </c>
      <c r="E3969" s="291" t="n">
        <v>82.27</v>
      </c>
    </row>
    <row r="3970" customFormat="false" ht="15" hidden="false" customHeight="false" outlineLevel="0" collapsed="false">
      <c r="A3970" s="0" t="n">
        <v>6017</v>
      </c>
      <c r="B3970" s="0" t="s">
        <v>4573</v>
      </c>
      <c r="C3970" s="0" t="s">
        <v>589</v>
      </c>
      <c r="D3970" s="0" t="s">
        <v>590</v>
      </c>
      <c r="E3970" s="291" t="n">
        <v>65.16</v>
      </c>
    </row>
    <row r="3971" customFormat="false" ht="15" hidden="false" customHeight="false" outlineLevel="0" collapsed="false">
      <c r="A3971" s="0" t="n">
        <v>6020</v>
      </c>
      <c r="B3971" s="0" t="s">
        <v>4574</v>
      </c>
      <c r="C3971" s="0" t="s">
        <v>589</v>
      </c>
      <c r="D3971" s="0" t="s">
        <v>590</v>
      </c>
      <c r="E3971" s="291" t="n">
        <v>28.72</v>
      </c>
    </row>
    <row r="3972" customFormat="false" ht="15" hidden="false" customHeight="false" outlineLevel="0" collapsed="false">
      <c r="A3972" s="0" t="n">
        <v>6028</v>
      </c>
      <c r="B3972" s="0" t="s">
        <v>4575</v>
      </c>
      <c r="C3972" s="0" t="s">
        <v>589</v>
      </c>
      <c r="D3972" s="0" t="s">
        <v>590</v>
      </c>
      <c r="E3972" s="291" t="n">
        <v>114.59</v>
      </c>
    </row>
    <row r="3973" customFormat="false" ht="15" hidden="false" customHeight="false" outlineLevel="0" collapsed="false">
      <c r="A3973" s="0" t="n">
        <v>6011</v>
      </c>
      <c r="B3973" s="0" t="s">
        <v>4576</v>
      </c>
      <c r="C3973" s="0" t="s">
        <v>589</v>
      </c>
      <c r="D3973" s="0" t="s">
        <v>590</v>
      </c>
      <c r="E3973" s="291" t="n">
        <v>237.65</v>
      </c>
    </row>
    <row r="3974" customFormat="false" ht="15" hidden="false" customHeight="false" outlineLevel="0" collapsed="false">
      <c r="A3974" s="0" t="n">
        <v>6012</v>
      </c>
      <c r="B3974" s="0" t="s">
        <v>4577</v>
      </c>
      <c r="C3974" s="0" t="s">
        <v>589</v>
      </c>
      <c r="D3974" s="0" t="s">
        <v>590</v>
      </c>
      <c r="E3974" s="291" t="n">
        <v>287.72</v>
      </c>
    </row>
    <row r="3975" customFormat="false" ht="15" hidden="false" customHeight="false" outlineLevel="0" collapsed="false">
      <c r="A3975" s="0" t="n">
        <v>6016</v>
      </c>
      <c r="B3975" s="0" t="s">
        <v>4578</v>
      </c>
      <c r="C3975" s="0" t="s">
        <v>589</v>
      </c>
      <c r="D3975" s="0" t="s">
        <v>590</v>
      </c>
      <c r="E3975" s="291" t="n">
        <v>30.29</v>
      </c>
    </row>
    <row r="3976" customFormat="false" ht="15" hidden="false" customHeight="false" outlineLevel="0" collapsed="false">
      <c r="A3976" s="0" t="n">
        <v>6027</v>
      </c>
      <c r="B3976" s="0" t="s">
        <v>4579</v>
      </c>
      <c r="C3976" s="0" t="s">
        <v>589</v>
      </c>
      <c r="D3976" s="0" t="s">
        <v>590</v>
      </c>
      <c r="E3976" s="291" t="n">
        <v>599.5</v>
      </c>
    </row>
    <row r="3977" customFormat="false" ht="15" hidden="false" customHeight="false" outlineLevel="0" collapsed="false">
      <c r="A3977" s="0" t="n">
        <v>6013</v>
      </c>
      <c r="B3977" s="0" t="s">
        <v>4580</v>
      </c>
      <c r="C3977" s="0" t="s">
        <v>589</v>
      </c>
      <c r="D3977" s="0" t="s">
        <v>590</v>
      </c>
      <c r="E3977" s="291" t="n">
        <v>90.46</v>
      </c>
    </row>
    <row r="3978" customFormat="false" ht="15" hidden="false" customHeight="false" outlineLevel="0" collapsed="false">
      <c r="A3978" s="0" t="n">
        <v>6015</v>
      </c>
      <c r="B3978" s="0" t="s">
        <v>4581</v>
      </c>
      <c r="C3978" s="0" t="s">
        <v>589</v>
      </c>
      <c r="D3978" s="0" t="s">
        <v>590</v>
      </c>
      <c r="E3978" s="291" t="n">
        <v>131.55</v>
      </c>
    </row>
    <row r="3979" customFormat="false" ht="15" hidden="false" customHeight="false" outlineLevel="0" collapsed="false">
      <c r="A3979" s="0" t="n">
        <v>6014</v>
      </c>
      <c r="B3979" s="0" t="s">
        <v>4582</v>
      </c>
      <c r="C3979" s="0" t="s">
        <v>589</v>
      </c>
      <c r="D3979" s="0" t="s">
        <v>590</v>
      </c>
      <c r="E3979" s="291" t="n">
        <v>125.77</v>
      </c>
    </row>
    <row r="3980" customFormat="false" ht="15" hidden="false" customHeight="false" outlineLevel="0" collapsed="false">
      <c r="A3980" s="0" t="n">
        <v>6006</v>
      </c>
      <c r="B3980" s="0" t="s">
        <v>4583</v>
      </c>
      <c r="C3980" s="0" t="s">
        <v>589</v>
      </c>
      <c r="D3980" s="0" t="s">
        <v>590</v>
      </c>
      <c r="E3980" s="291" t="n">
        <v>65.51</v>
      </c>
    </row>
    <row r="3981" customFormat="false" ht="15" hidden="false" customHeight="false" outlineLevel="0" collapsed="false">
      <c r="A3981" s="0" t="n">
        <v>6005</v>
      </c>
      <c r="B3981" s="0" t="s">
        <v>4584</v>
      </c>
      <c r="C3981" s="0" t="s">
        <v>589</v>
      </c>
      <c r="D3981" s="0" t="s">
        <v>597</v>
      </c>
      <c r="E3981" s="291" t="n">
        <v>73.9</v>
      </c>
    </row>
    <row r="3982" customFormat="false" ht="15" hidden="false" customHeight="false" outlineLevel="0" collapsed="false">
      <c r="A3982" s="0" t="n">
        <v>11756</v>
      </c>
      <c r="B3982" s="0" t="s">
        <v>4585</v>
      </c>
      <c r="C3982" s="0" t="s">
        <v>589</v>
      </c>
      <c r="D3982" s="0" t="s">
        <v>590</v>
      </c>
      <c r="E3982" s="291" t="n">
        <v>35.29</v>
      </c>
    </row>
    <row r="3983" customFormat="false" ht="15" hidden="false" customHeight="false" outlineLevel="0" collapsed="false">
      <c r="A3983" s="0" t="n">
        <v>10904</v>
      </c>
      <c r="B3983" s="0" t="s">
        <v>4586</v>
      </c>
      <c r="C3983" s="0" t="s">
        <v>589</v>
      </c>
      <c r="D3983" s="0" t="s">
        <v>592</v>
      </c>
      <c r="E3983" s="291" t="n">
        <v>245</v>
      </c>
    </row>
    <row r="3984" customFormat="false" ht="15" hidden="false" customHeight="false" outlineLevel="0" collapsed="false">
      <c r="A3984" s="0" t="n">
        <v>11752</v>
      </c>
      <c r="B3984" s="0" t="s">
        <v>4587</v>
      </c>
      <c r="C3984" s="0" t="s">
        <v>589</v>
      </c>
      <c r="D3984" s="0" t="s">
        <v>590</v>
      </c>
      <c r="E3984" s="291" t="n">
        <v>20.35</v>
      </c>
    </row>
    <row r="3985" customFormat="false" ht="15" hidden="false" customHeight="false" outlineLevel="0" collapsed="false">
      <c r="A3985" s="0" t="n">
        <v>11753</v>
      </c>
      <c r="B3985" s="0" t="s">
        <v>4588</v>
      </c>
      <c r="C3985" s="0" t="s">
        <v>589</v>
      </c>
      <c r="D3985" s="0" t="s">
        <v>590</v>
      </c>
      <c r="E3985" s="291" t="n">
        <v>24.3</v>
      </c>
    </row>
    <row r="3986" customFormat="false" ht="15" hidden="false" customHeight="false" outlineLevel="0" collapsed="false">
      <c r="A3986" s="0" t="n">
        <v>6021</v>
      </c>
      <c r="B3986" s="0" t="s">
        <v>4589</v>
      </c>
      <c r="C3986" s="0" t="s">
        <v>589</v>
      </c>
      <c r="D3986" s="0" t="s">
        <v>590</v>
      </c>
      <c r="E3986" s="291" t="n">
        <v>67.43</v>
      </c>
    </row>
    <row r="3987" customFormat="false" ht="15" hidden="false" customHeight="false" outlineLevel="0" collapsed="false">
      <c r="A3987" s="0" t="n">
        <v>6024</v>
      </c>
      <c r="B3987" s="0" t="s">
        <v>4590</v>
      </c>
      <c r="C3987" s="0" t="s">
        <v>589</v>
      </c>
      <c r="D3987" s="0" t="s">
        <v>590</v>
      </c>
      <c r="E3987" s="291" t="n">
        <v>69.7</v>
      </c>
    </row>
    <row r="3988" customFormat="false" ht="15" hidden="false" customHeight="false" outlineLevel="0" collapsed="false">
      <c r="A3988" s="0" t="n">
        <v>38379</v>
      </c>
      <c r="B3988" s="0" t="s">
        <v>4591</v>
      </c>
      <c r="C3988" s="0" t="s">
        <v>636</v>
      </c>
      <c r="D3988" s="0" t="s">
        <v>590</v>
      </c>
      <c r="E3988" s="291" t="n">
        <v>63.34</v>
      </c>
    </row>
    <row r="3989" customFormat="false" ht="15" hidden="false" customHeight="false" outlineLevel="0" collapsed="false">
      <c r="A3989" s="0" t="n">
        <v>13897</v>
      </c>
      <c r="B3989" s="0" t="s">
        <v>4592</v>
      </c>
      <c r="C3989" s="0" t="s">
        <v>589</v>
      </c>
      <c r="D3989" s="0" t="s">
        <v>592</v>
      </c>
      <c r="E3989" s="292" t="n">
        <v>6517.88</v>
      </c>
    </row>
    <row r="3990" customFormat="false" ht="15" hidden="false" customHeight="false" outlineLevel="0" collapsed="false">
      <c r="A3990" s="0" t="n">
        <v>10640</v>
      </c>
      <c r="B3990" s="0" t="s">
        <v>4593</v>
      </c>
      <c r="C3990" s="0" t="s">
        <v>589</v>
      </c>
      <c r="D3990" s="0" t="s">
        <v>592</v>
      </c>
      <c r="E3990" s="292" t="n">
        <v>14116.35</v>
      </c>
    </row>
    <row r="3991" customFormat="false" ht="15" hidden="false" customHeight="false" outlineLevel="0" collapsed="false">
      <c r="A3991" s="0" t="n">
        <v>34357</v>
      </c>
      <c r="B3991" s="0" t="s">
        <v>4594</v>
      </c>
      <c r="C3991" s="0" t="s">
        <v>640</v>
      </c>
      <c r="D3991" s="0" t="s">
        <v>590</v>
      </c>
      <c r="E3991" s="291" t="n">
        <v>3.81</v>
      </c>
    </row>
    <row r="3992" customFormat="false" ht="15" hidden="false" customHeight="false" outlineLevel="0" collapsed="false">
      <c r="A3992" s="0" t="n">
        <v>37329</v>
      </c>
      <c r="B3992" s="0" t="s">
        <v>4595</v>
      </c>
      <c r="C3992" s="0" t="s">
        <v>640</v>
      </c>
      <c r="D3992" s="0" t="s">
        <v>590</v>
      </c>
      <c r="E3992" s="291" t="n">
        <v>80.38</v>
      </c>
    </row>
    <row r="3993" customFormat="false" ht="15" hidden="false" customHeight="false" outlineLevel="0" collapsed="false">
      <c r="A3993" s="0" t="n">
        <v>2510</v>
      </c>
      <c r="B3993" s="0" t="s">
        <v>4596</v>
      </c>
      <c r="C3993" s="0" t="s">
        <v>589</v>
      </c>
      <c r="D3993" s="0" t="s">
        <v>590</v>
      </c>
      <c r="E3993" s="291" t="n">
        <v>22.69</v>
      </c>
    </row>
    <row r="3994" customFormat="false" ht="15" hidden="false" customHeight="false" outlineLevel="0" collapsed="false">
      <c r="A3994" s="0" t="n">
        <v>12359</v>
      </c>
      <c r="B3994" s="0" t="s">
        <v>4597</v>
      </c>
      <c r="C3994" s="0" t="s">
        <v>589</v>
      </c>
      <c r="D3994" s="0" t="s">
        <v>590</v>
      </c>
      <c r="E3994" s="291" t="n">
        <v>83.89</v>
      </c>
    </row>
    <row r="3995" customFormat="false" ht="15" hidden="false" customHeight="false" outlineLevel="0" collapsed="false">
      <c r="A3995" s="0" t="n">
        <v>7353</v>
      </c>
      <c r="B3995" s="0" t="s">
        <v>4598</v>
      </c>
      <c r="C3995" s="0" t="s">
        <v>642</v>
      </c>
      <c r="D3995" s="0" t="s">
        <v>590</v>
      </c>
      <c r="E3995" s="291" t="n">
        <v>27.86</v>
      </c>
    </row>
    <row r="3996" customFormat="false" ht="15" hidden="false" customHeight="false" outlineLevel="0" collapsed="false">
      <c r="A3996" s="0" t="n">
        <v>36144</v>
      </c>
      <c r="B3996" s="0" t="s">
        <v>4599</v>
      </c>
      <c r="C3996" s="0" t="s">
        <v>589</v>
      </c>
      <c r="D3996" s="0" t="s">
        <v>590</v>
      </c>
      <c r="E3996" s="291" t="n">
        <v>1.51</v>
      </c>
    </row>
    <row r="3997" customFormat="false" ht="15" hidden="false" customHeight="false" outlineLevel="0" collapsed="false">
      <c r="A3997" s="0" t="n">
        <v>10518</v>
      </c>
      <c r="B3997" s="0" t="s">
        <v>4600</v>
      </c>
      <c r="C3997" s="0" t="s">
        <v>589</v>
      </c>
      <c r="D3997" s="0" t="s">
        <v>592</v>
      </c>
      <c r="E3997" s="291" t="n">
        <v>126.02</v>
      </c>
    </row>
    <row r="3998" customFormat="false" ht="15" hidden="false" customHeight="false" outlineLevel="0" collapsed="false">
      <c r="A3998" s="0" t="n">
        <v>36530</v>
      </c>
      <c r="B3998" s="0" t="s">
        <v>4601</v>
      </c>
      <c r="C3998" s="0" t="s">
        <v>589</v>
      </c>
      <c r="D3998" s="0" t="s">
        <v>592</v>
      </c>
      <c r="E3998" s="292" t="n">
        <v>384914.62</v>
      </c>
    </row>
    <row r="3999" customFormat="false" ht="15" hidden="false" customHeight="false" outlineLevel="0" collapsed="false">
      <c r="A3999" s="0" t="n">
        <v>6046</v>
      </c>
      <c r="B3999" s="0" t="s">
        <v>4602</v>
      </c>
      <c r="C3999" s="0" t="s">
        <v>589</v>
      </c>
      <c r="D3999" s="0" t="s">
        <v>592</v>
      </c>
      <c r="E3999" s="292" t="n">
        <v>417500</v>
      </c>
    </row>
    <row r="4000" customFormat="false" ht="15" hidden="false" customHeight="false" outlineLevel="0" collapsed="false">
      <c r="A4000" s="0" t="n">
        <v>36531</v>
      </c>
      <c r="B4000" s="0" t="s">
        <v>4603</v>
      </c>
      <c r="C4000" s="0" t="s">
        <v>589</v>
      </c>
      <c r="D4000" s="0" t="s">
        <v>592</v>
      </c>
      <c r="E4000" s="292" t="n">
        <v>432774.36</v>
      </c>
    </row>
    <row r="4001" customFormat="false" ht="15" hidden="false" customHeight="false" outlineLevel="0" collapsed="false">
      <c r="A4001" s="0" t="n">
        <v>34684</v>
      </c>
      <c r="B4001" s="0" t="s">
        <v>4604</v>
      </c>
      <c r="C4001" s="0" t="s">
        <v>1019</v>
      </c>
      <c r="D4001" s="0" t="s">
        <v>592</v>
      </c>
      <c r="E4001" s="291" t="n">
        <v>221.14</v>
      </c>
    </row>
    <row r="4002" customFormat="false" ht="15" hidden="false" customHeight="false" outlineLevel="0" collapsed="false">
      <c r="A4002" s="0" t="n">
        <v>34683</v>
      </c>
      <c r="B4002" s="0" t="s">
        <v>4605</v>
      </c>
      <c r="C4002" s="0" t="s">
        <v>1019</v>
      </c>
      <c r="D4002" s="0" t="s">
        <v>592</v>
      </c>
      <c r="E4002" s="291" t="n">
        <v>138.21</v>
      </c>
    </row>
    <row r="4003" customFormat="false" ht="15" hidden="false" customHeight="false" outlineLevel="0" collapsed="false">
      <c r="A4003" s="0" t="n">
        <v>533</v>
      </c>
      <c r="B4003" s="0" t="s">
        <v>4606</v>
      </c>
      <c r="C4003" s="0" t="s">
        <v>1019</v>
      </c>
      <c r="D4003" s="0" t="s">
        <v>590</v>
      </c>
      <c r="E4003" s="291" t="n">
        <v>19.71</v>
      </c>
    </row>
    <row r="4004" customFormat="false" ht="15" hidden="false" customHeight="false" outlineLevel="0" collapsed="false">
      <c r="A4004" s="0" t="n">
        <v>10515</v>
      </c>
      <c r="B4004" s="0" t="s">
        <v>4607</v>
      </c>
      <c r="C4004" s="0" t="s">
        <v>1019</v>
      </c>
      <c r="D4004" s="0" t="s">
        <v>590</v>
      </c>
      <c r="E4004" s="291" t="n">
        <v>37.18</v>
      </c>
    </row>
    <row r="4005" customFormat="false" ht="15" hidden="false" customHeight="false" outlineLevel="0" collapsed="false">
      <c r="A4005" s="0" t="n">
        <v>536</v>
      </c>
      <c r="B4005" s="0" t="s">
        <v>4608</v>
      </c>
      <c r="C4005" s="0" t="s">
        <v>1019</v>
      </c>
      <c r="D4005" s="0" t="s">
        <v>597</v>
      </c>
      <c r="E4005" s="291" t="n">
        <v>26.9</v>
      </c>
    </row>
    <row r="4006" customFormat="false" ht="15" hidden="false" customHeight="false" outlineLevel="0" collapsed="false">
      <c r="A4006" s="0" t="n">
        <v>153</v>
      </c>
      <c r="B4006" s="0" t="s">
        <v>4609</v>
      </c>
      <c r="C4006" s="0" t="s">
        <v>642</v>
      </c>
      <c r="D4006" s="0" t="s">
        <v>590</v>
      </c>
      <c r="E4006" s="291" t="n">
        <v>96.57</v>
      </c>
    </row>
    <row r="4007" customFormat="false" ht="15" hidden="false" customHeight="false" outlineLevel="0" collapsed="false">
      <c r="A4007" s="0" t="n">
        <v>34682</v>
      </c>
      <c r="B4007" s="0" t="s">
        <v>4610</v>
      </c>
      <c r="C4007" s="0" t="s">
        <v>1019</v>
      </c>
      <c r="D4007" s="0" t="s">
        <v>592</v>
      </c>
      <c r="E4007" s="291" t="n">
        <v>105.69</v>
      </c>
    </row>
    <row r="4008" customFormat="false" ht="15" hidden="false" customHeight="false" outlineLevel="0" collapsed="false">
      <c r="A4008" s="0" t="n">
        <v>20205</v>
      </c>
      <c r="B4008" s="0" t="s">
        <v>4611</v>
      </c>
      <c r="C4008" s="0" t="s">
        <v>636</v>
      </c>
      <c r="D4008" s="0" t="s">
        <v>590</v>
      </c>
      <c r="E4008" s="291" t="n">
        <v>3.49</v>
      </c>
    </row>
    <row r="4009" customFormat="false" ht="15" hidden="false" customHeight="false" outlineLevel="0" collapsed="false">
      <c r="A4009" s="0" t="n">
        <v>4412</v>
      </c>
      <c r="B4009" s="0" t="s">
        <v>4612</v>
      </c>
      <c r="C4009" s="0" t="s">
        <v>636</v>
      </c>
      <c r="D4009" s="0" t="s">
        <v>590</v>
      </c>
      <c r="E4009" s="291" t="n">
        <v>2.09</v>
      </c>
    </row>
    <row r="4010" customFormat="false" ht="15" hidden="false" customHeight="false" outlineLevel="0" collapsed="false">
      <c r="A4010" s="0" t="n">
        <v>4408</v>
      </c>
      <c r="B4010" s="0" t="s">
        <v>4613</v>
      </c>
      <c r="C4010" s="0" t="s">
        <v>636</v>
      </c>
      <c r="D4010" s="0" t="s">
        <v>590</v>
      </c>
      <c r="E4010" s="291" t="n">
        <v>2.61</v>
      </c>
    </row>
    <row r="4011" customFormat="false" ht="15" hidden="false" customHeight="false" outlineLevel="0" collapsed="false">
      <c r="A4011" s="0" t="n">
        <v>36250</v>
      </c>
      <c r="B4011" s="0" t="s">
        <v>4614</v>
      </c>
      <c r="C4011" s="0" t="s">
        <v>636</v>
      </c>
      <c r="D4011" s="0" t="s">
        <v>590</v>
      </c>
      <c r="E4011" s="291" t="n">
        <v>4.18</v>
      </c>
    </row>
    <row r="4012" customFormat="false" ht="15" hidden="false" customHeight="false" outlineLevel="0" collapsed="false">
      <c r="A4012" s="0" t="n">
        <v>10857</v>
      </c>
      <c r="B4012" s="0" t="s">
        <v>4615</v>
      </c>
      <c r="C4012" s="0" t="s">
        <v>636</v>
      </c>
      <c r="D4012" s="0" t="s">
        <v>590</v>
      </c>
      <c r="E4012" s="291" t="n">
        <v>16.55</v>
      </c>
    </row>
    <row r="4013" customFormat="false" ht="15" hidden="false" customHeight="false" outlineLevel="0" collapsed="false">
      <c r="A4013" s="0" t="n">
        <v>4803</v>
      </c>
      <c r="B4013" s="0" t="s">
        <v>4616</v>
      </c>
      <c r="C4013" s="0" t="s">
        <v>636</v>
      </c>
      <c r="D4013" s="0" t="s">
        <v>590</v>
      </c>
      <c r="E4013" s="291" t="n">
        <v>33.63</v>
      </c>
    </row>
    <row r="4014" customFormat="false" ht="15" hidden="false" customHeight="false" outlineLevel="0" collapsed="false">
      <c r="A4014" s="0" t="n">
        <v>6186</v>
      </c>
      <c r="B4014" s="0" t="s">
        <v>4617</v>
      </c>
      <c r="C4014" s="0" t="s">
        <v>636</v>
      </c>
      <c r="D4014" s="0" t="s">
        <v>592</v>
      </c>
      <c r="E4014" s="291" t="n">
        <v>16.05</v>
      </c>
    </row>
    <row r="4015" customFormat="false" ht="15" hidden="false" customHeight="false" outlineLevel="0" collapsed="false">
      <c r="A4015" s="0" t="n">
        <v>4829</v>
      </c>
      <c r="B4015" s="0" t="s">
        <v>4618</v>
      </c>
      <c r="C4015" s="0" t="s">
        <v>636</v>
      </c>
      <c r="D4015" s="0" t="s">
        <v>590</v>
      </c>
      <c r="E4015" s="291" t="n">
        <v>52.91</v>
      </c>
    </row>
    <row r="4016" customFormat="false" ht="15" hidden="false" customHeight="false" outlineLevel="0" collapsed="false">
      <c r="A4016" s="0" t="n">
        <v>39829</v>
      </c>
      <c r="B4016" s="0" t="s">
        <v>4619</v>
      </c>
      <c r="C4016" s="0" t="s">
        <v>636</v>
      </c>
      <c r="D4016" s="0" t="s">
        <v>592</v>
      </c>
      <c r="E4016" s="291" t="n">
        <v>32.68</v>
      </c>
    </row>
    <row r="4017" customFormat="false" ht="15" hidden="false" customHeight="false" outlineLevel="0" collapsed="false">
      <c r="A4017" s="0" t="n">
        <v>20231</v>
      </c>
      <c r="B4017" s="0" t="s">
        <v>4620</v>
      </c>
      <c r="C4017" s="0" t="s">
        <v>636</v>
      </c>
      <c r="D4017" s="0" t="s">
        <v>590</v>
      </c>
      <c r="E4017" s="291" t="n">
        <v>58.94</v>
      </c>
    </row>
    <row r="4018" customFormat="false" ht="15" hidden="false" customHeight="false" outlineLevel="0" collapsed="false">
      <c r="A4018" s="0" t="n">
        <v>4804</v>
      </c>
      <c r="B4018" s="0" t="s">
        <v>4621</v>
      </c>
      <c r="C4018" s="0" t="s">
        <v>636</v>
      </c>
      <c r="D4018" s="0" t="s">
        <v>590</v>
      </c>
      <c r="E4018" s="291" t="n">
        <v>25.82</v>
      </c>
    </row>
    <row r="4019" customFormat="false" ht="15" hidden="false" customHeight="false" outlineLevel="0" collapsed="false">
      <c r="A4019" s="0" t="n">
        <v>34680</v>
      </c>
      <c r="B4019" s="0" t="s">
        <v>4622</v>
      </c>
      <c r="C4019" s="0" t="s">
        <v>636</v>
      </c>
      <c r="D4019" s="0" t="s">
        <v>592</v>
      </c>
      <c r="E4019" s="291" t="n">
        <v>32.52</v>
      </c>
    </row>
    <row r="4020" customFormat="false" ht="15" hidden="false" customHeight="false" outlineLevel="0" collapsed="false">
      <c r="A4020" s="0" t="n">
        <v>11573</v>
      </c>
      <c r="B4020" s="0" t="s">
        <v>4623</v>
      </c>
      <c r="C4020" s="0" t="s">
        <v>589</v>
      </c>
      <c r="D4020" s="0" t="s">
        <v>590</v>
      </c>
      <c r="E4020" s="291" t="n">
        <v>5.45</v>
      </c>
    </row>
    <row r="4021" customFormat="false" ht="15" hidden="false" customHeight="false" outlineLevel="0" collapsed="false">
      <c r="A4021" s="0" t="n">
        <v>38401</v>
      </c>
      <c r="B4021" s="0" t="s">
        <v>4624</v>
      </c>
      <c r="C4021" s="0" t="s">
        <v>589</v>
      </c>
      <c r="D4021" s="0" t="s">
        <v>590</v>
      </c>
      <c r="E4021" s="291" t="n">
        <v>17.45</v>
      </c>
    </row>
    <row r="4022" customFormat="false" ht="15" hidden="false" customHeight="false" outlineLevel="0" collapsed="false">
      <c r="A4022" s="0" t="n">
        <v>11575</v>
      </c>
      <c r="B4022" s="0" t="s">
        <v>4625</v>
      </c>
      <c r="C4022" s="0" t="s">
        <v>589</v>
      </c>
      <c r="D4022" s="0" t="s">
        <v>590</v>
      </c>
      <c r="E4022" s="291" t="n">
        <v>52.63</v>
      </c>
    </row>
    <row r="4023" customFormat="false" ht="15" hidden="false" customHeight="false" outlineLevel="0" collapsed="false">
      <c r="A4023" s="0" t="n">
        <v>38179</v>
      </c>
      <c r="B4023" s="0" t="s">
        <v>4626</v>
      </c>
      <c r="C4023" s="0" t="s">
        <v>589</v>
      </c>
      <c r="D4023" s="0" t="s">
        <v>590</v>
      </c>
      <c r="E4023" s="291" t="n">
        <v>43.51</v>
      </c>
    </row>
    <row r="4024" customFormat="false" ht="15" hidden="false" customHeight="false" outlineLevel="0" collapsed="false">
      <c r="A4024" s="0" t="n">
        <v>20256</v>
      </c>
      <c r="B4024" s="0" t="s">
        <v>4627</v>
      </c>
      <c r="C4024" s="0" t="s">
        <v>589</v>
      </c>
      <c r="D4024" s="0" t="s">
        <v>590</v>
      </c>
      <c r="E4024" s="291" t="n">
        <v>0.29</v>
      </c>
    </row>
    <row r="4025" customFormat="false" ht="15" hidden="false" customHeight="false" outlineLevel="0" collapsed="false">
      <c r="A4025" s="0" t="n">
        <v>14511</v>
      </c>
      <c r="B4025" s="0" t="s">
        <v>4628</v>
      </c>
      <c r="C4025" s="0" t="s">
        <v>589</v>
      </c>
      <c r="D4025" s="0" t="s">
        <v>592</v>
      </c>
      <c r="E4025" s="292" t="n">
        <v>930100.66</v>
      </c>
    </row>
    <row r="4026" customFormat="false" ht="15" hidden="false" customHeight="false" outlineLevel="0" collapsed="false">
      <c r="A4026" s="0" t="n">
        <v>10642</v>
      </c>
      <c r="B4026" s="0" t="s">
        <v>4629</v>
      </c>
      <c r="C4026" s="0" t="s">
        <v>589</v>
      </c>
      <c r="D4026" s="0" t="s">
        <v>592</v>
      </c>
      <c r="E4026" s="292" t="n">
        <v>876200</v>
      </c>
    </row>
    <row r="4027" customFormat="false" ht="15" hidden="false" customHeight="false" outlineLevel="0" collapsed="false">
      <c r="A4027" s="0" t="n">
        <v>14489</v>
      </c>
      <c r="B4027" s="0" t="s">
        <v>4630</v>
      </c>
      <c r="C4027" s="0" t="s">
        <v>589</v>
      </c>
      <c r="D4027" s="0" t="s">
        <v>592</v>
      </c>
      <c r="E4027" s="292" t="n">
        <v>777173.1</v>
      </c>
    </row>
    <row r="4028" customFormat="false" ht="15" hidden="false" customHeight="false" outlineLevel="0" collapsed="false">
      <c r="A4028" s="0" t="n">
        <v>14513</v>
      </c>
      <c r="B4028" s="0" t="s">
        <v>4631</v>
      </c>
      <c r="C4028" s="0" t="s">
        <v>589</v>
      </c>
      <c r="D4028" s="0" t="s">
        <v>592</v>
      </c>
      <c r="E4028" s="292" t="n">
        <v>582898.27</v>
      </c>
    </row>
    <row r="4029" customFormat="false" ht="15" hidden="false" customHeight="false" outlineLevel="0" collapsed="false">
      <c r="A4029" s="0" t="n">
        <v>13600</v>
      </c>
      <c r="B4029" s="0" t="s">
        <v>4632</v>
      </c>
      <c r="C4029" s="0" t="s">
        <v>589</v>
      </c>
      <c r="D4029" s="0" t="s">
        <v>592</v>
      </c>
      <c r="E4029" s="292" t="n">
        <v>752102.91</v>
      </c>
    </row>
    <row r="4030" customFormat="false" ht="15" hidden="false" customHeight="false" outlineLevel="0" collapsed="false">
      <c r="A4030" s="0" t="n">
        <v>10646</v>
      </c>
      <c r="B4030" s="0" t="s">
        <v>4633</v>
      </c>
      <c r="C4030" s="0" t="s">
        <v>589</v>
      </c>
      <c r="D4030" s="0" t="s">
        <v>592</v>
      </c>
      <c r="E4030" s="292" t="n">
        <v>560642.61</v>
      </c>
    </row>
    <row r="4031" customFormat="false" ht="15" hidden="false" customHeight="false" outlineLevel="0" collapsed="false">
      <c r="A4031" s="0" t="n">
        <v>6070</v>
      </c>
      <c r="B4031" s="0" t="s">
        <v>4634</v>
      </c>
      <c r="C4031" s="0" t="s">
        <v>589</v>
      </c>
      <c r="D4031" s="0" t="s">
        <v>592</v>
      </c>
      <c r="E4031" s="292" t="n">
        <v>766049.13</v>
      </c>
    </row>
    <row r="4032" customFormat="false" ht="15" hidden="false" customHeight="false" outlineLevel="0" collapsed="false">
      <c r="A4032" s="0" t="n">
        <v>6069</v>
      </c>
      <c r="B4032" s="0" t="s">
        <v>4635</v>
      </c>
      <c r="C4032" s="0" t="s">
        <v>589</v>
      </c>
      <c r="D4032" s="0" t="s">
        <v>592</v>
      </c>
      <c r="E4032" s="292" t="n">
        <v>169231.8</v>
      </c>
    </row>
    <row r="4033" customFormat="false" ht="15" hidden="false" customHeight="false" outlineLevel="0" collapsed="false">
      <c r="A4033" s="0" t="n">
        <v>14626</v>
      </c>
      <c r="B4033" s="0" t="s">
        <v>4636</v>
      </c>
      <c r="C4033" s="0" t="s">
        <v>589</v>
      </c>
      <c r="D4033" s="0" t="s">
        <v>592</v>
      </c>
      <c r="E4033" s="292" t="n">
        <v>838648.6</v>
      </c>
    </row>
    <row r="4034" customFormat="false" ht="15" hidden="false" customHeight="false" outlineLevel="0" collapsed="false">
      <c r="A4034" s="0" t="n">
        <v>6067</v>
      </c>
      <c r="B4034" s="0" t="s">
        <v>4637</v>
      </c>
      <c r="C4034" s="0" t="s">
        <v>589</v>
      </c>
      <c r="D4034" s="0" t="s">
        <v>592</v>
      </c>
      <c r="E4034" s="292" t="n">
        <v>688442.86</v>
      </c>
    </row>
    <row r="4035" customFormat="false" ht="15" hidden="false" customHeight="false" outlineLevel="0" collapsed="false">
      <c r="A4035" s="0" t="n">
        <v>38393</v>
      </c>
      <c r="B4035" s="0" t="s">
        <v>4638</v>
      </c>
      <c r="C4035" s="0" t="s">
        <v>589</v>
      </c>
      <c r="D4035" s="0" t="s">
        <v>597</v>
      </c>
      <c r="E4035" s="291" t="n">
        <v>14.7</v>
      </c>
    </row>
    <row r="4036" customFormat="false" ht="15" hidden="false" customHeight="false" outlineLevel="0" collapsed="false">
      <c r="A4036" s="0" t="n">
        <v>38390</v>
      </c>
      <c r="B4036" s="0" t="s">
        <v>4639</v>
      </c>
      <c r="C4036" s="0" t="s">
        <v>589</v>
      </c>
      <c r="D4036" s="0" t="s">
        <v>590</v>
      </c>
      <c r="E4036" s="291" t="n">
        <v>32.6</v>
      </c>
    </row>
    <row r="4037" customFormat="false" ht="15" hidden="false" customHeight="false" outlineLevel="0" collapsed="false">
      <c r="A4037" s="0" t="n">
        <v>36532</v>
      </c>
      <c r="B4037" s="0" t="s">
        <v>4640</v>
      </c>
      <c r="C4037" s="0" t="s">
        <v>589</v>
      </c>
      <c r="D4037" s="0" t="s">
        <v>592</v>
      </c>
      <c r="E4037" s="292" t="n">
        <v>21566.43</v>
      </c>
    </row>
    <row r="4038" customFormat="false" ht="15" hidden="false" customHeight="false" outlineLevel="0" collapsed="false">
      <c r="A4038" s="0" t="n">
        <v>11578</v>
      </c>
      <c r="B4038" s="0" t="s">
        <v>4641</v>
      </c>
      <c r="C4038" s="0" t="s">
        <v>589</v>
      </c>
      <c r="D4038" s="0" t="s">
        <v>590</v>
      </c>
      <c r="E4038" s="291" t="n">
        <v>11.36</v>
      </c>
    </row>
    <row r="4039" customFormat="false" ht="15" hidden="false" customHeight="false" outlineLevel="0" collapsed="false">
      <c r="A4039" s="0" t="n">
        <v>11577</v>
      </c>
      <c r="B4039" s="0" t="s">
        <v>4642</v>
      </c>
      <c r="C4039" s="0" t="s">
        <v>589</v>
      </c>
      <c r="D4039" s="0" t="s">
        <v>590</v>
      </c>
      <c r="E4039" s="291" t="n">
        <v>10.84</v>
      </c>
    </row>
    <row r="4040" customFormat="false" ht="15" hidden="false" customHeight="false" outlineLevel="0" collapsed="false">
      <c r="A4040" s="0" t="n">
        <v>42432</v>
      </c>
      <c r="B4040" s="0" t="s">
        <v>4643</v>
      </c>
      <c r="C4040" s="0" t="s">
        <v>589</v>
      </c>
      <c r="D4040" s="0" t="s">
        <v>592</v>
      </c>
      <c r="E4040" s="292" t="n">
        <v>2403.28</v>
      </c>
    </row>
    <row r="4041" customFormat="false" ht="15" hidden="false" customHeight="false" outlineLevel="0" collapsed="false">
      <c r="A4041" s="0" t="n">
        <v>42437</v>
      </c>
      <c r="B4041" s="0" t="s">
        <v>4644</v>
      </c>
      <c r="C4041" s="0" t="s">
        <v>589</v>
      </c>
      <c r="D4041" s="0" t="s">
        <v>592</v>
      </c>
      <c r="E4041" s="292" t="n">
        <v>1827.13</v>
      </c>
    </row>
    <row r="4042" customFormat="false" ht="15" hidden="false" customHeight="false" outlineLevel="0" collapsed="false">
      <c r="A4042" s="0" t="n">
        <v>1116</v>
      </c>
      <c r="B4042" s="0" t="s">
        <v>4645</v>
      </c>
      <c r="C4042" s="0" t="s">
        <v>636</v>
      </c>
      <c r="D4042" s="0" t="s">
        <v>592</v>
      </c>
      <c r="E4042" s="291" t="n">
        <v>24.12</v>
      </c>
    </row>
    <row r="4043" customFormat="false" ht="15" hidden="false" customHeight="false" outlineLevel="0" collapsed="false">
      <c r="A4043" s="0" t="n">
        <v>1115</v>
      </c>
      <c r="B4043" s="0" t="s">
        <v>4646</v>
      </c>
      <c r="C4043" s="0" t="s">
        <v>636</v>
      </c>
      <c r="D4043" s="0" t="s">
        <v>592</v>
      </c>
      <c r="E4043" s="291" t="n">
        <v>28.9</v>
      </c>
    </row>
    <row r="4044" customFormat="false" ht="15" hidden="false" customHeight="false" outlineLevel="0" collapsed="false">
      <c r="A4044" s="0" t="n">
        <v>1113</v>
      </c>
      <c r="B4044" s="0" t="s">
        <v>4647</v>
      </c>
      <c r="C4044" s="0" t="s">
        <v>636</v>
      </c>
      <c r="D4044" s="0" t="s">
        <v>592</v>
      </c>
      <c r="E4044" s="291" t="n">
        <v>33.79</v>
      </c>
    </row>
    <row r="4045" customFormat="false" ht="15" hidden="false" customHeight="false" outlineLevel="0" collapsed="false">
      <c r="A4045" s="0" t="n">
        <v>1114</v>
      </c>
      <c r="B4045" s="0" t="s">
        <v>4648</v>
      </c>
      <c r="C4045" s="0" t="s">
        <v>636</v>
      </c>
      <c r="D4045" s="0" t="s">
        <v>592</v>
      </c>
      <c r="E4045" s="291" t="n">
        <v>40.25</v>
      </c>
    </row>
    <row r="4046" customFormat="false" ht="15" hidden="false" customHeight="false" outlineLevel="0" collapsed="false">
      <c r="A4046" s="0" t="n">
        <v>40873</v>
      </c>
      <c r="B4046" s="0" t="s">
        <v>4649</v>
      </c>
      <c r="C4046" s="0" t="s">
        <v>636</v>
      </c>
      <c r="D4046" s="0" t="s">
        <v>592</v>
      </c>
      <c r="E4046" s="291" t="n">
        <v>31.5</v>
      </c>
    </row>
    <row r="4047" customFormat="false" ht="15" hidden="false" customHeight="false" outlineLevel="0" collapsed="false">
      <c r="A4047" s="0" t="n">
        <v>20214</v>
      </c>
      <c r="B4047" s="0" t="s">
        <v>4650</v>
      </c>
      <c r="C4047" s="0" t="s">
        <v>589</v>
      </c>
      <c r="D4047" s="0" t="s">
        <v>590</v>
      </c>
      <c r="E4047" s="291" t="n">
        <v>82.55</v>
      </c>
    </row>
    <row r="4048" customFormat="false" ht="15" hidden="false" customHeight="false" outlineLevel="0" collapsed="false">
      <c r="A4048" s="0" t="n">
        <v>7237</v>
      </c>
      <c r="B4048" s="0" t="s">
        <v>4651</v>
      </c>
      <c r="C4048" s="0" t="s">
        <v>589</v>
      </c>
      <c r="D4048" s="0" t="s">
        <v>590</v>
      </c>
      <c r="E4048" s="291" t="n">
        <v>80.81</v>
      </c>
    </row>
    <row r="4049" customFormat="false" ht="15" hidden="false" customHeight="false" outlineLevel="0" collapsed="false">
      <c r="A4049" s="0" t="n">
        <v>11757</v>
      </c>
      <c r="B4049" s="0" t="s">
        <v>4652</v>
      </c>
      <c r="C4049" s="0" t="s">
        <v>589</v>
      </c>
      <c r="D4049" s="0" t="s">
        <v>597</v>
      </c>
      <c r="E4049" s="291" t="n">
        <v>23</v>
      </c>
    </row>
    <row r="4050" customFormat="false" ht="15" hidden="false" customHeight="false" outlineLevel="0" collapsed="false">
      <c r="A4050" s="0" t="n">
        <v>11758</v>
      </c>
      <c r="B4050" s="0" t="s">
        <v>4653</v>
      </c>
      <c r="C4050" s="0" t="s">
        <v>589</v>
      </c>
      <c r="D4050" s="0" t="s">
        <v>597</v>
      </c>
      <c r="E4050" s="291" t="n">
        <v>55.9</v>
      </c>
    </row>
    <row r="4051" customFormat="false" ht="15" hidden="false" customHeight="false" outlineLevel="0" collapsed="false">
      <c r="A4051" s="0" t="n">
        <v>37526</v>
      </c>
      <c r="B4051" s="0" t="s">
        <v>4654</v>
      </c>
      <c r="C4051" s="0" t="s">
        <v>589</v>
      </c>
      <c r="D4051" s="0" t="s">
        <v>590</v>
      </c>
      <c r="E4051" s="291" t="n">
        <v>4.88</v>
      </c>
    </row>
    <row r="4052" customFormat="false" ht="15" hidden="false" customHeight="false" outlineLevel="0" collapsed="false">
      <c r="A4052" s="0" t="n">
        <v>6076</v>
      </c>
      <c r="B4052" s="0" t="s">
        <v>4655</v>
      </c>
      <c r="C4052" s="0" t="s">
        <v>752</v>
      </c>
      <c r="D4052" s="0" t="s">
        <v>597</v>
      </c>
      <c r="E4052" s="291" t="n">
        <v>92.95</v>
      </c>
    </row>
    <row r="4053" customFormat="false" ht="15" hidden="false" customHeight="false" outlineLevel="0" collapsed="false">
      <c r="A4053" s="0" t="n">
        <v>13109</v>
      </c>
      <c r="B4053" s="0" t="s">
        <v>4656</v>
      </c>
      <c r="C4053" s="0" t="s">
        <v>589</v>
      </c>
      <c r="D4053" s="0" t="s">
        <v>592</v>
      </c>
      <c r="E4053" s="291" t="n">
        <v>357.58</v>
      </c>
    </row>
    <row r="4054" customFormat="false" ht="15" hidden="false" customHeight="false" outlineLevel="0" collapsed="false">
      <c r="A4054" s="0" t="n">
        <v>13110</v>
      </c>
      <c r="B4054" s="0" t="s">
        <v>4657</v>
      </c>
      <c r="C4054" s="0" t="s">
        <v>589</v>
      </c>
      <c r="D4054" s="0" t="s">
        <v>592</v>
      </c>
      <c r="E4054" s="291" t="n">
        <v>470.59</v>
      </c>
    </row>
    <row r="4055" customFormat="false" ht="15" hidden="false" customHeight="false" outlineLevel="0" collapsed="false">
      <c r="A4055" s="0" t="n">
        <v>7581</v>
      </c>
      <c r="B4055" s="0" t="s">
        <v>4658</v>
      </c>
      <c r="C4055" s="0" t="s">
        <v>589</v>
      </c>
      <c r="D4055" s="0" t="s">
        <v>590</v>
      </c>
      <c r="E4055" s="291" t="n">
        <v>4.81</v>
      </c>
    </row>
    <row r="4056" customFormat="false" ht="15" hidden="false" customHeight="false" outlineLevel="0" collapsed="false">
      <c r="A4056" s="0" t="n">
        <v>4509</v>
      </c>
      <c r="B4056" s="0" t="s">
        <v>4659</v>
      </c>
      <c r="C4056" s="0" t="s">
        <v>636</v>
      </c>
      <c r="D4056" s="0" t="s">
        <v>590</v>
      </c>
      <c r="E4056" s="291" t="n">
        <v>3.97</v>
      </c>
    </row>
    <row r="4057" customFormat="false" ht="15" hidden="false" customHeight="false" outlineLevel="0" collapsed="false">
      <c r="A4057" s="0" t="n">
        <v>4512</v>
      </c>
      <c r="B4057" s="0" t="s">
        <v>4660</v>
      </c>
      <c r="C4057" s="0" t="s">
        <v>636</v>
      </c>
      <c r="D4057" s="0" t="s">
        <v>590</v>
      </c>
      <c r="E4057" s="291" t="n">
        <v>1.9</v>
      </c>
    </row>
    <row r="4058" customFormat="false" ht="15" hidden="false" customHeight="false" outlineLevel="0" collapsed="false">
      <c r="A4058" s="0" t="n">
        <v>4517</v>
      </c>
      <c r="B4058" s="0" t="s">
        <v>4661</v>
      </c>
      <c r="C4058" s="0" t="s">
        <v>636</v>
      </c>
      <c r="D4058" s="0" t="s">
        <v>590</v>
      </c>
      <c r="E4058" s="291" t="n">
        <v>2.74</v>
      </c>
    </row>
    <row r="4059" customFormat="false" ht="15" hidden="false" customHeight="false" outlineLevel="0" collapsed="false">
      <c r="A4059" s="0" t="n">
        <v>20206</v>
      </c>
      <c r="B4059" s="0" t="s">
        <v>4662</v>
      </c>
      <c r="C4059" s="0" t="s">
        <v>636</v>
      </c>
      <c r="D4059" s="0" t="s">
        <v>590</v>
      </c>
      <c r="E4059" s="291" t="n">
        <v>9.41</v>
      </c>
    </row>
    <row r="4060" customFormat="false" ht="15" hidden="false" customHeight="false" outlineLevel="0" collapsed="false">
      <c r="A4060" s="0" t="n">
        <v>4460</v>
      </c>
      <c r="B4060" s="0" t="s">
        <v>4663</v>
      </c>
      <c r="C4060" s="0" t="s">
        <v>636</v>
      </c>
      <c r="D4060" s="0" t="s">
        <v>590</v>
      </c>
      <c r="E4060" s="291" t="n">
        <v>9.67</v>
      </c>
    </row>
    <row r="4061" customFormat="false" ht="15" hidden="false" customHeight="false" outlineLevel="0" collapsed="false">
      <c r="A4061" s="0" t="n">
        <v>4417</v>
      </c>
      <c r="B4061" s="0" t="s">
        <v>4664</v>
      </c>
      <c r="C4061" s="0" t="s">
        <v>636</v>
      </c>
      <c r="D4061" s="0" t="s">
        <v>590</v>
      </c>
      <c r="E4061" s="291" t="n">
        <v>7.45</v>
      </c>
    </row>
    <row r="4062" customFormat="false" ht="15" hidden="false" customHeight="false" outlineLevel="0" collapsed="false">
      <c r="A4062" s="0" t="n">
        <v>4415</v>
      </c>
      <c r="B4062" s="0" t="s">
        <v>4665</v>
      </c>
      <c r="C4062" s="0" t="s">
        <v>636</v>
      </c>
      <c r="D4062" s="0" t="s">
        <v>590</v>
      </c>
      <c r="E4062" s="291" t="n">
        <v>5.18</v>
      </c>
    </row>
    <row r="4063" customFormat="false" ht="15" hidden="false" customHeight="false" outlineLevel="0" collapsed="false">
      <c r="A4063" s="0" t="n">
        <v>37373</v>
      </c>
      <c r="B4063" s="0" t="s">
        <v>4666</v>
      </c>
      <c r="C4063" s="0" t="s">
        <v>754</v>
      </c>
      <c r="D4063" s="0" t="s">
        <v>597</v>
      </c>
      <c r="E4063" s="291" t="n">
        <v>0.06</v>
      </c>
    </row>
    <row r="4064" customFormat="false" ht="15" hidden="false" customHeight="false" outlineLevel="0" collapsed="false">
      <c r="A4064" s="0" t="n">
        <v>40864</v>
      </c>
      <c r="B4064" s="0" t="s">
        <v>4667</v>
      </c>
      <c r="C4064" s="0" t="s">
        <v>756</v>
      </c>
      <c r="D4064" s="0" t="s">
        <v>597</v>
      </c>
      <c r="E4064" s="291" t="n">
        <v>11.8</v>
      </c>
    </row>
    <row r="4065" customFormat="false" ht="15" hidden="false" customHeight="false" outlineLevel="0" collapsed="false">
      <c r="A4065" s="0" t="n">
        <v>4734</v>
      </c>
      <c r="B4065" s="0" t="s">
        <v>4668</v>
      </c>
      <c r="C4065" s="0" t="s">
        <v>752</v>
      </c>
      <c r="D4065" s="0" t="s">
        <v>590</v>
      </c>
      <c r="E4065" s="291" t="n">
        <v>330.73</v>
      </c>
    </row>
    <row r="4066" customFormat="false" ht="15" hidden="false" customHeight="false" outlineLevel="0" collapsed="false">
      <c r="A4066" s="0" t="n">
        <v>6085</v>
      </c>
      <c r="B4066" s="0" t="s">
        <v>4669</v>
      </c>
      <c r="C4066" s="0" t="s">
        <v>642</v>
      </c>
      <c r="D4066" s="0" t="s">
        <v>597</v>
      </c>
      <c r="E4066" s="291" t="n">
        <v>10.29</v>
      </c>
    </row>
    <row r="4067" customFormat="false" ht="15" hidden="false" customHeight="false" outlineLevel="0" collapsed="false">
      <c r="A4067" s="0" t="n">
        <v>38396</v>
      </c>
      <c r="B4067" s="0" t="s">
        <v>4670</v>
      </c>
      <c r="C4067" s="0" t="s">
        <v>589</v>
      </c>
      <c r="D4067" s="0" t="s">
        <v>590</v>
      </c>
      <c r="E4067" s="291" t="n">
        <v>443.92</v>
      </c>
    </row>
    <row r="4068" customFormat="false" ht="15" hidden="false" customHeight="false" outlineLevel="0" collapsed="false">
      <c r="A4068" s="0" t="n">
        <v>11622</v>
      </c>
      <c r="B4068" s="0" t="s">
        <v>4671</v>
      </c>
      <c r="C4068" s="0" t="s">
        <v>640</v>
      </c>
      <c r="D4068" s="0" t="s">
        <v>590</v>
      </c>
      <c r="E4068" s="291" t="n">
        <v>72.77</v>
      </c>
    </row>
    <row r="4069" customFormat="false" ht="15" hidden="false" customHeight="false" outlineLevel="0" collapsed="false">
      <c r="A4069" s="0" t="n">
        <v>43143</v>
      </c>
      <c r="B4069" s="0" t="s">
        <v>4672</v>
      </c>
      <c r="C4069" s="0" t="s">
        <v>642</v>
      </c>
      <c r="D4069" s="0" t="s">
        <v>590</v>
      </c>
      <c r="E4069" s="291" t="n">
        <v>27.48</v>
      </c>
    </row>
    <row r="4070" customFormat="false" ht="15" hidden="false" customHeight="false" outlineLevel="0" collapsed="false">
      <c r="A4070" s="0" t="n">
        <v>7317</v>
      </c>
      <c r="B4070" s="0" t="s">
        <v>4673</v>
      </c>
      <c r="C4070" s="0" t="s">
        <v>640</v>
      </c>
      <c r="D4070" s="0" t="s">
        <v>590</v>
      </c>
      <c r="E4070" s="291" t="n">
        <v>35.13</v>
      </c>
    </row>
    <row r="4071" customFormat="false" ht="15" hidden="false" customHeight="false" outlineLevel="0" collapsed="false">
      <c r="A4071" s="0" t="n">
        <v>142</v>
      </c>
      <c r="B4071" s="0" t="s">
        <v>4674</v>
      </c>
      <c r="C4071" s="0" t="s">
        <v>4675</v>
      </c>
      <c r="D4071" s="0" t="s">
        <v>590</v>
      </c>
      <c r="E4071" s="291" t="n">
        <v>34.34</v>
      </c>
    </row>
    <row r="4072" customFormat="false" ht="15" hidden="false" customHeight="false" outlineLevel="0" collapsed="false">
      <c r="A4072" s="0" t="n">
        <v>43142</v>
      </c>
      <c r="B4072" s="0" t="s">
        <v>4676</v>
      </c>
      <c r="C4072" s="0" t="s">
        <v>642</v>
      </c>
      <c r="D4072" s="0" t="s">
        <v>590</v>
      </c>
      <c r="E4072" s="291" t="n">
        <v>155.97</v>
      </c>
    </row>
    <row r="4073" customFormat="false" ht="15" hidden="false" customHeight="false" outlineLevel="0" collapsed="false">
      <c r="A4073" s="0" t="n">
        <v>38123</v>
      </c>
      <c r="B4073" s="0" t="s">
        <v>4677</v>
      </c>
      <c r="C4073" s="0" t="s">
        <v>640</v>
      </c>
      <c r="D4073" s="0" t="s">
        <v>590</v>
      </c>
      <c r="E4073" s="291" t="n">
        <v>65.05</v>
      </c>
    </row>
    <row r="4074" customFormat="false" ht="15" hidden="false" customHeight="false" outlineLevel="0" collapsed="false">
      <c r="A4074" s="0" t="n">
        <v>42701</v>
      </c>
      <c r="B4074" s="0" t="s">
        <v>4678</v>
      </c>
      <c r="C4074" s="0" t="s">
        <v>589</v>
      </c>
      <c r="D4074" s="0" t="s">
        <v>592</v>
      </c>
      <c r="E4074" s="291" t="n">
        <v>61.14</v>
      </c>
    </row>
    <row r="4075" customFormat="false" ht="15" hidden="false" customHeight="false" outlineLevel="0" collapsed="false">
      <c r="A4075" s="0" t="n">
        <v>42702</v>
      </c>
      <c r="B4075" s="0" t="s">
        <v>4679</v>
      </c>
      <c r="C4075" s="0" t="s">
        <v>589</v>
      </c>
      <c r="D4075" s="0" t="s">
        <v>592</v>
      </c>
      <c r="E4075" s="291" t="n">
        <v>108.64</v>
      </c>
    </row>
    <row r="4076" customFormat="false" ht="15" hidden="false" customHeight="false" outlineLevel="0" collapsed="false">
      <c r="A4076" s="0" t="n">
        <v>37955</v>
      </c>
      <c r="B4076" s="0" t="s">
        <v>4680</v>
      </c>
      <c r="C4076" s="0" t="s">
        <v>589</v>
      </c>
      <c r="D4076" s="0" t="s">
        <v>592</v>
      </c>
      <c r="E4076" s="291" t="n">
        <v>140.79</v>
      </c>
    </row>
    <row r="4077" customFormat="false" ht="15" hidden="false" customHeight="false" outlineLevel="0" collapsed="false">
      <c r="A4077" s="0" t="n">
        <v>42699</v>
      </c>
      <c r="B4077" s="0" t="s">
        <v>4681</v>
      </c>
      <c r="C4077" s="0" t="s">
        <v>589</v>
      </c>
      <c r="D4077" s="0" t="s">
        <v>592</v>
      </c>
      <c r="E4077" s="291" t="n">
        <v>37.35</v>
      </c>
    </row>
    <row r="4078" customFormat="false" ht="15" hidden="false" customHeight="false" outlineLevel="0" collapsed="false">
      <c r="A4078" s="0" t="n">
        <v>42700</v>
      </c>
      <c r="B4078" s="0" t="s">
        <v>4682</v>
      </c>
      <c r="C4078" s="0" t="s">
        <v>589</v>
      </c>
      <c r="D4078" s="0" t="s">
        <v>592</v>
      </c>
      <c r="E4078" s="291" t="n">
        <v>106.47</v>
      </c>
    </row>
    <row r="4079" customFormat="false" ht="15" hidden="false" customHeight="false" outlineLevel="0" collapsed="false">
      <c r="A4079" s="0" t="n">
        <v>37743</v>
      </c>
      <c r="B4079" s="0" t="s">
        <v>4683</v>
      </c>
      <c r="C4079" s="0" t="s">
        <v>589</v>
      </c>
      <c r="D4079" s="0" t="s">
        <v>592</v>
      </c>
      <c r="E4079" s="292" t="n">
        <v>209199.3</v>
      </c>
    </row>
    <row r="4080" customFormat="false" ht="15" hidden="false" customHeight="false" outlineLevel="0" collapsed="false">
      <c r="A4080" s="0" t="n">
        <v>37744</v>
      </c>
      <c r="B4080" s="0" t="s">
        <v>4684</v>
      </c>
      <c r="C4080" s="0" t="s">
        <v>589</v>
      </c>
      <c r="D4080" s="0" t="s">
        <v>592</v>
      </c>
      <c r="E4080" s="292" t="n">
        <v>245979.02</v>
      </c>
    </row>
    <row r="4081" customFormat="false" ht="15" hidden="false" customHeight="false" outlineLevel="0" collapsed="false">
      <c r="A4081" s="0" t="n">
        <v>37741</v>
      </c>
      <c r="B4081" s="0" t="s">
        <v>4685</v>
      </c>
      <c r="C4081" s="0" t="s">
        <v>589</v>
      </c>
      <c r="D4081" s="0" t="s">
        <v>592</v>
      </c>
      <c r="E4081" s="292" t="n">
        <v>190223.77</v>
      </c>
    </row>
    <row r="4082" customFormat="false" ht="15" hidden="false" customHeight="false" outlineLevel="0" collapsed="false">
      <c r="A4082" s="0" t="n">
        <v>39396</v>
      </c>
      <c r="B4082" s="0" t="s">
        <v>4686</v>
      </c>
      <c r="C4082" s="0" t="s">
        <v>589</v>
      </c>
      <c r="D4082" s="0" t="s">
        <v>590</v>
      </c>
      <c r="E4082" s="291" t="n">
        <v>44.44</v>
      </c>
    </row>
    <row r="4083" customFormat="false" ht="15" hidden="false" customHeight="false" outlineLevel="0" collapsed="false">
      <c r="A4083" s="0" t="n">
        <v>39392</v>
      </c>
      <c r="B4083" s="0" t="s">
        <v>4687</v>
      </c>
      <c r="C4083" s="0" t="s">
        <v>589</v>
      </c>
      <c r="D4083" s="0" t="s">
        <v>590</v>
      </c>
      <c r="E4083" s="291" t="n">
        <v>50.13</v>
      </c>
    </row>
    <row r="4084" customFormat="false" ht="15" hidden="false" customHeight="false" outlineLevel="0" collapsed="false">
      <c r="A4084" s="0" t="n">
        <v>39393</v>
      </c>
      <c r="B4084" s="0" t="s">
        <v>4688</v>
      </c>
      <c r="C4084" s="0" t="s">
        <v>589</v>
      </c>
      <c r="D4084" s="0" t="s">
        <v>590</v>
      </c>
      <c r="E4084" s="291" t="n">
        <v>31</v>
      </c>
    </row>
    <row r="4085" customFormat="false" ht="15" hidden="false" customHeight="false" outlineLevel="0" collapsed="false">
      <c r="A4085" s="0" t="n">
        <v>39394</v>
      </c>
      <c r="B4085" s="0" t="s">
        <v>4689</v>
      </c>
      <c r="C4085" s="0" t="s">
        <v>589</v>
      </c>
      <c r="D4085" s="0" t="s">
        <v>590</v>
      </c>
      <c r="E4085" s="291" t="n">
        <v>34.89</v>
      </c>
    </row>
    <row r="4086" customFormat="false" ht="15" hidden="false" customHeight="false" outlineLevel="0" collapsed="false">
      <c r="A4086" s="0" t="n">
        <v>39395</v>
      </c>
      <c r="B4086" s="0" t="s">
        <v>4690</v>
      </c>
      <c r="C4086" s="0" t="s">
        <v>589</v>
      </c>
      <c r="D4086" s="0" t="s">
        <v>590</v>
      </c>
      <c r="E4086" s="291" t="n">
        <v>32.44</v>
      </c>
    </row>
    <row r="4087" customFormat="false" ht="15" hidden="false" customHeight="false" outlineLevel="0" collapsed="false">
      <c r="A4087" s="0" t="n">
        <v>14618</v>
      </c>
      <c r="B4087" s="0" t="s">
        <v>4691</v>
      </c>
      <c r="C4087" s="0" t="s">
        <v>589</v>
      </c>
      <c r="D4087" s="0" t="s">
        <v>590</v>
      </c>
      <c r="E4087" s="292" t="n">
        <v>1290.22</v>
      </c>
    </row>
    <row r="4088" customFormat="false" ht="15" hidden="false" customHeight="false" outlineLevel="0" collapsed="false">
      <c r="A4088" s="0" t="n">
        <v>40269</v>
      </c>
      <c r="B4088" s="0" t="s">
        <v>4692</v>
      </c>
      <c r="C4088" s="0" t="s">
        <v>589</v>
      </c>
      <c r="D4088" s="0" t="s">
        <v>590</v>
      </c>
      <c r="E4088" s="292" t="n">
        <v>5198.23</v>
      </c>
    </row>
    <row r="4089" customFormat="false" ht="15" hidden="false" customHeight="false" outlineLevel="0" collapsed="false">
      <c r="A4089" s="0" t="n">
        <v>6110</v>
      </c>
      <c r="B4089" s="0" t="s">
        <v>4693</v>
      </c>
      <c r="C4089" s="0" t="s">
        <v>754</v>
      </c>
      <c r="D4089" s="0" t="s">
        <v>590</v>
      </c>
      <c r="E4089" s="291" t="n">
        <v>17.73</v>
      </c>
    </row>
    <row r="4090" customFormat="false" ht="15" hidden="false" customHeight="false" outlineLevel="0" collapsed="false">
      <c r="A4090" s="0" t="n">
        <v>40910</v>
      </c>
      <c r="B4090" s="0" t="s">
        <v>4694</v>
      </c>
      <c r="C4090" s="0" t="s">
        <v>756</v>
      </c>
      <c r="D4090" s="0" t="s">
        <v>590</v>
      </c>
      <c r="E4090" s="292" t="n">
        <v>3128.89</v>
      </c>
    </row>
    <row r="4091" customFormat="false" ht="15" hidden="false" customHeight="false" outlineLevel="0" collapsed="false">
      <c r="A4091" s="0" t="n">
        <v>6111</v>
      </c>
      <c r="B4091" s="0" t="s">
        <v>4695</v>
      </c>
      <c r="C4091" s="0" t="s">
        <v>754</v>
      </c>
      <c r="D4091" s="0" t="s">
        <v>597</v>
      </c>
      <c r="E4091" s="291" t="n">
        <v>10.44</v>
      </c>
    </row>
    <row r="4092" customFormat="false" ht="15" hidden="false" customHeight="false" outlineLevel="0" collapsed="false">
      <c r="A4092" s="0" t="n">
        <v>41084</v>
      </c>
      <c r="B4092" s="0" t="s">
        <v>4696</v>
      </c>
      <c r="C4092" s="0" t="s">
        <v>756</v>
      </c>
      <c r="D4092" s="0" t="s">
        <v>590</v>
      </c>
      <c r="E4092" s="292" t="n">
        <v>1843.22</v>
      </c>
    </row>
    <row r="4093" customFormat="false" ht="15" hidden="false" customHeight="false" outlineLevel="0" collapsed="false">
      <c r="A4093" s="0" t="n">
        <v>44535</v>
      </c>
      <c r="B4093" s="0" t="s">
        <v>4697</v>
      </c>
      <c r="C4093" s="0" t="s">
        <v>752</v>
      </c>
      <c r="D4093" s="0" t="s">
        <v>590</v>
      </c>
      <c r="E4093" s="291" t="n">
        <v>59.63</v>
      </c>
    </row>
    <row r="4094" customFormat="false" ht="15" hidden="false" customHeight="false" outlineLevel="0" collapsed="false">
      <c r="A4094" s="0" t="n">
        <v>38637</v>
      </c>
      <c r="B4094" s="0" t="s">
        <v>4698</v>
      </c>
      <c r="C4094" s="0" t="s">
        <v>589</v>
      </c>
      <c r="D4094" s="0" t="s">
        <v>590</v>
      </c>
      <c r="E4094" s="291" t="n">
        <v>239.7</v>
      </c>
    </row>
    <row r="4095" customFormat="false" ht="15" hidden="false" customHeight="false" outlineLevel="0" collapsed="false">
      <c r="A4095" s="0" t="n">
        <v>6150</v>
      </c>
      <c r="B4095" s="0" t="s">
        <v>4699</v>
      </c>
      <c r="C4095" s="0" t="s">
        <v>589</v>
      </c>
      <c r="D4095" s="0" t="s">
        <v>590</v>
      </c>
      <c r="E4095" s="291" t="n">
        <v>242.63</v>
      </c>
    </row>
    <row r="4096" customFormat="false" ht="15" hidden="false" customHeight="false" outlineLevel="0" collapsed="false">
      <c r="A4096" s="0" t="n">
        <v>6136</v>
      </c>
      <c r="B4096" s="0" t="s">
        <v>4700</v>
      </c>
      <c r="C4096" s="0" t="s">
        <v>589</v>
      </c>
      <c r="D4096" s="0" t="s">
        <v>597</v>
      </c>
      <c r="E4096" s="291" t="n">
        <v>190.72</v>
      </c>
    </row>
    <row r="4097" customFormat="false" ht="15" hidden="false" customHeight="false" outlineLevel="0" collapsed="false">
      <c r="A4097" s="0" t="n">
        <v>38638</v>
      </c>
      <c r="B4097" s="0" t="s">
        <v>4701</v>
      </c>
      <c r="C4097" s="0" t="s">
        <v>589</v>
      </c>
      <c r="D4097" s="0" t="s">
        <v>590</v>
      </c>
      <c r="E4097" s="291" t="n">
        <v>201.98</v>
      </c>
    </row>
    <row r="4098" customFormat="false" ht="15" hidden="false" customHeight="false" outlineLevel="0" collapsed="false">
      <c r="A4098" s="0" t="n">
        <v>20262</v>
      </c>
      <c r="B4098" s="0" t="s">
        <v>4702</v>
      </c>
      <c r="C4098" s="0" t="s">
        <v>589</v>
      </c>
      <c r="D4098" s="0" t="s">
        <v>590</v>
      </c>
      <c r="E4098" s="291" t="n">
        <v>12.57</v>
      </c>
    </row>
    <row r="4099" customFormat="false" ht="15" hidden="false" customHeight="false" outlineLevel="0" collapsed="false">
      <c r="A4099" s="0" t="n">
        <v>6148</v>
      </c>
      <c r="B4099" s="0" t="s">
        <v>4703</v>
      </c>
      <c r="C4099" s="0" t="s">
        <v>589</v>
      </c>
      <c r="D4099" s="0" t="s">
        <v>597</v>
      </c>
      <c r="E4099" s="291" t="n">
        <v>8</v>
      </c>
    </row>
    <row r="4100" customFormat="false" ht="15" hidden="false" customHeight="false" outlineLevel="0" collapsed="false">
      <c r="A4100" s="0" t="n">
        <v>6145</v>
      </c>
      <c r="B4100" s="0" t="s">
        <v>4704</v>
      </c>
      <c r="C4100" s="0" t="s">
        <v>589</v>
      </c>
      <c r="D4100" s="0" t="s">
        <v>590</v>
      </c>
      <c r="E4100" s="291" t="n">
        <v>14.35</v>
      </c>
    </row>
    <row r="4101" customFormat="false" ht="15" hidden="false" customHeight="false" outlineLevel="0" collapsed="false">
      <c r="A4101" s="0" t="n">
        <v>6149</v>
      </c>
      <c r="B4101" s="0" t="s">
        <v>4705</v>
      </c>
      <c r="C4101" s="0" t="s">
        <v>589</v>
      </c>
      <c r="D4101" s="0" t="s">
        <v>590</v>
      </c>
      <c r="E4101" s="291" t="n">
        <v>13.53</v>
      </c>
    </row>
    <row r="4102" customFormat="false" ht="15" hidden="false" customHeight="false" outlineLevel="0" collapsed="false">
      <c r="A4102" s="0" t="n">
        <v>6146</v>
      </c>
      <c r="B4102" s="0" t="s">
        <v>4706</v>
      </c>
      <c r="C4102" s="0" t="s">
        <v>589</v>
      </c>
      <c r="D4102" s="0" t="s">
        <v>590</v>
      </c>
      <c r="E4102" s="291" t="n">
        <v>14.36</v>
      </c>
    </row>
    <row r="4103" customFormat="false" ht="15" hidden="false" customHeight="false" outlineLevel="0" collapsed="false">
      <c r="A4103" s="0" t="n">
        <v>44536</v>
      </c>
      <c r="B4103" s="0" t="s">
        <v>4707</v>
      </c>
      <c r="C4103" s="0" t="s">
        <v>640</v>
      </c>
      <c r="D4103" s="0" t="s">
        <v>590</v>
      </c>
      <c r="E4103" s="291" t="n">
        <v>2.88</v>
      </c>
    </row>
    <row r="4104" customFormat="false" ht="15" hidden="false" customHeight="false" outlineLevel="0" collapsed="false">
      <c r="A4104" s="0" t="n">
        <v>39961</v>
      </c>
      <c r="B4104" s="0" t="s">
        <v>4708</v>
      </c>
      <c r="C4104" s="0" t="s">
        <v>589</v>
      </c>
      <c r="D4104" s="0" t="s">
        <v>590</v>
      </c>
      <c r="E4104" s="291" t="n">
        <v>22.69</v>
      </c>
    </row>
    <row r="4105" customFormat="false" ht="15" hidden="false" customHeight="false" outlineLevel="0" collapsed="false">
      <c r="A4105" s="0" t="n">
        <v>42433</v>
      </c>
      <c r="B4105" s="0" t="s">
        <v>4709</v>
      </c>
      <c r="C4105" s="0" t="s">
        <v>589</v>
      </c>
      <c r="D4105" s="0" t="s">
        <v>592</v>
      </c>
      <c r="E4105" s="292" t="n">
        <v>4747</v>
      </c>
    </row>
    <row r="4106" customFormat="false" ht="15" hidden="false" customHeight="false" outlineLevel="0" collapsed="false">
      <c r="A4106" s="0" t="n">
        <v>42434</v>
      </c>
      <c r="B4106" s="0" t="s">
        <v>4710</v>
      </c>
      <c r="C4106" s="0" t="s">
        <v>589</v>
      </c>
      <c r="D4106" s="0" t="s">
        <v>592</v>
      </c>
      <c r="E4106" s="292" t="n">
        <v>5129.83</v>
      </c>
    </row>
    <row r="4107" customFormat="false" ht="15" hidden="false" customHeight="false" outlineLevel="0" collapsed="false">
      <c r="A4107" s="0" t="n">
        <v>42435</v>
      </c>
      <c r="B4107" s="0" t="s">
        <v>4711</v>
      </c>
      <c r="C4107" s="0" t="s">
        <v>589</v>
      </c>
      <c r="D4107" s="0" t="s">
        <v>592</v>
      </c>
      <c r="E4107" s="292" t="n">
        <v>2558.05</v>
      </c>
    </row>
    <row r="4108" customFormat="false" ht="15" hidden="false" customHeight="false" outlineLevel="0" collapsed="false">
      <c r="A4108" s="0" t="n">
        <v>38061</v>
      </c>
      <c r="B4108" s="0" t="s">
        <v>4712</v>
      </c>
      <c r="C4108" s="0" t="s">
        <v>589</v>
      </c>
      <c r="D4108" s="0" t="s">
        <v>590</v>
      </c>
      <c r="E4108" s="291" t="n">
        <v>48.84</v>
      </c>
    </row>
    <row r="4109" customFormat="false" ht="15" hidden="false" customHeight="false" outlineLevel="0" collapsed="false">
      <c r="A4109" s="0" t="n">
        <v>20250</v>
      </c>
      <c r="B4109" s="0" t="s">
        <v>4713</v>
      </c>
      <c r="C4109" s="0" t="s">
        <v>640</v>
      </c>
      <c r="D4109" s="0" t="s">
        <v>597</v>
      </c>
      <c r="E4109" s="291" t="n">
        <v>22</v>
      </c>
    </row>
    <row r="4110" customFormat="false" ht="15" hidden="false" customHeight="false" outlineLevel="0" collapsed="false">
      <c r="A4110" s="0" t="n">
        <v>13388</v>
      </c>
      <c r="B4110" s="0" t="s">
        <v>4714</v>
      </c>
      <c r="C4110" s="0" t="s">
        <v>640</v>
      </c>
      <c r="D4110" s="0" t="s">
        <v>590</v>
      </c>
      <c r="E4110" s="291" t="n">
        <v>132.61</v>
      </c>
    </row>
    <row r="4111" customFormat="false" ht="15" hidden="false" customHeight="false" outlineLevel="0" collapsed="false">
      <c r="A4111" s="0" t="n">
        <v>39914</v>
      </c>
      <c r="B4111" s="0" t="s">
        <v>4715</v>
      </c>
      <c r="C4111" s="0" t="s">
        <v>640</v>
      </c>
      <c r="D4111" s="0" t="s">
        <v>592</v>
      </c>
      <c r="E4111" s="291" t="n">
        <v>269.58</v>
      </c>
    </row>
    <row r="4112" customFormat="false" ht="15" hidden="false" customHeight="false" outlineLevel="0" collapsed="false">
      <c r="A4112" s="0" t="n">
        <v>12732</v>
      </c>
      <c r="B4112" s="0" t="s">
        <v>4716</v>
      </c>
      <c r="C4112" s="0" t="s">
        <v>589</v>
      </c>
      <c r="D4112" s="0" t="s">
        <v>592</v>
      </c>
      <c r="E4112" s="291" t="n">
        <v>311.06</v>
      </c>
    </row>
    <row r="4113" customFormat="false" ht="15" hidden="false" customHeight="false" outlineLevel="0" collapsed="false">
      <c r="A4113" s="0" t="n">
        <v>6160</v>
      </c>
      <c r="B4113" s="0" t="s">
        <v>4717</v>
      </c>
      <c r="C4113" s="0" t="s">
        <v>754</v>
      </c>
      <c r="D4113" s="0" t="s">
        <v>597</v>
      </c>
      <c r="E4113" s="291" t="n">
        <v>17.73</v>
      </c>
    </row>
    <row r="4114" customFormat="false" ht="15" hidden="false" customHeight="false" outlineLevel="0" collapsed="false">
      <c r="A4114" s="0" t="n">
        <v>41087</v>
      </c>
      <c r="B4114" s="0" t="s">
        <v>4718</v>
      </c>
      <c r="C4114" s="0" t="s">
        <v>756</v>
      </c>
      <c r="D4114" s="0" t="s">
        <v>590</v>
      </c>
      <c r="E4114" s="292" t="n">
        <v>3128.89</v>
      </c>
    </row>
    <row r="4115" customFormat="false" ht="15" hidden="false" customHeight="false" outlineLevel="0" collapsed="false">
      <c r="A4115" s="0" t="n">
        <v>6166</v>
      </c>
      <c r="B4115" s="0" t="s">
        <v>4719</v>
      </c>
      <c r="C4115" s="0" t="s">
        <v>754</v>
      </c>
      <c r="D4115" s="0" t="s">
        <v>590</v>
      </c>
      <c r="E4115" s="291" t="n">
        <v>20.84</v>
      </c>
    </row>
    <row r="4116" customFormat="false" ht="15" hidden="false" customHeight="false" outlineLevel="0" collapsed="false">
      <c r="A4116" s="0" t="n">
        <v>41088</v>
      </c>
      <c r="B4116" s="0" t="s">
        <v>4720</v>
      </c>
      <c r="C4116" s="0" t="s">
        <v>756</v>
      </c>
      <c r="D4116" s="0" t="s">
        <v>590</v>
      </c>
      <c r="E4116" s="292" t="n">
        <v>3676.83</v>
      </c>
    </row>
    <row r="4117" customFormat="false" ht="15" hidden="false" customHeight="false" outlineLevel="0" collapsed="false">
      <c r="A4117" s="0" t="n">
        <v>20232</v>
      </c>
      <c r="B4117" s="0" t="s">
        <v>4721</v>
      </c>
      <c r="C4117" s="0" t="s">
        <v>636</v>
      </c>
      <c r="D4117" s="0" t="s">
        <v>590</v>
      </c>
      <c r="E4117" s="291" t="n">
        <v>83.43</v>
      </c>
    </row>
    <row r="4118" customFormat="false" ht="15" hidden="false" customHeight="false" outlineLevel="0" collapsed="false">
      <c r="A4118" s="0" t="n">
        <v>10856</v>
      </c>
      <c r="B4118" s="0" t="s">
        <v>4722</v>
      </c>
      <c r="C4118" s="0" t="s">
        <v>636</v>
      </c>
      <c r="D4118" s="0" t="s">
        <v>592</v>
      </c>
      <c r="E4118" s="291" t="n">
        <v>89.43</v>
      </c>
    </row>
    <row r="4119" customFormat="false" ht="15" hidden="false" customHeight="false" outlineLevel="0" collapsed="false">
      <c r="A4119" s="0" t="n">
        <v>4828</v>
      </c>
      <c r="B4119" s="0" t="s">
        <v>4723</v>
      </c>
      <c r="C4119" s="0" t="s">
        <v>636</v>
      </c>
      <c r="D4119" s="0" t="s">
        <v>590</v>
      </c>
      <c r="E4119" s="291" t="n">
        <v>78.97</v>
      </c>
    </row>
    <row r="4120" customFormat="false" ht="15" hidden="false" customHeight="false" outlineLevel="0" collapsed="false">
      <c r="A4120" s="0" t="n">
        <v>20249</v>
      </c>
      <c r="B4120" s="0" t="s">
        <v>4724</v>
      </c>
      <c r="C4120" s="0" t="s">
        <v>636</v>
      </c>
      <c r="D4120" s="0" t="s">
        <v>590</v>
      </c>
      <c r="E4120" s="291" t="n">
        <v>43.24</v>
      </c>
    </row>
    <row r="4121" customFormat="false" ht="15" hidden="false" customHeight="false" outlineLevel="0" collapsed="false">
      <c r="A4121" s="0" t="n">
        <v>11609</v>
      </c>
      <c r="B4121" s="0" t="s">
        <v>4725</v>
      </c>
      <c r="C4121" s="0" t="s">
        <v>642</v>
      </c>
      <c r="D4121" s="0" t="s">
        <v>590</v>
      </c>
      <c r="E4121" s="291" t="n">
        <v>12.09</v>
      </c>
    </row>
    <row r="4122" customFormat="false" ht="15" hidden="false" customHeight="false" outlineLevel="0" collapsed="false">
      <c r="A4122" s="0" t="n">
        <v>20083</v>
      </c>
      <c r="B4122" s="0" t="s">
        <v>4726</v>
      </c>
      <c r="C4122" s="0" t="s">
        <v>589</v>
      </c>
      <c r="D4122" s="0" t="s">
        <v>590</v>
      </c>
      <c r="E4122" s="291" t="n">
        <v>54.74</v>
      </c>
    </row>
    <row r="4123" customFormat="false" ht="15" hidden="false" customHeight="false" outlineLevel="0" collapsed="false">
      <c r="A4123" s="0" t="n">
        <v>10691</v>
      </c>
      <c r="B4123" s="0" t="s">
        <v>4727</v>
      </c>
      <c r="C4123" s="0" t="s">
        <v>642</v>
      </c>
      <c r="D4123" s="0" t="s">
        <v>590</v>
      </c>
      <c r="E4123" s="291" t="n">
        <v>76.88</v>
      </c>
    </row>
    <row r="4124" customFormat="false" ht="15" hidden="false" customHeight="false" outlineLevel="0" collapsed="false">
      <c r="A4124" s="0" t="n">
        <v>12295</v>
      </c>
      <c r="B4124" s="0" t="s">
        <v>4728</v>
      </c>
      <c r="C4124" s="0" t="s">
        <v>589</v>
      </c>
      <c r="D4124" s="0" t="s">
        <v>590</v>
      </c>
      <c r="E4124" s="291" t="n">
        <v>2.46</v>
      </c>
    </row>
    <row r="4125" customFormat="false" ht="15" hidden="false" customHeight="false" outlineLevel="0" collapsed="false">
      <c r="A4125" s="0" t="n">
        <v>12296</v>
      </c>
      <c r="B4125" s="0" t="s">
        <v>4729</v>
      </c>
      <c r="C4125" s="0" t="s">
        <v>589</v>
      </c>
      <c r="D4125" s="0" t="s">
        <v>590</v>
      </c>
      <c r="E4125" s="291" t="n">
        <v>3.18</v>
      </c>
    </row>
    <row r="4126" customFormat="false" ht="15" hidden="false" customHeight="false" outlineLevel="0" collapsed="false">
      <c r="A4126" s="0" t="n">
        <v>12294</v>
      </c>
      <c r="B4126" s="0" t="s">
        <v>4730</v>
      </c>
      <c r="C4126" s="0" t="s">
        <v>589</v>
      </c>
      <c r="D4126" s="0" t="s">
        <v>590</v>
      </c>
      <c r="E4126" s="291" t="n">
        <v>7.63</v>
      </c>
    </row>
    <row r="4127" customFormat="false" ht="15" hidden="false" customHeight="false" outlineLevel="0" collapsed="false">
      <c r="A4127" s="0" t="n">
        <v>14543</v>
      </c>
      <c r="B4127" s="0" t="s">
        <v>4731</v>
      </c>
      <c r="C4127" s="0" t="s">
        <v>589</v>
      </c>
      <c r="D4127" s="0" t="s">
        <v>590</v>
      </c>
      <c r="E4127" s="291" t="n">
        <v>5.45</v>
      </c>
    </row>
    <row r="4128" customFormat="false" ht="15" hidden="false" customHeight="false" outlineLevel="0" collapsed="false">
      <c r="A4128" s="0" t="n">
        <v>13329</v>
      </c>
      <c r="B4128" s="0" t="s">
        <v>4732</v>
      </c>
      <c r="C4128" s="0" t="s">
        <v>589</v>
      </c>
      <c r="D4128" s="0" t="s">
        <v>597</v>
      </c>
      <c r="E4128" s="291" t="n">
        <v>3.2</v>
      </c>
    </row>
    <row r="4129" customFormat="false" ht="15" hidden="false" customHeight="false" outlineLevel="0" collapsed="false">
      <c r="A4129" s="0" t="n">
        <v>21044</v>
      </c>
      <c r="B4129" s="0" t="s">
        <v>4733</v>
      </c>
      <c r="C4129" s="0" t="s">
        <v>589</v>
      </c>
      <c r="D4129" s="0" t="s">
        <v>592</v>
      </c>
      <c r="E4129" s="291" t="n">
        <v>24.63</v>
      </c>
    </row>
    <row r="4130" customFormat="false" ht="15" hidden="false" customHeight="false" outlineLevel="0" collapsed="false">
      <c r="A4130" s="0" t="n">
        <v>21045</v>
      </c>
      <c r="B4130" s="0" t="s">
        <v>4734</v>
      </c>
      <c r="C4130" s="0" t="s">
        <v>589</v>
      </c>
      <c r="D4130" s="0" t="s">
        <v>592</v>
      </c>
      <c r="E4130" s="291" t="n">
        <v>33.73</v>
      </c>
    </row>
    <row r="4131" customFormat="false" ht="15" hidden="false" customHeight="false" outlineLevel="0" collapsed="false">
      <c r="A4131" s="0" t="n">
        <v>21040</v>
      </c>
      <c r="B4131" s="0" t="s">
        <v>4735</v>
      </c>
      <c r="C4131" s="0" t="s">
        <v>589</v>
      </c>
      <c r="D4131" s="0" t="s">
        <v>592</v>
      </c>
      <c r="E4131" s="291" t="n">
        <v>24.1</v>
      </c>
    </row>
    <row r="4132" customFormat="false" ht="15" hidden="false" customHeight="false" outlineLevel="0" collapsed="false">
      <c r="A4132" s="0" t="n">
        <v>21041</v>
      </c>
      <c r="B4132" s="0" t="s">
        <v>4736</v>
      </c>
      <c r="C4132" s="0" t="s">
        <v>589</v>
      </c>
      <c r="D4132" s="0" t="s">
        <v>592</v>
      </c>
      <c r="E4132" s="291" t="n">
        <v>29.09</v>
      </c>
    </row>
    <row r="4133" customFormat="false" ht="15" hidden="false" customHeight="false" outlineLevel="0" collapsed="false">
      <c r="A4133" s="0" t="n">
        <v>21047</v>
      </c>
      <c r="B4133" s="0" t="s">
        <v>4737</v>
      </c>
      <c r="C4133" s="0" t="s">
        <v>589</v>
      </c>
      <c r="D4133" s="0" t="s">
        <v>592</v>
      </c>
      <c r="E4133" s="291" t="n">
        <v>36.31</v>
      </c>
    </row>
    <row r="4134" customFormat="false" ht="15" hidden="false" customHeight="false" outlineLevel="0" collapsed="false">
      <c r="A4134" s="0" t="n">
        <v>21043</v>
      </c>
      <c r="B4134" s="0" t="s">
        <v>4738</v>
      </c>
      <c r="C4134" s="0" t="s">
        <v>589</v>
      </c>
      <c r="D4134" s="0" t="s">
        <v>592</v>
      </c>
      <c r="E4134" s="291" t="n">
        <v>35.35</v>
      </c>
    </row>
    <row r="4135" customFormat="false" ht="15" hidden="false" customHeight="false" outlineLevel="0" collapsed="false">
      <c r="A4135" s="0" t="n">
        <v>21042</v>
      </c>
      <c r="B4135" s="0" t="s">
        <v>4739</v>
      </c>
      <c r="C4135" s="0" t="s">
        <v>589</v>
      </c>
      <c r="D4135" s="0" t="s">
        <v>592</v>
      </c>
      <c r="E4135" s="291" t="n">
        <v>27.98</v>
      </c>
    </row>
    <row r="4136" customFormat="false" ht="15" hidden="false" customHeight="false" outlineLevel="0" collapsed="false">
      <c r="A4136" s="0" t="n">
        <v>14149</v>
      </c>
      <c r="B4136" s="0" t="s">
        <v>4740</v>
      </c>
      <c r="C4136" s="0" t="s">
        <v>2786</v>
      </c>
      <c r="D4136" s="0" t="s">
        <v>592</v>
      </c>
      <c r="E4136" s="291" t="n">
        <v>190.4</v>
      </c>
    </row>
    <row r="4137" customFormat="false" ht="15" hidden="false" customHeight="false" outlineLevel="0" collapsed="false">
      <c r="A4137" s="0" t="n">
        <v>38099</v>
      </c>
      <c r="B4137" s="0" t="s">
        <v>4741</v>
      </c>
      <c r="C4137" s="0" t="s">
        <v>589</v>
      </c>
      <c r="D4137" s="0" t="s">
        <v>590</v>
      </c>
      <c r="E4137" s="291" t="n">
        <v>1.44</v>
      </c>
    </row>
    <row r="4138" customFormat="false" ht="15" hidden="false" customHeight="false" outlineLevel="0" collapsed="false">
      <c r="A4138" s="0" t="n">
        <v>38100</v>
      </c>
      <c r="B4138" s="0" t="s">
        <v>4742</v>
      </c>
      <c r="C4138" s="0" t="s">
        <v>589</v>
      </c>
      <c r="D4138" s="0" t="s">
        <v>590</v>
      </c>
      <c r="E4138" s="291" t="n">
        <v>2.36</v>
      </c>
    </row>
    <row r="4139" customFormat="false" ht="15" hidden="false" customHeight="false" outlineLevel="0" collapsed="false">
      <c r="A4139" s="0" t="n">
        <v>20061</v>
      </c>
      <c r="B4139" s="0" t="s">
        <v>4743</v>
      </c>
      <c r="C4139" s="0" t="s">
        <v>589</v>
      </c>
      <c r="D4139" s="0" t="s">
        <v>592</v>
      </c>
      <c r="E4139" s="291" t="n">
        <v>3.9</v>
      </c>
    </row>
    <row r="4140" customFormat="false" ht="15" hidden="false" customHeight="false" outlineLevel="0" collapsed="false">
      <c r="A4140" s="0" t="n">
        <v>7576</v>
      </c>
      <c r="B4140" s="0" t="s">
        <v>4744</v>
      </c>
      <c r="C4140" s="0" t="s">
        <v>589</v>
      </c>
      <c r="D4140" s="0" t="s">
        <v>590</v>
      </c>
      <c r="E4140" s="291" t="n">
        <v>197.73</v>
      </c>
    </row>
    <row r="4141" customFormat="false" ht="15" hidden="false" customHeight="false" outlineLevel="0" collapsed="false">
      <c r="A4141" s="0" t="n">
        <v>3384</v>
      </c>
      <c r="B4141" s="0" t="s">
        <v>4745</v>
      </c>
      <c r="C4141" s="0" t="s">
        <v>589</v>
      </c>
      <c r="D4141" s="0" t="s">
        <v>590</v>
      </c>
      <c r="E4141" s="291" t="n">
        <v>8.4</v>
      </c>
    </row>
    <row r="4142" customFormat="false" ht="15" hidden="false" customHeight="false" outlineLevel="0" collapsed="false">
      <c r="A4142" s="0" t="n">
        <v>7572</v>
      </c>
      <c r="B4142" s="0" t="s">
        <v>4746</v>
      </c>
      <c r="C4142" s="0" t="s">
        <v>589</v>
      </c>
      <c r="D4142" s="0" t="s">
        <v>590</v>
      </c>
      <c r="E4142" s="291" t="n">
        <v>7.98</v>
      </c>
    </row>
    <row r="4143" customFormat="false" ht="15" hidden="false" customHeight="false" outlineLevel="0" collapsed="false">
      <c r="A4143" s="0" t="n">
        <v>3396</v>
      </c>
      <c r="B4143" s="0" t="s">
        <v>4747</v>
      </c>
      <c r="C4143" s="0" t="s">
        <v>589</v>
      </c>
      <c r="D4143" s="0" t="s">
        <v>590</v>
      </c>
      <c r="E4143" s="291" t="n">
        <v>5.4</v>
      </c>
    </row>
    <row r="4144" customFormat="false" ht="15" hidden="false" customHeight="false" outlineLevel="0" collapsed="false">
      <c r="A4144" s="0" t="n">
        <v>37590</v>
      </c>
      <c r="B4144" s="0" t="s">
        <v>4748</v>
      </c>
      <c r="C4144" s="0" t="s">
        <v>589</v>
      </c>
      <c r="D4144" s="0" t="s">
        <v>592</v>
      </c>
      <c r="E4144" s="291" t="n">
        <v>21.8</v>
      </c>
    </row>
    <row r="4145" customFormat="false" ht="15" hidden="false" customHeight="false" outlineLevel="0" collapsed="false">
      <c r="A4145" s="0" t="n">
        <v>37591</v>
      </c>
      <c r="B4145" s="0" t="s">
        <v>4749</v>
      </c>
      <c r="C4145" s="0" t="s">
        <v>589</v>
      </c>
      <c r="D4145" s="0" t="s">
        <v>592</v>
      </c>
      <c r="E4145" s="291" t="n">
        <v>26.21</v>
      </c>
    </row>
    <row r="4146" customFormat="false" ht="15" hidden="false" customHeight="false" outlineLevel="0" collapsed="false">
      <c r="A4146" s="0" t="n">
        <v>12626</v>
      </c>
      <c r="B4146" s="0" t="s">
        <v>4750</v>
      </c>
      <c r="C4146" s="0" t="s">
        <v>589</v>
      </c>
      <c r="D4146" s="0" t="s">
        <v>592</v>
      </c>
      <c r="E4146" s="291" t="n">
        <v>18.71</v>
      </c>
    </row>
    <row r="4147" customFormat="false" ht="15" hidden="false" customHeight="false" outlineLevel="0" collapsed="false">
      <c r="A4147" s="0" t="n">
        <v>11033</v>
      </c>
      <c r="B4147" s="0" t="s">
        <v>4751</v>
      </c>
      <c r="C4147" s="0" t="s">
        <v>589</v>
      </c>
      <c r="D4147" s="0" t="s">
        <v>590</v>
      </c>
      <c r="E4147" s="291" t="n">
        <v>8.22</v>
      </c>
    </row>
    <row r="4148" customFormat="false" ht="15" hidden="false" customHeight="false" outlineLevel="0" collapsed="false">
      <c r="A4148" s="0" t="n">
        <v>390</v>
      </c>
      <c r="B4148" s="0" t="s">
        <v>4752</v>
      </c>
      <c r="C4148" s="0" t="s">
        <v>589</v>
      </c>
      <c r="D4148" s="0" t="s">
        <v>590</v>
      </c>
      <c r="E4148" s="291" t="n">
        <v>9.76</v>
      </c>
    </row>
    <row r="4149" customFormat="false" ht="15" hidden="false" customHeight="false" outlineLevel="0" collapsed="false">
      <c r="A4149" s="0" t="n">
        <v>42436</v>
      </c>
      <c r="B4149" s="0" t="s">
        <v>4753</v>
      </c>
      <c r="C4149" s="0" t="s">
        <v>589</v>
      </c>
      <c r="D4149" s="0" t="s">
        <v>592</v>
      </c>
      <c r="E4149" s="292" t="n">
        <v>2677.55</v>
      </c>
    </row>
    <row r="4150" customFormat="false" ht="15" hidden="false" customHeight="false" outlineLevel="0" collapsed="false">
      <c r="A4150" s="0" t="n">
        <v>6193</v>
      </c>
      <c r="B4150" s="0" t="s">
        <v>4754</v>
      </c>
      <c r="C4150" s="0" t="s">
        <v>636</v>
      </c>
      <c r="D4150" s="0" t="s">
        <v>590</v>
      </c>
      <c r="E4150" s="291" t="n">
        <v>19.36</v>
      </c>
    </row>
    <row r="4151" customFormat="false" ht="15" hidden="false" customHeight="false" outlineLevel="0" collapsed="false">
      <c r="A4151" s="0" t="n">
        <v>6194</v>
      </c>
      <c r="B4151" s="0" t="s">
        <v>4755</v>
      </c>
      <c r="C4151" s="0" t="s">
        <v>636</v>
      </c>
      <c r="D4151" s="0" t="s">
        <v>590</v>
      </c>
      <c r="E4151" s="291" t="n">
        <v>5.59</v>
      </c>
    </row>
    <row r="4152" customFormat="false" ht="15" hidden="false" customHeight="false" outlineLevel="0" collapsed="false">
      <c r="A4152" s="0" t="n">
        <v>10567</v>
      </c>
      <c r="B4152" s="0" t="s">
        <v>4756</v>
      </c>
      <c r="C4152" s="0" t="s">
        <v>636</v>
      </c>
      <c r="D4152" s="0" t="s">
        <v>590</v>
      </c>
      <c r="E4152" s="291" t="n">
        <v>8.85</v>
      </c>
    </row>
    <row r="4153" customFormat="false" ht="15" hidden="false" customHeight="false" outlineLevel="0" collapsed="false">
      <c r="A4153" s="0" t="n">
        <v>6212</v>
      </c>
      <c r="B4153" s="0" t="s">
        <v>4757</v>
      </c>
      <c r="C4153" s="0" t="s">
        <v>636</v>
      </c>
      <c r="D4153" s="0" t="s">
        <v>597</v>
      </c>
      <c r="E4153" s="291" t="n">
        <v>12.99</v>
      </c>
    </row>
    <row r="4154" customFormat="false" ht="15" hidden="false" customHeight="false" outlineLevel="0" collapsed="false">
      <c r="A4154" s="0" t="n">
        <v>3993</v>
      </c>
      <c r="B4154" s="0" t="s">
        <v>4758</v>
      </c>
      <c r="C4154" s="0" t="s">
        <v>1019</v>
      </c>
      <c r="D4154" s="0" t="s">
        <v>590</v>
      </c>
      <c r="E4154" s="291" t="n">
        <v>125.13</v>
      </c>
    </row>
    <row r="4155" customFormat="false" ht="15" hidden="false" customHeight="false" outlineLevel="0" collapsed="false">
      <c r="A4155" s="0" t="n">
        <v>3990</v>
      </c>
      <c r="B4155" s="0" t="s">
        <v>4759</v>
      </c>
      <c r="C4155" s="0" t="s">
        <v>636</v>
      </c>
      <c r="D4155" s="0" t="s">
        <v>590</v>
      </c>
      <c r="E4155" s="291" t="n">
        <v>23.54</v>
      </c>
    </row>
    <row r="4156" customFormat="false" ht="15" hidden="false" customHeight="false" outlineLevel="0" collapsed="false">
      <c r="A4156" s="0" t="n">
        <v>3992</v>
      </c>
      <c r="B4156" s="0" t="s">
        <v>4760</v>
      </c>
      <c r="C4156" s="0" t="s">
        <v>636</v>
      </c>
      <c r="D4156" s="0" t="s">
        <v>590</v>
      </c>
      <c r="E4156" s="291" t="n">
        <v>31.79</v>
      </c>
    </row>
    <row r="4157" customFormat="false" ht="15" hidden="false" customHeight="false" outlineLevel="0" collapsed="false">
      <c r="A4157" s="0" t="n">
        <v>6178</v>
      </c>
      <c r="B4157" s="0" t="s">
        <v>4761</v>
      </c>
      <c r="C4157" s="0" t="s">
        <v>1019</v>
      </c>
      <c r="D4157" s="0" t="s">
        <v>592</v>
      </c>
      <c r="E4157" s="291" t="n">
        <v>267.77</v>
      </c>
    </row>
    <row r="4158" customFormat="false" ht="15" hidden="false" customHeight="false" outlineLevel="0" collapsed="false">
      <c r="A4158" s="0" t="n">
        <v>6180</v>
      </c>
      <c r="B4158" s="0" t="s">
        <v>4762</v>
      </c>
      <c r="C4158" s="0" t="s">
        <v>1019</v>
      </c>
      <c r="D4158" s="0" t="s">
        <v>592</v>
      </c>
      <c r="E4158" s="291" t="n">
        <v>289</v>
      </c>
    </row>
    <row r="4159" customFormat="false" ht="15" hidden="false" customHeight="false" outlineLevel="0" collapsed="false">
      <c r="A4159" s="0" t="n">
        <v>6182</v>
      </c>
      <c r="B4159" s="0" t="s">
        <v>4763</v>
      </c>
      <c r="C4159" s="0" t="s">
        <v>1019</v>
      </c>
      <c r="D4159" s="0" t="s">
        <v>592</v>
      </c>
      <c r="E4159" s="291" t="n">
        <v>358.72</v>
      </c>
    </row>
    <row r="4160" customFormat="false" ht="15" hidden="false" customHeight="false" outlineLevel="0" collapsed="false">
      <c r="A4160" s="0" t="n">
        <v>43614</v>
      </c>
      <c r="B4160" s="0" t="s">
        <v>4764</v>
      </c>
      <c r="C4160" s="0" t="s">
        <v>636</v>
      </c>
      <c r="D4160" s="0" t="s">
        <v>590</v>
      </c>
      <c r="E4160" s="291" t="n">
        <v>15.9</v>
      </c>
    </row>
    <row r="4161" customFormat="false" ht="15" hidden="false" customHeight="false" outlineLevel="0" collapsed="false">
      <c r="A4161" s="0" t="n">
        <v>6189</v>
      </c>
      <c r="B4161" s="0" t="s">
        <v>4765</v>
      </c>
      <c r="C4161" s="0" t="s">
        <v>636</v>
      </c>
      <c r="D4161" s="0" t="s">
        <v>590</v>
      </c>
      <c r="E4161" s="291" t="n">
        <v>28.25</v>
      </c>
    </row>
    <row r="4162" customFormat="false" ht="15" hidden="false" customHeight="false" outlineLevel="0" collapsed="false">
      <c r="A4162" s="0" t="n">
        <v>6214</v>
      </c>
      <c r="B4162" s="0" t="s">
        <v>4766</v>
      </c>
      <c r="C4162" s="0" t="s">
        <v>1019</v>
      </c>
      <c r="D4162" s="0" t="s">
        <v>592</v>
      </c>
      <c r="E4162" s="291" t="n">
        <v>167.74</v>
      </c>
    </row>
    <row r="4163" customFormat="false" ht="15" hidden="false" customHeight="false" outlineLevel="0" collapsed="false">
      <c r="A4163" s="0" t="n">
        <v>36153</v>
      </c>
      <c r="B4163" s="0" t="s">
        <v>4767</v>
      </c>
      <c r="C4163" s="0" t="s">
        <v>589</v>
      </c>
      <c r="D4163" s="0" t="s">
        <v>590</v>
      </c>
      <c r="E4163" s="291" t="n">
        <v>180.56</v>
      </c>
    </row>
    <row r="4164" customFormat="false" ht="15" hidden="false" customHeight="false" outlineLevel="0" collapsed="false">
      <c r="A4164" s="0" t="n">
        <v>10740</v>
      </c>
      <c r="B4164" s="0" t="s">
        <v>4768</v>
      </c>
      <c r="C4164" s="0" t="s">
        <v>589</v>
      </c>
      <c r="D4164" s="0" t="s">
        <v>590</v>
      </c>
      <c r="E4164" s="292" t="n">
        <v>11281.26</v>
      </c>
    </row>
    <row r="4165" customFormat="false" ht="15" hidden="false" customHeight="false" outlineLevel="0" collapsed="false">
      <c r="A4165" s="0" t="n">
        <v>13914</v>
      </c>
      <c r="B4165" s="0" t="s">
        <v>4769</v>
      </c>
      <c r="C4165" s="0" t="s">
        <v>589</v>
      </c>
      <c r="D4165" s="0" t="s">
        <v>590</v>
      </c>
      <c r="E4165" s="291" t="n">
        <v>816.24</v>
      </c>
    </row>
    <row r="4166" customFormat="false" ht="15" hidden="false" customHeight="false" outlineLevel="0" collapsed="false">
      <c r="A4166" s="0" t="n">
        <v>10742</v>
      </c>
      <c r="B4166" s="0" t="s">
        <v>4770</v>
      </c>
      <c r="C4166" s="0" t="s">
        <v>589</v>
      </c>
      <c r="D4166" s="0" t="s">
        <v>597</v>
      </c>
      <c r="E4166" s="292" t="n">
        <v>1190.5</v>
      </c>
    </row>
    <row r="4167" customFormat="false" ht="15" hidden="false" customHeight="false" outlineLevel="0" collapsed="false">
      <c r="A4167" s="0" t="n">
        <v>38465</v>
      </c>
      <c r="B4167" s="0" t="s">
        <v>4771</v>
      </c>
      <c r="C4167" s="0" t="s">
        <v>589</v>
      </c>
      <c r="D4167" s="0" t="s">
        <v>590</v>
      </c>
      <c r="E4167" s="291" t="n">
        <v>26.81</v>
      </c>
    </row>
    <row r="4168" customFormat="false" ht="15" hidden="false" customHeight="false" outlineLevel="0" collapsed="false">
      <c r="A4168" s="0" t="n">
        <v>7543</v>
      </c>
      <c r="B4168" s="0" t="s">
        <v>4772</v>
      </c>
      <c r="C4168" s="0" t="s">
        <v>589</v>
      </c>
      <c r="D4168" s="0" t="s">
        <v>590</v>
      </c>
      <c r="E4168" s="291" t="n">
        <v>3.5</v>
      </c>
    </row>
    <row r="4169" customFormat="false" ht="15" hidden="false" customHeight="false" outlineLevel="0" collapsed="false">
      <c r="A4169" s="0" t="n">
        <v>43427</v>
      </c>
      <c r="B4169" s="0" t="s">
        <v>4773</v>
      </c>
      <c r="C4169" s="0" t="s">
        <v>589</v>
      </c>
      <c r="D4169" s="0" t="s">
        <v>590</v>
      </c>
      <c r="E4169" s="292" t="n">
        <v>1175.23</v>
      </c>
    </row>
    <row r="4170" customFormat="false" ht="15" hidden="false" customHeight="false" outlineLevel="0" collapsed="false">
      <c r="A4170" s="0" t="n">
        <v>41613</v>
      </c>
      <c r="B4170" s="0" t="s">
        <v>4774</v>
      </c>
      <c r="C4170" s="0" t="s">
        <v>589</v>
      </c>
      <c r="D4170" s="0" t="s">
        <v>590</v>
      </c>
      <c r="E4170" s="291" t="n">
        <v>75.54</v>
      </c>
    </row>
    <row r="4171" customFormat="false" ht="15" hidden="false" customHeight="false" outlineLevel="0" collapsed="false">
      <c r="A4171" s="0" t="n">
        <v>41614</v>
      </c>
      <c r="B4171" s="0" t="s">
        <v>4775</v>
      </c>
      <c r="C4171" s="0" t="s">
        <v>589</v>
      </c>
      <c r="D4171" s="0" t="s">
        <v>590</v>
      </c>
      <c r="E4171" s="291" t="n">
        <v>96.26</v>
      </c>
    </row>
    <row r="4172" customFormat="false" ht="15" hidden="false" customHeight="false" outlineLevel="0" collapsed="false">
      <c r="A4172" s="0" t="n">
        <v>41615</v>
      </c>
      <c r="B4172" s="0" t="s">
        <v>4776</v>
      </c>
      <c r="C4172" s="0" t="s">
        <v>589</v>
      </c>
      <c r="D4172" s="0" t="s">
        <v>590</v>
      </c>
      <c r="E4172" s="291" t="n">
        <v>148.77</v>
      </c>
    </row>
    <row r="4173" customFormat="false" ht="15" hidden="false" customHeight="false" outlineLevel="0" collapsed="false">
      <c r="A4173" s="0" t="n">
        <v>41616</v>
      </c>
      <c r="B4173" s="0" t="s">
        <v>4777</v>
      </c>
      <c r="C4173" s="0" t="s">
        <v>589</v>
      </c>
      <c r="D4173" s="0" t="s">
        <v>590</v>
      </c>
      <c r="E4173" s="291" t="n">
        <v>222.29</v>
      </c>
    </row>
    <row r="4174" customFormat="false" ht="15" hidden="false" customHeight="false" outlineLevel="0" collapsed="false">
      <c r="A4174" s="0" t="n">
        <v>41617</v>
      </c>
      <c r="B4174" s="0" t="s">
        <v>4778</v>
      </c>
      <c r="C4174" s="0" t="s">
        <v>589</v>
      </c>
      <c r="D4174" s="0" t="s">
        <v>590</v>
      </c>
      <c r="E4174" s="291" t="n">
        <v>442</v>
      </c>
    </row>
    <row r="4175" customFormat="false" ht="15" hidden="false" customHeight="false" outlineLevel="0" collapsed="false">
      <c r="A4175" s="0" t="n">
        <v>41618</v>
      </c>
      <c r="B4175" s="0" t="s">
        <v>4779</v>
      </c>
      <c r="C4175" s="0" t="s">
        <v>589</v>
      </c>
      <c r="D4175" s="0" t="s">
        <v>590</v>
      </c>
      <c r="E4175" s="291" t="n">
        <v>813.7</v>
      </c>
    </row>
    <row r="4176" customFormat="false" ht="15" hidden="false" customHeight="false" outlineLevel="0" collapsed="false">
      <c r="A4176" s="0" t="n">
        <v>43428</v>
      </c>
      <c r="B4176" s="0" t="s">
        <v>4780</v>
      </c>
      <c r="C4176" s="0" t="s">
        <v>589</v>
      </c>
      <c r="D4176" s="0" t="s">
        <v>590</v>
      </c>
      <c r="E4176" s="292" t="n">
        <v>1429.28</v>
      </c>
    </row>
    <row r="4177" customFormat="false" ht="15" hidden="false" customHeight="false" outlineLevel="0" collapsed="false">
      <c r="A4177" s="0" t="n">
        <v>41619</v>
      </c>
      <c r="B4177" s="0" t="s">
        <v>4781</v>
      </c>
      <c r="C4177" s="0" t="s">
        <v>589</v>
      </c>
      <c r="D4177" s="0" t="s">
        <v>590</v>
      </c>
      <c r="E4177" s="291" t="n">
        <v>92.6</v>
      </c>
    </row>
    <row r="4178" customFormat="false" ht="15" hidden="false" customHeight="false" outlineLevel="0" collapsed="false">
      <c r="A4178" s="0" t="n">
        <v>41620</v>
      </c>
      <c r="B4178" s="0" t="s">
        <v>4782</v>
      </c>
      <c r="C4178" s="0" t="s">
        <v>589</v>
      </c>
      <c r="D4178" s="0" t="s">
        <v>590</v>
      </c>
      <c r="E4178" s="291" t="n">
        <v>116.97</v>
      </c>
    </row>
    <row r="4179" customFormat="false" ht="15" hidden="false" customHeight="false" outlineLevel="0" collapsed="false">
      <c r="A4179" s="0" t="n">
        <v>41622</v>
      </c>
      <c r="B4179" s="0" t="s">
        <v>4783</v>
      </c>
      <c r="C4179" s="0" t="s">
        <v>589</v>
      </c>
      <c r="D4179" s="0" t="s">
        <v>590</v>
      </c>
      <c r="E4179" s="291" t="n">
        <v>202.87</v>
      </c>
    </row>
    <row r="4180" customFormat="false" ht="15" hidden="false" customHeight="false" outlineLevel="0" collapsed="false">
      <c r="A4180" s="0" t="n">
        <v>41623</v>
      </c>
      <c r="B4180" s="0" t="s">
        <v>4784</v>
      </c>
      <c r="C4180" s="0" t="s">
        <v>589</v>
      </c>
      <c r="D4180" s="0" t="s">
        <v>590</v>
      </c>
      <c r="E4180" s="291" t="n">
        <v>311.93</v>
      </c>
    </row>
    <row r="4181" customFormat="false" ht="15" hidden="false" customHeight="false" outlineLevel="0" collapsed="false">
      <c r="A4181" s="0" t="n">
        <v>41624</v>
      </c>
      <c r="B4181" s="0" t="s">
        <v>4785</v>
      </c>
      <c r="C4181" s="0" t="s">
        <v>589</v>
      </c>
      <c r="D4181" s="0" t="s">
        <v>590</v>
      </c>
      <c r="E4181" s="291" t="n">
        <v>584.87</v>
      </c>
    </row>
    <row r="4182" customFormat="false" ht="15" hidden="false" customHeight="false" outlineLevel="0" collapsed="false">
      <c r="A4182" s="0" t="n">
        <v>41625</v>
      </c>
      <c r="B4182" s="0" t="s">
        <v>4786</v>
      </c>
      <c r="C4182" s="0" t="s">
        <v>589</v>
      </c>
      <c r="D4182" s="0" t="s">
        <v>590</v>
      </c>
      <c r="E4182" s="291" t="n">
        <v>899.85</v>
      </c>
    </row>
    <row r="4183" customFormat="false" ht="15" hidden="false" customHeight="false" outlineLevel="0" collapsed="false">
      <c r="A4183" s="0" t="n">
        <v>39352</v>
      </c>
      <c r="B4183" s="0" t="s">
        <v>4787</v>
      </c>
      <c r="C4183" s="0" t="s">
        <v>589</v>
      </c>
      <c r="D4183" s="0" t="s">
        <v>590</v>
      </c>
      <c r="E4183" s="291" t="n">
        <v>2.16</v>
      </c>
    </row>
    <row r="4184" customFormat="false" ht="15" hidden="false" customHeight="false" outlineLevel="0" collapsed="false">
      <c r="A4184" s="0" t="n">
        <v>39346</v>
      </c>
      <c r="B4184" s="0" t="s">
        <v>4788</v>
      </c>
      <c r="C4184" s="0" t="s">
        <v>589</v>
      </c>
      <c r="D4184" s="0" t="s">
        <v>590</v>
      </c>
      <c r="E4184" s="291" t="n">
        <v>2.16</v>
      </c>
    </row>
    <row r="4185" customFormat="false" ht="15" hidden="false" customHeight="false" outlineLevel="0" collapsed="false">
      <c r="A4185" s="0" t="n">
        <v>39350</v>
      </c>
      <c r="B4185" s="0" t="s">
        <v>4789</v>
      </c>
      <c r="C4185" s="0" t="s">
        <v>589</v>
      </c>
      <c r="D4185" s="0" t="s">
        <v>590</v>
      </c>
      <c r="E4185" s="291" t="n">
        <v>2.33</v>
      </c>
    </row>
    <row r="4186" customFormat="false" ht="15" hidden="false" customHeight="false" outlineLevel="0" collapsed="false">
      <c r="A4186" s="0" t="n">
        <v>39351</v>
      </c>
      <c r="B4186" s="0" t="s">
        <v>4790</v>
      </c>
      <c r="C4186" s="0" t="s">
        <v>589</v>
      </c>
      <c r="D4186" s="0" t="s">
        <v>590</v>
      </c>
      <c r="E4186" s="291" t="n">
        <v>2.69</v>
      </c>
    </row>
    <row r="4187" customFormat="false" ht="15" hidden="false" customHeight="false" outlineLevel="0" collapsed="false">
      <c r="A4187" s="0" t="n">
        <v>38952</v>
      </c>
      <c r="B4187" s="0" t="s">
        <v>4791</v>
      </c>
      <c r="C4187" s="0" t="s">
        <v>589</v>
      </c>
      <c r="D4187" s="0" t="s">
        <v>592</v>
      </c>
      <c r="E4187" s="291" t="n">
        <v>2.92</v>
      </c>
    </row>
    <row r="4188" customFormat="false" ht="15" hidden="false" customHeight="false" outlineLevel="0" collapsed="false">
      <c r="A4188" s="0" t="n">
        <v>38953</v>
      </c>
      <c r="B4188" s="0" t="s">
        <v>4792</v>
      </c>
      <c r="C4188" s="0" t="s">
        <v>589</v>
      </c>
      <c r="D4188" s="0" t="s">
        <v>592</v>
      </c>
      <c r="E4188" s="291" t="n">
        <v>4.6</v>
      </c>
    </row>
    <row r="4189" customFormat="false" ht="15" hidden="false" customHeight="false" outlineLevel="0" collapsed="false">
      <c r="A4189" s="0" t="n">
        <v>38835</v>
      </c>
      <c r="B4189" s="0" t="s">
        <v>4793</v>
      </c>
      <c r="C4189" s="0" t="s">
        <v>589</v>
      </c>
      <c r="D4189" s="0" t="s">
        <v>592</v>
      </c>
      <c r="E4189" s="291" t="n">
        <v>4.13</v>
      </c>
    </row>
    <row r="4190" customFormat="false" ht="15" hidden="false" customHeight="false" outlineLevel="0" collapsed="false">
      <c r="A4190" s="0" t="n">
        <v>38837</v>
      </c>
      <c r="B4190" s="0" t="s">
        <v>4794</v>
      </c>
      <c r="C4190" s="0" t="s">
        <v>589</v>
      </c>
      <c r="D4190" s="0" t="s">
        <v>592</v>
      </c>
      <c r="E4190" s="291" t="n">
        <v>10.75</v>
      </c>
    </row>
    <row r="4191" customFormat="false" ht="15" hidden="false" customHeight="false" outlineLevel="0" collapsed="false">
      <c r="A4191" s="0" t="n">
        <v>38836</v>
      </c>
      <c r="B4191" s="0" t="s">
        <v>4795</v>
      </c>
      <c r="C4191" s="0" t="s">
        <v>589</v>
      </c>
      <c r="D4191" s="0" t="s">
        <v>592</v>
      </c>
      <c r="E4191" s="291" t="n">
        <v>5.95</v>
      </c>
    </row>
    <row r="4192" customFormat="false" ht="15" hidden="false" customHeight="false" outlineLevel="0" collapsed="false">
      <c r="A4192" s="0" t="n">
        <v>2666</v>
      </c>
      <c r="B4192" s="0" t="s">
        <v>4796</v>
      </c>
      <c r="C4192" s="0" t="s">
        <v>589</v>
      </c>
      <c r="D4192" s="0" t="s">
        <v>590</v>
      </c>
      <c r="E4192" s="291" t="n">
        <v>6.37</v>
      </c>
    </row>
    <row r="4193" customFormat="false" ht="15" hidden="false" customHeight="false" outlineLevel="0" collapsed="false">
      <c r="A4193" s="0" t="n">
        <v>2668</v>
      </c>
      <c r="B4193" s="0" t="s">
        <v>4797</v>
      </c>
      <c r="C4193" s="0" t="s">
        <v>589</v>
      </c>
      <c r="D4193" s="0" t="s">
        <v>590</v>
      </c>
      <c r="E4193" s="291" t="n">
        <v>7.27</v>
      </c>
    </row>
    <row r="4194" customFormat="false" ht="15" hidden="false" customHeight="false" outlineLevel="0" collapsed="false">
      <c r="A4194" s="0" t="n">
        <v>2664</v>
      </c>
      <c r="B4194" s="0" t="s">
        <v>4798</v>
      </c>
      <c r="C4194" s="0" t="s">
        <v>589</v>
      </c>
      <c r="D4194" s="0" t="s">
        <v>590</v>
      </c>
      <c r="E4194" s="291" t="n">
        <v>10.72</v>
      </c>
    </row>
    <row r="4195" customFormat="false" ht="15" hidden="false" customHeight="false" outlineLevel="0" collapsed="false">
      <c r="A4195" s="0" t="n">
        <v>2662</v>
      </c>
      <c r="B4195" s="0" t="s">
        <v>4799</v>
      </c>
      <c r="C4195" s="0" t="s">
        <v>589</v>
      </c>
      <c r="D4195" s="0" t="s">
        <v>590</v>
      </c>
      <c r="E4195" s="291" t="n">
        <v>13.16</v>
      </c>
    </row>
    <row r="4196" customFormat="false" ht="15" hidden="false" customHeight="false" outlineLevel="0" collapsed="false">
      <c r="A4196" s="0" t="n">
        <v>20964</v>
      </c>
      <c r="B4196" s="0" t="s">
        <v>4800</v>
      </c>
      <c r="C4196" s="0" t="s">
        <v>589</v>
      </c>
      <c r="D4196" s="0" t="s">
        <v>592</v>
      </c>
      <c r="E4196" s="291" t="n">
        <v>95.66</v>
      </c>
    </row>
    <row r="4197" customFormat="false" ht="15" hidden="false" customHeight="false" outlineLevel="0" collapsed="false">
      <c r="A4197" s="0" t="n">
        <v>10905</v>
      </c>
      <c r="B4197" s="0" t="s">
        <v>4801</v>
      </c>
      <c r="C4197" s="0" t="s">
        <v>589</v>
      </c>
      <c r="D4197" s="0" t="s">
        <v>592</v>
      </c>
      <c r="E4197" s="291" t="n">
        <v>128.33</v>
      </c>
    </row>
    <row r="4198" customFormat="false" ht="15" hidden="false" customHeight="false" outlineLevel="0" collapsed="false">
      <c r="A4198" s="0" t="n">
        <v>42703</v>
      </c>
      <c r="B4198" s="0" t="s">
        <v>4802</v>
      </c>
      <c r="C4198" s="0" t="s">
        <v>589</v>
      </c>
      <c r="D4198" s="0" t="s">
        <v>592</v>
      </c>
      <c r="E4198" s="291" t="n">
        <v>119.64</v>
      </c>
    </row>
    <row r="4199" customFormat="false" ht="15" hidden="false" customHeight="false" outlineLevel="0" collapsed="false">
      <c r="A4199" s="0" t="n">
        <v>42704</v>
      </c>
      <c r="B4199" s="0" t="s">
        <v>4803</v>
      </c>
      <c r="C4199" s="0" t="s">
        <v>589</v>
      </c>
      <c r="D4199" s="0" t="s">
        <v>592</v>
      </c>
      <c r="E4199" s="291" t="n">
        <v>183.66</v>
      </c>
    </row>
    <row r="4200" customFormat="false" ht="15" hidden="false" customHeight="false" outlineLevel="0" collapsed="false">
      <c r="A4200" s="0" t="n">
        <v>42705</v>
      </c>
      <c r="B4200" s="0" t="s">
        <v>4804</v>
      </c>
      <c r="C4200" s="0" t="s">
        <v>589</v>
      </c>
      <c r="D4200" s="0" t="s">
        <v>592</v>
      </c>
      <c r="E4200" s="291" t="n">
        <v>234.33</v>
      </c>
    </row>
    <row r="4201" customFormat="false" ht="15" hidden="false" customHeight="false" outlineLevel="0" collapsed="false">
      <c r="A4201" s="0" t="n">
        <v>42706</v>
      </c>
      <c r="B4201" s="0" t="s">
        <v>4805</v>
      </c>
      <c r="C4201" s="0" t="s">
        <v>589</v>
      </c>
      <c r="D4201" s="0" t="s">
        <v>592</v>
      </c>
      <c r="E4201" s="291" t="n">
        <v>290.21</v>
      </c>
    </row>
    <row r="4202" customFormat="false" ht="15" hidden="false" customHeight="false" outlineLevel="0" collapsed="false">
      <c r="A4202" s="0" t="n">
        <v>11289</v>
      </c>
      <c r="B4202" s="0" t="s">
        <v>4806</v>
      </c>
      <c r="C4202" s="0" t="s">
        <v>589</v>
      </c>
      <c r="D4202" s="0" t="s">
        <v>592</v>
      </c>
      <c r="E4202" s="291" t="n">
        <v>102.44</v>
      </c>
    </row>
    <row r="4203" customFormat="false" ht="15" hidden="false" customHeight="false" outlineLevel="0" collapsed="false">
      <c r="A4203" s="0" t="n">
        <v>11241</v>
      </c>
      <c r="B4203" s="0" t="s">
        <v>4807</v>
      </c>
      <c r="C4203" s="0" t="s">
        <v>589</v>
      </c>
      <c r="D4203" s="0" t="s">
        <v>592</v>
      </c>
      <c r="E4203" s="291" t="n">
        <v>256.12</v>
      </c>
    </row>
    <row r="4204" customFormat="false" ht="15" hidden="false" customHeight="false" outlineLevel="0" collapsed="false">
      <c r="A4204" s="0" t="n">
        <v>11301</v>
      </c>
      <c r="B4204" s="0" t="s">
        <v>4808</v>
      </c>
      <c r="C4204" s="0" t="s">
        <v>589</v>
      </c>
      <c r="D4204" s="0" t="s">
        <v>592</v>
      </c>
      <c r="E4204" s="291" t="n">
        <v>649.45</v>
      </c>
    </row>
    <row r="4205" customFormat="false" ht="15" hidden="false" customHeight="false" outlineLevel="0" collapsed="false">
      <c r="A4205" s="0" t="n">
        <v>21090</v>
      </c>
      <c r="B4205" s="0" t="s">
        <v>4809</v>
      </c>
      <c r="C4205" s="0" t="s">
        <v>589</v>
      </c>
      <c r="D4205" s="0" t="s">
        <v>592</v>
      </c>
      <c r="E4205" s="291" t="n">
        <v>795.81</v>
      </c>
    </row>
    <row r="4206" customFormat="false" ht="15" hidden="false" customHeight="false" outlineLevel="0" collapsed="false">
      <c r="A4206" s="0" t="n">
        <v>11315</v>
      </c>
      <c r="B4206" s="0" t="s">
        <v>4810</v>
      </c>
      <c r="C4206" s="0" t="s">
        <v>589</v>
      </c>
      <c r="D4206" s="0" t="s">
        <v>592</v>
      </c>
      <c r="E4206" s="291" t="n">
        <v>155.5</v>
      </c>
    </row>
    <row r="4207" customFormat="false" ht="15" hidden="false" customHeight="false" outlineLevel="0" collapsed="false">
      <c r="A4207" s="0" t="n">
        <v>21071</v>
      </c>
      <c r="B4207" s="0" t="s">
        <v>4811</v>
      </c>
      <c r="C4207" s="0" t="s">
        <v>589</v>
      </c>
      <c r="D4207" s="0" t="s">
        <v>592</v>
      </c>
      <c r="E4207" s="291" t="n">
        <v>237.82</v>
      </c>
    </row>
    <row r="4208" customFormat="false" ht="15" hidden="false" customHeight="false" outlineLevel="0" collapsed="false">
      <c r="A4208" s="0" t="n">
        <v>14112</v>
      </c>
      <c r="B4208" s="0" t="s">
        <v>4812</v>
      </c>
      <c r="C4208" s="0" t="s">
        <v>589</v>
      </c>
      <c r="D4208" s="0" t="s">
        <v>592</v>
      </c>
      <c r="E4208" s="291" t="n">
        <v>332.04</v>
      </c>
    </row>
    <row r="4209" customFormat="false" ht="15" hidden="false" customHeight="false" outlineLevel="0" collapsed="false">
      <c r="A4209" s="0" t="n">
        <v>11316</v>
      </c>
      <c r="B4209" s="0" t="s">
        <v>4813</v>
      </c>
      <c r="C4209" s="0" t="s">
        <v>589</v>
      </c>
      <c r="D4209" s="0" t="s">
        <v>592</v>
      </c>
      <c r="E4209" s="291" t="n">
        <v>512.24</v>
      </c>
    </row>
    <row r="4210" customFormat="false" ht="15" hidden="false" customHeight="false" outlineLevel="0" collapsed="false">
      <c r="A4210" s="0" t="n">
        <v>6243</v>
      </c>
      <c r="B4210" s="0" t="s">
        <v>4814</v>
      </c>
      <c r="C4210" s="0" t="s">
        <v>589</v>
      </c>
      <c r="D4210" s="0" t="s">
        <v>592</v>
      </c>
      <c r="E4210" s="291" t="n">
        <v>590</v>
      </c>
    </row>
    <row r="4211" customFormat="false" ht="15" hidden="false" customHeight="false" outlineLevel="0" collapsed="false">
      <c r="A4211" s="0" t="n">
        <v>6240</v>
      </c>
      <c r="B4211" s="0" t="s">
        <v>4815</v>
      </c>
      <c r="C4211" s="0" t="s">
        <v>589</v>
      </c>
      <c r="D4211" s="0" t="s">
        <v>592</v>
      </c>
      <c r="E4211" s="291" t="n">
        <v>781.17</v>
      </c>
    </row>
    <row r="4212" customFormat="false" ht="15" hidden="false" customHeight="false" outlineLevel="0" collapsed="false">
      <c r="A4212" s="0" t="n">
        <v>11296</v>
      </c>
      <c r="B4212" s="0" t="s">
        <v>4816</v>
      </c>
      <c r="C4212" s="0" t="s">
        <v>589</v>
      </c>
      <c r="D4212" s="0" t="s">
        <v>592</v>
      </c>
      <c r="E4212" s="292" t="n">
        <v>2488.97</v>
      </c>
    </row>
    <row r="4213" customFormat="false" ht="15" hidden="false" customHeight="false" outlineLevel="0" collapsed="false">
      <c r="A4213" s="0" t="n">
        <v>11299</v>
      </c>
      <c r="B4213" s="0" t="s">
        <v>4817</v>
      </c>
      <c r="C4213" s="0" t="s">
        <v>589</v>
      </c>
      <c r="D4213" s="0" t="s">
        <v>592</v>
      </c>
      <c r="E4213" s="291" t="n">
        <v>842.46</v>
      </c>
    </row>
    <row r="4214" customFormat="false" ht="15" hidden="false" customHeight="false" outlineLevel="0" collapsed="false">
      <c r="A4214" s="0" t="n">
        <v>11688</v>
      </c>
      <c r="B4214" s="0" t="s">
        <v>4818</v>
      </c>
      <c r="C4214" s="0" t="s">
        <v>589</v>
      </c>
      <c r="D4214" s="0" t="s">
        <v>590</v>
      </c>
      <c r="E4214" s="291" t="n">
        <v>505.47</v>
      </c>
    </row>
    <row r="4215" customFormat="false" ht="15" hidden="false" customHeight="false" outlineLevel="0" collapsed="false">
      <c r="A4215" s="0" t="n">
        <v>37736</v>
      </c>
      <c r="B4215" s="0" t="s">
        <v>4819</v>
      </c>
      <c r="C4215" s="0" t="s">
        <v>589</v>
      </c>
      <c r="D4215" s="0" t="s">
        <v>592</v>
      </c>
      <c r="E4215" s="292" t="n">
        <v>84450</v>
      </c>
    </row>
    <row r="4216" customFormat="false" ht="15" hidden="false" customHeight="false" outlineLevel="0" collapsed="false">
      <c r="A4216" s="0" t="n">
        <v>37739</v>
      </c>
      <c r="B4216" s="0" t="s">
        <v>4820</v>
      </c>
      <c r="C4216" s="0" t="s">
        <v>589</v>
      </c>
      <c r="D4216" s="0" t="s">
        <v>592</v>
      </c>
      <c r="E4216" s="292" t="n">
        <v>103938.45</v>
      </c>
    </row>
    <row r="4217" customFormat="false" ht="15" hidden="false" customHeight="false" outlineLevel="0" collapsed="false">
      <c r="A4217" s="0" t="n">
        <v>37740</v>
      </c>
      <c r="B4217" s="0" t="s">
        <v>4821</v>
      </c>
      <c r="C4217" s="0" t="s">
        <v>589</v>
      </c>
      <c r="D4217" s="0" t="s">
        <v>592</v>
      </c>
      <c r="E4217" s="292" t="n">
        <v>59312.7</v>
      </c>
    </row>
    <row r="4218" customFormat="false" ht="15" hidden="false" customHeight="false" outlineLevel="0" collapsed="false">
      <c r="A4218" s="0" t="n">
        <v>37738</v>
      </c>
      <c r="B4218" s="0" t="s">
        <v>4822</v>
      </c>
      <c r="C4218" s="0" t="s">
        <v>589</v>
      </c>
      <c r="D4218" s="0" t="s">
        <v>592</v>
      </c>
      <c r="E4218" s="292" t="n">
        <v>70469.15</v>
      </c>
    </row>
    <row r="4219" customFormat="false" ht="15" hidden="false" customHeight="false" outlineLevel="0" collapsed="false">
      <c r="A4219" s="0" t="n">
        <v>37737</v>
      </c>
      <c r="B4219" s="0" t="s">
        <v>4823</v>
      </c>
      <c r="C4219" s="0" t="s">
        <v>589</v>
      </c>
      <c r="D4219" s="0" t="s">
        <v>592</v>
      </c>
      <c r="E4219" s="292" t="n">
        <v>56064.63</v>
      </c>
    </row>
    <row r="4220" customFormat="false" ht="15" hidden="false" customHeight="false" outlineLevel="0" collapsed="false">
      <c r="A4220" s="0" t="n">
        <v>25014</v>
      </c>
      <c r="B4220" s="0" t="s">
        <v>4824</v>
      </c>
      <c r="C4220" s="0" t="s">
        <v>589</v>
      </c>
      <c r="D4220" s="0" t="s">
        <v>592</v>
      </c>
      <c r="E4220" s="292" t="n">
        <v>117425.03</v>
      </c>
    </row>
    <row r="4221" customFormat="false" ht="15" hidden="false" customHeight="false" outlineLevel="0" collapsed="false">
      <c r="A4221" s="0" t="n">
        <v>25013</v>
      </c>
      <c r="B4221" s="0" t="s">
        <v>4825</v>
      </c>
      <c r="C4221" s="0" t="s">
        <v>589</v>
      </c>
      <c r="D4221" s="0" t="s">
        <v>592</v>
      </c>
      <c r="E4221" s="292" t="n">
        <v>123073.87</v>
      </c>
    </row>
    <row r="4222" customFormat="false" ht="15" hidden="false" customHeight="false" outlineLevel="0" collapsed="false">
      <c r="A4222" s="0" t="n">
        <v>14405</v>
      </c>
      <c r="B4222" s="0" t="s">
        <v>4826</v>
      </c>
      <c r="C4222" s="0" t="s">
        <v>589</v>
      </c>
      <c r="D4222" s="0" t="s">
        <v>592</v>
      </c>
      <c r="E4222" s="292" t="n">
        <v>144468.8</v>
      </c>
    </row>
    <row r="4223" customFormat="false" ht="15" hidden="false" customHeight="false" outlineLevel="0" collapsed="false">
      <c r="A4223" s="0" t="n">
        <v>20271</v>
      </c>
      <c r="B4223" s="0" t="s">
        <v>4827</v>
      </c>
      <c r="C4223" s="0" t="s">
        <v>589</v>
      </c>
      <c r="D4223" s="0" t="s">
        <v>590</v>
      </c>
      <c r="E4223" s="291" t="n">
        <v>477.69</v>
      </c>
    </row>
    <row r="4224" customFormat="false" ht="15" hidden="false" customHeight="false" outlineLevel="0" collapsed="false">
      <c r="A4224" s="0" t="n">
        <v>10423</v>
      </c>
      <c r="B4224" s="0" t="s">
        <v>4828</v>
      </c>
      <c r="C4224" s="0" t="s">
        <v>589</v>
      </c>
      <c r="D4224" s="0" t="s">
        <v>590</v>
      </c>
      <c r="E4224" s="291" t="n">
        <v>350.73</v>
      </c>
    </row>
    <row r="4225" customFormat="false" ht="15" hidden="false" customHeight="false" outlineLevel="0" collapsed="false">
      <c r="A4225" s="0" t="n">
        <v>36790</v>
      </c>
      <c r="B4225" s="0" t="s">
        <v>4829</v>
      </c>
      <c r="C4225" s="0" t="s">
        <v>589</v>
      </c>
      <c r="D4225" s="0" t="s">
        <v>590</v>
      </c>
      <c r="E4225" s="291" t="n">
        <v>310.16</v>
      </c>
    </row>
    <row r="4226" customFormat="false" ht="15" hidden="false" customHeight="false" outlineLevel="0" collapsed="false">
      <c r="A4226" s="0" t="n">
        <v>37589</v>
      </c>
      <c r="B4226" s="0" t="s">
        <v>4830</v>
      </c>
      <c r="C4226" s="0" t="s">
        <v>589</v>
      </c>
      <c r="D4226" s="0" t="s">
        <v>590</v>
      </c>
      <c r="E4226" s="291" t="n">
        <v>380.02</v>
      </c>
    </row>
    <row r="4227" customFormat="false" ht="15" hidden="false" customHeight="false" outlineLevel="0" collapsed="false">
      <c r="A4227" s="0" t="n">
        <v>11690</v>
      </c>
      <c r="B4227" s="0" t="s">
        <v>4831</v>
      </c>
      <c r="C4227" s="0" t="s">
        <v>589</v>
      </c>
      <c r="D4227" s="0" t="s">
        <v>590</v>
      </c>
      <c r="E4227" s="291" t="n">
        <v>201.88</v>
      </c>
    </row>
    <row r="4228" customFormat="false" ht="15" hidden="false" customHeight="false" outlineLevel="0" collapsed="false">
      <c r="A4228" s="0" t="n">
        <v>20234</v>
      </c>
      <c r="B4228" s="0" t="s">
        <v>4832</v>
      </c>
      <c r="C4228" s="0" t="s">
        <v>589</v>
      </c>
      <c r="D4228" s="0" t="s">
        <v>590</v>
      </c>
      <c r="E4228" s="291" t="n">
        <v>255.48</v>
      </c>
    </row>
    <row r="4229" customFormat="false" ht="15" hidden="false" customHeight="false" outlineLevel="0" collapsed="false">
      <c r="A4229" s="0" t="n">
        <v>4763</v>
      </c>
      <c r="B4229" s="0" t="s">
        <v>4833</v>
      </c>
      <c r="C4229" s="0" t="s">
        <v>754</v>
      </c>
      <c r="D4229" s="0" t="s">
        <v>590</v>
      </c>
      <c r="E4229" s="291" t="n">
        <v>17.73</v>
      </c>
    </row>
    <row r="4230" customFormat="false" ht="15" hidden="false" customHeight="false" outlineLevel="0" collapsed="false">
      <c r="A4230" s="0" t="n">
        <v>41070</v>
      </c>
      <c r="B4230" s="0" t="s">
        <v>4834</v>
      </c>
      <c r="C4230" s="0" t="s">
        <v>756</v>
      </c>
      <c r="D4230" s="0" t="s">
        <v>590</v>
      </c>
      <c r="E4230" s="292" t="n">
        <v>3128.89</v>
      </c>
    </row>
    <row r="4231" customFormat="false" ht="15" hidden="false" customHeight="false" outlineLevel="0" collapsed="false">
      <c r="A4231" s="0" t="n">
        <v>44480</v>
      </c>
      <c r="B4231" s="0" t="s">
        <v>4835</v>
      </c>
      <c r="C4231" s="0" t="s">
        <v>752</v>
      </c>
      <c r="D4231" s="0" t="s">
        <v>590</v>
      </c>
      <c r="E4231" s="291" t="n">
        <v>17.97</v>
      </c>
    </row>
    <row r="4232" customFormat="false" ht="15" hidden="false" customHeight="false" outlineLevel="0" collapsed="false">
      <c r="A4232" s="0" t="n">
        <v>11457</v>
      </c>
      <c r="B4232" s="0" t="s">
        <v>4836</v>
      </c>
      <c r="C4232" s="0" t="s">
        <v>589</v>
      </c>
      <c r="D4232" s="0" t="s">
        <v>590</v>
      </c>
      <c r="E4232" s="291" t="n">
        <v>43.02</v>
      </c>
    </row>
    <row r="4233" customFormat="false" ht="15" hidden="false" customHeight="false" outlineLevel="0" collapsed="false">
      <c r="A4233" s="0" t="n">
        <v>44073</v>
      </c>
      <c r="B4233" s="0" t="s">
        <v>4837</v>
      </c>
      <c r="C4233" s="0" t="s">
        <v>636</v>
      </c>
      <c r="D4233" s="0" t="s">
        <v>590</v>
      </c>
      <c r="E4233" s="291" t="n">
        <v>0.76</v>
      </c>
    </row>
    <row r="4234" customFormat="false" ht="15" hidden="false" customHeight="false" outlineLevel="0" collapsed="false">
      <c r="A4234" s="0" t="n">
        <v>21121</v>
      </c>
      <c r="B4234" s="0" t="s">
        <v>4838</v>
      </c>
      <c r="C4234" s="0" t="s">
        <v>589</v>
      </c>
      <c r="D4234" s="0" t="s">
        <v>592</v>
      </c>
      <c r="E4234" s="291" t="n">
        <v>2.86</v>
      </c>
    </row>
    <row r="4235" customFormat="false" ht="15" hidden="false" customHeight="false" outlineLevel="0" collapsed="false">
      <c r="A4235" s="0" t="n">
        <v>38010</v>
      </c>
      <c r="B4235" s="0" t="s">
        <v>4839</v>
      </c>
      <c r="C4235" s="0" t="s">
        <v>589</v>
      </c>
      <c r="D4235" s="0" t="s">
        <v>592</v>
      </c>
      <c r="E4235" s="291" t="n">
        <v>4.67</v>
      </c>
    </row>
    <row r="4236" customFormat="false" ht="15" hidden="false" customHeight="false" outlineLevel="0" collapsed="false">
      <c r="A4236" s="0" t="n">
        <v>38011</v>
      </c>
      <c r="B4236" s="0" t="s">
        <v>4840</v>
      </c>
      <c r="C4236" s="0" t="s">
        <v>589</v>
      </c>
      <c r="D4236" s="0" t="s">
        <v>592</v>
      </c>
      <c r="E4236" s="291" t="n">
        <v>8.62</v>
      </c>
    </row>
    <row r="4237" customFormat="false" ht="15" hidden="false" customHeight="false" outlineLevel="0" collapsed="false">
      <c r="A4237" s="0" t="n">
        <v>38012</v>
      </c>
      <c r="B4237" s="0" t="s">
        <v>4841</v>
      </c>
      <c r="C4237" s="0" t="s">
        <v>589</v>
      </c>
      <c r="D4237" s="0" t="s">
        <v>592</v>
      </c>
      <c r="E4237" s="291" t="n">
        <v>29.46</v>
      </c>
    </row>
    <row r="4238" customFormat="false" ht="15" hidden="false" customHeight="false" outlineLevel="0" collapsed="false">
      <c r="A4238" s="0" t="n">
        <v>38013</v>
      </c>
      <c r="B4238" s="0" t="s">
        <v>4842</v>
      </c>
      <c r="C4238" s="0" t="s">
        <v>589</v>
      </c>
      <c r="D4238" s="0" t="s">
        <v>592</v>
      </c>
      <c r="E4238" s="291" t="n">
        <v>38.25</v>
      </c>
    </row>
    <row r="4239" customFormat="false" ht="15" hidden="false" customHeight="false" outlineLevel="0" collapsed="false">
      <c r="A4239" s="0" t="n">
        <v>38014</v>
      </c>
      <c r="B4239" s="0" t="s">
        <v>4843</v>
      </c>
      <c r="C4239" s="0" t="s">
        <v>589</v>
      </c>
      <c r="D4239" s="0" t="s">
        <v>592</v>
      </c>
      <c r="E4239" s="291" t="n">
        <v>62.25</v>
      </c>
    </row>
    <row r="4240" customFormat="false" ht="15" hidden="false" customHeight="false" outlineLevel="0" collapsed="false">
      <c r="A4240" s="0" t="n">
        <v>38015</v>
      </c>
      <c r="B4240" s="0" t="s">
        <v>4844</v>
      </c>
      <c r="C4240" s="0" t="s">
        <v>589</v>
      </c>
      <c r="D4240" s="0" t="s">
        <v>592</v>
      </c>
      <c r="E4240" s="291" t="n">
        <v>150.31</v>
      </c>
    </row>
    <row r="4241" customFormat="false" ht="15" hidden="false" customHeight="false" outlineLevel="0" collapsed="false">
      <c r="A4241" s="0" t="n">
        <v>38016</v>
      </c>
      <c r="B4241" s="0" t="s">
        <v>4845</v>
      </c>
      <c r="C4241" s="0" t="s">
        <v>589</v>
      </c>
      <c r="D4241" s="0" t="s">
        <v>592</v>
      </c>
      <c r="E4241" s="291" t="n">
        <v>182.89</v>
      </c>
    </row>
    <row r="4242" customFormat="false" ht="15" hidden="false" customHeight="false" outlineLevel="0" collapsed="false">
      <c r="A4242" s="0" t="n">
        <v>12741</v>
      </c>
      <c r="B4242" s="0" t="s">
        <v>4846</v>
      </c>
      <c r="C4242" s="0" t="s">
        <v>589</v>
      </c>
      <c r="D4242" s="0" t="s">
        <v>592</v>
      </c>
      <c r="E4242" s="292" t="n">
        <v>1493.61</v>
      </c>
    </row>
    <row r="4243" customFormat="false" ht="15" hidden="false" customHeight="false" outlineLevel="0" collapsed="false">
      <c r="A4243" s="0" t="n">
        <v>12733</v>
      </c>
      <c r="B4243" s="0" t="s">
        <v>4847</v>
      </c>
      <c r="C4243" s="0" t="s">
        <v>589</v>
      </c>
      <c r="D4243" s="0" t="s">
        <v>592</v>
      </c>
      <c r="E4243" s="291" t="n">
        <v>7.51</v>
      </c>
    </row>
    <row r="4244" customFormat="false" ht="15" hidden="false" customHeight="false" outlineLevel="0" collapsed="false">
      <c r="A4244" s="0" t="n">
        <v>12734</v>
      </c>
      <c r="B4244" s="0" t="s">
        <v>4848</v>
      </c>
      <c r="C4244" s="0" t="s">
        <v>589</v>
      </c>
      <c r="D4244" s="0" t="s">
        <v>592</v>
      </c>
      <c r="E4244" s="291" t="n">
        <v>16.01</v>
      </c>
    </row>
    <row r="4245" customFormat="false" ht="15" hidden="false" customHeight="false" outlineLevel="0" collapsed="false">
      <c r="A4245" s="0" t="n">
        <v>12735</v>
      </c>
      <c r="B4245" s="0" t="s">
        <v>4849</v>
      </c>
      <c r="C4245" s="0" t="s">
        <v>589</v>
      </c>
      <c r="D4245" s="0" t="s">
        <v>592</v>
      </c>
      <c r="E4245" s="291" t="n">
        <v>26.35</v>
      </c>
    </row>
    <row r="4246" customFormat="false" ht="15" hidden="false" customHeight="false" outlineLevel="0" collapsed="false">
      <c r="A4246" s="0" t="n">
        <v>12736</v>
      </c>
      <c r="B4246" s="0" t="s">
        <v>4850</v>
      </c>
      <c r="C4246" s="0" t="s">
        <v>589</v>
      </c>
      <c r="D4246" s="0" t="s">
        <v>592</v>
      </c>
      <c r="E4246" s="291" t="n">
        <v>60.24</v>
      </c>
    </row>
    <row r="4247" customFormat="false" ht="15" hidden="false" customHeight="false" outlineLevel="0" collapsed="false">
      <c r="A4247" s="0" t="n">
        <v>12737</v>
      </c>
      <c r="B4247" s="0" t="s">
        <v>4851</v>
      </c>
      <c r="C4247" s="0" t="s">
        <v>589</v>
      </c>
      <c r="D4247" s="0" t="s">
        <v>592</v>
      </c>
      <c r="E4247" s="291" t="n">
        <v>77.6</v>
      </c>
    </row>
    <row r="4248" customFormat="false" ht="15" hidden="false" customHeight="false" outlineLevel="0" collapsed="false">
      <c r="A4248" s="0" t="n">
        <v>12738</v>
      </c>
      <c r="B4248" s="0" t="s">
        <v>4852</v>
      </c>
      <c r="C4248" s="0" t="s">
        <v>589</v>
      </c>
      <c r="D4248" s="0" t="s">
        <v>592</v>
      </c>
      <c r="E4248" s="291" t="n">
        <v>153.38</v>
      </c>
    </row>
    <row r="4249" customFormat="false" ht="15" hidden="false" customHeight="false" outlineLevel="0" collapsed="false">
      <c r="A4249" s="0" t="n">
        <v>12739</v>
      </c>
      <c r="B4249" s="0" t="s">
        <v>4853</v>
      </c>
      <c r="C4249" s="0" t="s">
        <v>589</v>
      </c>
      <c r="D4249" s="0" t="s">
        <v>592</v>
      </c>
      <c r="E4249" s="291" t="n">
        <v>436.62</v>
      </c>
    </row>
    <row r="4250" customFormat="false" ht="15" hidden="false" customHeight="false" outlineLevel="0" collapsed="false">
      <c r="A4250" s="0" t="n">
        <v>12740</v>
      </c>
      <c r="B4250" s="0" t="s">
        <v>4854</v>
      </c>
      <c r="C4250" s="0" t="s">
        <v>589</v>
      </c>
      <c r="D4250" s="0" t="s">
        <v>592</v>
      </c>
      <c r="E4250" s="291" t="n">
        <v>683.12</v>
      </c>
    </row>
    <row r="4251" customFormat="false" ht="15" hidden="false" customHeight="false" outlineLevel="0" collapsed="false">
      <c r="A4251" s="0" t="n">
        <v>6297</v>
      </c>
      <c r="B4251" s="0" t="s">
        <v>4855</v>
      </c>
      <c r="C4251" s="0" t="s">
        <v>589</v>
      </c>
      <c r="D4251" s="0" t="s">
        <v>592</v>
      </c>
      <c r="E4251" s="291" t="n">
        <v>43.91</v>
      </c>
    </row>
    <row r="4252" customFormat="false" ht="15" hidden="false" customHeight="false" outlineLevel="0" collapsed="false">
      <c r="A4252" s="0" t="n">
        <v>6296</v>
      </c>
      <c r="B4252" s="0" t="s">
        <v>4856</v>
      </c>
      <c r="C4252" s="0" t="s">
        <v>589</v>
      </c>
      <c r="D4252" s="0" t="s">
        <v>592</v>
      </c>
      <c r="E4252" s="291" t="n">
        <v>34.66</v>
      </c>
    </row>
    <row r="4253" customFormat="false" ht="15" hidden="false" customHeight="false" outlineLevel="0" collapsed="false">
      <c r="A4253" s="0" t="n">
        <v>6294</v>
      </c>
      <c r="B4253" s="0" t="s">
        <v>4857</v>
      </c>
      <c r="C4253" s="0" t="s">
        <v>589</v>
      </c>
      <c r="D4253" s="0" t="s">
        <v>592</v>
      </c>
      <c r="E4253" s="291" t="n">
        <v>9.88</v>
      </c>
    </row>
    <row r="4254" customFormat="false" ht="15" hidden="false" customHeight="false" outlineLevel="0" collapsed="false">
      <c r="A4254" s="0" t="n">
        <v>6323</v>
      </c>
      <c r="B4254" s="0" t="s">
        <v>4858</v>
      </c>
      <c r="C4254" s="0" t="s">
        <v>589</v>
      </c>
      <c r="D4254" s="0" t="s">
        <v>592</v>
      </c>
      <c r="E4254" s="291" t="n">
        <v>22.64</v>
      </c>
    </row>
    <row r="4255" customFormat="false" ht="15" hidden="false" customHeight="false" outlineLevel="0" collapsed="false">
      <c r="A4255" s="0" t="n">
        <v>6299</v>
      </c>
      <c r="B4255" s="0" t="s">
        <v>4859</v>
      </c>
      <c r="C4255" s="0" t="s">
        <v>589</v>
      </c>
      <c r="D4255" s="0" t="s">
        <v>592</v>
      </c>
      <c r="E4255" s="291" t="n">
        <v>132.06</v>
      </c>
    </row>
    <row r="4256" customFormat="false" ht="15" hidden="false" customHeight="false" outlineLevel="0" collapsed="false">
      <c r="A4256" s="0" t="n">
        <v>6298</v>
      </c>
      <c r="B4256" s="0" t="s">
        <v>4860</v>
      </c>
      <c r="C4256" s="0" t="s">
        <v>589</v>
      </c>
      <c r="D4256" s="0" t="s">
        <v>592</v>
      </c>
      <c r="E4256" s="291" t="n">
        <v>69.55</v>
      </c>
    </row>
    <row r="4257" customFormat="false" ht="15" hidden="false" customHeight="false" outlineLevel="0" collapsed="false">
      <c r="A4257" s="0" t="n">
        <v>6295</v>
      </c>
      <c r="B4257" s="0" t="s">
        <v>4861</v>
      </c>
      <c r="C4257" s="0" t="s">
        <v>589</v>
      </c>
      <c r="D4257" s="0" t="s">
        <v>592</v>
      </c>
      <c r="E4257" s="291" t="n">
        <v>14.07</v>
      </c>
    </row>
    <row r="4258" customFormat="false" ht="15" hidden="false" customHeight="false" outlineLevel="0" collapsed="false">
      <c r="A4258" s="0" t="n">
        <v>6322</v>
      </c>
      <c r="B4258" s="0" t="s">
        <v>4862</v>
      </c>
      <c r="C4258" s="0" t="s">
        <v>589</v>
      </c>
      <c r="D4258" s="0" t="s">
        <v>592</v>
      </c>
      <c r="E4258" s="291" t="n">
        <v>176.87</v>
      </c>
    </row>
    <row r="4259" customFormat="false" ht="15" hidden="false" customHeight="false" outlineLevel="0" collapsed="false">
      <c r="A4259" s="0" t="n">
        <v>6300</v>
      </c>
      <c r="B4259" s="0" t="s">
        <v>4863</v>
      </c>
      <c r="C4259" s="0" t="s">
        <v>589</v>
      </c>
      <c r="D4259" s="0" t="s">
        <v>592</v>
      </c>
      <c r="E4259" s="291" t="n">
        <v>326.09</v>
      </c>
    </row>
    <row r="4260" customFormat="false" ht="15" hidden="false" customHeight="false" outlineLevel="0" collapsed="false">
      <c r="A4260" s="0" t="n">
        <v>6321</v>
      </c>
      <c r="B4260" s="0" t="s">
        <v>4864</v>
      </c>
      <c r="C4260" s="0" t="s">
        <v>589</v>
      </c>
      <c r="D4260" s="0" t="s">
        <v>592</v>
      </c>
      <c r="E4260" s="291" t="n">
        <v>465.8</v>
      </c>
    </row>
    <row r="4261" customFormat="false" ht="15" hidden="false" customHeight="false" outlineLevel="0" collapsed="false">
      <c r="A4261" s="0" t="n">
        <v>6301</v>
      </c>
      <c r="B4261" s="0" t="s">
        <v>4865</v>
      </c>
      <c r="C4261" s="0" t="s">
        <v>589</v>
      </c>
      <c r="D4261" s="0" t="s">
        <v>592</v>
      </c>
      <c r="E4261" s="292" t="n">
        <v>1091.78</v>
      </c>
    </row>
    <row r="4262" customFormat="false" ht="15" hidden="false" customHeight="false" outlineLevel="0" collapsed="false">
      <c r="A4262" s="0" t="n">
        <v>7105</v>
      </c>
      <c r="B4262" s="0" t="s">
        <v>4866</v>
      </c>
      <c r="C4262" s="0" t="s">
        <v>589</v>
      </c>
      <c r="D4262" s="0" t="s">
        <v>590</v>
      </c>
      <c r="E4262" s="291" t="n">
        <v>50.14</v>
      </c>
    </row>
    <row r="4263" customFormat="false" ht="15" hidden="false" customHeight="false" outlineLevel="0" collapsed="false">
      <c r="A4263" s="0" t="n">
        <v>20183</v>
      </c>
      <c r="B4263" s="0" t="s">
        <v>4867</v>
      </c>
      <c r="C4263" s="0" t="s">
        <v>589</v>
      </c>
      <c r="D4263" s="0" t="s">
        <v>590</v>
      </c>
      <c r="E4263" s="291" t="n">
        <v>66.02</v>
      </c>
    </row>
    <row r="4264" customFormat="false" ht="15" hidden="false" customHeight="false" outlineLevel="0" collapsed="false">
      <c r="A4264" s="0" t="n">
        <v>38448</v>
      </c>
      <c r="B4264" s="0" t="s">
        <v>4868</v>
      </c>
      <c r="C4264" s="0" t="s">
        <v>589</v>
      </c>
      <c r="D4264" s="0" t="s">
        <v>590</v>
      </c>
      <c r="E4264" s="291" t="n">
        <v>310.21</v>
      </c>
    </row>
    <row r="4265" customFormat="false" ht="15" hidden="false" customHeight="false" outlineLevel="0" collapsed="false">
      <c r="A4265" s="0" t="n">
        <v>20182</v>
      </c>
      <c r="B4265" s="0" t="s">
        <v>4869</v>
      </c>
      <c r="C4265" s="0" t="s">
        <v>589</v>
      </c>
      <c r="D4265" s="0" t="s">
        <v>590</v>
      </c>
      <c r="E4265" s="291" t="n">
        <v>37.69</v>
      </c>
    </row>
    <row r="4266" customFormat="false" ht="15" hidden="false" customHeight="false" outlineLevel="0" collapsed="false">
      <c r="A4266" s="0" t="n">
        <v>7119</v>
      </c>
      <c r="B4266" s="0" t="s">
        <v>4870</v>
      </c>
      <c r="C4266" s="0" t="s">
        <v>589</v>
      </c>
      <c r="D4266" s="0" t="s">
        <v>590</v>
      </c>
      <c r="E4266" s="291" t="n">
        <v>15.02</v>
      </c>
    </row>
    <row r="4267" customFormat="false" ht="15" hidden="false" customHeight="false" outlineLevel="0" collapsed="false">
      <c r="A4267" s="0" t="n">
        <v>7120</v>
      </c>
      <c r="B4267" s="0" t="s">
        <v>4871</v>
      </c>
      <c r="C4267" s="0" t="s">
        <v>589</v>
      </c>
      <c r="D4267" s="0" t="s">
        <v>590</v>
      </c>
      <c r="E4267" s="291" t="n">
        <v>10.3</v>
      </c>
    </row>
    <row r="4268" customFormat="false" ht="15" hidden="false" customHeight="false" outlineLevel="0" collapsed="false">
      <c r="A4268" s="0" t="n">
        <v>6319</v>
      </c>
      <c r="B4268" s="0" t="s">
        <v>4872</v>
      </c>
      <c r="C4268" s="0" t="s">
        <v>589</v>
      </c>
      <c r="D4268" s="0" t="s">
        <v>592</v>
      </c>
      <c r="E4268" s="291" t="n">
        <v>51.58</v>
      </c>
    </row>
    <row r="4269" customFormat="false" ht="15" hidden="false" customHeight="false" outlineLevel="0" collapsed="false">
      <c r="A4269" s="0" t="n">
        <v>6304</v>
      </c>
      <c r="B4269" s="0" t="s">
        <v>4873</v>
      </c>
      <c r="C4269" s="0" t="s">
        <v>589</v>
      </c>
      <c r="D4269" s="0" t="s">
        <v>592</v>
      </c>
      <c r="E4269" s="291" t="n">
        <v>51.58</v>
      </c>
    </row>
    <row r="4270" customFormat="false" ht="15" hidden="false" customHeight="false" outlineLevel="0" collapsed="false">
      <c r="A4270" s="0" t="n">
        <v>21116</v>
      </c>
      <c r="B4270" s="0" t="s">
        <v>4874</v>
      </c>
      <c r="C4270" s="0" t="s">
        <v>589</v>
      </c>
      <c r="D4270" s="0" t="s">
        <v>592</v>
      </c>
      <c r="E4270" s="291" t="n">
        <v>39.06</v>
      </c>
    </row>
    <row r="4271" customFormat="false" ht="15" hidden="false" customHeight="false" outlineLevel="0" collapsed="false">
      <c r="A4271" s="0" t="n">
        <v>6320</v>
      </c>
      <c r="B4271" s="0" t="s">
        <v>4875</v>
      </c>
      <c r="C4271" s="0" t="s">
        <v>589</v>
      </c>
      <c r="D4271" s="0" t="s">
        <v>592</v>
      </c>
      <c r="E4271" s="291" t="n">
        <v>26.56</v>
      </c>
    </row>
    <row r="4272" customFormat="false" ht="15" hidden="false" customHeight="false" outlineLevel="0" collapsed="false">
      <c r="A4272" s="0" t="n">
        <v>6303</v>
      </c>
      <c r="B4272" s="0" t="s">
        <v>4876</v>
      </c>
      <c r="C4272" s="0" t="s">
        <v>589</v>
      </c>
      <c r="D4272" s="0" t="s">
        <v>592</v>
      </c>
      <c r="E4272" s="291" t="n">
        <v>26.56</v>
      </c>
    </row>
    <row r="4273" customFormat="false" ht="15" hidden="false" customHeight="false" outlineLevel="0" collapsed="false">
      <c r="A4273" s="0" t="n">
        <v>6308</v>
      </c>
      <c r="B4273" s="0" t="s">
        <v>4877</v>
      </c>
      <c r="C4273" s="0" t="s">
        <v>589</v>
      </c>
      <c r="D4273" s="0" t="s">
        <v>592</v>
      </c>
      <c r="E4273" s="291" t="n">
        <v>142.73</v>
      </c>
    </row>
    <row r="4274" customFormat="false" ht="15" hidden="false" customHeight="false" outlineLevel="0" collapsed="false">
      <c r="A4274" s="0" t="n">
        <v>6317</v>
      </c>
      <c r="B4274" s="0" t="s">
        <v>4878</v>
      </c>
      <c r="C4274" s="0" t="s">
        <v>589</v>
      </c>
      <c r="D4274" s="0" t="s">
        <v>592</v>
      </c>
      <c r="E4274" s="291" t="n">
        <v>142.73</v>
      </c>
    </row>
    <row r="4275" customFormat="false" ht="15" hidden="false" customHeight="false" outlineLevel="0" collapsed="false">
      <c r="A4275" s="0" t="n">
        <v>6307</v>
      </c>
      <c r="B4275" s="0" t="s">
        <v>4879</v>
      </c>
      <c r="C4275" s="0" t="s">
        <v>589</v>
      </c>
      <c r="D4275" s="0" t="s">
        <v>592</v>
      </c>
      <c r="E4275" s="291" t="n">
        <v>142.73</v>
      </c>
    </row>
    <row r="4276" customFormat="false" ht="15" hidden="false" customHeight="false" outlineLevel="0" collapsed="false">
      <c r="A4276" s="0" t="n">
        <v>6309</v>
      </c>
      <c r="B4276" s="0" t="s">
        <v>4880</v>
      </c>
      <c r="C4276" s="0" t="s">
        <v>589</v>
      </c>
      <c r="D4276" s="0" t="s">
        <v>592</v>
      </c>
      <c r="E4276" s="291" t="n">
        <v>146.88</v>
      </c>
    </row>
    <row r="4277" customFormat="false" ht="15" hidden="false" customHeight="false" outlineLevel="0" collapsed="false">
      <c r="A4277" s="0" t="n">
        <v>6318</v>
      </c>
      <c r="B4277" s="0" t="s">
        <v>4881</v>
      </c>
      <c r="C4277" s="0" t="s">
        <v>589</v>
      </c>
      <c r="D4277" s="0" t="s">
        <v>592</v>
      </c>
      <c r="E4277" s="291" t="n">
        <v>76.99</v>
      </c>
    </row>
    <row r="4278" customFormat="false" ht="15" hidden="false" customHeight="false" outlineLevel="0" collapsed="false">
      <c r="A4278" s="0" t="n">
        <v>6306</v>
      </c>
      <c r="B4278" s="0" t="s">
        <v>4882</v>
      </c>
      <c r="C4278" s="0" t="s">
        <v>589</v>
      </c>
      <c r="D4278" s="0" t="s">
        <v>592</v>
      </c>
      <c r="E4278" s="291" t="n">
        <v>76.99</v>
      </c>
    </row>
    <row r="4279" customFormat="false" ht="15" hidden="false" customHeight="false" outlineLevel="0" collapsed="false">
      <c r="A4279" s="0" t="n">
        <v>6305</v>
      </c>
      <c r="B4279" s="0" t="s">
        <v>4883</v>
      </c>
      <c r="C4279" s="0" t="s">
        <v>589</v>
      </c>
      <c r="D4279" s="0" t="s">
        <v>592</v>
      </c>
      <c r="E4279" s="291" t="n">
        <v>76.99</v>
      </c>
    </row>
    <row r="4280" customFormat="false" ht="15" hidden="false" customHeight="false" outlineLevel="0" collapsed="false">
      <c r="A4280" s="0" t="n">
        <v>6302</v>
      </c>
      <c r="B4280" s="0" t="s">
        <v>4884</v>
      </c>
      <c r="C4280" s="0" t="s">
        <v>589</v>
      </c>
      <c r="D4280" s="0" t="s">
        <v>592</v>
      </c>
      <c r="E4280" s="291" t="n">
        <v>16.33</v>
      </c>
    </row>
    <row r="4281" customFormat="false" ht="15" hidden="false" customHeight="false" outlineLevel="0" collapsed="false">
      <c r="A4281" s="0" t="n">
        <v>6312</v>
      </c>
      <c r="B4281" s="0" t="s">
        <v>4885</v>
      </c>
      <c r="C4281" s="0" t="s">
        <v>589</v>
      </c>
      <c r="D4281" s="0" t="s">
        <v>592</v>
      </c>
      <c r="E4281" s="291" t="n">
        <v>205.31</v>
      </c>
    </row>
    <row r="4282" customFormat="false" ht="15" hidden="false" customHeight="false" outlineLevel="0" collapsed="false">
      <c r="A4282" s="0" t="n">
        <v>6311</v>
      </c>
      <c r="B4282" s="0" t="s">
        <v>4886</v>
      </c>
      <c r="C4282" s="0" t="s">
        <v>589</v>
      </c>
      <c r="D4282" s="0" t="s">
        <v>592</v>
      </c>
      <c r="E4282" s="291" t="n">
        <v>205.31</v>
      </c>
    </row>
    <row r="4283" customFormat="false" ht="15" hidden="false" customHeight="false" outlineLevel="0" collapsed="false">
      <c r="A4283" s="0" t="n">
        <v>6310</v>
      </c>
      <c r="B4283" s="0" t="s">
        <v>4887</v>
      </c>
      <c r="C4283" s="0" t="s">
        <v>589</v>
      </c>
      <c r="D4283" s="0" t="s">
        <v>592</v>
      </c>
      <c r="E4283" s="291" t="n">
        <v>205.31</v>
      </c>
    </row>
    <row r="4284" customFormat="false" ht="15" hidden="false" customHeight="false" outlineLevel="0" collapsed="false">
      <c r="A4284" s="0" t="n">
        <v>6314</v>
      </c>
      <c r="B4284" s="0" t="s">
        <v>4888</v>
      </c>
      <c r="C4284" s="0" t="s">
        <v>589</v>
      </c>
      <c r="D4284" s="0" t="s">
        <v>592</v>
      </c>
      <c r="E4284" s="291" t="n">
        <v>205.31</v>
      </c>
    </row>
    <row r="4285" customFormat="false" ht="15" hidden="false" customHeight="false" outlineLevel="0" collapsed="false">
      <c r="A4285" s="0" t="n">
        <v>6313</v>
      </c>
      <c r="B4285" s="0" t="s">
        <v>4889</v>
      </c>
      <c r="C4285" s="0" t="s">
        <v>589</v>
      </c>
      <c r="D4285" s="0" t="s">
        <v>592</v>
      </c>
      <c r="E4285" s="291" t="n">
        <v>205.31</v>
      </c>
    </row>
    <row r="4286" customFormat="false" ht="15" hidden="false" customHeight="false" outlineLevel="0" collapsed="false">
      <c r="A4286" s="0" t="n">
        <v>6315</v>
      </c>
      <c r="B4286" s="0" t="s">
        <v>4890</v>
      </c>
      <c r="C4286" s="0" t="s">
        <v>589</v>
      </c>
      <c r="D4286" s="0" t="s">
        <v>592</v>
      </c>
      <c r="E4286" s="291" t="n">
        <v>388.74</v>
      </c>
    </row>
    <row r="4287" customFormat="false" ht="15" hidden="false" customHeight="false" outlineLevel="0" collapsed="false">
      <c r="A4287" s="0" t="n">
        <v>6316</v>
      </c>
      <c r="B4287" s="0" t="s">
        <v>4891</v>
      </c>
      <c r="C4287" s="0" t="s">
        <v>589</v>
      </c>
      <c r="D4287" s="0" t="s">
        <v>592</v>
      </c>
      <c r="E4287" s="291" t="n">
        <v>388.74</v>
      </c>
    </row>
    <row r="4288" customFormat="false" ht="15" hidden="false" customHeight="false" outlineLevel="0" collapsed="false">
      <c r="A4288" s="0" t="n">
        <v>38878</v>
      </c>
      <c r="B4288" s="0" t="s">
        <v>4892</v>
      </c>
      <c r="C4288" s="0" t="s">
        <v>589</v>
      </c>
      <c r="D4288" s="0" t="s">
        <v>592</v>
      </c>
      <c r="E4288" s="291" t="n">
        <v>15.12</v>
      </c>
    </row>
    <row r="4289" customFormat="false" ht="15" hidden="false" customHeight="false" outlineLevel="0" collapsed="false">
      <c r="A4289" s="0" t="n">
        <v>38879</v>
      </c>
      <c r="B4289" s="0" t="s">
        <v>4893</v>
      </c>
      <c r="C4289" s="0" t="s">
        <v>589</v>
      </c>
      <c r="D4289" s="0" t="s">
        <v>592</v>
      </c>
      <c r="E4289" s="291" t="n">
        <v>28.34</v>
      </c>
    </row>
    <row r="4290" customFormat="false" ht="15" hidden="false" customHeight="false" outlineLevel="0" collapsed="false">
      <c r="A4290" s="0" t="n">
        <v>38881</v>
      </c>
      <c r="B4290" s="0" t="s">
        <v>4894</v>
      </c>
      <c r="C4290" s="0" t="s">
        <v>589</v>
      </c>
      <c r="D4290" s="0" t="s">
        <v>592</v>
      </c>
      <c r="E4290" s="291" t="n">
        <v>14.83</v>
      </c>
    </row>
    <row r="4291" customFormat="false" ht="15" hidden="false" customHeight="false" outlineLevel="0" collapsed="false">
      <c r="A4291" s="0" t="n">
        <v>38880</v>
      </c>
      <c r="B4291" s="0" t="s">
        <v>4895</v>
      </c>
      <c r="C4291" s="0" t="s">
        <v>589</v>
      </c>
      <c r="D4291" s="0" t="s">
        <v>592</v>
      </c>
      <c r="E4291" s="291" t="n">
        <v>15.54</v>
      </c>
    </row>
    <row r="4292" customFormat="false" ht="15" hidden="false" customHeight="false" outlineLevel="0" collapsed="false">
      <c r="A4292" s="0" t="n">
        <v>38882</v>
      </c>
      <c r="B4292" s="0" t="s">
        <v>4896</v>
      </c>
      <c r="C4292" s="0" t="s">
        <v>589</v>
      </c>
      <c r="D4292" s="0" t="s">
        <v>592</v>
      </c>
      <c r="E4292" s="291" t="n">
        <v>16.09</v>
      </c>
    </row>
    <row r="4293" customFormat="false" ht="15" hidden="false" customHeight="false" outlineLevel="0" collapsed="false">
      <c r="A4293" s="0" t="n">
        <v>38883</v>
      </c>
      <c r="B4293" s="0" t="s">
        <v>4897</v>
      </c>
      <c r="C4293" s="0" t="s">
        <v>589</v>
      </c>
      <c r="D4293" s="0" t="s">
        <v>592</v>
      </c>
      <c r="E4293" s="291" t="n">
        <v>23.8</v>
      </c>
    </row>
    <row r="4294" customFormat="false" ht="15" hidden="false" customHeight="false" outlineLevel="0" collapsed="false">
      <c r="A4294" s="0" t="n">
        <v>38884</v>
      </c>
      <c r="B4294" s="0" t="s">
        <v>4898</v>
      </c>
      <c r="C4294" s="0" t="s">
        <v>589</v>
      </c>
      <c r="D4294" s="0" t="s">
        <v>592</v>
      </c>
      <c r="E4294" s="291" t="n">
        <v>25.84</v>
      </c>
    </row>
    <row r="4295" customFormat="false" ht="15" hidden="false" customHeight="false" outlineLevel="0" collapsed="false">
      <c r="A4295" s="0" t="n">
        <v>38885</v>
      </c>
      <c r="B4295" s="0" t="s">
        <v>4899</v>
      </c>
      <c r="C4295" s="0" t="s">
        <v>589</v>
      </c>
      <c r="D4295" s="0" t="s">
        <v>592</v>
      </c>
      <c r="E4295" s="291" t="n">
        <v>25</v>
      </c>
    </row>
    <row r="4296" customFormat="false" ht="15" hidden="false" customHeight="false" outlineLevel="0" collapsed="false">
      <c r="A4296" s="0" t="n">
        <v>38886</v>
      </c>
      <c r="B4296" s="0" t="s">
        <v>4900</v>
      </c>
      <c r="C4296" s="0" t="s">
        <v>589</v>
      </c>
      <c r="D4296" s="0" t="s">
        <v>592</v>
      </c>
      <c r="E4296" s="291" t="n">
        <v>26.98</v>
      </c>
    </row>
    <row r="4297" customFormat="false" ht="15" hidden="false" customHeight="false" outlineLevel="0" collapsed="false">
      <c r="A4297" s="0" t="n">
        <v>38887</v>
      </c>
      <c r="B4297" s="0" t="s">
        <v>4901</v>
      </c>
      <c r="C4297" s="0" t="s">
        <v>589</v>
      </c>
      <c r="D4297" s="0" t="s">
        <v>592</v>
      </c>
      <c r="E4297" s="291" t="n">
        <v>24.23</v>
      </c>
    </row>
    <row r="4298" customFormat="false" ht="15" hidden="false" customHeight="false" outlineLevel="0" collapsed="false">
      <c r="A4298" s="0" t="n">
        <v>38888</v>
      </c>
      <c r="B4298" s="0" t="s">
        <v>4902</v>
      </c>
      <c r="C4298" s="0" t="s">
        <v>589</v>
      </c>
      <c r="D4298" s="0" t="s">
        <v>592</v>
      </c>
      <c r="E4298" s="291" t="n">
        <v>28.81</v>
      </c>
    </row>
    <row r="4299" customFormat="false" ht="15" hidden="false" customHeight="false" outlineLevel="0" collapsed="false">
      <c r="A4299" s="0" t="n">
        <v>38890</v>
      </c>
      <c r="B4299" s="0" t="s">
        <v>4903</v>
      </c>
      <c r="C4299" s="0" t="s">
        <v>589</v>
      </c>
      <c r="D4299" s="0" t="s">
        <v>592</v>
      </c>
      <c r="E4299" s="291" t="n">
        <v>42.82</v>
      </c>
    </row>
    <row r="4300" customFormat="false" ht="15" hidden="false" customHeight="false" outlineLevel="0" collapsed="false">
      <c r="A4300" s="0" t="n">
        <v>38893</v>
      </c>
      <c r="B4300" s="0" t="s">
        <v>4904</v>
      </c>
      <c r="C4300" s="0" t="s">
        <v>589</v>
      </c>
      <c r="D4300" s="0" t="s">
        <v>592</v>
      </c>
      <c r="E4300" s="291" t="n">
        <v>34.43</v>
      </c>
    </row>
    <row r="4301" customFormat="false" ht="15" hidden="false" customHeight="false" outlineLevel="0" collapsed="false">
      <c r="A4301" s="0" t="n">
        <v>38894</v>
      </c>
      <c r="B4301" s="0" t="s">
        <v>4905</v>
      </c>
      <c r="C4301" s="0" t="s">
        <v>589</v>
      </c>
      <c r="D4301" s="0" t="s">
        <v>592</v>
      </c>
      <c r="E4301" s="291" t="n">
        <v>43.73</v>
      </c>
    </row>
    <row r="4302" customFormat="false" ht="15" hidden="false" customHeight="false" outlineLevel="0" collapsed="false">
      <c r="A4302" s="0" t="n">
        <v>38896</v>
      </c>
      <c r="B4302" s="0" t="s">
        <v>4906</v>
      </c>
      <c r="C4302" s="0" t="s">
        <v>589</v>
      </c>
      <c r="D4302" s="0" t="s">
        <v>592</v>
      </c>
      <c r="E4302" s="291" t="n">
        <v>44.6</v>
      </c>
    </row>
    <row r="4303" customFormat="false" ht="15" hidden="false" customHeight="false" outlineLevel="0" collapsed="false">
      <c r="A4303" s="0" t="n">
        <v>39324</v>
      </c>
      <c r="B4303" s="0" t="s">
        <v>4907</v>
      </c>
      <c r="C4303" s="0" t="s">
        <v>589</v>
      </c>
      <c r="D4303" s="0" t="s">
        <v>592</v>
      </c>
      <c r="E4303" s="291" t="n">
        <v>6.33</v>
      </c>
    </row>
    <row r="4304" customFormat="false" ht="15" hidden="false" customHeight="false" outlineLevel="0" collapsed="false">
      <c r="A4304" s="0" t="n">
        <v>39325</v>
      </c>
      <c r="B4304" s="0" t="s">
        <v>4908</v>
      </c>
      <c r="C4304" s="0" t="s">
        <v>589</v>
      </c>
      <c r="D4304" s="0" t="s">
        <v>592</v>
      </c>
      <c r="E4304" s="291" t="n">
        <v>9.59</v>
      </c>
    </row>
    <row r="4305" customFormat="false" ht="15" hidden="false" customHeight="false" outlineLevel="0" collapsed="false">
      <c r="A4305" s="0" t="n">
        <v>39326</v>
      </c>
      <c r="B4305" s="0" t="s">
        <v>4909</v>
      </c>
      <c r="C4305" s="0" t="s">
        <v>589</v>
      </c>
      <c r="D4305" s="0" t="s">
        <v>592</v>
      </c>
      <c r="E4305" s="291" t="n">
        <v>24.69</v>
      </c>
    </row>
    <row r="4306" customFormat="false" ht="15" hidden="false" customHeight="false" outlineLevel="0" collapsed="false">
      <c r="A4306" s="0" t="n">
        <v>39327</v>
      </c>
      <c r="B4306" s="0" t="s">
        <v>4910</v>
      </c>
      <c r="C4306" s="0" t="s">
        <v>589</v>
      </c>
      <c r="D4306" s="0" t="s">
        <v>592</v>
      </c>
      <c r="E4306" s="291" t="n">
        <v>37.4</v>
      </c>
    </row>
    <row r="4307" customFormat="false" ht="15" hidden="false" customHeight="false" outlineLevel="0" collapsed="false">
      <c r="A4307" s="0" t="n">
        <v>20176</v>
      </c>
      <c r="B4307" s="0" t="s">
        <v>4911</v>
      </c>
      <c r="C4307" s="0" t="s">
        <v>589</v>
      </c>
      <c r="D4307" s="0" t="s">
        <v>590</v>
      </c>
      <c r="E4307" s="291" t="n">
        <v>56.89</v>
      </c>
    </row>
    <row r="4308" customFormat="false" ht="15" hidden="false" customHeight="false" outlineLevel="0" collapsed="false">
      <c r="A4308" s="0" t="n">
        <v>11378</v>
      </c>
      <c r="B4308" s="0" t="s">
        <v>4912</v>
      </c>
      <c r="C4308" s="0" t="s">
        <v>589</v>
      </c>
      <c r="D4308" s="0" t="s">
        <v>592</v>
      </c>
      <c r="E4308" s="291" t="n">
        <v>112.33</v>
      </c>
    </row>
    <row r="4309" customFormat="false" ht="15" hidden="false" customHeight="false" outlineLevel="0" collapsed="false">
      <c r="A4309" s="0" t="n">
        <v>11379</v>
      </c>
      <c r="B4309" s="0" t="s">
        <v>4913</v>
      </c>
      <c r="C4309" s="0" t="s">
        <v>589</v>
      </c>
      <c r="D4309" s="0" t="s">
        <v>592</v>
      </c>
      <c r="E4309" s="291" t="n">
        <v>94.92</v>
      </c>
    </row>
    <row r="4310" customFormat="false" ht="15" hidden="false" customHeight="false" outlineLevel="0" collapsed="false">
      <c r="A4310" s="0" t="n">
        <v>11493</v>
      </c>
      <c r="B4310" s="0" t="s">
        <v>4914</v>
      </c>
      <c r="C4310" s="0" t="s">
        <v>589</v>
      </c>
      <c r="D4310" s="0" t="s">
        <v>592</v>
      </c>
      <c r="E4310" s="291" t="n">
        <v>54.75</v>
      </c>
    </row>
    <row r="4311" customFormat="false" ht="15" hidden="false" customHeight="false" outlineLevel="0" collapsed="false">
      <c r="A4311" s="0" t="n">
        <v>42717</v>
      </c>
      <c r="B4311" s="0" t="s">
        <v>4915</v>
      </c>
      <c r="C4311" s="0" t="s">
        <v>589</v>
      </c>
      <c r="D4311" s="0" t="s">
        <v>592</v>
      </c>
      <c r="E4311" s="291" t="n">
        <v>711.99</v>
      </c>
    </row>
    <row r="4312" customFormat="false" ht="15" hidden="false" customHeight="false" outlineLevel="0" collapsed="false">
      <c r="A4312" s="0" t="n">
        <v>42718</v>
      </c>
      <c r="B4312" s="0" t="s">
        <v>4916</v>
      </c>
      <c r="C4312" s="0" t="s">
        <v>589</v>
      </c>
      <c r="D4312" s="0" t="s">
        <v>592</v>
      </c>
      <c r="E4312" s="291" t="n">
        <v>790.46</v>
      </c>
    </row>
    <row r="4313" customFormat="false" ht="15" hidden="false" customHeight="false" outlineLevel="0" collapsed="false">
      <c r="A4313" s="0" t="n">
        <v>7106</v>
      </c>
      <c r="B4313" s="0" t="s">
        <v>4917</v>
      </c>
      <c r="C4313" s="0" t="s">
        <v>589</v>
      </c>
      <c r="D4313" s="0" t="s">
        <v>590</v>
      </c>
      <c r="E4313" s="291" t="n">
        <v>244.34</v>
      </c>
    </row>
    <row r="4314" customFormat="false" ht="15" hidden="false" customHeight="false" outlineLevel="0" collapsed="false">
      <c r="A4314" s="0" t="n">
        <v>7104</v>
      </c>
      <c r="B4314" s="0" t="s">
        <v>4918</v>
      </c>
      <c r="C4314" s="0" t="s">
        <v>589</v>
      </c>
      <c r="D4314" s="0" t="s">
        <v>590</v>
      </c>
      <c r="E4314" s="291" t="n">
        <v>5.09</v>
      </c>
    </row>
    <row r="4315" customFormat="false" ht="15" hidden="false" customHeight="false" outlineLevel="0" collapsed="false">
      <c r="A4315" s="0" t="n">
        <v>7136</v>
      </c>
      <c r="B4315" s="0" t="s">
        <v>4919</v>
      </c>
      <c r="C4315" s="0" t="s">
        <v>589</v>
      </c>
      <c r="D4315" s="0" t="s">
        <v>590</v>
      </c>
      <c r="E4315" s="291" t="n">
        <v>9.58</v>
      </c>
    </row>
    <row r="4316" customFormat="false" ht="15" hidden="false" customHeight="false" outlineLevel="0" collapsed="false">
      <c r="A4316" s="0" t="n">
        <v>7128</v>
      </c>
      <c r="B4316" s="0" t="s">
        <v>4920</v>
      </c>
      <c r="C4316" s="0" t="s">
        <v>589</v>
      </c>
      <c r="D4316" s="0" t="s">
        <v>590</v>
      </c>
      <c r="E4316" s="291" t="n">
        <v>15.69</v>
      </c>
    </row>
    <row r="4317" customFormat="false" ht="15" hidden="false" customHeight="false" outlineLevel="0" collapsed="false">
      <c r="A4317" s="0" t="n">
        <v>7108</v>
      </c>
      <c r="B4317" s="0" t="s">
        <v>4921</v>
      </c>
      <c r="C4317" s="0" t="s">
        <v>589</v>
      </c>
      <c r="D4317" s="0" t="s">
        <v>590</v>
      </c>
      <c r="E4317" s="291" t="n">
        <v>16.79</v>
      </c>
    </row>
    <row r="4318" customFormat="false" ht="15" hidden="false" customHeight="false" outlineLevel="0" collapsed="false">
      <c r="A4318" s="0" t="n">
        <v>7129</v>
      </c>
      <c r="B4318" s="0" t="s">
        <v>4922</v>
      </c>
      <c r="C4318" s="0" t="s">
        <v>589</v>
      </c>
      <c r="D4318" s="0" t="s">
        <v>590</v>
      </c>
      <c r="E4318" s="291" t="n">
        <v>13.96</v>
      </c>
    </row>
    <row r="4319" customFormat="false" ht="15" hidden="false" customHeight="false" outlineLevel="0" collapsed="false">
      <c r="A4319" s="0" t="n">
        <v>7130</v>
      </c>
      <c r="B4319" s="0" t="s">
        <v>4923</v>
      </c>
      <c r="C4319" s="0" t="s">
        <v>589</v>
      </c>
      <c r="D4319" s="0" t="s">
        <v>590</v>
      </c>
      <c r="E4319" s="291" t="n">
        <v>22.77</v>
      </c>
    </row>
    <row r="4320" customFormat="false" ht="15" hidden="false" customHeight="false" outlineLevel="0" collapsed="false">
      <c r="A4320" s="0" t="n">
        <v>7131</v>
      </c>
      <c r="B4320" s="0" t="s">
        <v>4924</v>
      </c>
      <c r="C4320" s="0" t="s">
        <v>589</v>
      </c>
      <c r="D4320" s="0" t="s">
        <v>590</v>
      </c>
      <c r="E4320" s="291" t="n">
        <v>27.93</v>
      </c>
    </row>
    <row r="4321" customFormat="false" ht="15" hidden="false" customHeight="false" outlineLevel="0" collapsed="false">
      <c r="A4321" s="0" t="n">
        <v>7132</v>
      </c>
      <c r="B4321" s="0" t="s">
        <v>4925</v>
      </c>
      <c r="C4321" s="0" t="s">
        <v>589</v>
      </c>
      <c r="D4321" s="0" t="s">
        <v>590</v>
      </c>
      <c r="E4321" s="291" t="n">
        <v>77.54</v>
      </c>
    </row>
    <row r="4322" customFormat="false" ht="15" hidden="false" customHeight="false" outlineLevel="0" collapsed="false">
      <c r="A4322" s="0" t="n">
        <v>7133</v>
      </c>
      <c r="B4322" s="0" t="s">
        <v>4926</v>
      </c>
      <c r="C4322" s="0" t="s">
        <v>589</v>
      </c>
      <c r="D4322" s="0" t="s">
        <v>590</v>
      </c>
      <c r="E4322" s="291" t="n">
        <v>120.43</v>
      </c>
    </row>
    <row r="4323" customFormat="false" ht="15" hidden="false" customHeight="false" outlineLevel="0" collapsed="false">
      <c r="A4323" s="0" t="n">
        <v>37420</v>
      </c>
      <c r="B4323" s="0" t="s">
        <v>4927</v>
      </c>
      <c r="C4323" s="0" t="s">
        <v>589</v>
      </c>
      <c r="D4323" s="0" t="s">
        <v>592</v>
      </c>
      <c r="E4323" s="291" t="n">
        <v>48.01</v>
      </c>
    </row>
    <row r="4324" customFormat="false" ht="15" hidden="false" customHeight="false" outlineLevel="0" collapsed="false">
      <c r="A4324" s="0" t="n">
        <v>37421</v>
      </c>
      <c r="B4324" s="0" t="s">
        <v>4928</v>
      </c>
      <c r="C4324" s="0" t="s">
        <v>589</v>
      </c>
      <c r="D4324" s="0" t="s">
        <v>592</v>
      </c>
      <c r="E4324" s="291" t="n">
        <v>65.62</v>
      </c>
    </row>
    <row r="4325" customFormat="false" ht="15" hidden="false" customHeight="false" outlineLevel="0" collapsed="false">
      <c r="A4325" s="0" t="n">
        <v>37422</v>
      </c>
      <c r="B4325" s="0" t="s">
        <v>4929</v>
      </c>
      <c r="C4325" s="0" t="s">
        <v>589</v>
      </c>
      <c r="D4325" s="0" t="s">
        <v>592</v>
      </c>
      <c r="E4325" s="291" t="n">
        <v>61.42</v>
      </c>
    </row>
    <row r="4326" customFormat="false" ht="15" hidden="false" customHeight="false" outlineLevel="0" collapsed="false">
      <c r="A4326" s="0" t="n">
        <v>37443</v>
      </c>
      <c r="B4326" s="0" t="s">
        <v>4930</v>
      </c>
      <c r="C4326" s="0" t="s">
        <v>589</v>
      </c>
      <c r="D4326" s="0" t="s">
        <v>592</v>
      </c>
      <c r="E4326" s="291" t="n">
        <v>210.18</v>
      </c>
    </row>
    <row r="4327" customFormat="false" ht="15" hidden="false" customHeight="false" outlineLevel="0" collapsed="false">
      <c r="A4327" s="0" t="n">
        <v>37444</v>
      </c>
      <c r="B4327" s="0" t="s">
        <v>4931</v>
      </c>
      <c r="C4327" s="0" t="s">
        <v>589</v>
      </c>
      <c r="D4327" s="0" t="s">
        <v>592</v>
      </c>
      <c r="E4327" s="291" t="n">
        <v>213.75</v>
      </c>
    </row>
    <row r="4328" customFormat="false" ht="15" hidden="false" customHeight="false" outlineLevel="0" collapsed="false">
      <c r="A4328" s="0" t="n">
        <v>37445</v>
      </c>
      <c r="B4328" s="0" t="s">
        <v>4932</v>
      </c>
      <c r="C4328" s="0" t="s">
        <v>589</v>
      </c>
      <c r="D4328" s="0" t="s">
        <v>592</v>
      </c>
      <c r="E4328" s="291" t="n">
        <v>323.98</v>
      </c>
    </row>
    <row r="4329" customFormat="false" ht="15" hidden="false" customHeight="false" outlineLevel="0" collapsed="false">
      <c r="A4329" s="0" t="n">
        <v>37446</v>
      </c>
      <c r="B4329" s="0" t="s">
        <v>4933</v>
      </c>
      <c r="C4329" s="0" t="s">
        <v>589</v>
      </c>
      <c r="D4329" s="0" t="s">
        <v>592</v>
      </c>
      <c r="E4329" s="291" t="n">
        <v>353.19</v>
      </c>
    </row>
    <row r="4330" customFormat="false" ht="15" hidden="false" customHeight="false" outlineLevel="0" collapsed="false">
      <c r="A4330" s="0" t="n">
        <v>37447</v>
      </c>
      <c r="B4330" s="0" t="s">
        <v>4934</v>
      </c>
      <c r="C4330" s="0" t="s">
        <v>589</v>
      </c>
      <c r="D4330" s="0" t="s">
        <v>592</v>
      </c>
      <c r="E4330" s="291" t="n">
        <v>358.72</v>
      </c>
    </row>
    <row r="4331" customFormat="false" ht="15" hidden="false" customHeight="false" outlineLevel="0" collapsed="false">
      <c r="A4331" s="0" t="n">
        <v>37448</v>
      </c>
      <c r="B4331" s="0" t="s">
        <v>4935</v>
      </c>
      <c r="C4331" s="0" t="s">
        <v>589</v>
      </c>
      <c r="D4331" s="0" t="s">
        <v>592</v>
      </c>
      <c r="E4331" s="291" t="n">
        <v>492.04</v>
      </c>
    </row>
    <row r="4332" customFormat="false" ht="15" hidden="false" customHeight="false" outlineLevel="0" collapsed="false">
      <c r="A4332" s="0" t="n">
        <v>37440</v>
      </c>
      <c r="B4332" s="0" t="s">
        <v>4936</v>
      </c>
      <c r="C4332" s="0" t="s">
        <v>589</v>
      </c>
      <c r="D4332" s="0" t="s">
        <v>592</v>
      </c>
      <c r="E4332" s="291" t="n">
        <v>166.83</v>
      </c>
    </row>
    <row r="4333" customFormat="false" ht="15" hidden="false" customHeight="false" outlineLevel="0" collapsed="false">
      <c r="A4333" s="0" t="n">
        <v>37441</v>
      </c>
      <c r="B4333" s="0" t="s">
        <v>4937</v>
      </c>
      <c r="C4333" s="0" t="s">
        <v>589</v>
      </c>
      <c r="D4333" s="0" t="s">
        <v>592</v>
      </c>
      <c r="E4333" s="291" t="n">
        <v>166.83</v>
      </c>
    </row>
    <row r="4334" customFormat="false" ht="15" hidden="false" customHeight="false" outlineLevel="0" collapsed="false">
      <c r="A4334" s="0" t="n">
        <v>37442</v>
      </c>
      <c r="B4334" s="0" t="s">
        <v>4938</v>
      </c>
      <c r="C4334" s="0" t="s">
        <v>589</v>
      </c>
      <c r="D4334" s="0" t="s">
        <v>592</v>
      </c>
      <c r="E4334" s="291" t="n">
        <v>200.93</v>
      </c>
    </row>
    <row r="4335" customFormat="false" ht="15" hidden="false" customHeight="false" outlineLevel="0" collapsed="false">
      <c r="A4335" s="0" t="n">
        <v>38017</v>
      </c>
      <c r="B4335" s="0" t="s">
        <v>4939</v>
      </c>
      <c r="C4335" s="0" t="s">
        <v>589</v>
      </c>
      <c r="D4335" s="0" t="s">
        <v>592</v>
      </c>
      <c r="E4335" s="291" t="n">
        <v>9.01</v>
      </c>
    </row>
    <row r="4336" customFormat="false" ht="15" hidden="false" customHeight="false" outlineLevel="0" collapsed="false">
      <c r="A4336" s="0" t="n">
        <v>38018</v>
      </c>
      <c r="B4336" s="0" t="s">
        <v>4940</v>
      </c>
      <c r="C4336" s="0" t="s">
        <v>589</v>
      </c>
      <c r="D4336" s="0" t="s">
        <v>592</v>
      </c>
      <c r="E4336" s="291" t="n">
        <v>9.94</v>
      </c>
    </row>
    <row r="4337" customFormat="false" ht="15" hidden="false" customHeight="false" outlineLevel="0" collapsed="false">
      <c r="A4337" s="0" t="n">
        <v>39895</v>
      </c>
      <c r="B4337" s="0" t="s">
        <v>4941</v>
      </c>
      <c r="C4337" s="0" t="s">
        <v>589</v>
      </c>
      <c r="D4337" s="0" t="s">
        <v>592</v>
      </c>
      <c r="E4337" s="291" t="n">
        <v>54.26</v>
      </c>
    </row>
    <row r="4338" customFormat="false" ht="15" hidden="false" customHeight="false" outlineLevel="0" collapsed="false">
      <c r="A4338" s="0" t="n">
        <v>39896</v>
      </c>
      <c r="B4338" s="0" t="s">
        <v>4942</v>
      </c>
      <c r="C4338" s="0" t="s">
        <v>589</v>
      </c>
      <c r="D4338" s="0" t="s">
        <v>592</v>
      </c>
      <c r="E4338" s="291" t="n">
        <v>79.52</v>
      </c>
    </row>
    <row r="4339" customFormat="false" ht="15" hidden="false" customHeight="false" outlineLevel="0" collapsed="false">
      <c r="A4339" s="0" t="n">
        <v>38873</v>
      </c>
      <c r="B4339" s="0" t="s">
        <v>4943</v>
      </c>
      <c r="C4339" s="0" t="s">
        <v>589</v>
      </c>
      <c r="D4339" s="0" t="s">
        <v>592</v>
      </c>
      <c r="E4339" s="291" t="n">
        <v>13.41</v>
      </c>
    </row>
    <row r="4340" customFormat="false" ht="15" hidden="false" customHeight="false" outlineLevel="0" collapsed="false">
      <c r="A4340" s="0" t="n">
        <v>38874</v>
      </c>
      <c r="B4340" s="0" t="s">
        <v>4944</v>
      </c>
      <c r="C4340" s="0" t="s">
        <v>589</v>
      </c>
      <c r="D4340" s="0" t="s">
        <v>592</v>
      </c>
      <c r="E4340" s="291" t="n">
        <v>16.3</v>
      </c>
    </row>
    <row r="4341" customFormat="false" ht="15" hidden="false" customHeight="false" outlineLevel="0" collapsed="false">
      <c r="A4341" s="0" t="n">
        <v>38875</v>
      </c>
      <c r="B4341" s="0" t="s">
        <v>4945</v>
      </c>
      <c r="C4341" s="0" t="s">
        <v>589</v>
      </c>
      <c r="D4341" s="0" t="s">
        <v>592</v>
      </c>
      <c r="E4341" s="291" t="n">
        <v>28.82</v>
      </c>
    </row>
    <row r="4342" customFormat="false" ht="15" hidden="false" customHeight="false" outlineLevel="0" collapsed="false">
      <c r="A4342" s="0" t="n">
        <v>38876</v>
      </c>
      <c r="B4342" s="0" t="s">
        <v>4946</v>
      </c>
      <c r="C4342" s="0" t="s">
        <v>589</v>
      </c>
      <c r="D4342" s="0" t="s">
        <v>592</v>
      </c>
      <c r="E4342" s="291" t="n">
        <v>38.78</v>
      </c>
    </row>
    <row r="4343" customFormat="false" ht="15" hidden="false" customHeight="false" outlineLevel="0" collapsed="false">
      <c r="A4343" s="0" t="n">
        <v>39000</v>
      </c>
      <c r="B4343" s="0" t="s">
        <v>4947</v>
      </c>
      <c r="C4343" s="0" t="s">
        <v>589</v>
      </c>
      <c r="D4343" s="0" t="s">
        <v>592</v>
      </c>
      <c r="E4343" s="291" t="n">
        <v>44.22</v>
      </c>
    </row>
    <row r="4344" customFormat="false" ht="15" hidden="false" customHeight="false" outlineLevel="0" collapsed="false">
      <c r="A4344" s="0" t="n">
        <v>38674</v>
      </c>
      <c r="B4344" s="0" t="s">
        <v>4948</v>
      </c>
      <c r="C4344" s="0" t="s">
        <v>589</v>
      </c>
      <c r="D4344" s="0" t="s">
        <v>592</v>
      </c>
      <c r="E4344" s="291" t="n">
        <v>31.32</v>
      </c>
    </row>
    <row r="4345" customFormat="false" ht="15" hidden="false" customHeight="false" outlineLevel="0" collapsed="false">
      <c r="A4345" s="0" t="n">
        <v>38911</v>
      </c>
      <c r="B4345" s="0" t="s">
        <v>4949</v>
      </c>
      <c r="C4345" s="0" t="s">
        <v>589</v>
      </c>
      <c r="D4345" s="0" t="s">
        <v>592</v>
      </c>
      <c r="E4345" s="291" t="n">
        <v>48.09</v>
      </c>
    </row>
    <row r="4346" customFormat="false" ht="15" hidden="false" customHeight="false" outlineLevel="0" collapsed="false">
      <c r="A4346" s="0" t="n">
        <v>38912</v>
      </c>
      <c r="B4346" s="0" t="s">
        <v>4950</v>
      </c>
      <c r="C4346" s="0" t="s">
        <v>589</v>
      </c>
      <c r="D4346" s="0" t="s">
        <v>592</v>
      </c>
      <c r="E4346" s="291" t="n">
        <v>61.12</v>
      </c>
    </row>
    <row r="4347" customFormat="false" ht="15" hidden="false" customHeight="false" outlineLevel="0" collapsed="false">
      <c r="A4347" s="0" t="n">
        <v>38019</v>
      </c>
      <c r="B4347" s="0" t="s">
        <v>4951</v>
      </c>
      <c r="C4347" s="0" t="s">
        <v>589</v>
      </c>
      <c r="D4347" s="0" t="s">
        <v>592</v>
      </c>
      <c r="E4347" s="291" t="n">
        <v>7.85</v>
      </c>
    </row>
    <row r="4348" customFormat="false" ht="15" hidden="false" customHeight="false" outlineLevel="0" collapsed="false">
      <c r="A4348" s="0" t="n">
        <v>38020</v>
      </c>
      <c r="B4348" s="0" t="s">
        <v>4952</v>
      </c>
      <c r="C4348" s="0" t="s">
        <v>589</v>
      </c>
      <c r="D4348" s="0" t="s">
        <v>592</v>
      </c>
      <c r="E4348" s="291" t="n">
        <v>9.94</v>
      </c>
    </row>
    <row r="4349" customFormat="false" ht="15" hidden="false" customHeight="false" outlineLevel="0" collapsed="false">
      <c r="A4349" s="0" t="n">
        <v>38454</v>
      </c>
      <c r="B4349" s="0" t="s">
        <v>4953</v>
      </c>
      <c r="C4349" s="0" t="s">
        <v>589</v>
      </c>
      <c r="D4349" s="0" t="s">
        <v>592</v>
      </c>
      <c r="E4349" s="291" t="n">
        <v>8.07</v>
      </c>
    </row>
    <row r="4350" customFormat="false" ht="15" hidden="false" customHeight="false" outlineLevel="0" collapsed="false">
      <c r="A4350" s="0" t="n">
        <v>38455</v>
      </c>
      <c r="B4350" s="0" t="s">
        <v>4954</v>
      </c>
      <c r="C4350" s="0" t="s">
        <v>589</v>
      </c>
      <c r="D4350" s="0" t="s">
        <v>592</v>
      </c>
      <c r="E4350" s="291" t="n">
        <v>7.39</v>
      </c>
    </row>
    <row r="4351" customFormat="false" ht="15" hidden="false" customHeight="false" outlineLevel="0" collapsed="false">
      <c r="A4351" s="0" t="n">
        <v>38462</v>
      </c>
      <c r="B4351" s="0" t="s">
        <v>4955</v>
      </c>
      <c r="C4351" s="0" t="s">
        <v>589</v>
      </c>
      <c r="D4351" s="0" t="s">
        <v>592</v>
      </c>
      <c r="E4351" s="291" t="n">
        <v>208.55</v>
      </c>
    </row>
    <row r="4352" customFormat="false" ht="15" hidden="false" customHeight="false" outlineLevel="0" collapsed="false">
      <c r="A4352" s="0" t="n">
        <v>36362</v>
      </c>
      <c r="B4352" s="0" t="s">
        <v>4956</v>
      </c>
      <c r="C4352" s="0" t="s">
        <v>589</v>
      </c>
      <c r="D4352" s="0" t="s">
        <v>592</v>
      </c>
      <c r="E4352" s="291" t="n">
        <v>3.18</v>
      </c>
    </row>
    <row r="4353" customFormat="false" ht="15" hidden="false" customHeight="false" outlineLevel="0" collapsed="false">
      <c r="A4353" s="0" t="n">
        <v>36298</v>
      </c>
      <c r="B4353" s="0" t="s">
        <v>4957</v>
      </c>
      <c r="C4353" s="0" t="s">
        <v>589</v>
      </c>
      <c r="D4353" s="0" t="s">
        <v>592</v>
      </c>
      <c r="E4353" s="291" t="n">
        <v>4.71</v>
      </c>
    </row>
    <row r="4354" customFormat="false" ht="15" hidden="false" customHeight="false" outlineLevel="0" collapsed="false">
      <c r="A4354" s="0" t="n">
        <v>38456</v>
      </c>
      <c r="B4354" s="0" t="s">
        <v>4958</v>
      </c>
      <c r="C4354" s="0" t="s">
        <v>589</v>
      </c>
      <c r="D4354" s="0" t="s">
        <v>592</v>
      </c>
      <c r="E4354" s="291" t="n">
        <v>7.67</v>
      </c>
    </row>
    <row r="4355" customFormat="false" ht="15" hidden="false" customHeight="false" outlineLevel="0" collapsed="false">
      <c r="A4355" s="0" t="n">
        <v>38457</v>
      </c>
      <c r="B4355" s="0" t="s">
        <v>4959</v>
      </c>
      <c r="C4355" s="0" t="s">
        <v>589</v>
      </c>
      <c r="D4355" s="0" t="s">
        <v>592</v>
      </c>
      <c r="E4355" s="291" t="n">
        <v>17.29</v>
      </c>
    </row>
    <row r="4356" customFormat="false" ht="15" hidden="false" customHeight="false" outlineLevel="0" collapsed="false">
      <c r="A4356" s="0" t="n">
        <v>38458</v>
      </c>
      <c r="B4356" s="0" t="s">
        <v>4960</v>
      </c>
      <c r="C4356" s="0" t="s">
        <v>589</v>
      </c>
      <c r="D4356" s="0" t="s">
        <v>592</v>
      </c>
      <c r="E4356" s="291" t="n">
        <v>23.18</v>
      </c>
    </row>
    <row r="4357" customFormat="false" ht="15" hidden="false" customHeight="false" outlineLevel="0" collapsed="false">
      <c r="A4357" s="0" t="n">
        <v>38459</v>
      </c>
      <c r="B4357" s="0" t="s">
        <v>4961</v>
      </c>
      <c r="C4357" s="0" t="s">
        <v>589</v>
      </c>
      <c r="D4357" s="0" t="s">
        <v>592</v>
      </c>
      <c r="E4357" s="291" t="n">
        <v>40.9</v>
      </c>
    </row>
    <row r="4358" customFormat="false" ht="15" hidden="false" customHeight="false" outlineLevel="0" collapsed="false">
      <c r="A4358" s="0" t="n">
        <v>38460</v>
      </c>
      <c r="B4358" s="0" t="s">
        <v>4962</v>
      </c>
      <c r="C4358" s="0" t="s">
        <v>589</v>
      </c>
      <c r="D4358" s="0" t="s">
        <v>592</v>
      </c>
      <c r="E4358" s="291" t="n">
        <v>85.43</v>
      </c>
    </row>
    <row r="4359" customFormat="false" ht="15" hidden="false" customHeight="false" outlineLevel="0" collapsed="false">
      <c r="A4359" s="0" t="n">
        <v>38461</v>
      </c>
      <c r="B4359" s="0" t="s">
        <v>4963</v>
      </c>
      <c r="C4359" s="0" t="s">
        <v>589</v>
      </c>
      <c r="D4359" s="0" t="s">
        <v>592</v>
      </c>
      <c r="E4359" s="291" t="n">
        <v>130.32</v>
      </c>
    </row>
    <row r="4360" customFormat="false" ht="15" hidden="false" customHeight="false" outlineLevel="0" collapsed="false">
      <c r="A4360" s="0" t="n">
        <v>7094</v>
      </c>
      <c r="B4360" s="0" t="s">
        <v>4964</v>
      </c>
      <c r="C4360" s="0" t="s">
        <v>589</v>
      </c>
      <c r="D4360" s="0" t="s">
        <v>590</v>
      </c>
      <c r="E4360" s="291" t="n">
        <v>17.6</v>
      </c>
    </row>
    <row r="4361" customFormat="false" ht="15" hidden="false" customHeight="false" outlineLevel="0" collapsed="false">
      <c r="A4361" s="0" t="n">
        <v>7116</v>
      </c>
      <c r="B4361" s="0" t="s">
        <v>4965</v>
      </c>
      <c r="C4361" s="0" t="s">
        <v>589</v>
      </c>
      <c r="D4361" s="0" t="s">
        <v>590</v>
      </c>
      <c r="E4361" s="291" t="n">
        <v>4.25</v>
      </c>
    </row>
    <row r="4362" customFormat="false" ht="15" hidden="false" customHeight="false" outlineLevel="0" collapsed="false">
      <c r="A4362" s="0" t="n">
        <v>7118</v>
      </c>
      <c r="B4362" s="0" t="s">
        <v>4966</v>
      </c>
      <c r="C4362" s="0" t="s">
        <v>589</v>
      </c>
      <c r="D4362" s="0" t="s">
        <v>590</v>
      </c>
      <c r="E4362" s="291" t="n">
        <v>38.85</v>
      </c>
    </row>
    <row r="4363" customFormat="false" ht="15" hidden="false" customHeight="false" outlineLevel="0" collapsed="false">
      <c r="A4363" s="0" t="n">
        <v>7117</v>
      </c>
      <c r="B4363" s="0" t="s">
        <v>4967</v>
      </c>
      <c r="C4363" s="0" t="s">
        <v>589</v>
      </c>
      <c r="D4363" s="0" t="s">
        <v>590</v>
      </c>
      <c r="E4363" s="291" t="n">
        <v>34.54</v>
      </c>
    </row>
    <row r="4364" customFormat="false" ht="15" hidden="false" customHeight="false" outlineLevel="0" collapsed="false">
      <c r="A4364" s="0" t="n">
        <v>7098</v>
      </c>
      <c r="B4364" s="0" t="s">
        <v>4968</v>
      </c>
      <c r="C4364" s="0" t="s">
        <v>589</v>
      </c>
      <c r="D4364" s="0" t="s">
        <v>590</v>
      </c>
      <c r="E4364" s="291" t="n">
        <v>4.81</v>
      </c>
    </row>
    <row r="4365" customFormat="false" ht="15" hidden="false" customHeight="false" outlineLevel="0" collapsed="false">
      <c r="A4365" s="0" t="n">
        <v>7110</v>
      </c>
      <c r="B4365" s="0" t="s">
        <v>4969</v>
      </c>
      <c r="C4365" s="0" t="s">
        <v>589</v>
      </c>
      <c r="D4365" s="0" t="s">
        <v>590</v>
      </c>
      <c r="E4365" s="291" t="n">
        <v>84.49</v>
      </c>
    </row>
    <row r="4366" customFormat="false" ht="15" hidden="false" customHeight="false" outlineLevel="0" collapsed="false">
      <c r="A4366" s="0" t="n">
        <v>7123</v>
      </c>
      <c r="B4366" s="0" t="s">
        <v>4970</v>
      </c>
      <c r="C4366" s="0" t="s">
        <v>589</v>
      </c>
      <c r="D4366" s="0" t="s">
        <v>590</v>
      </c>
      <c r="E4366" s="291" t="n">
        <v>6.2</v>
      </c>
    </row>
    <row r="4367" customFormat="false" ht="15" hidden="false" customHeight="false" outlineLevel="0" collapsed="false">
      <c r="A4367" s="0" t="n">
        <v>7121</v>
      </c>
      <c r="B4367" s="0" t="s">
        <v>4971</v>
      </c>
      <c r="C4367" s="0" t="s">
        <v>589</v>
      </c>
      <c r="D4367" s="0" t="s">
        <v>590</v>
      </c>
      <c r="E4367" s="291" t="n">
        <v>15.27</v>
      </c>
    </row>
    <row r="4368" customFormat="false" ht="15" hidden="false" customHeight="false" outlineLevel="0" collapsed="false">
      <c r="A4368" s="0" t="n">
        <v>7137</v>
      </c>
      <c r="B4368" s="0" t="s">
        <v>4972</v>
      </c>
      <c r="C4368" s="0" t="s">
        <v>589</v>
      </c>
      <c r="D4368" s="0" t="s">
        <v>590</v>
      </c>
      <c r="E4368" s="291" t="n">
        <v>13.74</v>
      </c>
    </row>
    <row r="4369" customFormat="false" ht="15" hidden="false" customHeight="false" outlineLevel="0" collapsed="false">
      <c r="A4369" s="0" t="n">
        <v>7122</v>
      </c>
      <c r="B4369" s="0" t="s">
        <v>4973</v>
      </c>
      <c r="C4369" s="0" t="s">
        <v>589</v>
      </c>
      <c r="D4369" s="0" t="s">
        <v>590</v>
      </c>
      <c r="E4369" s="291" t="n">
        <v>17.17</v>
      </c>
    </row>
    <row r="4370" customFormat="false" ht="15" hidden="false" customHeight="false" outlineLevel="0" collapsed="false">
      <c r="A4370" s="0" t="n">
        <v>7114</v>
      </c>
      <c r="B4370" s="0" t="s">
        <v>4974</v>
      </c>
      <c r="C4370" s="0" t="s">
        <v>589</v>
      </c>
      <c r="D4370" s="0" t="s">
        <v>590</v>
      </c>
      <c r="E4370" s="291" t="n">
        <v>26.48</v>
      </c>
    </row>
    <row r="4371" customFormat="false" ht="15" hidden="false" customHeight="false" outlineLevel="0" collapsed="false">
      <c r="A4371" s="0" t="n">
        <v>7109</v>
      </c>
      <c r="B4371" s="0" t="s">
        <v>4975</v>
      </c>
      <c r="C4371" s="0" t="s">
        <v>589</v>
      </c>
      <c r="D4371" s="0" t="s">
        <v>590</v>
      </c>
      <c r="E4371" s="291" t="n">
        <v>4.64</v>
      </c>
    </row>
    <row r="4372" customFormat="false" ht="15" hidden="false" customHeight="false" outlineLevel="0" collapsed="false">
      <c r="A4372" s="0" t="n">
        <v>7135</v>
      </c>
      <c r="B4372" s="0" t="s">
        <v>4976</v>
      </c>
      <c r="C4372" s="0" t="s">
        <v>589</v>
      </c>
      <c r="D4372" s="0" t="s">
        <v>590</v>
      </c>
      <c r="E4372" s="291" t="n">
        <v>7.24</v>
      </c>
    </row>
    <row r="4373" customFormat="false" ht="15" hidden="false" customHeight="false" outlineLevel="0" collapsed="false">
      <c r="A4373" s="0" t="n">
        <v>37947</v>
      </c>
      <c r="B4373" s="0" t="s">
        <v>4977</v>
      </c>
      <c r="C4373" s="0" t="s">
        <v>589</v>
      </c>
      <c r="D4373" s="0" t="s">
        <v>590</v>
      </c>
      <c r="E4373" s="291" t="n">
        <v>7.33</v>
      </c>
    </row>
    <row r="4374" customFormat="false" ht="15" hidden="false" customHeight="false" outlineLevel="0" collapsed="false">
      <c r="A4374" s="0" t="n">
        <v>7103</v>
      </c>
      <c r="B4374" s="0" t="s">
        <v>4978</v>
      </c>
      <c r="C4374" s="0" t="s">
        <v>589</v>
      </c>
      <c r="D4374" s="0" t="s">
        <v>590</v>
      </c>
      <c r="E4374" s="291" t="n">
        <v>16.8</v>
      </c>
    </row>
    <row r="4375" customFormat="false" ht="15" hidden="false" customHeight="false" outlineLevel="0" collapsed="false">
      <c r="A4375" s="0" t="n">
        <v>40419</v>
      </c>
      <c r="B4375" s="0" t="s">
        <v>4979</v>
      </c>
      <c r="C4375" s="0" t="s">
        <v>589</v>
      </c>
      <c r="D4375" s="0" t="s">
        <v>592</v>
      </c>
      <c r="E4375" s="291" t="n">
        <v>41.89</v>
      </c>
    </row>
    <row r="4376" customFormat="false" ht="15" hidden="false" customHeight="false" outlineLevel="0" collapsed="false">
      <c r="A4376" s="0" t="n">
        <v>40420</v>
      </c>
      <c r="B4376" s="0" t="s">
        <v>4980</v>
      </c>
      <c r="C4376" s="0" t="s">
        <v>589</v>
      </c>
      <c r="D4376" s="0" t="s">
        <v>592</v>
      </c>
      <c r="E4376" s="291" t="n">
        <v>61.11</v>
      </c>
    </row>
    <row r="4377" customFormat="false" ht="15" hidden="false" customHeight="false" outlineLevel="0" collapsed="false">
      <c r="A4377" s="0" t="n">
        <v>40421</v>
      </c>
      <c r="B4377" s="0" t="s">
        <v>4981</v>
      </c>
      <c r="C4377" s="0" t="s">
        <v>589</v>
      </c>
      <c r="D4377" s="0" t="s">
        <v>592</v>
      </c>
      <c r="E4377" s="291" t="n">
        <v>65.06</v>
      </c>
    </row>
    <row r="4378" customFormat="false" ht="15" hidden="false" customHeight="false" outlineLevel="0" collapsed="false">
      <c r="A4378" s="0" t="n">
        <v>7126</v>
      </c>
      <c r="B4378" s="0" t="s">
        <v>4982</v>
      </c>
      <c r="C4378" s="0" t="s">
        <v>589</v>
      </c>
      <c r="D4378" s="0" t="s">
        <v>590</v>
      </c>
      <c r="E4378" s="291" t="n">
        <v>35.24</v>
      </c>
    </row>
    <row r="4379" customFormat="false" ht="15" hidden="false" customHeight="false" outlineLevel="0" collapsed="false">
      <c r="A4379" s="0" t="n">
        <v>38905</v>
      </c>
      <c r="B4379" s="0" t="s">
        <v>4983</v>
      </c>
      <c r="C4379" s="0" t="s">
        <v>589</v>
      </c>
      <c r="D4379" s="0" t="s">
        <v>592</v>
      </c>
      <c r="E4379" s="291" t="n">
        <v>15.07</v>
      </c>
    </row>
    <row r="4380" customFormat="false" ht="15" hidden="false" customHeight="false" outlineLevel="0" collapsed="false">
      <c r="A4380" s="0" t="n">
        <v>38907</v>
      </c>
      <c r="B4380" s="0" t="s">
        <v>4984</v>
      </c>
      <c r="C4380" s="0" t="s">
        <v>589</v>
      </c>
      <c r="D4380" s="0" t="s">
        <v>592</v>
      </c>
      <c r="E4380" s="291" t="n">
        <v>16.03</v>
      </c>
    </row>
    <row r="4381" customFormat="false" ht="15" hidden="false" customHeight="false" outlineLevel="0" collapsed="false">
      <c r="A4381" s="0" t="n">
        <v>38908</v>
      </c>
      <c r="B4381" s="0" t="s">
        <v>4985</v>
      </c>
      <c r="C4381" s="0" t="s">
        <v>589</v>
      </c>
      <c r="D4381" s="0" t="s">
        <v>592</v>
      </c>
      <c r="E4381" s="291" t="n">
        <v>18.04</v>
      </c>
    </row>
    <row r="4382" customFormat="false" ht="15" hidden="false" customHeight="false" outlineLevel="0" collapsed="false">
      <c r="A4382" s="0" t="n">
        <v>38909</v>
      </c>
      <c r="B4382" s="0" t="s">
        <v>4986</v>
      </c>
      <c r="C4382" s="0" t="s">
        <v>589</v>
      </c>
      <c r="D4382" s="0" t="s">
        <v>592</v>
      </c>
      <c r="E4382" s="291" t="n">
        <v>25.94</v>
      </c>
    </row>
    <row r="4383" customFormat="false" ht="15" hidden="false" customHeight="false" outlineLevel="0" collapsed="false">
      <c r="A4383" s="0" t="n">
        <v>38910</v>
      </c>
      <c r="B4383" s="0" t="s">
        <v>4987</v>
      </c>
      <c r="C4383" s="0" t="s">
        <v>589</v>
      </c>
      <c r="D4383" s="0" t="s">
        <v>592</v>
      </c>
      <c r="E4383" s="291" t="n">
        <v>28.01</v>
      </c>
    </row>
    <row r="4384" customFormat="false" ht="15" hidden="false" customHeight="false" outlineLevel="0" collapsed="false">
      <c r="A4384" s="0" t="n">
        <v>38897</v>
      </c>
      <c r="B4384" s="0" t="s">
        <v>4988</v>
      </c>
      <c r="C4384" s="0" t="s">
        <v>589</v>
      </c>
      <c r="D4384" s="0" t="s">
        <v>592</v>
      </c>
      <c r="E4384" s="291" t="n">
        <v>15.13</v>
      </c>
    </row>
    <row r="4385" customFormat="false" ht="15" hidden="false" customHeight="false" outlineLevel="0" collapsed="false">
      <c r="A4385" s="0" t="n">
        <v>38899</v>
      </c>
      <c r="B4385" s="0" t="s">
        <v>4989</v>
      </c>
      <c r="C4385" s="0" t="s">
        <v>589</v>
      </c>
      <c r="D4385" s="0" t="s">
        <v>592</v>
      </c>
      <c r="E4385" s="291" t="n">
        <v>17.02</v>
      </c>
    </row>
    <row r="4386" customFormat="false" ht="15" hidden="false" customHeight="false" outlineLevel="0" collapsed="false">
      <c r="A4386" s="0" t="n">
        <v>38900</v>
      </c>
      <c r="B4386" s="0" t="s">
        <v>4990</v>
      </c>
      <c r="C4386" s="0" t="s">
        <v>589</v>
      </c>
      <c r="D4386" s="0" t="s">
        <v>592</v>
      </c>
      <c r="E4386" s="291" t="n">
        <v>17.75</v>
      </c>
    </row>
    <row r="4387" customFormat="false" ht="15" hidden="false" customHeight="false" outlineLevel="0" collapsed="false">
      <c r="A4387" s="0" t="n">
        <v>38901</v>
      </c>
      <c r="B4387" s="0" t="s">
        <v>4991</v>
      </c>
      <c r="C4387" s="0" t="s">
        <v>589</v>
      </c>
      <c r="D4387" s="0" t="s">
        <v>592</v>
      </c>
      <c r="E4387" s="291" t="n">
        <v>29.03</v>
      </c>
    </row>
    <row r="4388" customFormat="false" ht="15" hidden="false" customHeight="false" outlineLevel="0" collapsed="false">
      <c r="A4388" s="0" t="n">
        <v>38904</v>
      </c>
      <c r="B4388" s="0" t="s">
        <v>4992</v>
      </c>
      <c r="C4388" s="0" t="s">
        <v>589</v>
      </c>
      <c r="D4388" s="0" t="s">
        <v>592</v>
      </c>
      <c r="E4388" s="291" t="n">
        <v>47.16</v>
      </c>
    </row>
    <row r="4389" customFormat="false" ht="15" hidden="false" customHeight="false" outlineLevel="0" collapsed="false">
      <c r="A4389" s="0" t="n">
        <v>38903</v>
      </c>
      <c r="B4389" s="0" t="s">
        <v>4993</v>
      </c>
      <c r="C4389" s="0" t="s">
        <v>589</v>
      </c>
      <c r="D4389" s="0" t="s">
        <v>592</v>
      </c>
      <c r="E4389" s="291" t="n">
        <v>46.87</v>
      </c>
    </row>
    <row r="4390" customFormat="false" ht="15" hidden="false" customHeight="false" outlineLevel="0" collapsed="false">
      <c r="A4390" s="0" t="n">
        <v>7091</v>
      </c>
      <c r="B4390" s="0" t="s">
        <v>4994</v>
      </c>
      <c r="C4390" s="0" t="s">
        <v>589</v>
      </c>
      <c r="D4390" s="0" t="s">
        <v>590</v>
      </c>
      <c r="E4390" s="291" t="n">
        <v>20.03</v>
      </c>
    </row>
    <row r="4391" customFormat="false" ht="15" hidden="false" customHeight="false" outlineLevel="0" collapsed="false">
      <c r="A4391" s="0" t="n">
        <v>11655</v>
      </c>
      <c r="B4391" s="0" t="s">
        <v>4995</v>
      </c>
      <c r="C4391" s="0" t="s">
        <v>589</v>
      </c>
      <c r="D4391" s="0" t="s">
        <v>590</v>
      </c>
      <c r="E4391" s="291" t="n">
        <v>19.13</v>
      </c>
    </row>
    <row r="4392" customFormat="false" ht="15" hidden="false" customHeight="false" outlineLevel="0" collapsed="false">
      <c r="A4392" s="0" t="n">
        <v>11656</v>
      </c>
      <c r="B4392" s="0" t="s">
        <v>4996</v>
      </c>
      <c r="C4392" s="0" t="s">
        <v>589</v>
      </c>
      <c r="D4392" s="0" t="s">
        <v>590</v>
      </c>
      <c r="E4392" s="291" t="n">
        <v>20.01</v>
      </c>
    </row>
    <row r="4393" customFormat="false" ht="15" hidden="false" customHeight="false" outlineLevel="0" collapsed="false">
      <c r="A4393" s="0" t="n">
        <v>37948</v>
      </c>
      <c r="B4393" s="0" t="s">
        <v>4997</v>
      </c>
      <c r="C4393" s="0" t="s">
        <v>589</v>
      </c>
      <c r="D4393" s="0" t="s">
        <v>590</v>
      </c>
      <c r="E4393" s="291" t="n">
        <v>4.05</v>
      </c>
    </row>
    <row r="4394" customFormat="false" ht="15" hidden="false" customHeight="false" outlineLevel="0" collapsed="false">
      <c r="A4394" s="0" t="n">
        <v>7097</v>
      </c>
      <c r="B4394" s="0" t="s">
        <v>4998</v>
      </c>
      <c r="C4394" s="0" t="s">
        <v>589</v>
      </c>
      <c r="D4394" s="0" t="s">
        <v>590</v>
      </c>
      <c r="E4394" s="291" t="n">
        <v>8.89</v>
      </c>
    </row>
    <row r="4395" customFormat="false" ht="15" hidden="false" customHeight="false" outlineLevel="0" collapsed="false">
      <c r="A4395" s="0" t="n">
        <v>11657</v>
      </c>
      <c r="B4395" s="0" t="s">
        <v>4999</v>
      </c>
      <c r="C4395" s="0" t="s">
        <v>589</v>
      </c>
      <c r="D4395" s="0" t="s">
        <v>590</v>
      </c>
      <c r="E4395" s="291" t="n">
        <v>17.44</v>
      </c>
    </row>
    <row r="4396" customFormat="false" ht="15" hidden="false" customHeight="false" outlineLevel="0" collapsed="false">
      <c r="A4396" s="0" t="n">
        <v>11658</v>
      </c>
      <c r="B4396" s="0" t="s">
        <v>5000</v>
      </c>
      <c r="C4396" s="0" t="s">
        <v>589</v>
      </c>
      <c r="D4396" s="0" t="s">
        <v>590</v>
      </c>
      <c r="E4396" s="291" t="n">
        <v>17.76</v>
      </c>
    </row>
    <row r="4397" customFormat="false" ht="15" hidden="false" customHeight="false" outlineLevel="0" collapsed="false">
      <c r="A4397" s="0" t="n">
        <v>7146</v>
      </c>
      <c r="B4397" s="0" t="s">
        <v>5001</v>
      </c>
      <c r="C4397" s="0" t="s">
        <v>589</v>
      </c>
      <c r="D4397" s="0" t="s">
        <v>590</v>
      </c>
      <c r="E4397" s="291" t="n">
        <v>261.65</v>
      </c>
    </row>
    <row r="4398" customFormat="false" ht="15" hidden="false" customHeight="false" outlineLevel="0" collapsed="false">
      <c r="A4398" s="0" t="n">
        <v>7138</v>
      </c>
      <c r="B4398" s="0" t="s">
        <v>5002</v>
      </c>
      <c r="C4398" s="0" t="s">
        <v>589</v>
      </c>
      <c r="D4398" s="0" t="s">
        <v>590</v>
      </c>
      <c r="E4398" s="291" t="n">
        <v>1.48</v>
      </c>
    </row>
    <row r="4399" customFormat="false" ht="15" hidden="false" customHeight="false" outlineLevel="0" collapsed="false">
      <c r="A4399" s="0" t="n">
        <v>7139</v>
      </c>
      <c r="B4399" s="0" t="s">
        <v>5003</v>
      </c>
      <c r="C4399" s="0" t="s">
        <v>589</v>
      </c>
      <c r="D4399" s="0" t="s">
        <v>590</v>
      </c>
      <c r="E4399" s="291" t="n">
        <v>1.94</v>
      </c>
    </row>
    <row r="4400" customFormat="false" ht="15" hidden="false" customHeight="false" outlineLevel="0" collapsed="false">
      <c r="A4400" s="0" t="n">
        <v>7140</v>
      </c>
      <c r="B4400" s="0" t="s">
        <v>5004</v>
      </c>
      <c r="C4400" s="0" t="s">
        <v>589</v>
      </c>
      <c r="D4400" s="0" t="s">
        <v>590</v>
      </c>
      <c r="E4400" s="291" t="n">
        <v>6.45</v>
      </c>
    </row>
    <row r="4401" customFormat="false" ht="15" hidden="false" customHeight="false" outlineLevel="0" collapsed="false">
      <c r="A4401" s="0" t="n">
        <v>7141</v>
      </c>
      <c r="B4401" s="0" t="s">
        <v>5005</v>
      </c>
      <c r="C4401" s="0" t="s">
        <v>589</v>
      </c>
      <c r="D4401" s="0" t="s">
        <v>590</v>
      </c>
      <c r="E4401" s="291" t="n">
        <v>14.12</v>
      </c>
    </row>
    <row r="4402" customFormat="false" ht="15" hidden="false" customHeight="false" outlineLevel="0" collapsed="false">
      <c r="A4402" s="0" t="n">
        <v>7143</v>
      </c>
      <c r="B4402" s="0" t="s">
        <v>5006</v>
      </c>
      <c r="C4402" s="0" t="s">
        <v>589</v>
      </c>
      <c r="D4402" s="0" t="s">
        <v>590</v>
      </c>
      <c r="E4402" s="291" t="n">
        <v>47.03</v>
      </c>
    </row>
    <row r="4403" customFormat="false" ht="15" hidden="false" customHeight="false" outlineLevel="0" collapsed="false">
      <c r="A4403" s="0" t="n">
        <v>7144</v>
      </c>
      <c r="B4403" s="0" t="s">
        <v>5007</v>
      </c>
      <c r="C4403" s="0" t="s">
        <v>589</v>
      </c>
      <c r="D4403" s="0" t="s">
        <v>590</v>
      </c>
      <c r="E4403" s="291" t="n">
        <v>94.08</v>
      </c>
    </row>
    <row r="4404" customFormat="false" ht="15" hidden="false" customHeight="false" outlineLevel="0" collapsed="false">
      <c r="A4404" s="0" t="n">
        <v>7145</v>
      </c>
      <c r="B4404" s="0" t="s">
        <v>5008</v>
      </c>
      <c r="C4404" s="0" t="s">
        <v>589</v>
      </c>
      <c r="D4404" s="0" t="s">
        <v>590</v>
      </c>
      <c r="E4404" s="291" t="n">
        <v>154.28</v>
      </c>
    </row>
    <row r="4405" customFormat="false" ht="15" hidden="false" customHeight="false" outlineLevel="0" collapsed="false">
      <c r="A4405" s="0" t="n">
        <v>7142</v>
      </c>
      <c r="B4405" s="0" t="s">
        <v>5009</v>
      </c>
      <c r="C4405" s="0" t="s">
        <v>589</v>
      </c>
      <c r="D4405" s="0" t="s">
        <v>590</v>
      </c>
      <c r="E4405" s="291" t="n">
        <v>15.78</v>
      </c>
    </row>
    <row r="4406" customFormat="false" ht="15" hidden="false" customHeight="false" outlineLevel="0" collapsed="false">
      <c r="A4406" s="0" t="n">
        <v>3593</v>
      </c>
      <c r="B4406" s="0" t="s">
        <v>5010</v>
      </c>
      <c r="C4406" s="0" t="s">
        <v>589</v>
      </c>
      <c r="D4406" s="0" t="s">
        <v>592</v>
      </c>
      <c r="E4406" s="291" t="n">
        <v>95.29</v>
      </c>
    </row>
    <row r="4407" customFormat="false" ht="15" hidden="false" customHeight="false" outlineLevel="0" collapsed="false">
      <c r="A4407" s="0" t="n">
        <v>3588</v>
      </c>
      <c r="B4407" s="0" t="s">
        <v>5011</v>
      </c>
      <c r="C4407" s="0" t="s">
        <v>589</v>
      </c>
      <c r="D4407" s="0" t="s">
        <v>592</v>
      </c>
      <c r="E4407" s="291" t="n">
        <v>73.45</v>
      </c>
    </row>
    <row r="4408" customFormat="false" ht="15" hidden="false" customHeight="false" outlineLevel="0" collapsed="false">
      <c r="A4408" s="0" t="n">
        <v>3585</v>
      </c>
      <c r="B4408" s="0" t="s">
        <v>5012</v>
      </c>
      <c r="C4408" s="0" t="s">
        <v>589</v>
      </c>
      <c r="D4408" s="0" t="s">
        <v>592</v>
      </c>
      <c r="E4408" s="291" t="n">
        <v>22.69</v>
      </c>
    </row>
    <row r="4409" customFormat="false" ht="15" hidden="false" customHeight="false" outlineLevel="0" collapsed="false">
      <c r="A4409" s="0" t="n">
        <v>3587</v>
      </c>
      <c r="B4409" s="0" t="s">
        <v>5013</v>
      </c>
      <c r="C4409" s="0" t="s">
        <v>589</v>
      </c>
      <c r="D4409" s="0" t="s">
        <v>592</v>
      </c>
      <c r="E4409" s="291" t="n">
        <v>45.58</v>
      </c>
    </row>
    <row r="4410" customFormat="false" ht="15" hidden="false" customHeight="false" outlineLevel="0" collapsed="false">
      <c r="A4410" s="0" t="n">
        <v>3590</v>
      </c>
      <c r="B4410" s="0" t="s">
        <v>5014</v>
      </c>
      <c r="C4410" s="0" t="s">
        <v>589</v>
      </c>
      <c r="D4410" s="0" t="s">
        <v>592</v>
      </c>
      <c r="E4410" s="291" t="n">
        <v>270.57</v>
      </c>
    </row>
    <row r="4411" customFormat="false" ht="15" hidden="false" customHeight="false" outlineLevel="0" collapsed="false">
      <c r="A4411" s="0" t="n">
        <v>3589</v>
      </c>
      <c r="B4411" s="0" t="s">
        <v>5015</v>
      </c>
      <c r="C4411" s="0" t="s">
        <v>589</v>
      </c>
      <c r="D4411" s="0" t="s">
        <v>592</v>
      </c>
      <c r="E4411" s="291" t="n">
        <v>145.23</v>
      </c>
    </row>
    <row r="4412" customFormat="false" ht="15" hidden="false" customHeight="false" outlineLevel="0" collapsed="false">
      <c r="A4412" s="0" t="n">
        <v>3586</v>
      </c>
      <c r="B4412" s="0" t="s">
        <v>5016</v>
      </c>
      <c r="C4412" s="0" t="s">
        <v>589</v>
      </c>
      <c r="D4412" s="0" t="s">
        <v>592</v>
      </c>
      <c r="E4412" s="291" t="n">
        <v>29.71</v>
      </c>
    </row>
    <row r="4413" customFormat="false" ht="15" hidden="false" customHeight="false" outlineLevel="0" collapsed="false">
      <c r="A4413" s="0" t="n">
        <v>3592</v>
      </c>
      <c r="B4413" s="0" t="s">
        <v>5017</v>
      </c>
      <c r="C4413" s="0" t="s">
        <v>589</v>
      </c>
      <c r="D4413" s="0" t="s">
        <v>592</v>
      </c>
      <c r="E4413" s="291" t="n">
        <v>427.69</v>
      </c>
    </row>
    <row r="4414" customFormat="false" ht="15" hidden="false" customHeight="false" outlineLevel="0" collapsed="false">
      <c r="A4414" s="0" t="n">
        <v>3591</v>
      </c>
      <c r="B4414" s="0" t="s">
        <v>5018</v>
      </c>
      <c r="C4414" s="0" t="s">
        <v>589</v>
      </c>
      <c r="D4414" s="0" t="s">
        <v>592</v>
      </c>
      <c r="E4414" s="291" t="n">
        <v>685.6</v>
      </c>
    </row>
    <row r="4415" customFormat="false" ht="15" hidden="false" customHeight="false" outlineLevel="0" collapsed="false">
      <c r="A4415" s="0" t="n">
        <v>40396</v>
      </c>
      <c r="B4415" s="0" t="s">
        <v>5019</v>
      </c>
      <c r="C4415" s="0" t="s">
        <v>589</v>
      </c>
      <c r="D4415" s="0" t="s">
        <v>592</v>
      </c>
      <c r="E4415" s="291" t="n">
        <v>140.97</v>
      </c>
    </row>
    <row r="4416" customFormat="false" ht="15" hidden="false" customHeight="false" outlineLevel="0" collapsed="false">
      <c r="A4416" s="0" t="n">
        <v>40395</v>
      </c>
      <c r="B4416" s="0" t="s">
        <v>5020</v>
      </c>
      <c r="C4416" s="0" t="s">
        <v>589</v>
      </c>
      <c r="D4416" s="0" t="s">
        <v>592</v>
      </c>
      <c r="E4416" s="291" t="n">
        <v>108.19</v>
      </c>
    </row>
    <row r="4417" customFormat="false" ht="15" hidden="false" customHeight="false" outlineLevel="0" collapsed="false">
      <c r="A4417" s="0" t="n">
        <v>40392</v>
      </c>
      <c r="B4417" s="0" t="s">
        <v>5021</v>
      </c>
      <c r="C4417" s="0" t="s">
        <v>589</v>
      </c>
      <c r="D4417" s="0" t="s">
        <v>592</v>
      </c>
      <c r="E4417" s="291" t="n">
        <v>34.81</v>
      </c>
    </row>
    <row r="4418" customFormat="false" ht="15" hidden="false" customHeight="false" outlineLevel="0" collapsed="false">
      <c r="A4418" s="0" t="n">
        <v>40394</v>
      </c>
      <c r="B4418" s="0" t="s">
        <v>5022</v>
      </c>
      <c r="C4418" s="0" t="s">
        <v>589</v>
      </c>
      <c r="D4418" s="0" t="s">
        <v>592</v>
      </c>
      <c r="E4418" s="291" t="n">
        <v>70.44</v>
      </c>
    </row>
    <row r="4419" customFormat="false" ht="15" hidden="false" customHeight="false" outlineLevel="0" collapsed="false">
      <c r="A4419" s="0" t="n">
        <v>40398</v>
      </c>
      <c r="B4419" s="0" t="s">
        <v>5023</v>
      </c>
      <c r="C4419" s="0" t="s">
        <v>589</v>
      </c>
      <c r="D4419" s="0" t="s">
        <v>592</v>
      </c>
      <c r="E4419" s="291" t="n">
        <v>452.27</v>
      </c>
    </row>
    <row r="4420" customFormat="false" ht="15" hidden="false" customHeight="false" outlineLevel="0" collapsed="false">
      <c r="A4420" s="0" t="n">
        <v>40397</v>
      </c>
      <c r="B4420" s="0" t="s">
        <v>5024</v>
      </c>
      <c r="C4420" s="0" t="s">
        <v>589</v>
      </c>
      <c r="D4420" s="0" t="s">
        <v>592</v>
      </c>
      <c r="E4420" s="291" t="n">
        <v>231.61</v>
      </c>
    </row>
    <row r="4421" customFormat="false" ht="15" hidden="false" customHeight="false" outlineLevel="0" collapsed="false">
      <c r="A4421" s="0" t="n">
        <v>40393</v>
      </c>
      <c r="B4421" s="0" t="s">
        <v>5025</v>
      </c>
      <c r="C4421" s="0" t="s">
        <v>589</v>
      </c>
      <c r="D4421" s="0" t="s">
        <v>592</v>
      </c>
      <c r="E4421" s="291" t="n">
        <v>44.84</v>
      </c>
    </row>
    <row r="4422" customFormat="false" ht="15" hidden="false" customHeight="false" outlineLevel="0" collapsed="false">
      <c r="A4422" s="0" t="n">
        <v>40399</v>
      </c>
      <c r="B4422" s="0" t="s">
        <v>5026</v>
      </c>
      <c r="C4422" s="0" t="s">
        <v>589</v>
      </c>
      <c r="D4422" s="0" t="s">
        <v>592</v>
      </c>
      <c r="E4422" s="291" t="n">
        <v>739.91</v>
      </c>
    </row>
    <row r="4423" customFormat="false" ht="15" hidden="false" customHeight="false" outlineLevel="0" collapsed="false">
      <c r="A4423" s="0" t="n">
        <v>39322</v>
      </c>
      <c r="B4423" s="0" t="s">
        <v>5027</v>
      </c>
      <c r="C4423" s="0" t="s">
        <v>589</v>
      </c>
      <c r="D4423" s="0" t="s">
        <v>592</v>
      </c>
      <c r="E4423" s="291" t="n">
        <v>18.28</v>
      </c>
    </row>
    <row r="4424" customFormat="false" ht="15" hidden="false" customHeight="false" outlineLevel="0" collapsed="false">
      <c r="A4424" s="0" t="n">
        <v>39289</v>
      </c>
      <c r="B4424" s="0" t="s">
        <v>5028</v>
      </c>
      <c r="C4424" s="0" t="s">
        <v>589</v>
      </c>
      <c r="D4424" s="0" t="s">
        <v>592</v>
      </c>
      <c r="E4424" s="291" t="n">
        <v>21.9</v>
      </c>
    </row>
    <row r="4425" customFormat="false" ht="15" hidden="false" customHeight="false" outlineLevel="0" collapsed="false">
      <c r="A4425" s="0" t="n">
        <v>39290</v>
      </c>
      <c r="B4425" s="0" t="s">
        <v>5029</v>
      </c>
      <c r="C4425" s="0" t="s">
        <v>589</v>
      </c>
      <c r="D4425" s="0" t="s">
        <v>592</v>
      </c>
      <c r="E4425" s="291" t="n">
        <v>37.17</v>
      </c>
    </row>
    <row r="4426" customFormat="false" ht="15" hidden="false" customHeight="false" outlineLevel="0" collapsed="false">
      <c r="A4426" s="0" t="n">
        <v>39291</v>
      </c>
      <c r="B4426" s="0" t="s">
        <v>5030</v>
      </c>
      <c r="C4426" s="0" t="s">
        <v>589</v>
      </c>
      <c r="D4426" s="0" t="s">
        <v>592</v>
      </c>
      <c r="E4426" s="291" t="n">
        <v>55.65</v>
      </c>
    </row>
    <row r="4427" customFormat="false" ht="15" hidden="false" customHeight="false" outlineLevel="0" collapsed="false">
      <c r="A4427" s="0" t="n">
        <v>20174</v>
      </c>
      <c r="B4427" s="0" t="s">
        <v>5031</v>
      </c>
      <c r="C4427" s="0" t="s">
        <v>589</v>
      </c>
      <c r="D4427" s="0" t="s">
        <v>590</v>
      </c>
      <c r="E4427" s="291" t="n">
        <v>48.8</v>
      </c>
    </row>
    <row r="4428" customFormat="false" ht="15" hidden="false" customHeight="false" outlineLevel="0" collapsed="false">
      <c r="A4428" s="0" t="n">
        <v>41892</v>
      </c>
      <c r="B4428" s="0" t="s">
        <v>5032</v>
      </c>
      <c r="C4428" s="0" t="s">
        <v>589</v>
      </c>
      <c r="D4428" s="0" t="s">
        <v>592</v>
      </c>
      <c r="E4428" s="291" t="n">
        <v>141.36</v>
      </c>
    </row>
    <row r="4429" customFormat="false" ht="15" hidden="false" customHeight="false" outlineLevel="0" collapsed="false">
      <c r="A4429" s="0" t="n">
        <v>7048</v>
      </c>
      <c r="B4429" s="0" t="s">
        <v>5033</v>
      </c>
      <c r="C4429" s="0" t="s">
        <v>589</v>
      </c>
      <c r="D4429" s="0" t="s">
        <v>592</v>
      </c>
      <c r="E4429" s="291" t="n">
        <v>30.51</v>
      </c>
    </row>
    <row r="4430" customFormat="false" ht="15" hidden="false" customHeight="false" outlineLevel="0" collapsed="false">
      <c r="A4430" s="0" t="n">
        <v>7088</v>
      </c>
      <c r="B4430" s="0" t="s">
        <v>5034</v>
      </c>
      <c r="C4430" s="0" t="s">
        <v>589</v>
      </c>
      <c r="D4430" s="0" t="s">
        <v>592</v>
      </c>
      <c r="E4430" s="291" t="n">
        <v>66.72</v>
      </c>
    </row>
    <row r="4431" customFormat="false" ht="15" hidden="false" customHeight="false" outlineLevel="0" collapsed="false">
      <c r="A4431" s="0" t="n">
        <v>20179</v>
      </c>
      <c r="B4431" s="0" t="s">
        <v>5035</v>
      </c>
      <c r="C4431" s="0" t="s">
        <v>589</v>
      </c>
      <c r="D4431" s="0" t="s">
        <v>590</v>
      </c>
      <c r="E4431" s="291" t="n">
        <v>65.69</v>
      </c>
    </row>
    <row r="4432" customFormat="false" ht="15" hidden="false" customHeight="false" outlineLevel="0" collapsed="false">
      <c r="A4432" s="0" t="n">
        <v>20178</v>
      </c>
      <c r="B4432" s="0" t="s">
        <v>5036</v>
      </c>
      <c r="C4432" s="0" t="s">
        <v>589</v>
      </c>
      <c r="D4432" s="0" t="s">
        <v>590</v>
      </c>
      <c r="E4432" s="291" t="n">
        <v>58.05</v>
      </c>
    </row>
    <row r="4433" customFormat="false" ht="15" hidden="false" customHeight="false" outlineLevel="0" collapsed="false">
      <c r="A4433" s="0" t="n">
        <v>20180</v>
      </c>
      <c r="B4433" s="0" t="s">
        <v>5037</v>
      </c>
      <c r="C4433" s="0" t="s">
        <v>589</v>
      </c>
      <c r="D4433" s="0" t="s">
        <v>590</v>
      </c>
      <c r="E4433" s="291" t="n">
        <v>106.68</v>
      </c>
    </row>
    <row r="4434" customFormat="false" ht="15" hidden="false" customHeight="false" outlineLevel="0" collapsed="false">
      <c r="A4434" s="0" t="n">
        <v>20181</v>
      </c>
      <c r="B4434" s="0" t="s">
        <v>5038</v>
      </c>
      <c r="C4434" s="0" t="s">
        <v>589</v>
      </c>
      <c r="D4434" s="0" t="s">
        <v>590</v>
      </c>
      <c r="E4434" s="291" t="n">
        <v>158.25</v>
      </c>
    </row>
    <row r="4435" customFormat="false" ht="15" hidden="false" customHeight="false" outlineLevel="0" collapsed="false">
      <c r="A4435" s="0" t="n">
        <v>20177</v>
      </c>
      <c r="B4435" s="0" t="s">
        <v>5039</v>
      </c>
      <c r="C4435" s="0" t="s">
        <v>589</v>
      </c>
      <c r="D4435" s="0" t="s">
        <v>590</v>
      </c>
      <c r="E4435" s="291" t="n">
        <v>38.05</v>
      </c>
    </row>
    <row r="4436" customFormat="false" ht="15" hidden="false" customHeight="false" outlineLevel="0" collapsed="false">
      <c r="A4436" s="0" t="n">
        <v>7082</v>
      </c>
      <c r="B4436" s="0" t="s">
        <v>5040</v>
      </c>
      <c r="C4436" s="0" t="s">
        <v>589</v>
      </c>
      <c r="D4436" s="0" t="s">
        <v>592</v>
      </c>
      <c r="E4436" s="291" t="n">
        <v>76.7</v>
      </c>
    </row>
    <row r="4437" customFormat="false" ht="15" hidden="false" customHeight="false" outlineLevel="0" collapsed="false">
      <c r="A4437" s="0" t="n">
        <v>42707</v>
      </c>
      <c r="B4437" s="0" t="s">
        <v>5041</v>
      </c>
      <c r="C4437" s="0" t="s">
        <v>589</v>
      </c>
      <c r="D4437" s="0" t="s">
        <v>592</v>
      </c>
      <c r="E4437" s="291" t="n">
        <v>208.29</v>
      </c>
    </row>
    <row r="4438" customFormat="false" ht="15" hidden="false" customHeight="false" outlineLevel="0" collapsed="false">
      <c r="A4438" s="0" t="n">
        <v>7069</v>
      </c>
      <c r="B4438" s="0" t="s">
        <v>5042</v>
      </c>
      <c r="C4438" s="0" t="s">
        <v>589</v>
      </c>
      <c r="D4438" s="0" t="s">
        <v>592</v>
      </c>
      <c r="E4438" s="291" t="n">
        <v>170.22</v>
      </c>
    </row>
    <row r="4439" customFormat="false" ht="15" hidden="false" customHeight="false" outlineLevel="0" collapsed="false">
      <c r="A4439" s="0" t="n">
        <v>42708</v>
      </c>
      <c r="B4439" s="0" t="s">
        <v>5043</v>
      </c>
      <c r="C4439" s="0" t="s">
        <v>589</v>
      </c>
      <c r="D4439" s="0" t="s">
        <v>592</v>
      </c>
      <c r="E4439" s="291" t="n">
        <v>546.69</v>
      </c>
    </row>
    <row r="4440" customFormat="false" ht="15" hidden="false" customHeight="false" outlineLevel="0" collapsed="false">
      <c r="A4440" s="0" t="n">
        <v>7070</v>
      </c>
      <c r="B4440" s="0" t="s">
        <v>5044</v>
      </c>
      <c r="C4440" s="0" t="s">
        <v>589</v>
      </c>
      <c r="D4440" s="0" t="s">
        <v>592</v>
      </c>
      <c r="E4440" s="291" t="n">
        <v>243.75</v>
      </c>
    </row>
    <row r="4441" customFormat="false" ht="15" hidden="false" customHeight="false" outlineLevel="0" collapsed="false">
      <c r="A4441" s="0" t="n">
        <v>42709</v>
      </c>
      <c r="B4441" s="0" t="s">
        <v>5045</v>
      </c>
      <c r="C4441" s="0" t="s">
        <v>589</v>
      </c>
      <c r="D4441" s="0" t="s">
        <v>592</v>
      </c>
      <c r="E4441" s="291" t="n">
        <v>817.61</v>
      </c>
    </row>
    <row r="4442" customFormat="false" ht="15" hidden="false" customHeight="false" outlineLevel="0" collapsed="false">
      <c r="A4442" s="0" t="n">
        <v>42710</v>
      </c>
      <c r="B4442" s="0" t="s">
        <v>5046</v>
      </c>
      <c r="C4442" s="0" t="s">
        <v>589</v>
      </c>
      <c r="D4442" s="0" t="s">
        <v>592</v>
      </c>
      <c r="E4442" s="292" t="n">
        <v>2350.23</v>
      </c>
    </row>
    <row r="4443" customFormat="false" ht="15" hidden="false" customHeight="false" outlineLevel="0" collapsed="false">
      <c r="A4443" s="0" t="n">
        <v>42716</v>
      </c>
      <c r="B4443" s="0" t="s">
        <v>5047</v>
      </c>
      <c r="C4443" s="0" t="s">
        <v>589</v>
      </c>
      <c r="D4443" s="0" t="s">
        <v>592</v>
      </c>
      <c r="E4443" s="292" t="n">
        <v>2925.26</v>
      </c>
    </row>
    <row r="4444" customFormat="false" ht="15" hidden="false" customHeight="false" outlineLevel="0" collapsed="false">
      <c r="A4444" s="0" t="n">
        <v>20172</v>
      </c>
      <c r="B4444" s="0" t="s">
        <v>5048</v>
      </c>
      <c r="C4444" s="0" t="s">
        <v>589</v>
      </c>
      <c r="D4444" s="0" t="s">
        <v>592</v>
      </c>
      <c r="E4444" s="291" t="n">
        <v>56.25</v>
      </c>
    </row>
    <row r="4445" customFormat="false" ht="15" hidden="false" customHeight="false" outlineLevel="0" collapsed="false">
      <c r="A4445" s="0" t="n">
        <v>40945</v>
      </c>
      <c r="B4445" s="0" t="s">
        <v>5049</v>
      </c>
      <c r="C4445" s="0" t="s">
        <v>754</v>
      </c>
      <c r="D4445" s="0" t="s">
        <v>590</v>
      </c>
      <c r="E4445" s="291" t="n">
        <v>13.99</v>
      </c>
    </row>
    <row r="4446" customFormat="false" ht="15" hidden="false" customHeight="false" outlineLevel="0" collapsed="false">
      <c r="A4446" s="0" t="n">
        <v>40946</v>
      </c>
      <c r="B4446" s="0" t="s">
        <v>5050</v>
      </c>
      <c r="C4446" s="0" t="s">
        <v>756</v>
      </c>
      <c r="D4446" s="0" t="s">
        <v>590</v>
      </c>
      <c r="E4446" s="292" t="n">
        <v>2472.2</v>
      </c>
    </row>
    <row r="4447" customFormat="false" ht="15" hidden="false" customHeight="false" outlineLevel="0" collapsed="false">
      <c r="A4447" s="0" t="n">
        <v>7153</v>
      </c>
      <c r="B4447" s="0" t="s">
        <v>5051</v>
      </c>
      <c r="C4447" s="0" t="s">
        <v>754</v>
      </c>
      <c r="D4447" s="0" t="s">
        <v>590</v>
      </c>
      <c r="E4447" s="291" t="n">
        <v>22.73</v>
      </c>
    </row>
    <row r="4448" customFormat="false" ht="15" hidden="false" customHeight="false" outlineLevel="0" collapsed="false">
      <c r="A4448" s="0" t="n">
        <v>41089</v>
      </c>
      <c r="B4448" s="0" t="s">
        <v>5052</v>
      </c>
      <c r="C4448" s="0" t="s">
        <v>756</v>
      </c>
      <c r="D4448" s="0" t="s">
        <v>590</v>
      </c>
      <c r="E4448" s="292" t="n">
        <v>4011.9</v>
      </c>
    </row>
    <row r="4449" customFormat="false" ht="15" hidden="false" customHeight="false" outlineLevel="0" collapsed="false">
      <c r="A4449" s="0" t="n">
        <v>40943</v>
      </c>
      <c r="B4449" s="0" t="s">
        <v>5053</v>
      </c>
      <c r="C4449" s="0" t="s">
        <v>754</v>
      </c>
      <c r="D4449" s="0" t="s">
        <v>590</v>
      </c>
      <c r="E4449" s="291" t="n">
        <v>23.7</v>
      </c>
    </row>
    <row r="4450" customFormat="false" ht="15" hidden="false" customHeight="false" outlineLevel="0" collapsed="false">
      <c r="A4450" s="0" t="n">
        <v>40944</v>
      </c>
      <c r="B4450" s="0" t="s">
        <v>5054</v>
      </c>
      <c r="C4450" s="0" t="s">
        <v>756</v>
      </c>
      <c r="D4450" s="0" t="s">
        <v>590</v>
      </c>
      <c r="E4450" s="292" t="n">
        <v>4182.4</v>
      </c>
    </row>
    <row r="4451" customFormat="false" ht="15" hidden="false" customHeight="false" outlineLevel="0" collapsed="false">
      <c r="A4451" s="0" t="n">
        <v>6175</v>
      </c>
      <c r="B4451" s="0" t="s">
        <v>5055</v>
      </c>
      <c r="C4451" s="0" t="s">
        <v>754</v>
      </c>
      <c r="D4451" s="0" t="s">
        <v>590</v>
      </c>
      <c r="E4451" s="291" t="n">
        <v>24.83</v>
      </c>
    </row>
    <row r="4452" customFormat="false" ht="15" hidden="false" customHeight="false" outlineLevel="0" collapsed="false">
      <c r="A4452" s="0" t="n">
        <v>41092</v>
      </c>
      <c r="B4452" s="0" t="s">
        <v>5056</v>
      </c>
      <c r="C4452" s="0" t="s">
        <v>756</v>
      </c>
      <c r="D4452" s="0" t="s">
        <v>590</v>
      </c>
      <c r="E4452" s="292" t="n">
        <v>4382.81</v>
      </c>
    </row>
    <row r="4453" customFormat="false" ht="15" hidden="false" customHeight="false" outlineLevel="0" collapsed="false">
      <c r="A4453" s="0" t="n">
        <v>37712</v>
      </c>
      <c r="B4453" s="0" t="s">
        <v>5057</v>
      </c>
      <c r="C4453" s="0" t="s">
        <v>1019</v>
      </c>
      <c r="D4453" s="0" t="s">
        <v>590</v>
      </c>
      <c r="E4453" s="291" t="n">
        <v>83.7</v>
      </c>
    </row>
    <row r="4454" customFormat="false" ht="15" hidden="false" customHeight="false" outlineLevel="0" collapsed="false">
      <c r="A4454" s="0" t="n">
        <v>34547</v>
      </c>
      <c r="B4454" s="0" t="s">
        <v>5058</v>
      </c>
      <c r="C4454" s="0" t="s">
        <v>636</v>
      </c>
      <c r="D4454" s="0" t="s">
        <v>590</v>
      </c>
      <c r="E4454" s="291" t="n">
        <v>5.69</v>
      </c>
    </row>
    <row r="4455" customFormat="false" ht="15" hidden="false" customHeight="false" outlineLevel="0" collapsed="false">
      <c r="A4455" s="0" t="n">
        <v>34548</v>
      </c>
      <c r="B4455" s="0" t="s">
        <v>5059</v>
      </c>
      <c r="C4455" s="0" t="s">
        <v>636</v>
      </c>
      <c r="D4455" s="0" t="s">
        <v>590</v>
      </c>
      <c r="E4455" s="291" t="n">
        <v>9.33</v>
      </c>
    </row>
    <row r="4456" customFormat="false" ht="15" hidden="false" customHeight="false" outlineLevel="0" collapsed="false">
      <c r="A4456" s="0" t="n">
        <v>34558</v>
      </c>
      <c r="B4456" s="0" t="s">
        <v>5060</v>
      </c>
      <c r="C4456" s="0" t="s">
        <v>636</v>
      </c>
      <c r="D4456" s="0" t="s">
        <v>590</v>
      </c>
      <c r="E4456" s="291" t="n">
        <v>4.62</v>
      </c>
    </row>
    <row r="4457" customFormat="false" ht="15" hidden="false" customHeight="false" outlineLevel="0" collapsed="false">
      <c r="A4457" s="0" t="n">
        <v>34550</v>
      </c>
      <c r="B4457" s="0" t="s">
        <v>5061</v>
      </c>
      <c r="C4457" s="0" t="s">
        <v>636</v>
      </c>
      <c r="D4457" s="0" t="s">
        <v>590</v>
      </c>
      <c r="E4457" s="291" t="n">
        <v>2.46</v>
      </c>
    </row>
    <row r="4458" customFormat="false" ht="15" hidden="false" customHeight="false" outlineLevel="0" collapsed="false">
      <c r="A4458" s="0" t="n">
        <v>34557</v>
      </c>
      <c r="B4458" s="0" t="s">
        <v>5062</v>
      </c>
      <c r="C4458" s="0" t="s">
        <v>636</v>
      </c>
      <c r="D4458" s="0" t="s">
        <v>590</v>
      </c>
      <c r="E4458" s="291" t="n">
        <v>3.6</v>
      </c>
    </row>
    <row r="4459" customFormat="false" ht="15" hidden="false" customHeight="false" outlineLevel="0" collapsed="false">
      <c r="A4459" s="0" t="n">
        <v>37411</v>
      </c>
      <c r="B4459" s="0" t="s">
        <v>5063</v>
      </c>
      <c r="C4459" s="0" t="s">
        <v>1019</v>
      </c>
      <c r="D4459" s="0" t="s">
        <v>590</v>
      </c>
      <c r="E4459" s="291" t="n">
        <v>26.33</v>
      </c>
    </row>
    <row r="4460" customFormat="false" ht="15" hidden="false" customHeight="false" outlineLevel="0" collapsed="false">
      <c r="A4460" s="0" t="n">
        <v>39508</v>
      </c>
      <c r="B4460" s="0" t="s">
        <v>5064</v>
      </c>
      <c r="C4460" s="0" t="s">
        <v>1019</v>
      </c>
      <c r="D4460" s="0" t="s">
        <v>590</v>
      </c>
      <c r="E4460" s="291" t="n">
        <v>14.79</v>
      </c>
    </row>
    <row r="4461" customFormat="false" ht="15" hidden="false" customHeight="false" outlineLevel="0" collapsed="false">
      <c r="A4461" s="0" t="n">
        <v>39507</v>
      </c>
      <c r="B4461" s="0" t="s">
        <v>5065</v>
      </c>
      <c r="C4461" s="0" t="s">
        <v>1019</v>
      </c>
      <c r="D4461" s="0" t="s">
        <v>590</v>
      </c>
      <c r="E4461" s="291" t="n">
        <v>22.07</v>
      </c>
    </row>
    <row r="4462" customFormat="false" ht="15" hidden="false" customHeight="false" outlineLevel="0" collapsed="false">
      <c r="A4462" s="0" t="n">
        <v>7155</v>
      </c>
      <c r="B4462" s="0" t="s">
        <v>5066</v>
      </c>
      <c r="C4462" s="0" t="s">
        <v>1019</v>
      </c>
      <c r="D4462" s="0" t="s">
        <v>590</v>
      </c>
      <c r="E4462" s="291" t="n">
        <v>28.33</v>
      </c>
    </row>
    <row r="4463" customFormat="false" ht="15" hidden="false" customHeight="false" outlineLevel="0" collapsed="false">
      <c r="A4463" s="0" t="n">
        <v>42406</v>
      </c>
      <c r="B4463" s="0" t="s">
        <v>5067</v>
      </c>
      <c r="C4463" s="0" t="s">
        <v>1019</v>
      </c>
      <c r="D4463" s="0" t="s">
        <v>590</v>
      </c>
      <c r="E4463" s="291" t="n">
        <v>32.48</v>
      </c>
    </row>
    <row r="4464" customFormat="false" ht="15" hidden="false" customHeight="false" outlineLevel="0" collapsed="false">
      <c r="A4464" s="0" t="n">
        <v>7156</v>
      </c>
      <c r="B4464" s="0" t="s">
        <v>5068</v>
      </c>
      <c r="C4464" s="0" t="s">
        <v>1019</v>
      </c>
      <c r="D4464" s="0" t="s">
        <v>597</v>
      </c>
      <c r="E4464" s="291" t="n">
        <v>40.64</v>
      </c>
    </row>
    <row r="4465" customFormat="false" ht="15" hidden="false" customHeight="false" outlineLevel="0" collapsed="false">
      <c r="A4465" s="0" t="n">
        <v>43127</v>
      </c>
      <c r="B4465" s="0" t="s">
        <v>5069</v>
      </c>
      <c r="C4465" s="0" t="s">
        <v>1019</v>
      </c>
      <c r="D4465" s="0" t="s">
        <v>590</v>
      </c>
      <c r="E4465" s="291" t="n">
        <v>58.16</v>
      </c>
    </row>
    <row r="4466" customFormat="false" ht="15" hidden="false" customHeight="false" outlineLevel="0" collapsed="false">
      <c r="A4466" s="0" t="n">
        <v>10917</v>
      </c>
      <c r="B4466" s="0" t="s">
        <v>5070</v>
      </c>
      <c r="C4466" s="0" t="s">
        <v>1019</v>
      </c>
      <c r="D4466" s="0" t="s">
        <v>590</v>
      </c>
      <c r="E4466" s="291" t="n">
        <v>12.27</v>
      </c>
    </row>
    <row r="4467" customFormat="false" ht="15" hidden="false" customHeight="false" outlineLevel="0" collapsed="false">
      <c r="A4467" s="0" t="n">
        <v>21141</v>
      </c>
      <c r="B4467" s="0" t="s">
        <v>5071</v>
      </c>
      <c r="C4467" s="0" t="s">
        <v>1019</v>
      </c>
      <c r="D4467" s="0" t="s">
        <v>590</v>
      </c>
      <c r="E4467" s="291" t="n">
        <v>19</v>
      </c>
    </row>
    <row r="4468" customFormat="false" ht="15" hidden="false" customHeight="false" outlineLevel="0" collapsed="false">
      <c r="A4468" s="0" t="n">
        <v>39509</v>
      </c>
      <c r="B4468" s="0" t="s">
        <v>5072</v>
      </c>
      <c r="C4468" s="0" t="s">
        <v>1019</v>
      </c>
      <c r="D4468" s="0" t="s">
        <v>590</v>
      </c>
      <c r="E4468" s="291" t="n">
        <v>18.28</v>
      </c>
    </row>
    <row r="4469" customFormat="false" ht="15" hidden="false" customHeight="false" outlineLevel="0" collapsed="false">
      <c r="A4469" s="0" t="n">
        <v>44529</v>
      </c>
      <c r="B4469" s="0" t="s">
        <v>5073</v>
      </c>
      <c r="C4469" s="0" t="s">
        <v>1019</v>
      </c>
      <c r="D4469" s="0" t="s">
        <v>590</v>
      </c>
      <c r="E4469" s="291" t="n">
        <v>19.75</v>
      </c>
    </row>
    <row r="4470" customFormat="false" ht="15" hidden="false" customHeight="false" outlineLevel="0" collapsed="false">
      <c r="A4470" s="0" t="n">
        <v>7167</v>
      </c>
      <c r="B4470" s="0" t="s">
        <v>5074</v>
      </c>
      <c r="C4470" s="0" t="s">
        <v>1019</v>
      </c>
      <c r="D4470" s="0" t="s">
        <v>590</v>
      </c>
      <c r="E4470" s="291" t="n">
        <v>27.21</v>
      </c>
    </row>
    <row r="4471" customFormat="false" ht="15" hidden="false" customHeight="false" outlineLevel="0" collapsed="false">
      <c r="A4471" s="0" t="n">
        <v>10928</v>
      </c>
      <c r="B4471" s="0" t="s">
        <v>5075</v>
      </c>
      <c r="C4471" s="0" t="s">
        <v>1019</v>
      </c>
      <c r="D4471" s="0" t="s">
        <v>590</v>
      </c>
      <c r="E4471" s="291" t="n">
        <v>15.64</v>
      </c>
    </row>
    <row r="4472" customFormat="false" ht="15" hidden="false" customHeight="false" outlineLevel="0" collapsed="false">
      <c r="A4472" s="0" t="n">
        <v>10933</v>
      </c>
      <c r="B4472" s="0" t="s">
        <v>5076</v>
      </c>
      <c r="C4472" s="0" t="s">
        <v>1019</v>
      </c>
      <c r="D4472" s="0" t="s">
        <v>590</v>
      </c>
      <c r="E4472" s="291" t="n">
        <v>23.58</v>
      </c>
    </row>
    <row r="4473" customFormat="false" ht="15" hidden="false" customHeight="false" outlineLevel="0" collapsed="false">
      <c r="A4473" s="0" t="n">
        <v>7158</v>
      </c>
      <c r="B4473" s="0" t="s">
        <v>5077</v>
      </c>
      <c r="C4473" s="0" t="s">
        <v>1019</v>
      </c>
      <c r="D4473" s="0" t="s">
        <v>597</v>
      </c>
      <c r="E4473" s="291" t="n">
        <v>40</v>
      </c>
    </row>
    <row r="4474" customFormat="false" ht="15" hidden="false" customHeight="false" outlineLevel="0" collapsed="false">
      <c r="A4474" s="0" t="n">
        <v>10927</v>
      </c>
      <c r="B4474" s="0" t="s">
        <v>5078</v>
      </c>
      <c r="C4474" s="0" t="s">
        <v>1019</v>
      </c>
      <c r="D4474" s="0" t="s">
        <v>590</v>
      </c>
      <c r="E4474" s="291" t="n">
        <v>25.58</v>
      </c>
    </row>
    <row r="4475" customFormat="false" ht="15" hidden="false" customHeight="false" outlineLevel="0" collapsed="false">
      <c r="A4475" s="0" t="n">
        <v>7162</v>
      </c>
      <c r="B4475" s="0" t="s">
        <v>5079</v>
      </c>
      <c r="C4475" s="0" t="s">
        <v>1019</v>
      </c>
      <c r="D4475" s="0" t="s">
        <v>590</v>
      </c>
      <c r="E4475" s="291" t="n">
        <v>62.59</v>
      </c>
    </row>
    <row r="4476" customFormat="false" ht="15" hidden="false" customHeight="false" outlineLevel="0" collapsed="false">
      <c r="A4476" s="0" t="n">
        <v>10932</v>
      </c>
      <c r="B4476" s="0" t="s">
        <v>5080</v>
      </c>
      <c r="C4476" s="0" t="s">
        <v>1019</v>
      </c>
      <c r="D4476" s="0" t="s">
        <v>590</v>
      </c>
      <c r="E4476" s="291" t="n">
        <v>108.87</v>
      </c>
    </row>
    <row r="4477" customFormat="false" ht="15" hidden="false" customHeight="false" outlineLevel="0" collapsed="false">
      <c r="A4477" s="0" t="n">
        <v>10937</v>
      </c>
      <c r="B4477" s="0" t="s">
        <v>5081</v>
      </c>
      <c r="C4477" s="0" t="s">
        <v>1019</v>
      </c>
      <c r="D4477" s="0" t="s">
        <v>590</v>
      </c>
      <c r="E4477" s="291" t="n">
        <v>27.98</v>
      </c>
    </row>
    <row r="4478" customFormat="false" ht="15" hidden="false" customHeight="false" outlineLevel="0" collapsed="false">
      <c r="A4478" s="0" t="n">
        <v>10935</v>
      </c>
      <c r="B4478" s="0" t="s">
        <v>5082</v>
      </c>
      <c r="C4478" s="0" t="s">
        <v>1019</v>
      </c>
      <c r="D4478" s="0" t="s">
        <v>590</v>
      </c>
      <c r="E4478" s="291" t="n">
        <v>48.53</v>
      </c>
    </row>
    <row r="4479" customFormat="false" ht="15" hidden="false" customHeight="false" outlineLevel="0" collapsed="false">
      <c r="A4479" s="0" t="n">
        <v>10931</v>
      </c>
      <c r="B4479" s="0" t="s">
        <v>5083</v>
      </c>
      <c r="C4479" s="0" t="s">
        <v>1019</v>
      </c>
      <c r="D4479" s="0" t="s">
        <v>590</v>
      </c>
      <c r="E4479" s="291" t="n">
        <v>13.65</v>
      </c>
    </row>
    <row r="4480" customFormat="false" ht="15" hidden="false" customHeight="false" outlineLevel="0" collapsed="false">
      <c r="A4480" s="0" t="n">
        <v>7164</v>
      </c>
      <c r="B4480" s="0" t="s">
        <v>5084</v>
      </c>
      <c r="C4480" s="0" t="s">
        <v>1019</v>
      </c>
      <c r="D4480" s="0" t="s">
        <v>590</v>
      </c>
      <c r="E4480" s="291" t="n">
        <v>45.18</v>
      </c>
    </row>
    <row r="4481" customFormat="false" ht="15" hidden="false" customHeight="false" outlineLevel="0" collapsed="false">
      <c r="A4481" s="0" t="n">
        <v>36887</v>
      </c>
      <c r="B4481" s="0" t="s">
        <v>5085</v>
      </c>
      <c r="C4481" s="0" t="s">
        <v>1019</v>
      </c>
      <c r="D4481" s="0" t="s">
        <v>590</v>
      </c>
      <c r="E4481" s="291" t="n">
        <v>14.49</v>
      </c>
    </row>
    <row r="4482" customFormat="false" ht="15" hidden="false" customHeight="false" outlineLevel="0" collapsed="false">
      <c r="A4482" s="0" t="n">
        <v>34630</v>
      </c>
      <c r="B4482" s="0" t="s">
        <v>5086</v>
      </c>
      <c r="C4482" s="0" t="s">
        <v>589</v>
      </c>
      <c r="D4482" s="0" t="s">
        <v>590</v>
      </c>
      <c r="E4482" s="292" t="n">
        <v>1360.36</v>
      </c>
    </row>
    <row r="4483" customFormat="false" ht="15" hidden="false" customHeight="false" outlineLevel="0" collapsed="false">
      <c r="A4483" s="0" t="n">
        <v>7161</v>
      </c>
      <c r="B4483" s="0" t="s">
        <v>5087</v>
      </c>
      <c r="C4483" s="0" t="s">
        <v>1019</v>
      </c>
      <c r="D4483" s="0" t="s">
        <v>590</v>
      </c>
      <c r="E4483" s="291" t="n">
        <v>5.62</v>
      </c>
    </row>
    <row r="4484" customFormat="false" ht="15" hidden="false" customHeight="false" outlineLevel="0" collapsed="false">
      <c r="A4484" s="0" t="n">
        <v>7170</v>
      </c>
      <c r="B4484" s="0" t="s">
        <v>5088</v>
      </c>
      <c r="C4484" s="0" t="s">
        <v>1019</v>
      </c>
      <c r="D4484" s="0" t="s">
        <v>590</v>
      </c>
      <c r="E4484" s="291" t="n">
        <v>3.5</v>
      </c>
    </row>
    <row r="4485" customFormat="false" ht="15" hidden="false" customHeight="false" outlineLevel="0" collapsed="false">
      <c r="A4485" s="0" t="n">
        <v>37524</v>
      </c>
      <c r="B4485" s="0" t="s">
        <v>5089</v>
      </c>
      <c r="C4485" s="0" t="s">
        <v>636</v>
      </c>
      <c r="D4485" s="0" t="s">
        <v>597</v>
      </c>
      <c r="E4485" s="291" t="n">
        <v>3.2</v>
      </c>
    </row>
    <row r="4486" customFormat="false" ht="15" hidden="false" customHeight="false" outlineLevel="0" collapsed="false">
      <c r="A4486" s="0" t="n">
        <v>37525</v>
      </c>
      <c r="B4486" s="0" t="s">
        <v>5090</v>
      </c>
      <c r="C4486" s="0" t="s">
        <v>636</v>
      </c>
      <c r="D4486" s="0" t="s">
        <v>590</v>
      </c>
      <c r="E4486" s="291" t="n">
        <v>4.38</v>
      </c>
    </row>
    <row r="4487" customFormat="false" ht="15" hidden="false" customHeight="false" outlineLevel="0" collapsed="false">
      <c r="A4487" s="0" t="n">
        <v>36789</v>
      </c>
      <c r="B4487" s="0" t="s">
        <v>5091</v>
      </c>
      <c r="C4487" s="0" t="s">
        <v>589</v>
      </c>
      <c r="D4487" s="0" t="s">
        <v>590</v>
      </c>
      <c r="E4487" s="291" t="n">
        <v>2.47</v>
      </c>
    </row>
    <row r="4488" customFormat="false" ht="15" hidden="false" customHeight="false" outlineLevel="0" collapsed="false">
      <c r="A4488" s="0" t="n">
        <v>7173</v>
      </c>
      <c r="B4488" s="0" t="s">
        <v>5092</v>
      </c>
      <c r="C4488" s="0" t="s">
        <v>4068</v>
      </c>
      <c r="D4488" s="0" t="s">
        <v>597</v>
      </c>
      <c r="E4488" s="292" t="n">
        <v>1600</v>
      </c>
    </row>
    <row r="4489" customFormat="false" ht="15" hidden="false" customHeight="false" outlineLevel="0" collapsed="false">
      <c r="A4489" s="0" t="n">
        <v>7175</v>
      </c>
      <c r="B4489" s="0" t="s">
        <v>5093</v>
      </c>
      <c r="C4489" s="0" t="s">
        <v>589</v>
      </c>
      <c r="D4489" s="0" t="s">
        <v>590</v>
      </c>
      <c r="E4489" s="291" t="n">
        <v>1.81</v>
      </c>
    </row>
    <row r="4490" customFormat="false" ht="15" hidden="false" customHeight="false" outlineLevel="0" collapsed="false">
      <c r="A4490" s="0" t="n">
        <v>40741</v>
      </c>
      <c r="B4490" s="0" t="s">
        <v>5094</v>
      </c>
      <c r="C4490" s="0" t="s">
        <v>589</v>
      </c>
      <c r="D4490" s="0" t="s">
        <v>590</v>
      </c>
      <c r="E4490" s="291" t="n">
        <v>3</v>
      </c>
    </row>
    <row r="4491" customFormat="false" ht="15" hidden="false" customHeight="false" outlineLevel="0" collapsed="false">
      <c r="A4491" s="0" t="n">
        <v>7184</v>
      </c>
      <c r="B4491" s="0" t="s">
        <v>5095</v>
      </c>
      <c r="C4491" s="0" t="s">
        <v>1019</v>
      </c>
      <c r="D4491" s="0" t="s">
        <v>592</v>
      </c>
      <c r="E4491" s="291" t="n">
        <v>45.08</v>
      </c>
    </row>
    <row r="4492" customFormat="false" ht="15" hidden="false" customHeight="false" outlineLevel="0" collapsed="false">
      <c r="A4492" s="0" t="n">
        <v>34458</v>
      </c>
      <c r="B4492" s="0" t="s">
        <v>5096</v>
      </c>
      <c r="C4492" s="0" t="s">
        <v>589</v>
      </c>
      <c r="D4492" s="0" t="s">
        <v>590</v>
      </c>
      <c r="E4492" s="291" t="n">
        <v>225.44</v>
      </c>
    </row>
    <row r="4493" customFormat="false" ht="15" hidden="false" customHeight="false" outlineLevel="0" collapsed="false">
      <c r="A4493" s="0" t="n">
        <v>34464</v>
      </c>
      <c r="B4493" s="0" t="s">
        <v>5097</v>
      </c>
      <c r="C4493" s="0" t="s">
        <v>589</v>
      </c>
      <c r="D4493" s="0" t="s">
        <v>590</v>
      </c>
      <c r="E4493" s="291" t="n">
        <v>335.58</v>
      </c>
    </row>
    <row r="4494" customFormat="false" ht="15" hidden="false" customHeight="false" outlineLevel="0" collapsed="false">
      <c r="A4494" s="0" t="n">
        <v>34468</v>
      </c>
      <c r="B4494" s="0" t="s">
        <v>5098</v>
      </c>
      <c r="C4494" s="0" t="s">
        <v>589</v>
      </c>
      <c r="D4494" s="0" t="s">
        <v>590</v>
      </c>
      <c r="E4494" s="291" t="n">
        <v>423.07</v>
      </c>
    </row>
    <row r="4495" customFormat="false" ht="15" hidden="false" customHeight="false" outlineLevel="0" collapsed="false">
      <c r="A4495" s="0" t="n">
        <v>34473</v>
      </c>
      <c r="B4495" s="0" t="s">
        <v>5099</v>
      </c>
      <c r="C4495" s="0" t="s">
        <v>589</v>
      </c>
      <c r="D4495" s="0" t="s">
        <v>590</v>
      </c>
      <c r="E4495" s="291" t="n">
        <v>256.65</v>
      </c>
    </row>
    <row r="4496" customFormat="false" ht="15" hidden="false" customHeight="false" outlineLevel="0" collapsed="false">
      <c r="A4496" s="0" t="n">
        <v>34480</v>
      </c>
      <c r="B4496" s="0" t="s">
        <v>5100</v>
      </c>
      <c r="C4496" s="0" t="s">
        <v>589</v>
      </c>
      <c r="D4496" s="0" t="s">
        <v>590</v>
      </c>
      <c r="E4496" s="291" t="n">
        <v>474.29</v>
      </c>
    </row>
    <row r="4497" customFormat="false" ht="15" hidden="false" customHeight="false" outlineLevel="0" collapsed="false">
      <c r="A4497" s="0" t="n">
        <v>34486</v>
      </c>
      <c r="B4497" s="0" t="s">
        <v>5101</v>
      </c>
      <c r="C4497" s="0" t="s">
        <v>589</v>
      </c>
      <c r="D4497" s="0" t="s">
        <v>590</v>
      </c>
      <c r="E4497" s="291" t="n">
        <v>561.54</v>
      </c>
    </row>
    <row r="4498" customFormat="false" ht="15" hidden="false" customHeight="false" outlineLevel="0" collapsed="false">
      <c r="A4498" s="0" t="n">
        <v>7190</v>
      </c>
      <c r="B4498" s="0" t="s">
        <v>5102</v>
      </c>
      <c r="C4498" s="0" t="s">
        <v>589</v>
      </c>
      <c r="D4498" s="0" t="s">
        <v>590</v>
      </c>
      <c r="E4498" s="291" t="n">
        <v>18.75</v>
      </c>
    </row>
    <row r="4499" customFormat="false" ht="15" hidden="false" customHeight="false" outlineLevel="0" collapsed="false">
      <c r="A4499" s="0" t="n">
        <v>34417</v>
      </c>
      <c r="B4499" s="0" t="s">
        <v>5103</v>
      </c>
      <c r="C4499" s="0" t="s">
        <v>589</v>
      </c>
      <c r="D4499" s="0" t="s">
        <v>590</v>
      </c>
      <c r="E4499" s="291" t="n">
        <v>30</v>
      </c>
    </row>
    <row r="4500" customFormat="false" ht="15" hidden="false" customHeight="false" outlineLevel="0" collapsed="false">
      <c r="A4500" s="0" t="n">
        <v>7213</v>
      </c>
      <c r="B4500" s="0" t="s">
        <v>5104</v>
      </c>
      <c r="C4500" s="0" t="s">
        <v>1019</v>
      </c>
      <c r="D4500" s="0" t="s">
        <v>590</v>
      </c>
      <c r="E4500" s="291" t="n">
        <v>27.51</v>
      </c>
    </row>
    <row r="4501" customFormat="false" ht="15" hidden="false" customHeight="false" outlineLevel="0" collapsed="false">
      <c r="A4501" s="0" t="n">
        <v>7195</v>
      </c>
      <c r="B4501" s="0" t="s">
        <v>5105</v>
      </c>
      <c r="C4501" s="0" t="s">
        <v>589</v>
      </c>
      <c r="D4501" s="0" t="s">
        <v>590</v>
      </c>
      <c r="E4501" s="291" t="n">
        <v>80.78</v>
      </c>
    </row>
    <row r="4502" customFormat="false" ht="15" hidden="false" customHeight="false" outlineLevel="0" collapsed="false">
      <c r="A4502" s="0" t="n">
        <v>7186</v>
      </c>
      <c r="B4502" s="0" t="s">
        <v>5106</v>
      </c>
      <c r="C4502" s="0" t="s">
        <v>589</v>
      </c>
      <c r="D4502" s="0" t="s">
        <v>597</v>
      </c>
      <c r="E4502" s="291" t="n">
        <v>88</v>
      </c>
    </row>
    <row r="4503" customFormat="false" ht="15" hidden="false" customHeight="false" outlineLevel="0" collapsed="false">
      <c r="A4503" s="0" t="n">
        <v>7194</v>
      </c>
      <c r="B4503" s="0" t="s">
        <v>5107</v>
      </c>
      <c r="C4503" s="0" t="s">
        <v>1019</v>
      </c>
      <c r="D4503" s="0" t="s">
        <v>590</v>
      </c>
      <c r="E4503" s="291" t="n">
        <v>40.57</v>
      </c>
    </row>
    <row r="4504" customFormat="false" ht="15" hidden="false" customHeight="false" outlineLevel="0" collapsed="false">
      <c r="A4504" s="0" t="n">
        <v>7197</v>
      </c>
      <c r="B4504" s="0" t="s">
        <v>5108</v>
      </c>
      <c r="C4504" s="0" t="s">
        <v>589</v>
      </c>
      <c r="D4504" s="0" t="s">
        <v>590</v>
      </c>
      <c r="E4504" s="291" t="n">
        <v>171.25</v>
      </c>
    </row>
    <row r="4505" customFormat="false" ht="15" hidden="false" customHeight="false" outlineLevel="0" collapsed="false">
      <c r="A4505" s="0" t="n">
        <v>7192</v>
      </c>
      <c r="B4505" s="0" t="s">
        <v>5109</v>
      </c>
      <c r="C4505" s="0" t="s">
        <v>589</v>
      </c>
      <c r="D4505" s="0" t="s">
        <v>590</v>
      </c>
      <c r="E4505" s="291" t="n">
        <v>153.42</v>
      </c>
    </row>
    <row r="4506" customFormat="false" ht="15" hidden="false" customHeight="false" outlineLevel="0" collapsed="false">
      <c r="A4506" s="0" t="n">
        <v>7193</v>
      </c>
      <c r="B4506" s="0" t="s">
        <v>5110</v>
      </c>
      <c r="C4506" s="0" t="s">
        <v>589</v>
      </c>
      <c r="D4506" s="0" t="s">
        <v>590</v>
      </c>
      <c r="E4506" s="291" t="n">
        <v>172.73</v>
      </c>
    </row>
    <row r="4507" customFormat="false" ht="15" hidden="false" customHeight="false" outlineLevel="0" collapsed="false">
      <c r="A4507" s="0" t="n">
        <v>7189</v>
      </c>
      <c r="B4507" s="0" t="s">
        <v>5111</v>
      </c>
      <c r="C4507" s="0" t="s">
        <v>589</v>
      </c>
      <c r="D4507" s="0" t="s">
        <v>590</v>
      </c>
      <c r="E4507" s="291" t="n">
        <v>200.73</v>
      </c>
    </row>
    <row r="4508" customFormat="false" ht="15" hidden="false" customHeight="false" outlineLevel="0" collapsed="false">
      <c r="A4508" s="0" t="n">
        <v>34402</v>
      </c>
      <c r="B4508" s="0" t="s">
        <v>5112</v>
      </c>
      <c r="C4508" s="0" t="s">
        <v>589</v>
      </c>
      <c r="D4508" s="0" t="s">
        <v>590</v>
      </c>
      <c r="E4508" s="291" t="n">
        <v>283.4</v>
      </c>
    </row>
    <row r="4509" customFormat="false" ht="15" hidden="false" customHeight="false" outlineLevel="0" collapsed="false">
      <c r="A4509" s="0" t="n">
        <v>7245</v>
      </c>
      <c r="B4509" s="0" t="s">
        <v>5113</v>
      </c>
      <c r="C4509" s="0" t="s">
        <v>589</v>
      </c>
      <c r="D4509" s="0" t="s">
        <v>590</v>
      </c>
      <c r="E4509" s="291" t="n">
        <v>54.95</v>
      </c>
    </row>
    <row r="4510" customFormat="false" ht="15" hidden="false" customHeight="false" outlineLevel="0" collapsed="false">
      <c r="A4510" s="0" t="n">
        <v>34425</v>
      </c>
      <c r="B4510" s="0" t="s">
        <v>5114</v>
      </c>
      <c r="C4510" s="0" t="s">
        <v>589</v>
      </c>
      <c r="D4510" s="0" t="s">
        <v>590</v>
      </c>
      <c r="E4510" s="291" t="n">
        <v>182.05</v>
      </c>
    </row>
    <row r="4511" customFormat="false" ht="15" hidden="false" customHeight="false" outlineLevel="0" collapsed="false">
      <c r="A4511" s="0" t="n">
        <v>7223</v>
      </c>
      <c r="B4511" s="0" t="s">
        <v>5115</v>
      </c>
      <c r="C4511" s="0" t="s">
        <v>589</v>
      </c>
      <c r="D4511" s="0" t="s">
        <v>590</v>
      </c>
      <c r="E4511" s="291" t="n">
        <v>202.88</v>
      </c>
    </row>
    <row r="4512" customFormat="false" ht="15" hidden="false" customHeight="false" outlineLevel="0" collapsed="false">
      <c r="A4512" s="0" t="n">
        <v>7234</v>
      </c>
      <c r="B4512" s="0" t="s">
        <v>5116</v>
      </c>
      <c r="C4512" s="0" t="s">
        <v>589</v>
      </c>
      <c r="D4512" s="0" t="s">
        <v>590</v>
      </c>
      <c r="E4512" s="291" t="n">
        <v>306.14</v>
      </c>
    </row>
    <row r="4513" customFormat="false" ht="15" hidden="false" customHeight="false" outlineLevel="0" collapsed="false">
      <c r="A4513" s="0" t="n">
        <v>7224</v>
      </c>
      <c r="B4513" s="0" t="s">
        <v>5117</v>
      </c>
      <c r="C4513" s="0" t="s">
        <v>589</v>
      </c>
      <c r="D4513" s="0" t="s">
        <v>590</v>
      </c>
      <c r="E4513" s="291" t="n">
        <v>372.96</v>
      </c>
    </row>
    <row r="4514" customFormat="false" ht="15" hidden="false" customHeight="false" outlineLevel="0" collapsed="false">
      <c r="A4514" s="0" t="n">
        <v>7225</v>
      </c>
      <c r="B4514" s="0" t="s">
        <v>5118</v>
      </c>
      <c r="C4514" s="0" t="s">
        <v>589</v>
      </c>
      <c r="D4514" s="0" t="s">
        <v>590</v>
      </c>
      <c r="E4514" s="291" t="n">
        <v>399.91</v>
      </c>
    </row>
    <row r="4515" customFormat="false" ht="15" hidden="false" customHeight="false" outlineLevel="0" collapsed="false">
      <c r="A4515" s="0" t="n">
        <v>7226</v>
      </c>
      <c r="B4515" s="0" t="s">
        <v>5119</v>
      </c>
      <c r="C4515" s="0" t="s">
        <v>589</v>
      </c>
      <c r="D4515" s="0" t="s">
        <v>590</v>
      </c>
      <c r="E4515" s="291" t="n">
        <v>426.76</v>
      </c>
    </row>
    <row r="4516" customFormat="false" ht="15" hidden="false" customHeight="false" outlineLevel="0" collapsed="false">
      <c r="A4516" s="0" t="n">
        <v>7227</v>
      </c>
      <c r="B4516" s="0" t="s">
        <v>5120</v>
      </c>
      <c r="C4516" s="0" t="s">
        <v>589</v>
      </c>
      <c r="D4516" s="0" t="s">
        <v>590</v>
      </c>
      <c r="E4516" s="291" t="n">
        <v>485.77</v>
      </c>
    </row>
    <row r="4517" customFormat="false" ht="15" hidden="false" customHeight="false" outlineLevel="0" collapsed="false">
      <c r="A4517" s="0" t="n">
        <v>7212</v>
      </c>
      <c r="B4517" s="0" t="s">
        <v>5121</v>
      </c>
      <c r="C4517" s="0" t="s">
        <v>589</v>
      </c>
      <c r="D4517" s="0" t="s">
        <v>590</v>
      </c>
      <c r="E4517" s="291" t="n">
        <v>533.74</v>
      </c>
    </row>
    <row r="4518" customFormat="false" ht="15" hidden="false" customHeight="false" outlineLevel="0" collapsed="false">
      <c r="A4518" s="0" t="n">
        <v>7229</v>
      </c>
      <c r="B4518" s="0" t="s">
        <v>5122</v>
      </c>
      <c r="C4518" s="0" t="s">
        <v>589</v>
      </c>
      <c r="D4518" s="0" t="s">
        <v>590</v>
      </c>
      <c r="E4518" s="291" t="n">
        <v>338.32</v>
      </c>
    </row>
    <row r="4519" customFormat="false" ht="15" hidden="false" customHeight="false" outlineLevel="0" collapsed="false">
      <c r="A4519" s="0" t="n">
        <v>7230</v>
      </c>
      <c r="B4519" s="0" t="s">
        <v>5123</v>
      </c>
      <c r="C4519" s="0" t="s">
        <v>589</v>
      </c>
      <c r="D4519" s="0" t="s">
        <v>590</v>
      </c>
      <c r="E4519" s="291" t="n">
        <v>563.23</v>
      </c>
    </row>
    <row r="4520" customFormat="false" ht="15" hidden="false" customHeight="false" outlineLevel="0" collapsed="false">
      <c r="A4520" s="0" t="n">
        <v>7231</v>
      </c>
      <c r="B4520" s="0" t="s">
        <v>5124</v>
      </c>
      <c r="C4520" s="0" t="s">
        <v>589</v>
      </c>
      <c r="D4520" s="0" t="s">
        <v>590</v>
      </c>
      <c r="E4520" s="291" t="n">
        <v>799</v>
      </c>
    </row>
    <row r="4521" customFormat="false" ht="15" hidden="false" customHeight="false" outlineLevel="0" collapsed="false">
      <c r="A4521" s="0" t="n">
        <v>7220</v>
      </c>
      <c r="B4521" s="0" t="s">
        <v>5125</v>
      </c>
      <c r="C4521" s="0" t="s">
        <v>589</v>
      </c>
      <c r="D4521" s="0" t="s">
        <v>590</v>
      </c>
      <c r="E4521" s="291" t="n">
        <v>986.28</v>
      </c>
    </row>
    <row r="4522" customFormat="false" ht="15" hidden="false" customHeight="false" outlineLevel="0" collapsed="false">
      <c r="A4522" s="0" t="n">
        <v>34447</v>
      </c>
      <c r="B4522" s="0" t="s">
        <v>5126</v>
      </c>
      <c r="C4522" s="0" t="s">
        <v>589</v>
      </c>
      <c r="D4522" s="0" t="s">
        <v>590</v>
      </c>
      <c r="E4522" s="292" t="n">
        <v>1102.8</v>
      </c>
    </row>
    <row r="4523" customFormat="false" ht="15" hidden="false" customHeight="false" outlineLevel="0" collapsed="false">
      <c r="A4523" s="0" t="n">
        <v>7233</v>
      </c>
      <c r="B4523" s="0" t="s">
        <v>5127</v>
      </c>
      <c r="C4523" s="0" t="s">
        <v>589</v>
      </c>
      <c r="D4523" s="0" t="s">
        <v>590</v>
      </c>
      <c r="E4523" s="292" t="n">
        <v>1265.09</v>
      </c>
    </row>
    <row r="4524" customFormat="false" ht="15" hidden="false" customHeight="false" outlineLevel="0" collapsed="false">
      <c r="A4524" s="0" t="n">
        <v>40740</v>
      </c>
      <c r="B4524" s="0" t="s">
        <v>5128</v>
      </c>
      <c r="C4524" s="0" t="s">
        <v>1019</v>
      </c>
      <c r="D4524" s="0" t="s">
        <v>592</v>
      </c>
      <c r="E4524" s="291" t="n">
        <v>236.77</v>
      </c>
    </row>
    <row r="4525" customFormat="false" ht="15" hidden="false" customHeight="false" outlineLevel="0" collapsed="false">
      <c r="A4525" s="0" t="n">
        <v>25007</v>
      </c>
      <c r="B4525" s="0" t="s">
        <v>5129</v>
      </c>
      <c r="C4525" s="0" t="s">
        <v>1019</v>
      </c>
      <c r="D4525" s="0" t="s">
        <v>592</v>
      </c>
      <c r="E4525" s="291" t="n">
        <v>67.75</v>
      </c>
    </row>
    <row r="4526" customFormat="false" ht="15" hidden="false" customHeight="false" outlineLevel="0" collapsed="false">
      <c r="A4526" s="0" t="n">
        <v>43071</v>
      </c>
      <c r="B4526" s="0" t="s">
        <v>5130</v>
      </c>
      <c r="C4526" s="0" t="s">
        <v>1019</v>
      </c>
      <c r="D4526" s="0" t="s">
        <v>592</v>
      </c>
      <c r="E4526" s="291" t="n">
        <v>266.6</v>
      </c>
    </row>
    <row r="4527" customFormat="false" ht="15" hidden="false" customHeight="false" outlineLevel="0" collapsed="false">
      <c r="A4527" s="0" t="n">
        <v>39520</v>
      </c>
      <c r="B4527" s="0" t="s">
        <v>5131</v>
      </c>
      <c r="C4527" s="0" t="s">
        <v>1019</v>
      </c>
      <c r="D4527" s="0" t="s">
        <v>592</v>
      </c>
      <c r="E4527" s="291" t="n">
        <v>217.5</v>
      </c>
    </row>
    <row r="4528" customFormat="false" ht="15" hidden="false" customHeight="false" outlineLevel="0" collapsed="false">
      <c r="A4528" s="0" t="n">
        <v>39521</v>
      </c>
      <c r="B4528" s="0" t="s">
        <v>5132</v>
      </c>
      <c r="C4528" s="0" t="s">
        <v>1019</v>
      </c>
      <c r="D4528" s="0" t="s">
        <v>592</v>
      </c>
      <c r="E4528" s="291" t="n">
        <v>224.61</v>
      </c>
    </row>
    <row r="4529" customFormat="false" ht="15" hidden="false" customHeight="false" outlineLevel="0" collapsed="false">
      <c r="A4529" s="0" t="n">
        <v>39522</v>
      </c>
      <c r="B4529" s="0" t="s">
        <v>5133</v>
      </c>
      <c r="C4529" s="0" t="s">
        <v>1019</v>
      </c>
      <c r="D4529" s="0" t="s">
        <v>592</v>
      </c>
      <c r="E4529" s="291" t="n">
        <v>231.93</v>
      </c>
    </row>
    <row r="4530" customFormat="false" ht="15" hidden="false" customHeight="false" outlineLevel="0" collapsed="false">
      <c r="A4530" s="0" t="n">
        <v>7243</v>
      </c>
      <c r="B4530" s="0" t="s">
        <v>5134</v>
      </c>
      <c r="C4530" s="0" t="s">
        <v>1019</v>
      </c>
      <c r="D4530" s="0" t="s">
        <v>592</v>
      </c>
      <c r="E4530" s="291" t="n">
        <v>70.8</v>
      </c>
    </row>
    <row r="4531" customFormat="false" ht="15" hidden="false" customHeight="false" outlineLevel="0" collapsed="false">
      <c r="A4531" s="0" t="n">
        <v>11067</v>
      </c>
      <c r="B4531" s="0" t="s">
        <v>5135</v>
      </c>
      <c r="C4531" s="0" t="s">
        <v>589</v>
      </c>
      <c r="D4531" s="0" t="s">
        <v>592</v>
      </c>
      <c r="E4531" s="291" t="n">
        <v>483.25</v>
      </c>
    </row>
    <row r="4532" customFormat="false" ht="15" hidden="false" customHeight="false" outlineLevel="0" collapsed="false">
      <c r="A4532" s="0" t="n">
        <v>11068</v>
      </c>
      <c r="B4532" s="0" t="s">
        <v>5136</v>
      </c>
      <c r="C4532" s="0" t="s">
        <v>589</v>
      </c>
      <c r="D4532" s="0" t="s">
        <v>592</v>
      </c>
      <c r="E4532" s="291" t="n">
        <v>610.51</v>
      </c>
    </row>
    <row r="4533" customFormat="false" ht="15" hidden="false" customHeight="false" outlineLevel="0" collapsed="false">
      <c r="A4533" s="0" t="n">
        <v>7246</v>
      </c>
      <c r="B4533" s="0" t="s">
        <v>5137</v>
      </c>
      <c r="C4533" s="0" t="s">
        <v>589</v>
      </c>
      <c r="D4533" s="0" t="s">
        <v>590</v>
      </c>
      <c r="E4533" s="291" t="n">
        <v>60.68</v>
      </c>
    </row>
    <row r="4534" customFormat="false" ht="15" hidden="false" customHeight="false" outlineLevel="0" collapsed="false">
      <c r="A4534" s="0" t="n">
        <v>41097</v>
      </c>
      <c r="B4534" s="0" t="s">
        <v>5138</v>
      </c>
      <c r="C4534" s="0" t="s">
        <v>756</v>
      </c>
      <c r="D4534" s="0" t="s">
        <v>590</v>
      </c>
      <c r="E4534" s="292" t="n">
        <v>3091.69</v>
      </c>
    </row>
    <row r="4535" customFormat="false" ht="15" hidden="false" customHeight="false" outlineLevel="0" collapsed="false">
      <c r="A4535" s="0" t="n">
        <v>12869</v>
      </c>
      <c r="B4535" s="0" t="s">
        <v>5139</v>
      </c>
      <c r="C4535" s="0" t="s">
        <v>754</v>
      </c>
      <c r="D4535" s="0" t="s">
        <v>590</v>
      </c>
      <c r="E4535" s="291" t="n">
        <v>17.51</v>
      </c>
    </row>
    <row r="4536" customFormat="false" ht="15" hidden="false" customHeight="false" outlineLevel="0" collapsed="false">
      <c r="A4536" s="0" t="n">
        <v>1574</v>
      </c>
      <c r="B4536" s="0" t="s">
        <v>5140</v>
      </c>
      <c r="C4536" s="0" t="s">
        <v>589</v>
      </c>
      <c r="D4536" s="0" t="s">
        <v>590</v>
      </c>
      <c r="E4536" s="291" t="n">
        <v>1.61</v>
      </c>
    </row>
    <row r="4537" customFormat="false" ht="15" hidden="false" customHeight="false" outlineLevel="0" collapsed="false">
      <c r="A4537" s="0" t="n">
        <v>1581</v>
      </c>
      <c r="B4537" s="0" t="s">
        <v>5141</v>
      </c>
      <c r="C4537" s="0" t="s">
        <v>589</v>
      </c>
      <c r="D4537" s="0" t="s">
        <v>590</v>
      </c>
      <c r="E4537" s="291" t="n">
        <v>11.15</v>
      </c>
    </row>
    <row r="4538" customFormat="false" ht="15" hidden="false" customHeight="false" outlineLevel="0" collapsed="false">
      <c r="A4538" s="0" t="n">
        <v>1575</v>
      </c>
      <c r="B4538" s="0" t="s">
        <v>5142</v>
      </c>
      <c r="C4538" s="0" t="s">
        <v>589</v>
      </c>
      <c r="D4538" s="0" t="s">
        <v>590</v>
      </c>
      <c r="E4538" s="291" t="n">
        <v>1.91</v>
      </c>
    </row>
    <row r="4539" customFormat="false" ht="15" hidden="false" customHeight="false" outlineLevel="0" collapsed="false">
      <c r="A4539" s="0" t="n">
        <v>1570</v>
      </c>
      <c r="B4539" s="0" t="s">
        <v>5143</v>
      </c>
      <c r="C4539" s="0" t="s">
        <v>589</v>
      </c>
      <c r="D4539" s="0" t="s">
        <v>590</v>
      </c>
      <c r="E4539" s="291" t="n">
        <v>0.96</v>
      </c>
    </row>
    <row r="4540" customFormat="false" ht="15" hidden="false" customHeight="false" outlineLevel="0" collapsed="false">
      <c r="A4540" s="0" t="n">
        <v>1576</v>
      </c>
      <c r="B4540" s="0" t="s">
        <v>5144</v>
      </c>
      <c r="C4540" s="0" t="s">
        <v>589</v>
      </c>
      <c r="D4540" s="0" t="s">
        <v>590</v>
      </c>
      <c r="E4540" s="291" t="n">
        <v>2.64</v>
      </c>
    </row>
    <row r="4541" customFormat="false" ht="15" hidden="false" customHeight="false" outlineLevel="0" collapsed="false">
      <c r="A4541" s="0" t="n">
        <v>1577</v>
      </c>
      <c r="B4541" s="0" t="s">
        <v>5145</v>
      </c>
      <c r="C4541" s="0" t="s">
        <v>589</v>
      </c>
      <c r="D4541" s="0" t="s">
        <v>590</v>
      </c>
      <c r="E4541" s="291" t="n">
        <v>2.98</v>
      </c>
    </row>
    <row r="4542" customFormat="false" ht="15" hidden="false" customHeight="false" outlineLevel="0" collapsed="false">
      <c r="A4542" s="0" t="n">
        <v>1571</v>
      </c>
      <c r="B4542" s="0" t="s">
        <v>5146</v>
      </c>
      <c r="C4542" s="0" t="s">
        <v>589</v>
      </c>
      <c r="D4542" s="0" t="s">
        <v>590</v>
      </c>
      <c r="E4542" s="291" t="n">
        <v>1.25</v>
      </c>
    </row>
    <row r="4543" customFormat="false" ht="15" hidden="false" customHeight="false" outlineLevel="0" collapsed="false">
      <c r="A4543" s="0" t="n">
        <v>1578</v>
      </c>
      <c r="B4543" s="0" t="s">
        <v>5147</v>
      </c>
      <c r="C4543" s="0" t="s">
        <v>589</v>
      </c>
      <c r="D4543" s="0" t="s">
        <v>590</v>
      </c>
      <c r="E4543" s="291" t="n">
        <v>5.16</v>
      </c>
    </row>
    <row r="4544" customFormat="false" ht="15" hidden="false" customHeight="false" outlineLevel="0" collapsed="false">
      <c r="A4544" s="0" t="n">
        <v>1573</v>
      </c>
      <c r="B4544" s="0" t="s">
        <v>5148</v>
      </c>
      <c r="C4544" s="0" t="s">
        <v>589</v>
      </c>
      <c r="D4544" s="0" t="s">
        <v>590</v>
      </c>
      <c r="E4544" s="291" t="n">
        <v>1.49</v>
      </c>
    </row>
    <row r="4545" customFormat="false" ht="15" hidden="false" customHeight="false" outlineLevel="0" collapsed="false">
      <c r="A4545" s="0" t="n">
        <v>1579</v>
      </c>
      <c r="B4545" s="0" t="s">
        <v>5149</v>
      </c>
      <c r="C4545" s="0" t="s">
        <v>589</v>
      </c>
      <c r="D4545" s="0" t="s">
        <v>590</v>
      </c>
      <c r="E4545" s="291" t="n">
        <v>6.44</v>
      </c>
    </row>
    <row r="4546" customFormat="false" ht="15" hidden="false" customHeight="false" outlineLevel="0" collapsed="false">
      <c r="A4546" s="0" t="n">
        <v>1580</v>
      </c>
      <c r="B4546" s="0" t="s">
        <v>5150</v>
      </c>
      <c r="C4546" s="0" t="s">
        <v>589</v>
      </c>
      <c r="D4546" s="0" t="s">
        <v>590</v>
      </c>
      <c r="E4546" s="291" t="n">
        <v>7.93</v>
      </c>
    </row>
    <row r="4547" customFormat="false" ht="15" hidden="false" customHeight="false" outlineLevel="0" collapsed="false">
      <c r="A4547" s="0" t="n">
        <v>39321</v>
      </c>
      <c r="B4547" s="0" t="s">
        <v>5151</v>
      </c>
      <c r="C4547" s="0" t="s">
        <v>589</v>
      </c>
      <c r="D4547" s="0" t="s">
        <v>590</v>
      </c>
      <c r="E4547" s="291" t="n">
        <v>22.05</v>
      </c>
    </row>
    <row r="4548" customFormat="false" ht="15" hidden="false" customHeight="false" outlineLevel="0" collapsed="false">
      <c r="A4548" s="0" t="n">
        <v>39319</v>
      </c>
      <c r="B4548" s="0" t="s">
        <v>5152</v>
      </c>
      <c r="C4548" s="0" t="s">
        <v>589</v>
      </c>
      <c r="D4548" s="0" t="s">
        <v>590</v>
      </c>
      <c r="E4548" s="291" t="n">
        <v>8.61</v>
      </c>
    </row>
    <row r="4549" customFormat="false" ht="15" hidden="false" customHeight="false" outlineLevel="0" collapsed="false">
      <c r="A4549" s="0" t="n">
        <v>39320</v>
      </c>
      <c r="B4549" s="0" t="s">
        <v>5153</v>
      </c>
      <c r="C4549" s="0" t="s">
        <v>589</v>
      </c>
      <c r="D4549" s="0" t="s">
        <v>590</v>
      </c>
      <c r="E4549" s="291" t="n">
        <v>14.31</v>
      </c>
    </row>
    <row r="4550" customFormat="false" ht="15" hidden="false" customHeight="false" outlineLevel="0" collapsed="false">
      <c r="A4550" s="0" t="n">
        <v>1591</v>
      </c>
      <c r="B4550" s="0" t="s">
        <v>5154</v>
      </c>
      <c r="C4550" s="0" t="s">
        <v>589</v>
      </c>
      <c r="D4550" s="0" t="s">
        <v>590</v>
      </c>
      <c r="E4550" s="291" t="n">
        <v>24.59</v>
      </c>
    </row>
    <row r="4551" customFormat="false" ht="15" hidden="false" customHeight="false" outlineLevel="0" collapsed="false">
      <c r="A4551" s="0" t="n">
        <v>1547</v>
      </c>
      <c r="B4551" s="0" t="s">
        <v>5155</v>
      </c>
      <c r="C4551" s="0" t="s">
        <v>589</v>
      </c>
      <c r="D4551" s="0" t="s">
        <v>590</v>
      </c>
      <c r="E4551" s="291" t="n">
        <v>128.88</v>
      </c>
    </row>
    <row r="4552" customFormat="false" ht="15" hidden="false" customHeight="false" outlineLevel="0" collapsed="false">
      <c r="A4552" s="0" t="n">
        <v>38196</v>
      </c>
      <c r="B4552" s="0" t="s">
        <v>5156</v>
      </c>
      <c r="C4552" s="0" t="s">
        <v>589</v>
      </c>
      <c r="D4552" s="0" t="s">
        <v>590</v>
      </c>
      <c r="E4552" s="291" t="n">
        <v>25.1</v>
      </c>
    </row>
    <row r="4553" customFormat="false" ht="15" hidden="false" customHeight="false" outlineLevel="0" collapsed="false">
      <c r="A4553" s="0" t="n">
        <v>1543</v>
      </c>
      <c r="B4553" s="0" t="s">
        <v>5157</v>
      </c>
      <c r="C4553" s="0" t="s">
        <v>589</v>
      </c>
      <c r="D4553" s="0" t="s">
        <v>590</v>
      </c>
      <c r="E4553" s="291" t="n">
        <v>26.67</v>
      </c>
    </row>
    <row r="4554" customFormat="false" ht="15" hidden="false" customHeight="false" outlineLevel="0" collapsed="false">
      <c r="A4554" s="0" t="n">
        <v>1585</v>
      </c>
      <c r="B4554" s="0" t="s">
        <v>5158</v>
      </c>
      <c r="C4554" s="0" t="s">
        <v>589</v>
      </c>
      <c r="D4554" s="0" t="s">
        <v>590</v>
      </c>
      <c r="E4554" s="291" t="n">
        <v>5.16</v>
      </c>
    </row>
    <row r="4555" customFormat="false" ht="15" hidden="false" customHeight="false" outlineLevel="0" collapsed="false">
      <c r="A4555" s="0" t="n">
        <v>1593</v>
      </c>
      <c r="B4555" s="0" t="s">
        <v>5159</v>
      </c>
      <c r="C4555" s="0" t="s">
        <v>589</v>
      </c>
      <c r="D4555" s="0" t="s">
        <v>590</v>
      </c>
      <c r="E4555" s="291" t="n">
        <v>27.43</v>
      </c>
    </row>
    <row r="4556" customFormat="false" ht="15" hidden="false" customHeight="false" outlineLevel="0" collapsed="false">
      <c r="A4556" s="0" t="n">
        <v>11838</v>
      </c>
      <c r="B4556" s="0" t="s">
        <v>5160</v>
      </c>
      <c r="C4556" s="0" t="s">
        <v>589</v>
      </c>
      <c r="D4556" s="0" t="s">
        <v>590</v>
      </c>
      <c r="E4556" s="291" t="n">
        <v>36.2</v>
      </c>
    </row>
    <row r="4557" customFormat="false" ht="15" hidden="false" customHeight="false" outlineLevel="0" collapsed="false">
      <c r="A4557" s="0" t="n">
        <v>1594</v>
      </c>
      <c r="B4557" s="0" t="s">
        <v>5161</v>
      </c>
      <c r="C4557" s="0" t="s">
        <v>589</v>
      </c>
      <c r="D4557" s="0" t="s">
        <v>590</v>
      </c>
      <c r="E4557" s="291" t="n">
        <v>36.59</v>
      </c>
    </row>
    <row r="4558" customFormat="false" ht="15" hidden="false" customHeight="false" outlineLevel="0" collapsed="false">
      <c r="A4558" s="0" t="n">
        <v>1586</v>
      </c>
      <c r="B4558" s="0" t="s">
        <v>5162</v>
      </c>
      <c r="C4558" s="0" t="s">
        <v>589</v>
      </c>
      <c r="D4558" s="0" t="s">
        <v>590</v>
      </c>
      <c r="E4558" s="291" t="n">
        <v>6.54</v>
      </c>
    </row>
    <row r="4559" customFormat="false" ht="15" hidden="false" customHeight="false" outlineLevel="0" collapsed="false">
      <c r="A4559" s="0" t="n">
        <v>11839</v>
      </c>
      <c r="B4559" s="0" t="s">
        <v>5163</v>
      </c>
      <c r="C4559" s="0" t="s">
        <v>589</v>
      </c>
      <c r="D4559" s="0" t="s">
        <v>590</v>
      </c>
      <c r="E4559" s="291" t="n">
        <v>52.67</v>
      </c>
    </row>
    <row r="4560" customFormat="false" ht="15" hidden="false" customHeight="false" outlineLevel="0" collapsed="false">
      <c r="A4560" s="0" t="n">
        <v>1587</v>
      </c>
      <c r="B4560" s="0" t="s">
        <v>5164</v>
      </c>
      <c r="C4560" s="0" t="s">
        <v>589</v>
      </c>
      <c r="D4560" s="0" t="s">
        <v>590</v>
      </c>
      <c r="E4560" s="291" t="n">
        <v>6.66</v>
      </c>
    </row>
    <row r="4561" customFormat="false" ht="15" hidden="false" customHeight="false" outlineLevel="0" collapsed="false">
      <c r="A4561" s="0" t="n">
        <v>1545</v>
      </c>
      <c r="B4561" s="0" t="s">
        <v>5165</v>
      </c>
      <c r="C4561" s="0" t="s">
        <v>589</v>
      </c>
      <c r="D4561" s="0" t="s">
        <v>590</v>
      </c>
      <c r="E4561" s="291" t="n">
        <v>63.2</v>
      </c>
    </row>
    <row r="4562" customFormat="false" ht="15" hidden="false" customHeight="false" outlineLevel="0" collapsed="false">
      <c r="A4562" s="0" t="n">
        <v>1588</v>
      </c>
      <c r="B4562" s="0" t="s">
        <v>5166</v>
      </c>
      <c r="C4562" s="0" t="s">
        <v>589</v>
      </c>
      <c r="D4562" s="0" t="s">
        <v>590</v>
      </c>
      <c r="E4562" s="291" t="n">
        <v>9.13</v>
      </c>
    </row>
    <row r="4563" customFormat="false" ht="15" hidden="false" customHeight="false" outlineLevel="0" collapsed="false">
      <c r="A4563" s="0" t="n">
        <v>1535</v>
      </c>
      <c r="B4563" s="0" t="s">
        <v>5167</v>
      </c>
      <c r="C4563" s="0" t="s">
        <v>589</v>
      </c>
      <c r="D4563" s="0" t="s">
        <v>590</v>
      </c>
      <c r="E4563" s="291" t="n">
        <v>5.26</v>
      </c>
    </row>
    <row r="4564" customFormat="false" ht="15" hidden="false" customHeight="false" outlineLevel="0" collapsed="false">
      <c r="A4564" s="0" t="n">
        <v>1589</v>
      </c>
      <c r="B4564" s="0" t="s">
        <v>5168</v>
      </c>
      <c r="C4564" s="0" t="s">
        <v>589</v>
      </c>
      <c r="D4564" s="0" t="s">
        <v>590</v>
      </c>
      <c r="E4564" s="291" t="n">
        <v>9.42</v>
      </c>
    </row>
    <row r="4565" customFormat="false" ht="15" hidden="false" customHeight="false" outlineLevel="0" collapsed="false">
      <c r="A4565" s="0" t="n">
        <v>1546</v>
      </c>
      <c r="B4565" s="0" t="s">
        <v>5169</v>
      </c>
      <c r="C4565" s="0" t="s">
        <v>589</v>
      </c>
      <c r="D4565" s="0" t="s">
        <v>590</v>
      </c>
      <c r="E4565" s="291" t="n">
        <v>106.65</v>
      </c>
    </row>
    <row r="4566" customFormat="false" ht="15" hidden="false" customHeight="false" outlineLevel="0" collapsed="false">
      <c r="A4566" s="0" t="n">
        <v>1590</v>
      </c>
      <c r="B4566" s="0" t="s">
        <v>5170</v>
      </c>
      <c r="C4566" s="0" t="s">
        <v>589</v>
      </c>
      <c r="D4566" s="0" t="s">
        <v>590</v>
      </c>
      <c r="E4566" s="291" t="n">
        <v>16.59</v>
      </c>
    </row>
    <row r="4567" customFormat="false" ht="15" hidden="false" customHeight="false" outlineLevel="0" collapsed="false">
      <c r="A4567" s="0" t="n">
        <v>1542</v>
      </c>
      <c r="B4567" s="0" t="s">
        <v>5171</v>
      </c>
      <c r="C4567" s="0" t="s">
        <v>589</v>
      </c>
      <c r="D4567" s="0" t="s">
        <v>590</v>
      </c>
      <c r="E4567" s="291" t="n">
        <v>21.97</v>
      </c>
    </row>
    <row r="4568" customFormat="false" ht="15" hidden="false" customHeight="false" outlineLevel="0" collapsed="false">
      <c r="A4568" s="0" t="n">
        <v>38415</v>
      </c>
      <c r="B4568" s="0" t="s">
        <v>5172</v>
      </c>
      <c r="C4568" s="0" t="s">
        <v>589</v>
      </c>
      <c r="D4568" s="0" t="s">
        <v>590</v>
      </c>
      <c r="E4568" s="291" t="n">
        <v>956.76</v>
      </c>
    </row>
    <row r="4569" customFormat="false" ht="15" hidden="false" customHeight="false" outlineLevel="0" collapsed="false">
      <c r="A4569" s="0" t="n">
        <v>38414</v>
      </c>
      <c r="B4569" s="0" t="s">
        <v>5173</v>
      </c>
      <c r="C4569" s="0" t="s">
        <v>589</v>
      </c>
      <c r="D4569" s="0" t="s">
        <v>590</v>
      </c>
      <c r="E4569" s="292" t="n">
        <v>1342.82</v>
      </c>
    </row>
    <row r="4570" customFormat="false" ht="15" hidden="false" customHeight="false" outlineLevel="0" collapsed="false">
      <c r="A4570" s="0" t="n">
        <v>38128</v>
      </c>
      <c r="B4570" s="0" t="s">
        <v>5174</v>
      </c>
      <c r="C4570" s="0" t="s">
        <v>640</v>
      </c>
      <c r="D4570" s="0" t="s">
        <v>597</v>
      </c>
      <c r="E4570" s="291" t="n">
        <v>0.8</v>
      </c>
    </row>
    <row r="4571" customFormat="false" ht="15" hidden="false" customHeight="false" outlineLevel="0" collapsed="false">
      <c r="A4571" s="0" t="n">
        <v>7253</v>
      </c>
      <c r="B4571" s="0" t="s">
        <v>5175</v>
      </c>
      <c r="C4571" s="0" t="s">
        <v>752</v>
      </c>
      <c r="D4571" s="0" t="s">
        <v>590</v>
      </c>
      <c r="E4571" s="291" t="n">
        <v>171.42</v>
      </c>
    </row>
    <row r="4572" customFormat="false" ht="15" hidden="false" customHeight="false" outlineLevel="0" collapsed="false">
      <c r="A4572" s="0" t="n">
        <v>4806</v>
      </c>
      <c r="B4572" s="0" t="s">
        <v>5176</v>
      </c>
      <c r="C4572" s="0" t="s">
        <v>636</v>
      </c>
      <c r="D4572" s="0" t="s">
        <v>590</v>
      </c>
      <c r="E4572" s="291" t="n">
        <v>19.53</v>
      </c>
    </row>
    <row r="4573" customFormat="false" ht="15" hidden="false" customHeight="false" outlineLevel="0" collapsed="false">
      <c r="A4573" s="0" t="n">
        <v>34401</v>
      </c>
      <c r="B4573" s="0" t="s">
        <v>5177</v>
      </c>
      <c r="C4573" s="0" t="s">
        <v>589</v>
      </c>
      <c r="D4573" s="0" t="s">
        <v>590</v>
      </c>
      <c r="E4573" s="291" t="n">
        <v>2.12</v>
      </c>
    </row>
    <row r="4574" customFormat="false" ht="15" hidden="false" customHeight="false" outlineLevel="0" collapsed="false">
      <c r="A4574" s="0" t="n">
        <v>7260</v>
      </c>
      <c r="B4574" s="0" t="s">
        <v>5178</v>
      </c>
      <c r="C4574" s="0" t="s">
        <v>589</v>
      </c>
      <c r="D4574" s="0" t="s">
        <v>590</v>
      </c>
      <c r="E4574" s="291" t="n">
        <v>1.88</v>
      </c>
    </row>
    <row r="4575" customFormat="false" ht="15" hidden="false" customHeight="false" outlineLevel="0" collapsed="false">
      <c r="A4575" s="0" t="n">
        <v>7256</v>
      </c>
      <c r="B4575" s="0" t="s">
        <v>5179</v>
      </c>
      <c r="C4575" s="0" t="s">
        <v>589</v>
      </c>
      <c r="D4575" s="0" t="s">
        <v>590</v>
      </c>
      <c r="E4575" s="291" t="n">
        <v>1.86</v>
      </c>
    </row>
    <row r="4576" customFormat="false" ht="15" hidden="false" customHeight="false" outlineLevel="0" collapsed="false">
      <c r="A4576" s="0" t="n">
        <v>7258</v>
      </c>
      <c r="B4576" s="0" t="s">
        <v>5180</v>
      </c>
      <c r="C4576" s="0" t="s">
        <v>589</v>
      </c>
      <c r="D4576" s="0" t="s">
        <v>590</v>
      </c>
      <c r="E4576" s="291" t="n">
        <v>0.76</v>
      </c>
    </row>
    <row r="4577" customFormat="false" ht="15" hidden="false" customHeight="false" outlineLevel="0" collapsed="false">
      <c r="A4577" s="0" t="n">
        <v>34400</v>
      </c>
      <c r="B4577" s="0" t="s">
        <v>5181</v>
      </c>
      <c r="C4577" s="0" t="s">
        <v>589</v>
      </c>
      <c r="D4577" s="0" t="s">
        <v>590</v>
      </c>
      <c r="E4577" s="291" t="n">
        <v>3.27</v>
      </c>
    </row>
    <row r="4578" customFormat="false" ht="15" hidden="false" customHeight="false" outlineLevel="0" collapsed="false">
      <c r="A4578" s="0" t="n">
        <v>10617</v>
      </c>
      <c r="B4578" s="0" t="s">
        <v>5182</v>
      </c>
      <c r="C4578" s="0" t="s">
        <v>589</v>
      </c>
      <c r="D4578" s="0" t="s">
        <v>590</v>
      </c>
      <c r="E4578" s="291" t="n">
        <v>6.25</v>
      </c>
    </row>
    <row r="4579" customFormat="false" ht="15" hidden="false" customHeight="false" outlineLevel="0" collapsed="false">
      <c r="A4579" s="0" t="n">
        <v>7274</v>
      </c>
      <c r="B4579" s="0" t="s">
        <v>5183</v>
      </c>
      <c r="C4579" s="0" t="s">
        <v>589</v>
      </c>
      <c r="D4579" s="0" t="s">
        <v>592</v>
      </c>
      <c r="E4579" s="291" t="n">
        <v>67.69</v>
      </c>
    </row>
    <row r="4580" customFormat="false" ht="15" hidden="false" customHeight="false" outlineLevel="0" collapsed="false">
      <c r="A4580" s="0" t="n">
        <v>11663</v>
      </c>
      <c r="B4580" s="0" t="s">
        <v>5184</v>
      </c>
      <c r="C4580" s="0" t="s">
        <v>589</v>
      </c>
      <c r="D4580" s="0" t="s">
        <v>592</v>
      </c>
      <c r="E4580" s="291" t="n">
        <v>556.78</v>
      </c>
    </row>
    <row r="4581" customFormat="false" ht="15" hidden="false" customHeight="false" outlineLevel="0" collapsed="false">
      <c r="A4581" s="0" t="n">
        <v>154</v>
      </c>
      <c r="B4581" s="0" t="s">
        <v>5185</v>
      </c>
      <c r="C4581" s="0" t="s">
        <v>642</v>
      </c>
      <c r="D4581" s="0" t="s">
        <v>590</v>
      </c>
      <c r="E4581" s="291" t="n">
        <v>72.6</v>
      </c>
    </row>
    <row r="4582" customFormat="false" ht="15" hidden="false" customHeight="false" outlineLevel="0" collapsed="false">
      <c r="A4582" s="0" t="n">
        <v>38121</v>
      </c>
      <c r="B4582" s="0" t="s">
        <v>5186</v>
      </c>
      <c r="C4582" s="0" t="s">
        <v>642</v>
      </c>
      <c r="D4582" s="0" t="s">
        <v>590</v>
      </c>
      <c r="E4582" s="291" t="n">
        <v>19</v>
      </c>
    </row>
    <row r="4583" customFormat="false" ht="15" hidden="false" customHeight="false" outlineLevel="0" collapsed="false">
      <c r="A4583" s="0" t="n">
        <v>43776</v>
      </c>
      <c r="B4583" s="0" t="s">
        <v>5187</v>
      </c>
      <c r="C4583" s="0" t="s">
        <v>642</v>
      </c>
      <c r="D4583" s="0" t="s">
        <v>590</v>
      </c>
      <c r="E4583" s="291" t="n">
        <v>23.38</v>
      </c>
    </row>
    <row r="4584" customFormat="false" ht="15" hidden="false" customHeight="false" outlineLevel="0" collapsed="false">
      <c r="A4584" s="0" t="n">
        <v>7343</v>
      </c>
      <c r="B4584" s="0" t="s">
        <v>5188</v>
      </c>
      <c r="C4584" s="0" t="s">
        <v>642</v>
      </c>
      <c r="D4584" s="0" t="s">
        <v>590</v>
      </c>
      <c r="E4584" s="291" t="n">
        <v>16.81</v>
      </c>
    </row>
    <row r="4585" customFormat="false" ht="15" hidden="false" customHeight="false" outlineLevel="0" collapsed="false">
      <c r="A4585" s="0" t="n">
        <v>7348</v>
      </c>
      <c r="B4585" s="0" t="s">
        <v>5189</v>
      </c>
      <c r="C4585" s="0" t="s">
        <v>642</v>
      </c>
      <c r="D4585" s="0" t="s">
        <v>590</v>
      </c>
      <c r="E4585" s="291" t="n">
        <v>16.86</v>
      </c>
    </row>
    <row r="4586" customFormat="false" ht="15" hidden="false" customHeight="false" outlineLevel="0" collapsed="false">
      <c r="A4586" s="0" t="n">
        <v>7313</v>
      </c>
      <c r="B4586" s="0" t="s">
        <v>5190</v>
      </c>
      <c r="C4586" s="0" t="s">
        <v>642</v>
      </c>
      <c r="D4586" s="0" t="s">
        <v>590</v>
      </c>
      <c r="E4586" s="291" t="n">
        <v>18.55</v>
      </c>
    </row>
    <row r="4587" customFormat="false" ht="15" hidden="false" customHeight="false" outlineLevel="0" collapsed="false">
      <c r="A4587" s="0" t="n">
        <v>7319</v>
      </c>
      <c r="B4587" s="0" t="s">
        <v>5191</v>
      </c>
      <c r="C4587" s="0" t="s">
        <v>642</v>
      </c>
      <c r="D4587" s="0" t="s">
        <v>590</v>
      </c>
      <c r="E4587" s="291" t="n">
        <v>10.62</v>
      </c>
    </row>
    <row r="4588" customFormat="false" ht="15" hidden="false" customHeight="false" outlineLevel="0" collapsed="false">
      <c r="A4588" s="0" t="n">
        <v>7314</v>
      </c>
      <c r="B4588" s="0" t="s">
        <v>5192</v>
      </c>
      <c r="C4588" s="0" t="s">
        <v>642</v>
      </c>
      <c r="D4588" s="0" t="s">
        <v>590</v>
      </c>
      <c r="E4588" s="291" t="n">
        <v>75.24</v>
      </c>
    </row>
    <row r="4589" customFormat="false" ht="15" hidden="false" customHeight="false" outlineLevel="0" collapsed="false">
      <c r="A4589" s="0" t="n">
        <v>7304</v>
      </c>
      <c r="B4589" s="0" t="s">
        <v>5193</v>
      </c>
      <c r="C4589" s="0" t="s">
        <v>642</v>
      </c>
      <c r="D4589" s="0" t="s">
        <v>590</v>
      </c>
      <c r="E4589" s="291" t="n">
        <v>69.3</v>
      </c>
    </row>
    <row r="4590" customFormat="false" ht="15" hidden="false" customHeight="false" outlineLevel="0" collapsed="false">
      <c r="A4590" s="0" t="n">
        <v>43649</v>
      </c>
      <c r="B4590" s="0" t="s">
        <v>5194</v>
      </c>
      <c r="C4590" s="0" t="s">
        <v>642</v>
      </c>
      <c r="D4590" s="0" t="s">
        <v>590</v>
      </c>
      <c r="E4590" s="291" t="n">
        <v>35.84</v>
      </c>
    </row>
    <row r="4591" customFormat="false" ht="15" hidden="false" customHeight="false" outlineLevel="0" collapsed="false">
      <c r="A4591" s="0" t="n">
        <v>43650</v>
      </c>
      <c r="B4591" s="0" t="s">
        <v>5195</v>
      </c>
      <c r="C4591" s="0" t="s">
        <v>642</v>
      </c>
      <c r="D4591" s="0" t="s">
        <v>590</v>
      </c>
      <c r="E4591" s="291" t="n">
        <v>33.87</v>
      </c>
    </row>
    <row r="4592" customFormat="false" ht="15" hidden="false" customHeight="false" outlineLevel="0" collapsed="false">
      <c r="A4592" s="0" t="n">
        <v>7311</v>
      </c>
      <c r="B4592" s="0" t="s">
        <v>5196</v>
      </c>
      <c r="C4592" s="0" t="s">
        <v>642</v>
      </c>
      <c r="D4592" s="0" t="s">
        <v>590</v>
      </c>
      <c r="E4592" s="291" t="n">
        <v>34.69</v>
      </c>
    </row>
    <row r="4593" customFormat="false" ht="15" hidden="false" customHeight="false" outlineLevel="0" collapsed="false">
      <c r="A4593" s="0" t="n">
        <v>7292</v>
      </c>
      <c r="B4593" s="0" t="s">
        <v>5197</v>
      </c>
      <c r="C4593" s="0" t="s">
        <v>642</v>
      </c>
      <c r="D4593" s="0" t="s">
        <v>597</v>
      </c>
      <c r="E4593" s="291" t="n">
        <v>33.59</v>
      </c>
    </row>
    <row r="4594" customFormat="false" ht="15" hidden="false" customHeight="false" outlineLevel="0" collapsed="false">
      <c r="A4594" s="0" t="n">
        <v>7293</v>
      </c>
      <c r="B4594" s="0" t="s">
        <v>5198</v>
      </c>
      <c r="C4594" s="0" t="s">
        <v>642</v>
      </c>
      <c r="D4594" s="0" t="s">
        <v>590</v>
      </c>
      <c r="E4594" s="291" t="n">
        <v>37.16</v>
      </c>
    </row>
    <row r="4595" customFormat="false" ht="15" hidden="false" customHeight="false" outlineLevel="0" collapsed="false">
      <c r="A4595" s="0" t="n">
        <v>7306</v>
      </c>
      <c r="B4595" s="0" t="s">
        <v>5199</v>
      </c>
      <c r="C4595" s="0" t="s">
        <v>642</v>
      </c>
      <c r="D4595" s="0" t="s">
        <v>590</v>
      </c>
      <c r="E4595" s="291" t="n">
        <v>41.01</v>
      </c>
    </row>
    <row r="4596" customFormat="false" ht="15" hidden="false" customHeight="false" outlineLevel="0" collapsed="false">
      <c r="A4596" s="0" t="n">
        <v>7288</v>
      </c>
      <c r="B4596" s="0" t="s">
        <v>5200</v>
      </c>
      <c r="C4596" s="0" t="s">
        <v>642</v>
      </c>
      <c r="D4596" s="0" t="s">
        <v>590</v>
      </c>
      <c r="E4596" s="291" t="n">
        <v>34.05</v>
      </c>
    </row>
    <row r="4597" customFormat="false" ht="15" hidden="false" customHeight="false" outlineLevel="0" collapsed="false">
      <c r="A4597" s="0" t="n">
        <v>43625</v>
      </c>
      <c r="B4597" s="0" t="s">
        <v>5201</v>
      </c>
      <c r="C4597" s="0" t="s">
        <v>642</v>
      </c>
      <c r="D4597" s="0" t="s">
        <v>590</v>
      </c>
      <c r="E4597" s="291" t="n">
        <v>27.49</v>
      </c>
    </row>
    <row r="4598" customFormat="false" ht="15" hidden="false" customHeight="false" outlineLevel="0" collapsed="false">
      <c r="A4598" s="0" t="n">
        <v>43647</v>
      </c>
      <c r="B4598" s="0" t="s">
        <v>5202</v>
      </c>
      <c r="C4598" s="0" t="s">
        <v>642</v>
      </c>
      <c r="D4598" s="0" t="s">
        <v>590</v>
      </c>
      <c r="E4598" s="291" t="n">
        <v>24.97</v>
      </c>
    </row>
    <row r="4599" customFormat="false" ht="15" hidden="false" customHeight="false" outlineLevel="0" collapsed="false">
      <c r="A4599" s="0" t="n">
        <v>43648</v>
      </c>
      <c r="B4599" s="0" t="s">
        <v>5203</v>
      </c>
      <c r="C4599" s="0" t="s">
        <v>642</v>
      </c>
      <c r="D4599" s="0" t="s">
        <v>590</v>
      </c>
      <c r="E4599" s="291" t="n">
        <v>24.1</v>
      </c>
    </row>
    <row r="4600" customFormat="false" ht="15" hidden="false" customHeight="false" outlineLevel="0" collapsed="false">
      <c r="A4600" s="0" t="n">
        <v>35693</v>
      </c>
      <c r="B4600" s="0" t="s">
        <v>5204</v>
      </c>
      <c r="C4600" s="0" t="s">
        <v>642</v>
      </c>
      <c r="D4600" s="0" t="s">
        <v>590</v>
      </c>
      <c r="E4600" s="291" t="n">
        <v>10.48</v>
      </c>
    </row>
    <row r="4601" customFormat="false" ht="15" hidden="false" customHeight="false" outlineLevel="0" collapsed="false">
      <c r="A4601" s="0" t="n">
        <v>7356</v>
      </c>
      <c r="B4601" s="0" t="s">
        <v>5205</v>
      </c>
      <c r="C4601" s="0" t="s">
        <v>642</v>
      </c>
      <c r="D4601" s="0" t="s">
        <v>597</v>
      </c>
      <c r="E4601" s="291" t="n">
        <v>25.14</v>
      </c>
    </row>
    <row r="4602" customFormat="false" ht="15" hidden="false" customHeight="false" outlineLevel="0" collapsed="false">
      <c r="A4602" s="0" t="n">
        <v>35692</v>
      </c>
      <c r="B4602" s="0" t="s">
        <v>5206</v>
      </c>
      <c r="C4602" s="0" t="s">
        <v>642</v>
      </c>
      <c r="D4602" s="0" t="s">
        <v>590</v>
      </c>
      <c r="E4602" s="291" t="n">
        <v>16.45</v>
      </c>
    </row>
    <row r="4603" customFormat="false" ht="15" hidden="false" customHeight="false" outlineLevel="0" collapsed="false">
      <c r="A4603" s="0" t="n">
        <v>43624</v>
      </c>
      <c r="B4603" s="0" t="s">
        <v>5207</v>
      </c>
      <c r="C4603" s="0" t="s">
        <v>642</v>
      </c>
      <c r="D4603" s="0" t="s">
        <v>590</v>
      </c>
      <c r="E4603" s="291" t="n">
        <v>30.64</v>
      </c>
    </row>
    <row r="4604" customFormat="false" ht="15" hidden="false" customHeight="false" outlineLevel="0" collapsed="false">
      <c r="A4604" s="0" t="n">
        <v>7342</v>
      </c>
      <c r="B4604" s="0" t="s">
        <v>5208</v>
      </c>
      <c r="C4604" s="0" t="s">
        <v>640</v>
      </c>
      <c r="D4604" s="0" t="s">
        <v>590</v>
      </c>
      <c r="E4604" s="291" t="n">
        <v>2.03</v>
      </c>
    </row>
    <row r="4605" customFormat="false" ht="15" hidden="false" customHeight="false" outlineLevel="0" collapsed="false">
      <c r="A4605" s="0" t="n">
        <v>7350</v>
      </c>
      <c r="B4605" s="0" t="s">
        <v>5209</v>
      </c>
      <c r="C4605" s="0" t="s">
        <v>642</v>
      </c>
      <c r="D4605" s="0" t="s">
        <v>590</v>
      </c>
      <c r="E4605" s="291" t="n">
        <v>36.29</v>
      </c>
    </row>
    <row r="4606" customFormat="false" ht="15" hidden="false" customHeight="false" outlineLevel="0" collapsed="false">
      <c r="A4606" s="0" t="n">
        <v>39574</v>
      </c>
      <c r="B4606" s="0" t="s">
        <v>5210</v>
      </c>
      <c r="C4606" s="0" t="s">
        <v>589</v>
      </c>
      <c r="D4606" s="0" t="s">
        <v>590</v>
      </c>
      <c r="E4606" s="291" t="n">
        <v>5.88</v>
      </c>
    </row>
    <row r="4607" customFormat="false" ht="15" hidden="false" customHeight="false" outlineLevel="0" collapsed="false">
      <c r="A4607" s="0" t="n">
        <v>11060</v>
      </c>
      <c r="B4607" s="0" t="s">
        <v>5211</v>
      </c>
      <c r="C4607" s="0" t="s">
        <v>589</v>
      </c>
      <c r="D4607" s="0" t="s">
        <v>590</v>
      </c>
      <c r="E4607" s="291" t="n">
        <v>48.71</v>
      </c>
    </row>
    <row r="4608" customFormat="false" ht="15" hidden="false" customHeight="false" outlineLevel="0" collapsed="false">
      <c r="A4608" s="0" t="n">
        <v>37401</v>
      </c>
      <c r="B4608" s="0" t="s">
        <v>5212</v>
      </c>
      <c r="C4608" s="0" t="s">
        <v>589</v>
      </c>
      <c r="D4608" s="0" t="s">
        <v>590</v>
      </c>
      <c r="E4608" s="291" t="n">
        <v>58.2</v>
      </c>
    </row>
    <row r="4609" customFormat="false" ht="15" hidden="false" customHeight="false" outlineLevel="0" collapsed="false">
      <c r="A4609" s="0" t="n">
        <v>7525</v>
      </c>
      <c r="B4609" s="0" t="s">
        <v>5213</v>
      </c>
      <c r="C4609" s="0" t="s">
        <v>589</v>
      </c>
      <c r="D4609" s="0" t="s">
        <v>590</v>
      </c>
      <c r="E4609" s="291" t="n">
        <v>43.23</v>
      </c>
    </row>
    <row r="4610" customFormat="false" ht="15" hidden="false" customHeight="false" outlineLevel="0" collapsed="false">
      <c r="A4610" s="0" t="n">
        <v>7524</v>
      </c>
      <c r="B4610" s="0" t="s">
        <v>5214</v>
      </c>
      <c r="C4610" s="0" t="s">
        <v>589</v>
      </c>
      <c r="D4610" s="0" t="s">
        <v>590</v>
      </c>
      <c r="E4610" s="291" t="n">
        <v>40.74</v>
      </c>
    </row>
    <row r="4611" customFormat="false" ht="15" hidden="false" customHeight="false" outlineLevel="0" collapsed="false">
      <c r="A4611" s="0" t="n">
        <v>38105</v>
      </c>
      <c r="B4611" s="0" t="s">
        <v>5215</v>
      </c>
      <c r="C4611" s="0" t="s">
        <v>589</v>
      </c>
      <c r="D4611" s="0" t="s">
        <v>590</v>
      </c>
      <c r="E4611" s="291" t="n">
        <v>10.46</v>
      </c>
    </row>
    <row r="4612" customFormat="false" ht="15" hidden="false" customHeight="false" outlineLevel="0" collapsed="false">
      <c r="A4612" s="0" t="n">
        <v>38084</v>
      </c>
      <c r="B4612" s="0" t="s">
        <v>5216</v>
      </c>
      <c r="C4612" s="0" t="s">
        <v>589</v>
      </c>
      <c r="D4612" s="0" t="s">
        <v>590</v>
      </c>
      <c r="E4612" s="291" t="n">
        <v>14.86</v>
      </c>
    </row>
    <row r="4613" customFormat="false" ht="15" hidden="false" customHeight="false" outlineLevel="0" collapsed="false">
      <c r="A4613" s="0" t="n">
        <v>38103</v>
      </c>
      <c r="B4613" s="0" t="s">
        <v>5217</v>
      </c>
      <c r="C4613" s="0" t="s">
        <v>589</v>
      </c>
      <c r="D4613" s="0" t="s">
        <v>590</v>
      </c>
      <c r="E4613" s="291" t="n">
        <v>15.71</v>
      </c>
    </row>
    <row r="4614" customFormat="false" ht="15" hidden="false" customHeight="false" outlineLevel="0" collapsed="false">
      <c r="A4614" s="0" t="n">
        <v>38082</v>
      </c>
      <c r="B4614" s="0" t="s">
        <v>5218</v>
      </c>
      <c r="C4614" s="0" t="s">
        <v>589</v>
      </c>
      <c r="D4614" s="0" t="s">
        <v>590</v>
      </c>
      <c r="E4614" s="291" t="n">
        <v>19.35</v>
      </c>
    </row>
    <row r="4615" customFormat="false" ht="15" hidden="false" customHeight="false" outlineLevel="0" collapsed="false">
      <c r="A4615" s="0" t="n">
        <v>38104</v>
      </c>
      <c r="B4615" s="0" t="s">
        <v>5219</v>
      </c>
      <c r="C4615" s="0" t="s">
        <v>589</v>
      </c>
      <c r="D4615" s="0" t="s">
        <v>590</v>
      </c>
      <c r="E4615" s="291" t="n">
        <v>30.76</v>
      </c>
    </row>
    <row r="4616" customFormat="false" ht="15" hidden="false" customHeight="false" outlineLevel="0" collapsed="false">
      <c r="A4616" s="0" t="n">
        <v>38083</v>
      </c>
      <c r="B4616" s="0" t="s">
        <v>5220</v>
      </c>
      <c r="C4616" s="0" t="s">
        <v>589</v>
      </c>
      <c r="D4616" s="0" t="s">
        <v>590</v>
      </c>
      <c r="E4616" s="291" t="n">
        <v>34.15</v>
      </c>
    </row>
    <row r="4617" customFormat="false" ht="15" hidden="false" customHeight="false" outlineLevel="0" collapsed="false">
      <c r="A4617" s="0" t="n">
        <v>38101</v>
      </c>
      <c r="B4617" s="0" t="s">
        <v>5221</v>
      </c>
      <c r="C4617" s="0" t="s">
        <v>589</v>
      </c>
      <c r="D4617" s="0" t="s">
        <v>590</v>
      </c>
      <c r="E4617" s="291" t="n">
        <v>7.47</v>
      </c>
    </row>
    <row r="4618" customFormat="false" ht="15" hidden="false" customHeight="false" outlineLevel="0" collapsed="false">
      <c r="A4618" s="0" t="n">
        <v>7528</v>
      </c>
      <c r="B4618" s="0" t="s">
        <v>5222</v>
      </c>
      <c r="C4618" s="0" t="s">
        <v>589</v>
      </c>
      <c r="D4618" s="0" t="s">
        <v>597</v>
      </c>
      <c r="E4618" s="291" t="n">
        <v>8.78</v>
      </c>
    </row>
    <row r="4619" customFormat="false" ht="15" hidden="false" customHeight="false" outlineLevel="0" collapsed="false">
      <c r="A4619" s="0" t="n">
        <v>12147</v>
      </c>
      <c r="B4619" s="0" t="s">
        <v>5223</v>
      </c>
      <c r="C4619" s="0" t="s">
        <v>589</v>
      </c>
      <c r="D4619" s="0" t="s">
        <v>590</v>
      </c>
      <c r="E4619" s="291" t="n">
        <v>13.39</v>
      </c>
    </row>
    <row r="4620" customFormat="false" ht="15" hidden="false" customHeight="false" outlineLevel="0" collapsed="false">
      <c r="A4620" s="0" t="n">
        <v>38075</v>
      </c>
      <c r="B4620" s="0" t="s">
        <v>5224</v>
      </c>
      <c r="C4620" s="0" t="s">
        <v>589</v>
      </c>
      <c r="D4620" s="0" t="s">
        <v>590</v>
      </c>
      <c r="E4620" s="291" t="n">
        <v>15.21</v>
      </c>
    </row>
    <row r="4621" customFormat="false" ht="15" hidden="false" customHeight="false" outlineLevel="0" collapsed="false">
      <c r="A4621" s="0" t="n">
        <v>38102</v>
      </c>
      <c r="B4621" s="0" t="s">
        <v>5225</v>
      </c>
      <c r="C4621" s="0" t="s">
        <v>589</v>
      </c>
      <c r="D4621" s="0" t="s">
        <v>590</v>
      </c>
      <c r="E4621" s="291" t="n">
        <v>9.56</v>
      </c>
    </row>
    <row r="4622" customFormat="false" ht="15" hidden="false" customHeight="false" outlineLevel="0" collapsed="false">
      <c r="A4622" s="0" t="n">
        <v>38076</v>
      </c>
      <c r="B4622" s="0" t="s">
        <v>5226</v>
      </c>
      <c r="C4622" s="0" t="s">
        <v>589</v>
      </c>
      <c r="D4622" s="0" t="s">
        <v>590</v>
      </c>
      <c r="E4622" s="291" t="n">
        <v>17.05</v>
      </c>
    </row>
    <row r="4623" customFormat="false" ht="15" hidden="false" customHeight="false" outlineLevel="0" collapsed="false">
      <c r="A4623" s="0" t="n">
        <v>7592</v>
      </c>
      <c r="B4623" s="0" t="s">
        <v>5227</v>
      </c>
      <c r="C4623" s="0" t="s">
        <v>754</v>
      </c>
      <c r="D4623" s="0" t="s">
        <v>597</v>
      </c>
      <c r="E4623" s="291" t="n">
        <v>17.73</v>
      </c>
    </row>
    <row r="4624" customFormat="false" ht="15" hidden="false" customHeight="false" outlineLevel="0" collapsed="false">
      <c r="A4624" s="0" t="n">
        <v>40820</v>
      </c>
      <c r="B4624" s="0" t="s">
        <v>5228</v>
      </c>
      <c r="C4624" s="0" t="s">
        <v>756</v>
      </c>
      <c r="D4624" s="0" t="s">
        <v>590</v>
      </c>
      <c r="E4624" s="292" t="n">
        <v>3128.89</v>
      </c>
    </row>
    <row r="4625" customFormat="false" ht="15" hidden="false" customHeight="false" outlineLevel="0" collapsed="false">
      <c r="A4625" s="0" t="n">
        <v>11826</v>
      </c>
      <c r="B4625" s="0" t="s">
        <v>5229</v>
      </c>
      <c r="C4625" s="0" t="s">
        <v>589</v>
      </c>
      <c r="D4625" s="0" t="s">
        <v>590</v>
      </c>
      <c r="E4625" s="291" t="n">
        <v>113.69</v>
      </c>
    </row>
    <row r="4626" customFormat="false" ht="15" hidden="false" customHeight="false" outlineLevel="0" collapsed="false">
      <c r="A4626" s="0" t="n">
        <v>7606</v>
      </c>
      <c r="B4626" s="0" t="s">
        <v>5230</v>
      </c>
      <c r="C4626" s="0" t="s">
        <v>589</v>
      </c>
      <c r="D4626" s="0" t="s">
        <v>590</v>
      </c>
      <c r="E4626" s="291" t="n">
        <v>136.72</v>
      </c>
    </row>
    <row r="4627" customFormat="false" ht="15" hidden="false" customHeight="false" outlineLevel="0" collapsed="false">
      <c r="A4627" s="0" t="n">
        <v>11763</v>
      </c>
      <c r="B4627" s="0" t="s">
        <v>5231</v>
      </c>
      <c r="C4627" s="0" t="s">
        <v>589</v>
      </c>
      <c r="D4627" s="0" t="s">
        <v>590</v>
      </c>
      <c r="E4627" s="291" t="n">
        <v>298.57</v>
      </c>
    </row>
    <row r="4628" customFormat="false" ht="15" hidden="false" customHeight="false" outlineLevel="0" collapsed="false">
      <c r="A4628" s="0" t="n">
        <v>11764</v>
      </c>
      <c r="B4628" s="0" t="s">
        <v>5232</v>
      </c>
      <c r="C4628" s="0" t="s">
        <v>589</v>
      </c>
      <c r="D4628" s="0" t="s">
        <v>590</v>
      </c>
      <c r="E4628" s="291" t="n">
        <v>244.96</v>
      </c>
    </row>
    <row r="4629" customFormat="false" ht="15" hidden="false" customHeight="false" outlineLevel="0" collapsed="false">
      <c r="A4629" s="0" t="n">
        <v>11829</v>
      </c>
      <c r="B4629" s="0" t="s">
        <v>5233</v>
      </c>
      <c r="C4629" s="0" t="s">
        <v>589</v>
      </c>
      <c r="D4629" s="0" t="s">
        <v>590</v>
      </c>
      <c r="E4629" s="291" t="n">
        <v>59.21</v>
      </c>
    </row>
    <row r="4630" customFormat="false" ht="15" hidden="false" customHeight="false" outlineLevel="0" collapsed="false">
      <c r="A4630" s="0" t="n">
        <v>11830</v>
      </c>
      <c r="B4630" s="0" t="s">
        <v>5234</v>
      </c>
      <c r="C4630" s="0" t="s">
        <v>589</v>
      </c>
      <c r="D4630" s="0" t="s">
        <v>590</v>
      </c>
      <c r="E4630" s="291" t="n">
        <v>63.93</v>
      </c>
    </row>
    <row r="4631" customFormat="false" ht="15" hidden="false" customHeight="false" outlineLevel="0" collapsed="false">
      <c r="A4631" s="0" t="n">
        <v>11825</v>
      </c>
      <c r="B4631" s="0" t="s">
        <v>5235</v>
      </c>
      <c r="C4631" s="0" t="s">
        <v>589</v>
      </c>
      <c r="D4631" s="0" t="s">
        <v>590</v>
      </c>
      <c r="E4631" s="291" t="n">
        <v>143.83</v>
      </c>
    </row>
    <row r="4632" customFormat="false" ht="15" hidden="false" customHeight="false" outlineLevel="0" collapsed="false">
      <c r="A4632" s="0" t="n">
        <v>11767</v>
      </c>
      <c r="B4632" s="0" t="s">
        <v>5236</v>
      </c>
      <c r="C4632" s="0" t="s">
        <v>589</v>
      </c>
      <c r="D4632" s="0" t="s">
        <v>590</v>
      </c>
      <c r="E4632" s="291" t="n">
        <v>383.08</v>
      </c>
    </row>
    <row r="4633" customFormat="false" ht="15" hidden="false" customHeight="false" outlineLevel="0" collapsed="false">
      <c r="A4633" s="0" t="n">
        <v>11766</v>
      </c>
      <c r="B4633" s="0" t="s">
        <v>5237</v>
      </c>
      <c r="C4633" s="0" t="s">
        <v>589</v>
      </c>
      <c r="D4633" s="0" t="s">
        <v>590</v>
      </c>
      <c r="E4633" s="291" t="n">
        <v>89.3</v>
      </c>
    </row>
    <row r="4634" customFormat="false" ht="15" hidden="false" customHeight="false" outlineLevel="0" collapsed="false">
      <c r="A4634" s="0" t="n">
        <v>11765</v>
      </c>
      <c r="B4634" s="0" t="s">
        <v>5238</v>
      </c>
      <c r="C4634" s="0" t="s">
        <v>589</v>
      </c>
      <c r="D4634" s="0" t="s">
        <v>590</v>
      </c>
      <c r="E4634" s="291" t="n">
        <v>163.25</v>
      </c>
    </row>
    <row r="4635" customFormat="false" ht="15" hidden="false" customHeight="false" outlineLevel="0" collapsed="false">
      <c r="A4635" s="0" t="n">
        <v>11824</v>
      </c>
      <c r="B4635" s="0" t="s">
        <v>5239</v>
      </c>
      <c r="C4635" s="0" t="s">
        <v>589</v>
      </c>
      <c r="D4635" s="0" t="s">
        <v>590</v>
      </c>
      <c r="E4635" s="291" t="n">
        <v>105.03</v>
      </c>
    </row>
    <row r="4636" customFormat="false" ht="15" hidden="false" customHeight="false" outlineLevel="0" collapsed="false">
      <c r="A4636" s="0" t="n">
        <v>44045</v>
      </c>
      <c r="B4636" s="0" t="s">
        <v>5240</v>
      </c>
      <c r="C4636" s="0" t="s">
        <v>589</v>
      </c>
      <c r="D4636" s="0" t="s">
        <v>590</v>
      </c>
      <c r="E4636" s="291" t="n">
        <v>366.44</v>
      </c>
    </row>
    <row r="4637" customFormat="false" ht="15" hidden="false" customHeight="false" outlineLevel="0" collapsed="false">
      <c r="A4637" s="0" t="n">
        <v>39702</v>
      </c>
      <c r="B4637" s="0" t="s">
        <v>5241</v>
      </c>
      <c r="C4637" s="0" t="s">
        <v>589</v>
      </c>
      <c r="D4637" s="0" t="s">
        <v>590</v>
      </c>
      <c r="E4637" s="292" t="n">
        <v>2433.69</v>
      </c>
    </row>
    <row r="4638" customFormat="false" ht="15" hidden="false" customHeight="false" outlineLevel="0" collapsed="false">
      <c r="A4638" s="0" t="n">
        <v>13415</v>
      </c>
      <c r="B4638" s="0" t="s">
        <v>5242</v>
      </c>
      <c r="C4638" s="0" t="s">
        <v>589</v>
      </c>
      <c r="D4638" s="0" t="s">
        <v>597</v>
      </c>
      <c r="E4638" s="291" t="n">
        <v>79.9</v>
      </c>
    </row>
    <row r="4639" customFormat="false" ht="15" hidden="false" customHeight="false" outlineLevel="0" collapsed="false">
      <c r="A4639" s="0" t="n">
        <v>7602</v>
      </c>
      <c r="B4639" s="0" t="s">
        <v>5243</v>
      </c>
      <c r="C4639" s="0" t="s">
        <v>589</v>
      </c>
      <c r="D4639" s="0" t="s">
        <v>590</v>
      </c>
      <c r="E4639" s="291" t="n">
        <v>50.99</v>
      </c>
    </row>
    <row r="4640" customFormat="false" ht="15" hidden="false" customHeight="false" outlineLevel="0" collapsed="false">
      <c r="A4640" s="0" t="n">
        <v>7603</v>
      </c>
      <c r="B4640" s="0" t="s">
        <v>5244</v>
      </c>
      <c r="C4640" s="0" t="s">
        <v>589</v>
      </c>
      <c r="D4640" s="0" t="s">
        <v>590</v>
      </c>
      <c r="E4640" s="291" t="n">
        <v>43.25</v>
      </c>
    </row>
    <row r="4641" customFormat="false" ht="15" hidden="false" customHeight="false" outlineLevel="0" collapsed="false">
      <c r="A4641" s="0" t="n">
        <v>11777</v>
      </c>
      <c r="B4641" s="0" t="s">
        <v>5245</v>
      </c>
      <c r="C4641" s="0" t="s">
        <v>589</v>
      </c>
      <c r="D4641" s="0" t="s">
        <v>590</v>
      </c>
      <c r="E4641" s="291" t="n">
        <v>151.78</v>
      </c>
    </row>
    <row r="4642" customFormat="false" ht="15" hidden="false" customHeight="false" outlineLevel="0" collapsed="false">
      <c r="A4642" s="0" t="n">
        <v>13417</v>
      </c>
      <c r="B4642" s="0" t="s">
        <v>5246</v>
      </c>
      <c r="C4642" s="0" t="s">
        <v>589</v>
      </c>
      <c r="D4642" s="0" t="s">
        <v>590</v>
      </c>
      <c r="E4642" s="291" t="n">
        <v>104.06</v>
      </c>
    </row>
    <row r="4643" customFormat="false" ht="15" hidden="false" customHeight="false" outlineLevel="0" collapsed="false">
      <c r="A4643" s="0" t="n">
        <v>36791</v>
      </c>
      <c r="B4643" s="0" t="s">
        <v>5247</v>
      </c>
      <c r="C4643" s="0" t="s">
        <v>589</v>
      </c>
      <c r="D4643" s="0" t="s">
        <v>590</v>
      </c>
      <c r="E4643" s="291" t="n">
        <v>156.18</v>
      </c>
    </row>
    <row r="4644" customFormat="false" ht="15" hidden="false" customHeight="false" outlineLevel="0" collapsed="false">
      <c r="A4644" s="0" t="n">
        <v>36795</v>
      </c>
      <c r="B4644" s="0" t="s">
        <v>5248</v>
      </c>
      <c r="C4644" s="0" t="s">
        <v>589</v>
      </c>
      <c r="D4644" s="0" t="s">
        <v>590</v>
      </c>
      <c r="E4644" s="292" t="n">
        <v>1974.72</v>
      </c>
    </row>
    <row r="4645" customFormat="false" ht="15" hidden="false" customHeight="false" outlineLevel="0" collapsed="false">
      <c r="A4645" s="0" t="n">
        <v>36796</v>
      </c>
      <c r="B4645" s="0" t="s">
        <v>5249</v>
      </c>
      <c r="C4645" s="0" t="s">
        <v>589</v>
      </c>
      <c r="D4645" s="0" t="s">
        <v>590</v>
      </c>
      <c r="E4645" s="291" t="n">
        <v>164.09</v>
      </c>
    </row>
    <row r="4646" customFormat="false" ht="15" hidden="false" customHeight="false" outlineLevel="0" collapsed="false">
      <c r="A4646" s="0" t="n">
        <v>36792</v>
      </c>
      <c r="B4646" s="0" t="s">
        <v>5250</v>
      </c>
      <c r="C4646" s="0" t="s">
        <v>589</v>
      </c>
      <c r="D4646" s="0" t="s">
        <v>590</v>
      </c>
      <c r="E4646" s="291" t="n">
        <v>207.87</v>
      </c>
    </row>
    <row r="4647" customFormat="false" ht="15" hidden="false" customHeight="false" outlineLevel="0" collapsed="false">
      <c r="A4647" s="0" t="n">
        <v>11773</v>
      </c>
      <c r="B4647" s="0" t="s">
        <v>5251</v>
      </c>
      <c r="C4647" s="0" t="s">
        <v>589</v>
      </c>
      <c r="D4647" s="0" t="s">
        <v>590</v>
      </c>
      <c r="E4647" s="291" t="n">
        <v>138.37</v>
      </c>
    </row>
    <row r="4648" customFormat="false" ht="15" hidden="false" customHeight="false" outlineLevel="0" collapsed="false">
      <c r="A4648" s="0" t="n">
        <v>11762</v>
      </c>
      <c r="B4648" s="0" t="s">
        <v>5252</v>
      </c>
      <c r="C4648" s="0" t="s">
        <v>589</v>
      </c>
      <c r="D4648" s="0" t="s">
        <v>590</v>
      </c>
      <c r="E4648" s="291" t="n">
        <v>65.63</v>
      </c>
    </row>
    <row r="4649" customFormat="false" ht="15" hidden="false" customHeight="false" outlineLevel="0" collapsed="false">
      <c r="A4649" s="0" t="n">
        <v>7604</v>
      </c>
      <c r="B4649" s="0" t="s">
        <v>5253</v>
      </c>
      <c r="C4649" s="0" t="s">
        <v>589</v>
      </c>
      <c r="D4649" s="0" t="s">
        <v>590</v>
      </c>
      <c r="E4649" s="291" t="n">
        <v>55.57</v>
      </c>
    </row>
    <row r="4650" customFormat="false" ht="15" hidden="false" customHeight="false" outlineLevel="0" collapsed="false">
      <c r="A4650" s="0" t="n">
        <v>13984</v>
      </c>
      <c r="B4650" s="0" t="s">
        <v>5254</v>
      </c>
      <c r="C4650" s="0" t="s">
        <v>589</v>
      </c>
      <c r="D4650" s="0" t="s">
        <v>590</v>
      </c>
      <c r="E4650" s="291" t="n">
        <v>80.76</v>
      </c>
    </row>
    <row r="4651" customFormat="false" ht="15" hidden="false" customHeight="false" outlineLevel="0" collapsed="false">
      <c r="A4651" s="0" t="n">
        <v>11772</v>
      </c>
      <c r="B4651" s="0" t="s">
        <v>5255</v>
      </c>
      <c r="C4651" s="0" t="s">
        <v>589</v>
      </c>
      <c r="D4651" s="0" t="s">
        <v>590</v>
      </c>
      <c r="E4651" s="291" t="n">
        <v>138.81</v>
      </c>
    </row>
    <row r="4652" customFormat="false" ht="15" hidden="false" customHeight="false" outlineLevel="0" collapsed="false">
      <c r="A4652" s="0" t="n">
        <v>13983</v>
      </c>
      <c r="B4652" s="0" t="s">
        <v>5256</v>
      </c>
      <c r="C4652" s="0" t="s">
        <v>589</v>
      </c>
      <c r="D4652" s="0" t="s">
        <v>590</v>
      </c>
      <c r="E4652" s="291" t="n">
        <v>105.12</v>
      </c>
    </row>
    <row r="4653" customFormat="false" ht="15" hidden="false" customHeight="false" outlineLevel="0" collapsed="false">
      <c r="A4653" s="0" t="n">
        <v>13416</v>
      </c>
      <c r="B4653" s="0" t="s">
        <v>5257</v>
      </c>
      <c r="C4653" s="0" t="s">
        <v>589</v>
      </c>
      <c r="D4653" s="0" t="s">
        <v>590</v>
      </c>
      <c r="E4653" s="291" t="n">
        <v>93.37</v>
      </c>
    </row>
    <row r="4654" customFormat="false" ht="15" hidden="false" customHeight="false" outlineLevel="0" collapsed="false">
      <c r="A4654" s="0" t="n">
        <v>40329</v>
      </c>
      <c r="B4654" s="0" t="s">
        <v>5258</v>
      </c>
      <c r="C4654" s="0" t="s">
        <v>589</v>
      </c>
      <c r="D4654" s="0" t="s">
        <v>597</v>
      </c>
      <c r="E4654" s="291" t="n">
        <v>37.1</v>
      </c>
    </row>
    <row r="4655" customFormat="false" ht="15" hidden="false" customHeight="false" outlineLevel="0" collapsed="false">
      <c r="A4655" s="0" t="n">
        <v>11823</v>
      </c>
      <c r="B4655" s="0" t="s">
        <v>5259</v>
      </c>
      <c r="C4655" s="0" t="s">
        <v>589</v>
      </c>
      <c r="D4655" s="0" t="s">
        <v>590</v>
      </c>
      <c r="E4655" s="291" t="n">
        <v>15.63</v>
      </c>
    </row>
    <row r="4656" customFormat="false" ht="15" hidden="false" customHeight="false" outlineLevel="0" collapsed="false">
      <c r="A4656" s="0" t="n">
        <v>11822</v>
      </c>
      <c r="B4656" s="0" t="s">
        <v>5260</v>
      </c>
      <c r="C4656" s="0" t="s">
        <v>589</v>
      </c>
      <c r="D4656" s="0" t="s">
        <v>590</v>
      </c>
      <c r="E4656" s="291" t="n">
        <v>34.1</v>
      </c>
    </row>
    <row r="4657" customFormat="false" ht="15" hidden="false" customHeight="false" outlineLevel="0" collapsed="false">
      <c r="A4657" s="0" t="n">
        <v>11831</v>
      </c>
      <c r="B4657" s="0" t="s">
        <v>5261</v>
      </c>
      <c r="C4657" s="0" t="s">
        <v>589</v>
      </c>
      <c r="D4657" s="0" t="s">
        <v>590</v>
      </c>
      <c r="E4657" s="291" t="n">
        <v>25.89</v>
      </c>
    </row>
    <row r="4658" customFormat="false" ht="15" hidden="false" customHeight="false" outlineLevel="0" collapsed="false">
      <c r="A4658" s="0" t="n">
        <v>7613</v>
      </c>
      <c r="B4658" s="0" t="s">
        <v>5262</v>
      </c>
      <c r="C4658" s="0" t="s">
        <v>589</v>
      </c>
      <c r="D4658" s="0" t="s">
        <v>592</v>
      </c>
      <c r="E4658" s="292" t="n">
        <v>108474.49</v>
      </c>
    </row>
    <row r="4659" customFormat="false" ht="15" hidden="false" customHeight="false" outlineLevel="0" collapsed="false">
      <c r="A4659" s="0" t="n">
        <v>7619</v>
      </c>
      <c r="B4659" s="0" t="s">
        <v>5263</v>
      </c>
      <c r="C4659" s="0" t="s">
        <v>589</v>
      </c>
      <c r="D4659" s="0" t="s">
        <v>592</v>
      </c>
      <c r="E4659" s="292" t="n">
        <v>16767.83</v>
      </c>
    </row>
    <row r="4660" customFormat="false" ht="15" hidden="false" customHeight="false" outlineLevel="0" collapsed="false">
      <c r="A4660" s="0" t="n">
        <v>12076</v>
      </c>
      <c r="B4660" s="0" t="s">
        <v>5264</v>
      </c>
      <c r="C4660" s="0" t="s">
        <v>589</v>
      </c>
      <c r="D4660" s="0" t="s">
        <v>592</v>
      </c>
      <c r="E4660" s="292" t="n">
        <v>7691.66</v>
      </c>
    </row>
    <row r="4661" customFormat="false" ht="15" hidden="false" customHeight="false" outlineLevel="0" collapsed="false">
      <c r="A4661" s="0" t="n">
        <v>7614</v>
      </c>
      <c r="B4661" s="0" t="s">
        <v>5265</v>
      </c>
      <c r="C4661" s="0" t="s">
        <v>589</v>
      </c>
      <c r="D4661" s="0" t="s">
        <v>592</v>
      </c>
      <c r="E4661" s="292" t="n">
        <v>21148.24</v>
      </c>
    </row>
    <row r="4662" customFormat="false" ht="15" hidden="false" customHeight="false" outlineLevel="0" collapsed="false">
      <c r="A4662" s="0" t="n">
        <v>7618</v>
      </c>
      <c r="B4662" s="0" t="s">
        <v>5266</v>
      </c>
      <c r="C4662" s="0" t="s">
        <v>589</v>
      </c>
      <c r="D4662" s="0" t="s">
        <v>592</v>
      </c>
      <c r="E4662" s="292" t="n">
        <v>137162.21</v>
      </c>
    </row>
    <row r="4663" customFormat="false" ht="15" hidden="false" customHeight="false" outlineLevel="0" collapsed="false">
      <c r="A4663" s="0" t="n">
        <v>7620</v>
      </c>
      <c r="B4663" s="0" t="s">
        <v>5267</v>
      </c>
      <c r="C4663" s="0" t="s">
        <v>589</v>
      </c>
      <c r="D4663" s="0" t="s">
        <v>592</v>
      </c>
      <c r="E4663" s="292" t="n">
        <v>29667.86</v>
      </c>
    </row>
    <row r="4664" customFormat="false" ht="15" hidden="false" customHeight="false" outlineLevel="0" collapsed="false">
      <c r="A4664" s="0" t="n">
        <v>7610</v>
      </c>
      <c r="B4664" s="0" t="s">
        <v>5268</v>
      </c>
      <c r="C4664" s="0" t="s">
        <v>589</v>
      </c>
      <c r="D4664" s="0" t="s">
        <v>592</v>
      </c>
      <c r="E4664" s="292" t="n">
        <v>9394.82</v>
      </c>
    </row>
    <row r="4665" customFormat="false" ht="15" hidden="false" customHeight="false" outlineLevel="0" collapsed="false">
      <c r="A4665" s="0" t="n">
        <v>7615</v>
      </c>
      <c r="B4665" s="0" t="s">
        <v>5269</v>
      </c>
      <c r="C4665" s="0" t="s">
        <v>589</v>
      </c>
      <c r="D4665" s="0" t="s">
        <v>592</v>
      </c>
      <c r="E4665" s="292" t="n">
        <v>34612.5</v>
      </c>
    </row>
    <row r="4666" customFormat="false" ht="15" hidden="false" customHeight="false" outlineLevel="0" collapsed="false">
      <c r="A4666" s="0" t="n">
        <v>7617</v>
      </c>
      <c r="B4666" s="0" t="s">
        <v>5270</v>
      </c>
      <c r="C4666" s="0" t="s">
        <v>589</v>
      </c>
      <c r="D4666" s="0" t="s">
        <v>592</v>
      </c>
      <c r="E4666" s="292" t="n">
        <v>10493.63</v>
      </c>
    </row>
    <row r="4667" customFormat="false" ht="15" hidden="false" customHeight="false" outlineLevel="0" collapsed="false">
      <c r="A4667" s="0" t="n">
        <v>7616</v>
      </c>
      <c r="B4667" s="0" t="s">
        <v>5271</v>
      </c>
      <c r="C4667" s="0" t="s">
        <v>589</v>
      </c>
      <c r="D4667" s="0" t="s">
        <v>592</v>
      </c>
      <c r="E4667" s="292" t="n">
        <v>56482.11</v>
      </c>
    </row>
    <row r="4668" customFormat="false" ht="15" hidden="false" customHeight="false" outlineLevel="0" collapsed="false">
      <c r="A4668" s="0" t="n">
        <v>7611</v>
      </c>
      <c r="B4668" s="0" t="s">
        <v>5272</v>
      </c>
      <c r="C4668" s="0" t="s">
        <v>589</v>
      </c>
      <c r="D4668" s="0" t="s">
        <v>592</v>
      </c>
      <c r="E4668" s="292" t="n">
        <v>13570.3</v>
      </c>
    </row>
    <row r="4669" customFormat="false" ht="15" hidden="false" customHeight="false" outlineLevel="0" collapsed="false">
      <c r="A4669" s="0" t="n">
        <v>7612</v>
      </c>
      <c r="B4669" s="0" t="s">
        <v>5273</v>
      </c>
      <c r="C4669" s="0" t="s">
        <v>589</v>
      </c>
      <c r="D4669" s="0" t="s">
        <v>592</v>
      </c>
      <c r="E4669" s="292" t="n">
        <v>77474.87</v>
      </c>
    </row>
    <row r="4670" customFormat="false" ht="15" hidden="false" customHeight="false" outlineLevel="0" collapsed="false">
      <c r="A4670" s="0" t="n">
        <v>37371</v>
      </c>
      <c r="B4670" s="0" t="s">
        <v>5274</v>
      </c>
      <c r="C4670" s="0" t="s">
        <v>754</v>
      </c>
      <c r="D4670" s="0" t="s">
        <v>597</v>
      </c>
      <c r="E4670" s="291" t="n">
        <v>0.75</v>
      </c>
    </row>
    <row r="4671" customFormat="false" ht="15" hidden="false" customHeight="false" outlineLevel="0" collapsed="false">
      <c r="A4671" s="0" t="n">
        <v>40861</v>
      </c>
      <c r="B4671" s="0" t="s">
        <v>5275</v>
      </c>
      <c r="C4671" s="0" t="s">
        <v>756</v>
      </c>
      <c r="D4671" s="0" t="s">
        <v>597</v>
      </c>
      <c r="E4671" s="291" t="n">
        <v>140.76</v>
      </c>
    </row>
    <row r="4672" customFormat="false" ht="15" hidden="false" customHeight="false" outlineLevel="0" collapsed="false">
      <c r="A4672" s="0" t="n">
        <v>36510</v>
      </c>
      <c r="B4672" s="0" t="s">
        <v>5276</v>
      </c>
      <c r="C4672" s="0" t="s">
        <v>589</v>
      </c>
      <c r="D4672" s="0" t="s">
        <v>592</v>
      </c>
      <c r="E4672" s="292" t="n">
        <v>1049541.24</v>
      </c>
    </row>
    <row r="4673" customFormat="false" ht="15" hidden="false" customHeight="false" outlineLevel="0" collapsed="false">
      <c r="A4673" s="0" t="n">
        <v>25020</v>
      </c>
      <c r="B4673" s="0" t="s">
        <v>5277</v>
      </c>
      <c r="C4673" s="0" t="s">
        <v>589</v>
      </c>
      <c r="D4673" s="0" t="s">
        <v>592</v>
      </c>
      <c r="E4673" s="292" t="n">
        <v>4323740.65</v>
      </c>
    </row>
    <row r="4674" customFormat="false" ht="15" hidden="false" customHeight="false" outlineLevel="0" collapsed="false">
      <c r="A4674" s="0" t="n">
        <v>7622</v>
      </c>
      <c r="B4674" s="0" t="s">
        <v>5278</v>
      </c>
      <c r="C4674" s="0" t="s">
        <v>589</v>
      </c>
      <c r="D4674" s="0" t="s">
        <v>592</v>
      </c>
      <c r="E4674" s="292" t="n">
        <v>1018208.4</v>
      </c>
    </row>
    <row r="4675" customFormat="false" ht="15" hidden="false" customHeight="false" outlineLevel="0" collapsed="false">
      <c r="A4675" s="0" t="n">
        <v>7624</v>
      </c>
      <c r="B4675" s="0" t="s">
        <v>5279</v>
      </c>
      <c r="C4675" s="0" t="s">
        <v>589</v>
      </c>
      <c r="D4675" s="0" t="s">
        <v>592</v>
      </c>
      <c r="E4675" s="292" t="n">
        <v>1320000</v>
      </c>
    </row>
    <row r="4676" customFormat="false" ht="15" hidden="false" customHeight="false" outlineLevel="0" collapsed="false">
      <c r="A4676" s="0" t="n">
        <v>7625</v>
      </c>
      <c r="B4676" s="0" t="s">
        <v>5280</v>
      </c>
      <c r="C4676" s="0" t="s">
        <v>589</v>
      </c>
      <c r="D4676" s="0" t="s">
        <v>592</v>
      </c>
      <c r="E4676" s="292" t="n">
        <v>1311926.48</v>
      </c>
    </row>
    <row r="4677" customFormat="false" ht="15" hidden="false" customHeight="false" outlineLevel="0" collapsed="false">
      <c r="A4677" s="0" t="n">
        <v>7623</v>
      </c>
      <c r="B4677" s="0" t="s">
        <v>5281</v>
      </c>
      <c r="C4677" s="0" t="s">
        <v>589</v>
      </c>
      <c r="D4677" s="0" t="s">
        <v>592</v>
      </c>
      <c r="E4677" s="292" t="n">
        <v>4323740.65</v>
      </c>
    </row>
    <row r="4678" customFormat="false" ht="15" hidden="false" customHeight="false" outlineLevel="0" collapsed="false">
      <c r="A4678" s="0" t="n">
        <v>36508</v>
      </c>
      <c r="B4678" s="0" t="s">
        <v>5282</v>
      </c>
      <c r="C4678" s="0" t="s">
        <v>589</v>
      </c>
      <c r="D4678" s="0" t="s">
        <v>592</v>
      </c>
      <c r="E4678" s="292" t="n">
        <v>1944557.73</v>
      </c>
    </row>
    <row r="4679" customFormat="false" ht="15" hidden="false" customHeight="false" outlineLevel="0" collapsed="false">
      <c r="A4679" s="0" t="n">
        <v>36509</v>
      </c>
      <c r="B4679" s="0" t="s">
        <v>5283</v>
      </c>
      <c r="C4679" s="0" t="s">
        <v>589</v>
      </c>
      <c r="D4679" s="0" t="s">
        <v>592</v>
      </c>
      <c r="E4679" s="292" t="n">
        <v>1065688</v>
      </c>
    </row>
    <row r="4680" customFormat="false" ht="15" hidden="false" customHeight="false" outlineLevel="0" collapsed="false">
      <c r="A4680" s="0" t="n">
        <v>13238</v>
      </c>
      <c r="B4680" s="0" t="s">
        <v>5284</v>
      </c>
      <c r="C4680" s="0" t="s">
        <v>589</v>
      </c>
      <c r="D4680" s="0" t="s">
        <v>592</v>
      </c>
      <c r="E4680" s="292" t="n">
        <v>309112.12</v>
      </c>
    </row>
    <row r="4681" customFormat="false" ht="15" hidden="false" customHeight="false" outlineLevel="0" collapsed="false">
      <c r="A4681" s="0" t="n">
        <v>36511</v>
      </c>
      <c r="B4681" s="0" t="s">
        <v>5285</v>
      </c>
      <c r="C4681" s="0" t="s">
        <v>589</v>
      </c>
      <c r="D4681" s="0" t="s">
        <v>592</v>
      </c>
      <c r="E4681" s="292" t="n">
        <v>358177.54</v>
      </c>
    </row>
    <row r="4682" customFormat="false" ht="15" hidden="false" customHeight="false" outlineLevel="0" collapsed="false">
      <c r="A4682" s="0" t="n">
        <v>36515</v>
      </c>
      <c r="B4682" s="0" t="s">
        <v>5286</v>
      </c>
      <c r="C4682" s="0" t="s">
        <v>589</v>
      </c>
      <c r="D4682" s="0" t="s">
        <v>592</v>
      </c>
      <c r="E4682" s="292" t="n">
        <v>105490.63</v>
      </c>
    </row>
    <row r="4683" customFormat="false" ht="15" hidden="false" customHeight="false" outlineLevel="0" collapsed="false">
      <c r="A4683" s="0" t="n">
        <v>10598</v>
      </c>
      <c r="B4683" s="0" t="s">
        <v>5287</v>
      </c>
      <c r="C4683" s="0" t="s">
        <v>589</v>
      </c>
      <c r="D4683" s="0" t="s">
        <v>592</v>
      </c>
      <c r="E4683" s="292" t="n">
        <v>171069.01</v>
      </c>
    </row>
    <row r="4684" customFormat="false" ht="15" hidden="false" customHeight="false" outlineLevel="0" collapsed="false">
      <c r="A4684" s="0" t="n">
        <v>7640</v>
      </c>
      <c r="B4684" s="0" t="s">
        <v>5288</v>
      </c>
      <c r="C4684" s="0" t="s">
        <v>589</v>
      </c>
      <c r="D4684" s="0" t="s">
        <v>592</v>
      </c>
      <c r="E4684" s="292" t="n">
        <v>262500</v>
      </c>
    </row>
    <row r="4685" customFormat="false" ht="15" hidden="false" customHeight="false" outlineLevel="0" collapsed="false">
      <c r="A4685" s="0" t="n">
        <v>36513</v>
      </c>
      <c r="B4685" s="0" t="s">
        <v>5289</v>
      </c>
      <c r="C4685" s="0" t="s">
        <v>589</v>
      </c>
      <c r="D4685" s="0" t="s">
        <v>592</v>
      </c>
      <c r="E4685" s="292" t="n">
        <v>252870.89</v>
      </c>
    </row>
    <row r="4686" customFormat="false" ht="15" hidden="false" customHeight="false" outlineLevel="0" collapsed="false">
      <c r="A4686" s="0" t="n">
        <v>36514</v>
      </c>
      <c r="B4686" s="0" t="s">
        <v>5290</v>
      </c>
      <c r="C4686" s="0" t="s">
        <v>589</v>
      </c>
      <c r="D4686" s="0" t="s">
        <v>592</v>
      </c>
      <c r="E4686" s="292" t="n">
        <v>282126.15</v>
      </c>
    </row>
    <row r="4687" customFormat="false" ht="15" hidden="false" customHeight="false" outlineLevel="0" collapsed="false">
      <c r="A4687" s="0" t="n">
        <v>11572</v>
      </c>
      <c r="B4687" s="0" t="s">
        <v>5291</v>
      </c>
      <c r="C4687" s="0" t="s">
        <v>589</v>
      </c>
      <c r="D4687" s="0" t="s">
        <v>590</v>
      </c>
      <c r="E4687" s="291" t="n">
        <v>29.24</v>
      </c>
    </row>
    <row r="4688" customFormat="false" ht="15" hidden="false" customHeight="false" outlineLevel="0" collapsed="false">
      <c r="A4688" s="0" t="n">
        <v>36149</v>
      </c>
      <c r="B4688" s="0" t="s">
        <v>5292</v>
      </c>
      <c r="C4688" s="0" t="s">
        <v>589</v>
      </c>
      <c r="D4688" s="0" t="s">
        <v>590</v>
      </c>
      <c r="E4688" s="291" t="n">
        <v>158.62</v>
      </c>
    </row>
    <row r="4689" customFormat="false" ht="15" hidden="false" customHeight="false" outlineLevel="0" collapsed="false">
      <c r="A4689" s="0" t="n">
        <v>42407</v>
      </c>
      <c r="B4689" s="0" t="s">
        <v>5293</v>
      </c>
      <c r="C4689" s="0" t="s">
        <v>636</v>
      </c>
      <c r="D4689" s="0" t="s">
        <v>590</v>
      </c>
      <c r="E4689" s="291" t="n">
        <v>9.27</v>
      </c>
    </row>
    <row r="4690" customFormat="false" ht="15" hidden="false" customHeight="false" outlineLevel="0" collapsed="false">
      <c r="A4690" s="0" t="n">
        <v>11581</v>
      </c>
      <c r="B4690" s="0" t="s">
        <v>5294</v>
      </c>
      <c r="C4690" s="0" t="s">
        <v>636</v>
      </c>
      <c r="D4690" s="0" t="s">
        <v>590</v>
      </c>
      <c r="E4690" s="291" t="n">
        <v>19.3</v>
      </c>
    </row>
    <row r="4691" customFormat="false" ht="15" hidden="false" customHeight="false" outlineLevel="0" collapsed="false">
      <c r="A4691" s="0" t="n">
        <v>43605</v>
      </c>
      <c r="B4691" s="0" t="s">
        <v>5295</v>
      </c>
      <c r="C4691" s="0" t="s">
        <v>636</v>
      </c>
      <c r="D4691" s="0" t="s">
        <v>590</v>
      </c>
      <c r="E4691" s="291" t="n">
        <v>39.49</v>
      </c>
    </row>
    <row r="4692" customFormat="false" ht="15" hidden="false" customHeight="false" outlineLevel="0" collapsed="false">
      <c r="A4692" s="0" t="n">
        <v>11580</v>
      </c>
      <c r="B4692" s="0" t="s">
        <v>5296</v>
      </c>
      <c r="C4692" s="0" t="s">
        <v>636</v>
      </c>
      <c r="D4692" s="0" t="s">
        <v>590</v>
      </c>
      <c r="E4692" s="291" t="n">
        <v>7.74</v>
      </c>
    </row>
    <row r="4693" customFormat="false" ht="15" hidden="false" customHeight="false" outlineLevel="0" collapsed="false">
      <c r="A4693" s="0" t="n">
        <v>10743</v>
      </c>
      <c r="B4693" s="0" t="s">
        <v>5297</v>
      </c>
      <c r="C4693" s="0" t="s">
        <v>589</v>
      </c>
      <c r="D4693" s="0" t="s">
        <v>590</v>
      </c>
      <c r="E4693" s="291" t="n">
        <v>659.07</v>
      </c>
    </row>
    <row r="4694" customFormat="false" ht="15" hidden="false" customHeight="false" outlineLevel="0" collapsed="false">
      <c r="A4694" s="0" t="n">
        <v>39848</v>
      </c>
      <c r="B4694" s="0" t="s">
        <v>5298</v>
      </c>
      <c r="C4694" s="0" t="s">
        <v>636</v>
      </c>
      <c r="D4694" s="0" t="s">
        <v>592</v>
      </c>
      <c r="E4694" s="291" t="n">
        <v>2</v>
      </c>
    </row>
    <row r="4695" customFormat="false" ht="15" hidden="false" customHeight="false" outlineLevel="0" collapsed="false">
      <c r="A4695" s="0" t="n">
        <v>20999</v>
      </c>
      <c r="B4695" s="0" t="s">
        <v>5299</v>
      </c>
      <c r="C4695" s="0" t="s">
        <v>636</v>
      </c>
      <c r="D4695" s="0" t="s">
        <v>592</v>
      </c>
      <c r="E4695" s="291" t="n">
        <v>17.87</v>
      </c>
    </row>
    <row r="4696" customFormat="false" ht="15" hidden="false" customHeight="false" outlineLevel="0" collapsed="false">
      <c r="A4696" s="0" t="n">
        <v>21001</v>
      </c>
      <c r="B4696" s="0" t="s">
        <v>5300</v>
      </c>
      <c r="C4696" s="0" t="s">
        <v>636</v>
      </c>
      <c r="D4696" s="0" t="s">
        <v>592</v>
      </c>
      <c r="E4696" s="291" t="n">
        <v>33.34</v>
      </c>
    </row>
    <row r="4697" customFormat="false" ht="15" hidden="false" customHeight="false" outlineLevel="0" collapsed="false">
      <c r="A4697" s="0" t="n">
        <v>21003</v>
      </c>
      <c r="B4697" s="0" t="s">
        <v>5301</v>
      </c>
      <c r="C4697" s="0" t="s">
        <v>636</v>
      </c>
      <c r="D4697" s="0" t="s">
        <v>592</v>
      </c>
      <c r="E4697" s="291" t="n">
        <v>54.79</v>
      </c>
    </row>
    <row r="4698" customFormat="false" ht="15" hidden="false" customHeight="false" outlineLevel="0" collapsed="false">
      <c r="A4698" s="0" t="n">
        <v>21006</v>
      </c>
      <c r="B4698" s="0" t="s">
        <v>5302</v>
      </c>
      <c r="C4698" s="0" t="s">
        <v>636</v>
      </c>
      <c r="D4698" s="0" t="s">
        <v>592</v>
      </c>
      <c r="E4698" s="291" t="n">
        <v>116.27</v>
      </c>
    </row>
    <row r="4699" customFormat="false" ht="15" hidden="false" customHeight="false" outlineLevel="0" collapsed="false">
      <c r="A4699" s="0" t="n">
        <v>21019</v>
      </c>
      <c r="B4699" s="0" t="s">
        <v>5303</v>
      </c>
      <c r="C4699" s="0" t="s">
        <v>636</v>
      </c>
      <c r="D4699" s="0" t="s">
        <v>592</v>
      </c>
      <c r="E4699" s="291" t="n">
        <v>40.42</v>
      </c>
    </row>
    <row r="4700" customFormat="false" ht="15" hidden="false" customHeight="false" outlineLevel="0" collapsed="false">
      <c r="A4700" s="0" t="n">
        <v>21021</v>
      </c>
      <c r="B4700" s="0" t="s">
        <v>5304</v>
      </c>
      <c r="C4700" s="0" t="s">
        <v>636</v>
      </c>
      <c r="D4700" s="0" t="s">
        <v>592</v>
      </c>
      <c r="E4700" s="291" t="n">
        <v>63.89</v>
      </c>
    </row>
    <row r="4701" customFormat="false" ht="15" hidden="false" customHeight="false" outlineLevel="0" collapsed="false">
      <c r="A4701" s="0" t="n">
        <v>21024</v>
      </c>
      <c r="B4701" s="0" t="s">
        <v>5305</v>
      </c>
      <c r="C4701" s="0" t="s">
        <v>636</v>
      </c>
      <c r="D4701" s="0" t="s">
        <v>592</v>
      </c>
      <c r="E4701" s="291" t="n">
        <v>136.89</v>
      </c>
    </row>
    <row r="4702" customFormat="false" ht="15" hidden="false" customHeight="false" outlineLevel="0" collapsed="false">
      <c r="A4702" s="0" t="n">
        <v>40624</v>
      </c>
      <c r="B4702" s="0" t="s">
        <v>5306</v>
      </c>
      <c r="C4702" s="0" t="s">
        <v>636</v>
      </c>
      <c r="D4702" s="0" t="s">
        <v>592</v>
      </c>
      <c r="E4702" s="291" t="n">
        <v>87.26</v>
      </c>
    </row>
    <row r="4703" customFormat="false" ht="15" hidden="false" customHeight="false" outlineLevel="0" collapsed="false">
      <c r="A4703" s="0" t="n">
        <v>42575</v>
      </c>
      <c r="B4703" s="0" t="s">
        <v>5307</v>
      </c>
      <c r="C4703" s="0" t="s">
        <v>636</v>
      </c>
      <c r="D4703" s="0" t="s">
        <v>592</v>
      </c>
      <c r="E4703" s="291" t="n">
        <v>80.07</v>
      </c>
    </row>
    <row r="4704" customFormat="false" ht="15" hidden="false" customHeight="false" outlineLevel="0" collapsed="false">
      <c r="A4704" s="0" t="n">
        <v>13127</v>
      </c>
      <c r="B4704" s="0" t="s">
        <v>5308</v>
      </c>
      <c r="C4704" s="0" t="s">
        <v>636</v>
      </c>
      <c r="D4704" s="0" t="s">
        <v>592</v>
      </c>
      <c r="E4704" s="291" t="n">
        <v>38.92</v>
      </c>
    </row>
    <row r="4705" customFormat="false" ht="15" hidden="false" customHeight="false" outlineLevel="0" collapsed="false">
      <c r="A4705" s="0" t="n">
        <v>13137</v>
      </c>
      <c r="B4705" s="0" t="s">
        <v>5309</v>
      </c>
      <c r="C4705" s="0" t="s">
        <v>636</v>
      </c>
      <c r="D4705" s="0" t="s">
        <v>592</v>
      </c>
      <c r="E4705" s="291" t="n">
        <v>51.65</v>
      </c>
    </row>
    <row r="4706" customFormat="false" ht="15" hidden="false" customHeight="false" outlineLevel="0" collapsed="false">
      <c r="A4706" s="0" t="n">
        <v>42574</v>
      </c>
      <c r="B4706" s="0" t="s">
        <v>5310</v>
      </c>
      <c r="C4706" s="0" t="s">
        <v>636</v>
      </c>
      <c r="D4706" s="0" t="s">
        <v>592</v>
      </c>
      <c r="E4706" s="291" t="n">
        <v>59.75</v>
      </c>
    </row>
    <row r="4707" customFormat="false" ht="15" hidden="false" customHeight="false" outlineLevel="0" collapsed="false">
      <c r="A4707" s="0" t="n">
        <v>20989</v>
      </c>
      <c r="B4707" s="0" t="s">
        <v>5311</v>
      </c>
      <c r="C4707" s="0" t="s">
        <v>636</v>
      </c>
      <c r="D4707" s="0" t="s">
        <v>592</v>
      </c>
      <c r="E4707" s="292" t="n">
        <v>1850.37</v>
      </c>
    </row>
    <row r="4708" customFormat="false" ht="15" hidden="false" customHeight="false" outlineLevel="0" collapsed="false">
      <c r="A4708" s="0" t="n">
        <v>21147</v>
      </c>
      <c r="B4708" s="0" t="s">
        <v>5312</v>
      </c>
      <c r="C4708" s="0" t="s">
        <v>636</v>
      </c>
      <c r="D4708" s="0" t="s">
        <v>592</v>
      </c>
      <c r="E4708" s="291" t="n">
        <v>173.49</v>
      </c>
    </row>
    <row r="4709" customFormat="false" ht="15" hidden="false" customHeight="false" outlineLevel="0" collapsed="false">
      <c r="A4709" s="0" t="n">
        <v>21148</v>
      </c>
      <c r="B4709" s="0" t="s">
        <v>5313</v>
      </c>
      <c r="C4709" s="0" t="s">
        <v>636</v>
      </c>
      <c r="D4709" s="0" t="s">
        <v>592</v>
      </c>
      <c r="E4709" s="291" t="n">
        <v>107.08</v>
      </c>
    </row>
    <row r="4710" customFormat="false" ht="15" hidden="false" customHeight="false" outlineLevel="0" collapsed="false">
      <c r="A4710" s="0" t="n">
        <v>20984</v>
      </c>
      <c r="B4710" s="0" t="s">
        <v>5314</v>
      </c>
      <c r="C4710" s="0" t="s">
        <v>636</v>
      </c>
      <c r="D4710" s="0" t="s">
        <v>592</v>
      </c>
      <c r="E4710" s="292" t="n">
        <v>3550.5</v>
      </c>
    </row>
    <row r="4711" customFormat="false" ht="15" hidden="false" customHeight="false" outlineLevel="0" collapsed="false">
      <c r="A4711" s="0" t="n">
        <v>13042</v>
      </c>
      <c r="B4711" s="0" t="s">
        <v>5315</v>
      </c>
      <c r="C4711" s="0" t="s">
        <v>636</v>
      </c>
      <c r="D4711" s="0" t="s">
        <v>592</v>
      </c>
      <c r="E4711" s="292" t="n">
        <v>1967.5</v>
      </c>
    </row>
    <row r="4712" customFormat="false" ht="15" hidden="false" customHeight="false" outlineLevel="0" collapsed="false">
      <c r="A4712" s="0" t="n">
        <v>21150</v>
      </c>
      <c r="B4712" s="0" t="s">
        <v>5316</v>
      </c>
      <c r="C4712" s="0" t="s">
        <v>636</v>
      </c>
      <c r="D4712" s="0" t="s">
        <v>592</v>
      </c>
      <c r="E4712" s="291" t="n">
        <v>53.09</v>
      </c>
    </row>
    <row r="4713" customFormat="false" ht="15" hidden="false" customHeight="false" outlineLevel="0" collapsed="false">
      <c r="A4713" s="0" t="n">
        <v>13141</v>
      </c>
      <c r="B4713" s="0" t="s">
        <v>5317</v>
      </c>
      <c r="C4713" s="0" t="s">
        <v>636</v>
      </c>
      <c r="D4713" s="0" t="s">
        <v>592</v>
      </c>
      <c r="E4713" s="291" t="n">
        <v>66.9</v>
      </c>
    </row>
    <row r="4714" customFormat="false" ht="15" hidden="false" customHeight="false" outlineLevel="0" collapsed="false">
      <c r="A4714" s="0" t="n">
        <v>42576</v>
      </c>
      <c r="B4714" s="0" t="s">
        <v>5318</v>
      </c>
      <c r="C4714" s="0" t="s">
        <v>636</v>
      </c>
      <c r="D4714" s="0" t="s">
        <v>592</v>
      </c>
      <c r="E4714" s="291" t="n">
        <v>218.42</v>
      </c>
    </row>
    <row r="4715" customFormat="false" ht="15" hidden="false" customHeight="false" outlineLevel="0" collapsed="false">
      <c r="A4715" s="0" t="n">
        <v>21151</v>
      </c>
      <c r="B4715" s="0" t="s">
        <v>5319</v>
      </c>
      <c r="C4715" s="0" t="s">
        <v>636</v>
      </c>
      <c r="D4715" s="0" t="s">
        <v>592</v>
      </c>
      <c r="E4715" s="291" t="n">
        <v>317.81</v>
      </c>
    </row>
    <row r="4716" customFormat="false" ht="15" hidden="false" customHeight="false" outlineLevel="0" collapsed="false">
      <c r="A4716" s="0" t="n">
        <v>13142</v>
      </c>
      <c r="B4716" s="0" t="s">
        <v>5320</v>
      </c>
      <c r="C4716" s="0" t="s">
        <v>636</v>
      </c>
      <c r="D4716" s="0" t="s">
        <v>592</v>
      </c>
      <c r="E4716" s="291" t="n">
        <v>454.34</v>
      </c>
    </row>
    <row r="4717" customFormat="false" ht="15" hidden="false" customHeight="false" outlineLevel="0" collapsed="false">
      <c r="A4717" s="0" t="n">
        <v>42577</v>
      </c>
      <c r="B4717" s="0" t="s">
        <v>5321</v>
      </c>
      <c r="C4717" s="0" t="s">
        <v>636</v>
      </c>
      <c r="D4717" s="0" t="s">
        <v>592</v>
      </c>
      <c r="E4717" s="291" t="n">
        <v>498.53</v>
      </c>
    </row>
    <row r="4718" customFormat="false" ht="15" hidden="false" customHeight="false" outlineLevel="0" collapsed="false">
      <c r="A4718" s="0" t="n">
        <v>20994</v>
      </c>
      <c r="B4718" s="0" t="s">
        <v>5322</v>
      </c>
      <c r="C4718" s="0" t="s">
        <v>636</v>
      </c>
      <c r="D4718" s="0" t="s">
        <v>592</v>
      </c>
      <c r="E4718" s="291" t="n">
        <v>856.63</v>
      </c>
    </row>
    <row r="4719" customFormat="false" ht="15" hidden="false" customHeight="false" outlineLevel="0" collapsed="false">
      <c r="A4719" s="0" t="n">
        <v>7672</v>
      </c>
      <c r="B4719" s="0" t="s">
        <v>5323</v>
      </c>
      <c r="C4719" s="0" t="s">
        <v>636</v>
      </c>
      <c r="D4719" s="0" t="s">
        <v>592</v>
      </c>
      <c r="E4719" s="291" t="n">
        <v>561.18</v>
      </c>
    </row>
    <row r="4720" customFormat="false" ht="15" hidden="false" customHeight="false" outlineLevel="0" collapsed="false">
      <c r="A4720" s="0" t="n">
        <v>20995</v>
      </c>
      <c r="B4720" s="0" t="s">
        <v>5324</v>
      </c>
      <c r="C4720" s="0" t="s">
        <v>636</v>
      </c>
      <c r="D4720" s="0" t="s">
        <v>592</v>
      </c>
      <c r="E4720" s="292" t="n">
        <v>1125.76</v>
      </c>
    </row>
    <row r="4721" customFormat="false" ht="15" hidden="false" customHeight="false" outlineLevel="0" collapsed="false">
      <c r="A4721" s="0" t="n">
        <v>7690</v>
      </c>
      <c r="B4721" s="0" t="s">
        <v>5325</v>
      </c>
      <c r="C4721" s="0" t="s">
        <v>636</v>
      </c>
      <c r="D4721" s="0" t="s">
        <v>592</v>
      </c>
      <c r="E4721" s="291" t="n">
        <v>651.1</v>
      </c>
    </row>
    <row r="4722" customFormat="false" ht="15" hidden="false" customHeight="false" outlineLevel="0" collapsed="false">
      <c r="A4722" s="0" t="n">
        <v>20980</v>
      </c>
      <c r="B4722" s="0" t="s">
        <v>5326</v>
      </c>
      <c r="C4722" s="0" t="s">
        <v>636</v>
      </c>
      <c r="D4722" s="0" t="s">
        <v>592</v>
      </c>
      <c r="E4722" s="291" t="n">
        <v>710.29</v>
      </c>
    </row>
    <row r="4723" customFormat="false" ht="15" hidden="false" customHeight="false" outlineLevel="0" collapsed="false">
      <c r="A4723" s="0" t="n">
        <v>7661</v>
      </c>
      <c r="B4723" s="0" t="s">
        <v>5327</v>
      </c>
      <c r="C4723" s="0" t="s">
        <v>636</v>
      </c>
      <c r="D4723" s="0" t="s">
        <v>592</v>
      </c>
      <c r="E4723" s="291" t="n">
        <v>844.96</v>
      </c>
    </row>
    <row r="4724" customFormat="false" ht="15" hidden="false" customHeight="false" outlineLevel="0" collapsed="false">
      <c r="A4724" s="0" t="n">
        <v>21016</v>
      </c>
      <c r="B4724" s="0" t="s">
        <v>5328</v>
      </c>
      <c r="C4724" s="0" t="s">
        <v>636</v>
      </c>
      <c r="D4724" s="0" t="s">
        <v>592</v>
      </c>
      <c r="E4724" s="291" t="n">
        <v>208.69</v>
      </c>
    </row>
    <row r="4725" customFormat="false" ht="15" hidden="false" customHeight="false" outlineLevel="0" collapsed="false">
      <c r="A4725" s="0" t="n">
        <v>21008</v>
      </c>
      <c r="B4725" s="0" t="s">
        <v>5329</v>
      </c>
      <c r="C4725" s="0" t="s">
        <v>636</v>
      </c>
      <c r="D4725" s="0" t="s">
        <v>592</v>
      </c>
      <c r="E4725" s="291" t="n">
        <v>24.38</v>
      </c>
    </row>
    <row r="4726" customFormat="false" ht="15" hidden="false" customHeight="false" outlineLevel="0" collapsed="false">
      <c r="A4726" s="0" t="n">
        <v>21009</v>
      </c>
      <c r="B4726" s="0" t="s">
        <v>5330</v>
      </c>
      <c r="C4726" s="0" t="s">
        <v>636</v>
      </c>
      <c r="D4726" s="0" t="s">
        <v>592</v>
      </c>
      <c r="E4726" s="291" t="n">
        <v>31.74</v>
      </c>
    </row>
    <row r="4727" customFormat="false" ht="15" hidden="false" customHeight="false" outlineLevel="0" collapsed="false">
      <c r="A4727" s="0" t="n">
        <v>21010</v>
      </c>
      <c r="B4727" s="0" t="s">
        <v>5331</v>
      </c>
      <c r="C4727" s="0" t="s">
        <v>636</v>
      </c>
      <c r="D4727" s="0" t="s">
        <v>592</v>
      </c>
      <c r="E4727" s="291" t="n">
        <v>42.62</v>
      </c>
    </row>
    <row r="4728" customFormat="false" ht="15" hidden="false" customHeight="false" outlineLevel="0" collapsed="false">
      <c r="A4728" s="0" t="n">
        <v>21011</v>
      </c>
      <c r="B4728" s="0" t="s">
        <v>5332</v>
      </c>
      <c r="C4728" s="0" t="s">
        <v>636</v>
      </c>
      <c r="D4728" s="0" t="s">
        <v>592</v>
      </c>
      <c r="E4728" s="291" t="n">
        <v>62.12</v>
      </c>
    </row>
    <row r="4729" customFormat="false" ht="15" hidden="false" customHeight="false" outlineLevel="0" collapsed="false">
      <c r="A4729" s="0" t="n">
        <v>21012</v>
      </c>
      <c r="B4729" s="0" t="s">
        <v>5333</v>
      </c>
      <c r="C4729" s="0" t="s">
        <v>636</v>
      </c>
      <c r="D4729" s="0" t="s">
        <v>592</v>
      </c>
      <c r="E4729" s="291" t="n">
        <v>68.64</v>
      </c>
    </row>
    <row r="4730" customFormat="false" ht="15" hidden="false" customHeight="false" outlineLevel="0" collapsed="false">
      <c r="A4730" s="0" t="n">
        <v>21013</v>
      </c>
      <c r="B4730" s="0" t="s">
        <v>5334</v>
      </c>
      <c r="C4730" s="0" t="s">
        <v>636</v>
      </c>
      <c r="D4730" s="0" t="s">
        <v>592</v>
      </c>
      <c r="E4730" s="291" t="n">
        <v>89.58</v>
      </c>
    </row>
    <row r="4731" customFormat="false" ht="15" hidden="false" customHeight="false" outlineLevel="0" collapsed="false">
      <c r="A4731" s="0" t="n">
        <v>21014</v>
      </c>
      <c r="B4731" s="0" t="s">
        <v>5335</v>
      </c>
      <c r="C4731" s="0" t="s">
        <v>636</v>
      </c>
      <c r="D4731" s="0" t="s">
        <v>592</v>
      </c>
      <c r="E4731" s="291" t="n">
        <v>125.34</v>
      </c>
    </row>
    <row r="4732" customFormat="false" ht="15" hidden="false" customHeight="false" outlineLevel="0" collapsed="false">
      <c r="A4732" s="0" t="n">
        <v>21015</v>
      </c>
      <c r="B4732" s="0" t="s">
        <v>5336</v>
      </c>
      <c r="C4732" s="0" t="s">
        <v>636</v>
      </c>
      <c r="D4732" s="0" t="s">
        <v>592</v>
      </c>
      <c r="E4732" s="291" t="n">
        <v>144</v>
      </c>
    </row>
    <row r="4733" customFormat="false" ht="15" hidden="false" customHeight="false" outlineLevel="0" collapsed="false">
      <c r="A4733" s="0" t="n">
        <v>7697</v>
      </c>
      <c r="B4733" s="0" t="s">
        <v>5337</v>
      </c>
      <c r="C4733" s="0" t="s">
        <v>636</v>
      </c>
      <c r="D4733" s="0" t="s">
        <v>592</v>
      </c>
      <c r="E4733" s="291" t="n">
        <v>68.71</v>
      </c>
    </row>
    <row r="4734" customFormat="false" ht="15" hidden="false" customHeight="false" outlineLevel="0" collapsed="false">
      <c r="A4734" s="0" t="n">
        <v>7698</v>
      </c>
      <c r="B4734" s="0" t="s">
        <v>5338</v>
      </c>
      <c r="C4734" s="0" t="s">
        <v>636</v>
      </c>
      <c r="D4734" s="0" t="s">
        <v>592</v>
      </c>
      <c r="E4734" s="291" t="n">
        <v>59.15</v>
      </c>
    </row>
    <row r="4735" customFormat="false" ht="15" hidden="false" customHeight="false" outlineLevel="0" collapsed="false">
      <c r="A4735" s="0" t="n">
        <v>7691</v>
      </c>
      <c r="B4735" s="0" t="s">
        <v>5339</v>
      </c>
      <c r="C4735" s="0" t="s">
        <v>636</v>
      </c>
      <c r="D4735" s="0" t="s">
        <v>592</v>
      </c>
      <c r="E4735" s="291" t="n">
        <v>24.99</v>
      </c>
    </row>
    <row r="4736" customFormat="false" ht="15" hidden="false" customHeight="false" outlineLevel="0" collapsed="false">
      <c r="A4736" s="0" t="n">
        <v>40626</v>
      </c>
      <c r="B4736" s="0" t="s">
        <v>5340</v>
      </c>
      <c r="C4736" s="0" t="s">
        <v>636</v>
      </c>
      <c r="D4736" s="0" t="s">
        <v>592</v>
      </c>
      <c r="E4736" s="291" t="n">
        <v>46.9</v>
      </c>
    </row>
    <row r="4737" customFormat="false" ht="15" hidden="false" customHeight="false" outlineLevel="0" collapsed="false">
      <c r="A4737" s="0" t="n">
        <v>7701</v>
      </c>
      <c r="B4737" s="0" t="s">
        <v>5341</v>
      </c>
      <c r="C4737" s="0" t="s">
        <v>636</v>
      </c>
      <c r="D4737" s="0" t="s">
        <v>592</v>
      </c>
      <c r="E4737" s="291" t="n">
        <v>122.97</v>
      </c>
    </row>
    <row r="4738" customFormat="false" ht="15" hidden="false" customHeight="false" outlineLevel="0" collapsed="false">
      <c r="A4738" s="0" t="n">
        <v>7696</v>
      </c>
      <c r="B4738" s="0" t="s">
        <v>5342</v>
      </c>
      <c r="C4738" s="0" t="s">
        <v>636</v>
      </c>
      <c r="D4738" s="0" t="s">
        <v>592</v>
      </c>
      <c r="E4738" s="291" t="n">
        <v>99.09</v>
      </c>
    </row>
    <row r="4739" customFormat="false" ht="15" hidden="false" customHeight="false" outlineLevel="0" collapsed="false">
      <c r="A4739" s="0" t="n">
        <v>7700</v>
      </c>
      <c r="B4739" s="0" t="s">
        <v>5343</v>
      </c>
      <c r="C4739" s="0" t="s">
        <v>636</v>
      </c>
      <c r="D4739" s="0" t="s">
        <v>592</v>
      </c>
      <c r="E4739" s="291" t="n">
        <v>31.61</v>
      </c>
    </row>
    <row r="4740" customFormat="false" ht="15" hidden="false" customHeight="false" outlineLevel="0" collapsed="false">
      <c r="A4740" s="0" t="n">
        <v>7694</v>
      </c>
      <c r="B4740" s="0" t="s">
        <v>5344</v>
      </c>
      <c r="C4740" s="0" t="s">
        <v>636</v>
      </c>
      <c r="D4740" s="0" t="s">
        <v>592</v>
      </c>
      <c r="E4740" s="291" t="n">
        <v>165.47</v>
      </c>
    </row>
    <row r="4741" customFormat="false" ht="15" hidden="false" customHeight="false" outlineLevel="0" collapsed="false">
      <c r="A4741" s="0" t="n">
        <v>7693</v>
      </c>
      <c r="B4741" s="0" t="s">
        <v>5345</v>
      </c>
      <c r="C4741" s="0" t="s">
        <v>636</v>
      </c>
      <c r="D4741" s="0" t="s">
        <v>592</v>
      </c>
      <c r="E4741" s="291" t="n">
        <v>227.89</v>
      </c>
    </row>
    <row r="4742" customFormat="false" ht="15" hidden="false" customHeight="false" outlineLevel="0" collapsed="false">
      <c r="A4742" s="0" t="n">
        <v>7692</v>
      </c>
      <c r="B4742" s="0" t="s">
        <v>5346</v>
      </c>
      <c r="C4742" s="0" t="s">
        <v>636</v>
      </c>
      <c r="D4742" s="0" t="s">
        <v>592</v>
      </c>
      <c r="E4742" s="291" t="n">
        <v>341.19</v>
      </c>
    </row>
    <row r="4743" customFormat="false" ht="15" hidden="false" customHeight="false" outlineLevel="0" collapsed="false">
      <c r="A4743" s="0" t="n">
        <v>7695</v>
      </c>
      <c r="B4743" s="0" t="s">
        <v>5347</v>
      </c>
      <c r="C4743" s="0" t="s">
        <v>636</v>
      </c>
      <c r="D4743" s="0" t="s">
        <v>592</v>
      </c>
      <c r="E4743" s="291" t="n">
        <v>370.03</v>
      </c>
    </row>
    <row r="4744" customFormat="false" ht="15" hidden="false" customHeight="false" outlineLevel="0" collapsed="false">
      <c r="A4744" s="0" t="n">
        <v>13356</v>
      </c>
      <c r="B4744" s="0" t="s">
        <v>5348</v>
      </c>
      <c r="C4744" s="0" t="s">
        <v>636</v>
      </c>
      <c r="D4744" s="0" t="s">
        <v>592</v>
      </c>
      <c r="E4744" s="291" t="n">
        <v>26.83</v>
      </c>
    </row>
    <row r="4745" customFormat="false" ht="15" hidden="false" customHeight="false" outlineLevel="0" collapsed="false">
      <c r="A4745" s="0" t="n">
        <v>36365</v>
      </c>
      <c r="B4745" s="0" t="s">
        <v>5349</v>
      </c>
      <c r="C4745" s="0" t="s">
        <v>636</v>
      </c>
      <c r="D4745" s="0" t="s">
        <v>592</v>
      </c>
      <c r="E4745" s="291" t="n">
        <v>41.41</v>
      </c>
    </row>
    <row r="4746" customFormat="false" ht="15" hidden="false" customHeight="false" outlineLevel="0" collapsed="false">
      <c r="A4746" s="0" t="n">
        <v>41930</v>
      </c>
      <c r="B4746" s="0" t="s">
        <v>5350</v>
      </c>
      <c r="C4746" s="0" t="s">
        <v>636</v>
      </c>
      <c r="D4746" s="0" t="s">
        <v>592</v>
      </c>
      <c r="E4746" s="291" t="n">
        <v>134.05</v>
      </c>
    </row>
    <row r="4747" customFormat="false" ht="15" hidden="false" customHeight="false" outlineLevel="0" collapsed="false">
      <c r="A4747" s="0" t="n">
        <v>41931</v>
      </c>
      <c r="B4747" s="0" t="s">
        <v>5351</v>
      </c>
      <c r="C4747" s="0" t="s">
        <v>636</v>
      </c>
      <c r="D4747" s="0" t="s">
        <v>592</v>
      </c>
      <c r="E4747" s="291" t="n">
        <v>228.58</v>
      </c>
    </row>
    <row r="4748" customFormat="false" ht="15" hidden="false" customHeight="false" outlineLevel="0" collapsed="false">
      <c r="A4748" s="0" t="n">
        <v>41932</v>
      </c>
      <c r="B4748" s="0" t="s">
        <v>5352</v>
      </c>
      <c r="C4748" s="0" t="s">
        <v>636</v>
      </c>
      <c r="D4748" s="0" t="s">
        <v>592</v>
      </c>
      <c r="E4748" s="291" t="n">
        <v>369.21</v>
      </c>
    </row>
    <row r="4749" customFormat="false" ht="15" hidden="false" customHeight="false" outlineLevel="0" collapsed="false">
      <c r="A4749" s="0" t="n">
        <v>41933</v>
      </c>
      <c r="B4749" s="0" t="s">
        <v>5353</v>
      </c>
      <c r="C4749" s="0" t="s">
        <v>636</v>
      </c>
      <c r="D4749" s="0" t="s">
        <v>592</v>
      </c>
      <c r="E4749" s="291" t="n">
        <v>457.26</v>
      </c>
    </row>
    <row r="4750" customFormat="false" ht="15" hidden="false" customHeight="false" outlineLevel="0" collapsed="false">
      <c r="A4750" s="0" t="n">
        <v>41934</v>
      </c>
      <c r="B4750" s="0" t="s">
        <v>5354</v>
      </c>
      <c r="C4750" s="0" t="s">
        <v>636</v>
      </c>
      <c r="D4750" s="0" t="s">
        <v>592</v>
      </c>
      <c r="E4750" s="291" t="n">
        <v>592.26</v>
      </c>
    </row>
    <row r="4751" customFormat="false" ht="15" hidden="false" customHeight="false" outlineLevel="0" collapsed="false">
      <c r="A4751" s="0" t="n">
        <v>41936</v>
      </c>
      <c r="B4751" s="0" t="s">
        <v>5355</v>
      </c>
      <c r="C4751" s="0" t="s">
        <v>636</v>
      </c>
      <c r="D4751" s="0" t="s">
        <v>592</v>
      </c>
      <c r="E4751" s="291" t="n">
        <v>89.3</v>
      </c>
    </row>
    <row r="4752" customFormat="false" ht="15" hidden="false" customHeight="false" outlineLevel="0" collapsed="false">
      <c r="A4752" s="0" t="n">
        <v>44812</v>
      </c>
      <c r="B4752" s="0" t="s">
        <v>5356</v>
      </c>
      <c r="C4752" s="0" t="s">
        <v>636</v>
      </c>
      <c r="D4752" s="0" t="s">
        <v>590</v>
      </c>
      <c r="E4752" s="291" t="n">
        <v>439.95</v>
      </c>
    </row>
    <row r="4753" customFormat="false" ht="15" hidden="false" customHeight="false" outlineLevel="0" collapsed="false">
      <c r="A4753" s="0" t="n">
        <v>41785</v>
      </c>
      <c r="B4753" s="0" t="s">
        <v>5357</v>
      </c>
      <c r="C4753" s="0" t="s">
        <v>636</v>
      </c>
      <c r="D4753" s="0" t="s">
        <v>590</v>
      </c>
      <c r="E4753" s="292" t="n">
        <v>1630.43</v>
      </c>
    </row>
    <row r="4754" customFormat="false" ht="15" hidden="false" customHeight="false" outlineLevel="0" collapsed="false">
      <c r="A4754" s="0" t="n">
        <v>41781</v>
      </c>
      <c r="B4754" s="0" t="s">
        <v>5358</v>
      </c>
      <c r="C4754" s="0" t="s">
        <v>636</v>
      </c>
      <c r="D4754" s="0" t="s">
        <v>590</v>
      </c>
      <c r="E4754" s="291" t="n">
        <v>294.4</v>
      </c>
    </row>
    <row r="4755" customFormat="false" ht="15" hidden="false" customHeight="false" outlineLevel="0" collapsed="false">
      <c r="A4755" s="0" t="n">
        <v>41783</v>
      </c>
      <c r="B4755" s="0" t="s">
        <v>5359</v>
      </c>
      <c r="C4755" s="0" t="s">
        <v>636</v>
      </c>
      <c r="D4755" s="0" t="s">
        <v>590</v>
      </c>
      <c r="E4755" s="292" t="n">
        <v>1058.39</v>
      </c>
    </row>
    <row r="4756" customFormat="false" ht="15" hidden="false" customHeight="false" outlineLevel="0" collapsed="false">
      <c r="A4756" s="0" t="n">
        <v>41786</v>
      </c>
      <c r="B4756" s="0" t="s">
        <v>5360</v>
      </c>
      <c r="C4756" s="0" t="s">
        <v>636</v>
      </c>
      <c r="D4756" s="0" t="s">
        <v>590</v>
      </c>
      <c r="E4756" s="292" t="n">
        <v>2253.35</v>
      </c>
    </row>
    <row r="4757" customFormat="false" ht="15" hidden="false" customHeight="false" outlineLevel="0" collapsed="false">
      <c r="A4757" s="0" t="n">
        <v>41779</v>
      </c>
      <c r="B4757" s="0" t="s">
        <v>5361</v>
      </c>
      <c r="C4757" s="0" t="s">
        <v>636</v>
      </c>
      <c r="D4757" s="0" t="s">
        <v>590</v>
      </c>
      <c r="E4757" s="291" t="n">
        <v>115.94</v>
      </c>
    </row>
    <row r="4758" customFormat="false" ht="15" hidden="false" customHeight="false" outlineLevel="0" collapsed="false">
      <c r="A4758" s="0" t="n">
        <v>41780</v>
      </c>
      <c r="B4758" s="0" t="s">
        <v>5362</v>
      </c>
      <c r="C4758" s="0" t="s">
        <v>636</v>
      </c>
      <c r="D4758" s="0" t="s">
        <v>590</v>
      </c>
      <c r="E4758" s="291" t="n">
        <v>181.65</v>
      </c>
    </row>
    <row r="4759" customFormat="false" ht="15" hidden="false" customHeight="false" outlineLevel="0" collapsed="false">
      <c r="A4759" s="0" t="n">
        <v>41782</v>
      </c>
      <c r="B4759" s="0" t="s">
        <v>5363</v>
      </c>
      <c r="C4759" s="0" t="s">
        <v>636</v>
      </c>
      <c r="D4759" s="0" t="s">
        <v>590</v>
      </c>
      <c r="E4759" s="291" t="n">
        <v>650.7</v>
      </c>
    </row>
    <row r="4760" customFormat="false" ht="15" hidden="false" customHeight="false" outlineLevel="0" collapsed="false">
      <c r="A4760" s="0" t="n">
        <v>38130</v>
      </c>
      <c r="B4760" s="0" t="s">
        <v>5364</v>
      </c>
      <c r="C4760" s="0" t="s">
        <v>636</v>
      </c>
      <c r="D4760" s="0" t="s">
        <v>592</v>
      </c>
      <c r="E4760" s="291" t="n">
        <v>39.5</v>
      </c>
    </row>
    <row r="4761" customFormat="false" ht="15" hidden="false" customHeight="false" outlineLevel="0" collapsed="false">
      <c r="A4761" s="0" t="n">
        <v>21123</v>
      </c>
      <c r="B4761" s="0" t="s">
        <v>5365</v>
      </c>
      <c r="C4761" s="0" t="s">
        <v>636</v>
      </c>
      <c r="D4761" s="0" t="s">
        <v>592</v>
      </c>
      <c r="E4761" s="291" t="n">
        <v>11.21</v>
      </c>
    </row>
    <row r="4762" customFormat="false" ht="15" hidden="false" customHeight="false" outlineLevel="0" collapsed="false">
      <c r="A4762" s="0" t="n">
        <v>21124</v>
      </c>
      <c r="B4762" s="0" t="s">
        <v>5366</v>
      </c>
      <c r="C4762" s="0" t="s">
        <v>636</v>
      </c>
      <c r="D4762" s="0" t="s">
        <v>592</v>
      </c>
      <c r="E4762" s="291" t="n">
        <v>19.88</v>
      </c>
    </row>
    <row r="4763" customFormat="false" ht="15" hidden="false" customHeight="false" outlineLevel="0" collapsed="false">
      <c r="A4763" s="0" t="n">
        <v>21125</v>
      </c>
      <c r="B4763" s="0" t="s">
        <v>5367</v>
      </c>
      <c r="C4763" s="0" t="s">
        <v>636</v>
      </c>
      <c r="D4763" s="0" t="s">
        <v>592</v>
      </c>
      <c r="E4763" s="291" t="n">
        <v>31.9</v>
      </c>
    </row>
    <row r="4764" customFormat="false" ht="15" hidden="false" customHeight="false" outlineLevel="0" collapsed="false">
      <c r="A4764" s="0" t="n">
        <v>38028</v>
      </c>
      <c r="B4764" s="0" t="s">
        <v>5368</v>
      </c>
      <c r="C4764" s="0" t="s">
        <v>636</v>
      </c>
      <c r="D4764" s="0" t="s">
        <v>592</v>
      </c>
      <c r="E4764" s="291" t="n">
        <v>54.13</v>
      </c>
    </row>
    <row r="4765" customFormat="false" ht="15" hidden="false" customHeight="false" outlineLevel="0" collapsed="false">
      <c r="A4765" s="0" t="n">
        <v>38029</v>
      </c>
      <c r="B4765" s="0" t="s">
        <v>5369</v>
      </c>
      <c r="C4765" s="0" t="s">
        <v>636</v>
      </c>
      <c r="D4765" s="0" t="s">
        <v>592</v>
      </c>
      <c r="E4765" s="291" t="n">
        <v>82.52</v>
      </c>
    </row>
    <row r="4766" customFormat="false" ht="15" hidden="false" customHeight="false" outlineLevel="0" collapsed="false">
      <c r="A4766" s="0" t="n">
        <v>38030</v>
      </c>
      <c r="B4766" s="0" t="s">
        <v>5370</v>
      </c>
      <c r="C4766" s="0" t="s">
        <v>636</v>
      </c>
      <c r="D4766" s="0" t="s">
        <v>592</v>
      </c>
      <c r="E4766" s="291" t="n">
        <v>126.75</v>
      </c>
    </row>
    <row r="4767" customFormat="false" ht="15" hidden="false" customHeight="false" outlineLevel="0" collapsed="false">
      <c r="A4767" s="0" t="n">
        <v>38031</v>
      </c>
      <c r="B4767" s="0" t="s">
        <v>5371</v>
      </c>
      <c r="C4767" s="0" t="s">
        <v>636</v>
      </c>
      <c r="D4767" s="0" t="s">
        <v>592</v>
      </c>
      <c r="E4767" s="291" t="n">
        <v>200.86</v>
      </c>
    </row>
    <row r="4768" customFormat="false" ht="15" hidden="false" customHeight="false" outlineLevel="0" collapsed="false">
      <c r="A4768" s="0" t="n">
        <v>39735</v>
      </c>
      <c r="B4768" s="0" t="s">
        <v>5372</v>
      </c>
      <c r="C4768" s="0" t="s">
        <v>636</v>
      </c>
      <c r="D4768" s="0" t="s">
        <v>590</v>
      </c>
      <c r="E4768" s="291" t="n">
        <v>115.59</v>
      </c>
    </row>
    <row r="4769" customFormat="false" ht="15" hidden="false" customHeight="false" outlineLevel="0" collapsed="false">
      <c r="A4769" s="0" t="n">
        <v>39734</v>
      </c>
      <c r="B4769" s="0" t="s">
        <v>5373</v>
      </c>
      <c r="C4769" s="0" t="s">
        <v>636</v>
      </c>
      <c r="D4769" s="0" t="s">
        <v>590</v>
      </c>
      <c r="E4769" s="291" t="n">
        <v>137.11</v>
      </c>
    </row>
    <row r="4770" customFormat="false" ht="15" hidden="false" customHeight="false" outlineLevel="0" collapsed="false">
      <c r="A4770" s="0" t="n">
        <v>39736</v>
      </c>
      <c r="B4770" s="0" t="s">
        <v>5374</v>
      </c>
      <c r="C4770" s="0" t="s">
        <v>636</v>
      </c>
      <c r="D4770" s="0" t="s">
        <v>590</v>
      </c>
      <c r="E4770" s="291" t="n">
        <v>156.48</v>
      </c>
    </row>
    <row r="4771" customFormat="false" ht="15" hidden="false" customHeight="false" outlineLevel="0" collapsed="false">
      <c r="A4771" s="0" t="n">
        <v>39737</v>
      </c>
      <c r="B4771" s="0" t="s">
        <v>5375</v>
      </c>
      <c r="C4771" s="0" t="s">
        <v>636</v>
      </c>
      <c r="D4771" s="0" t="s">
        <v>590</v>
      </c>
      <c r="E4771" s="291" t="n">
        <v>21.05</v>
      </c>
    </row>
    <row r="4772" customFormat="false" ht="15" hidden="false" customHeight="false" outlineLevel="0" collapsed="false">
      <c r="A4772" s="0" t="n">
        <v>39738</v>
      </c>
      <c r="B4772" s="0" t="s">
        <v>5376</v>
      </c>
      <c r="C4772" s="0" t="s">
        <v>636</v>
      </c>
      <c r="D4772" s="0" t="s">
        <v>590</v>
      </c>
      <c r="E4772" s="291" t="n">
        <v>7.61</v>
      </c>
    </row>
    <row r="4773" customFormat="false" ht="15" hidden="false" customHeight="false" outlineLevel="0" collapsed="false">
      <c r="A4773" s="0" t="n">
        <v>39739</v>
      </c>
      <c r="B4773" s="0" t="s">
        <v>5377</v>
      </c>
      <c r="C4773" s="0" t="s">
        <v>636</v>
      </c>
      <c r="D4773" s="0" t="s">
        <v>590</v>
      </c>
      <c r="E4773" s="291" t="n">
        <v>108.21</v>
      </c>
    </row>
    <row r="4774" customFormat="false" ht="15" hidden="false" customHeight="false" outlineLevel="0" collapsed="false">
      <c r="A4774" s="0" t="n">
        <v>39733</v>
      </c>
      <c r="B4774" s="0" t="s">
        <v>5378</v>
      </c>
      <c r="C4774" s="0" t="s">
        <v>636</v>
      </c>
      <c r="D4774" s="0" t="s">
        <v>590</v>
      </c>
      <c r="E4774" s="291" t="n">
        <v>187.26</v>
      </c>
    </row>
    <row r="4775" customFormat="false" ht="15" hidden="false" customHeight="false" outlineLevel="0" collapsed="false">
      <c r="A4775" s="0" t="n">
        <v>39854</v>
      </c>
      <c r="B4775" s="0" t="s">
        <v>5379</v>
      </c>
      <c r="C4775" s="0" t="s">
        <v>636</v>
      </c>
      <c r="D4775" s="0" t="s">
        <v>590</v>
      </c>
      <c r="E4775" s="291" t="n">
        <v>189.91</v>
      </c>
    </row>
    <row r="4776" customFormat="false" ht="15" hidden="false" customHeight="false" outlineLevel="0" collapsed="false">
      <c r="A4776" s="0" t="n">
        <v>39740</v>
      </c>
      <c r="B4776" s="0" t="s">
        <v>5380</v>
      </c>
      <c r="C4776" s="0" t="s">
        <v>636</v>
      </c>
      <c r="D4776" s="0" t="s">
        <v>590</v>
      </c>
      <c r="E4776" s="291" t="n">
        <v>103.91</v>
      </c>
    </row>
    <row r="4777" customFormat="false" ht="15" hidden="false" customHeight="false" outlineLevel="0" collapsed="false">
      <c r="A4777" s="0" t="n">
        <v>39741</v>
      </c>
      <c r="B4777" s="0" t="s">
        <v>5381</v>
      </c>
      <c r="C4777" s="0" t="s">
        <v>636</v>
      </c>
      <c r="D4777" s="0" t="s">
        <v>590</v>
      </c>
      <c r="E4777" s="291" t="n">
        <v>19.15</v>
      </c>
    </row>
    <row r="4778" customFormat="false" ht="15" hidden="false" customHeight="false" outlineLevel="0" collapsed="false">
      <c r="A4778" s="0" t="n">
        <v>39853</v>
      </c>
      <c r="B4778" s="0" t="s">
        <v>5382</v>
      </c>
      <c r="C4778" s="0" t="s">
        <v>636</v>
      </c>
      <c r="D4778" s="0" t="s">
        <v>590</v>
      </c>
      <c r="E4778" s="291" t="n">
        <v>25.15</v>
      </c>
    </row>
    <row r="4779" customFormat="false" ht="15" hidden="false" customHeight="false" outlineLevel="0" collapsed="false">
      <c r="A4779" s="0" t="n">
        <v>39742</v>
      </c>
      <c r="B4779" s="0" t="s">
        <v>5383</v>
      </c>
      <c r="C4779" s="0" t="s">
        <v>636</v>
      </c>
      <c r="D4779" s="0" t="s">
        <v>590</v>
      </c>
      <c r="E4779" s="291" t="n">
        <v>83.52</v>
      </c>
    </row>
    <row r="4780" customFormat="false" ht="15" hidden="false" customHeight="false" outlineLevel="0" collapsed="false">
      <c r="A4780" s="0" t="n">
        <v>39749</v>
      </c>
      <c r="B4780" s="0" t="s">
        <v>5384</v>
      </c>
      <c r="C4780" s="0" t="s">
        <v>636</v>
      </c>
      <c r="D4780" s="0" t="s">
        <v>592</v>
      </c>
      <c r="E4780" s="291" t="n">
        <v>104.85</v>
      </c>
    </row>
    <row r="4781" customFormat="false" ht="15" hidden="false" customHeight="false" outlineLevel="0" collapsed="false">
      <c r="A4781" s="0" t="n">
        <v>39751</v>
      </c>
      <c r="B4781" s="0" t="s">
        <v>5385</v>
      </c>
      <c r="C4781" s="0" t="s">
        <v>636</v>
      </c>
      <c r="D4781" s="0" t="s">
        <v>592</v>
      </c>
      <c r="E4781" s="291" t="n">
        <v>190.52</v>
      </c>
    </row>
    <row r="4782" customFormat="false" ht="15" hidden="false" customHeight="false" outlineLevel="0" collapsed="false">
      <c r="A4782" s="0" t="n">
        <v>39750</v>
      </c>
      <c r="B4782" s="0" t="s">
        <v>5386</v>
      </c>
      <c r="C4782" s="0" t="s">
        <v>636</v>
      </c>
      <c r="D4782" s="0" t="s">
        <v>592</v>
      </c>
      <c r="E4782" s="291" t="n">
        <v>158.36</v>
      </c>
    </row>
    <row r="4783" customFormat="false" ht="15" hidden="false" customHeight="false" outlineLevel="0" collapsed="false">
      <c r="A4783" s="0" t="n">
        <v>39747</v>
      </c>
      <c r="B4783" s="0" t="s">
        <v>5387</v>
      </c>
      <c r="C4783" s="0" t="s">
        <v>636</v>
      </c>
      <c r="D4783" s="0" t="s">
        <v>592</v>
      </c>
      <c r="E4783" s="291" t="n">
        <v>50.94</v>
      </c>
    </row>
    <row r="4784" customFormat="false" ht="15" hidden="false" customHeight="false" outlineLevel="0" collapsed="false">
      <c r="A4784" s="0" t="n">
        <v>39753</v>
      </c>
      <c r="B4784" s="0" t="s">
        <v>5388</v>
      </c>
      <c r="C4784" s="0" t="s">
        <v>636</v>
      </c>
      <c r="D4784" s="0" t="s">
        <v>592</v>
      </c>
      <c r="E4784" s="291" t="n">
        <v>350.71</v>
      </c>
    </row>
    <row r="4785" customFormat="false" ht="15" hidden="false" customHeight="false" outlineLevel="0" collapsed="false">
      <c r="A4785" s="0" t="n">
        <v>39754</v>
      </c>
      <c r="B4785" s="0" t="s">
        <v>5389</v>
      </c>
      <c r="C4785" s="0" t="s">
        <v>636</v>
      </c>
      <c r="D4785" s="0" t="s">
        <v>592</v>
      </c>
      <c r="E4785" s="291" t="n">
        <v>516.69</v>
      </c>
    </row>
    <row r="4786" customFormat="false" ht="15" hidden="false" customHeight="false" outlineLevel="0" collapsed="false">
      <c r="A4786" s="0" t="n">
        <v>39748</v>
      </c>
      <c r="B4786" s="0" t="s">
        <v>5390</v>
      </c>
      <c r="C4786" s="0" t="s">
        <v>636</v>
      </c>
      <c r="D4786" s="0" t="s">
        <v>592</v>
      </c>
      <c r="E4786" s="291" t="n">
        <v>82.42</v>
      </c>
    </row>
    <row r="4787" customFormat="false" ht="15" hidden="false" customHeight="false" outlineLevel="0" collapsed="false">
      <c r="A4787" s="0" t="n">
        <v>39755</v>
      </c>
      <c r="B4787" s="0" t="s">
        <v>5391</v>
      </c>
      <c r="C4787" s="0" t="s">
        <v>636</v>
      </c>
      <c r="D4787" s="0" t="s">
        <v>592</v>
      </c>
      <c r="E4787" s="291" t="n">
        <v>783.42</v>
      </c>
    </row>
    <row r="4788" customFormat="false" ht="15" hidden="false" customHeight="false" outlineLevel="0" collapsed="false">
      <c r="A4788" s="0" t="n">
        <v>12742</v>
      </c>
      <c r="B4788" s="0" t="s">
        <v>5392</v>
      </c>
      <c r="C4788" s="0" t="s">
        <v>636</v>
      </c>
      <c r="D4788" s="0" t="s">
        <v>592</v>
      </c>
      <c r="E4788" s="291" t="n">
        <v>620.33</v>
      </c>
    </row>
    <row r="4789" customFormat="false" ht="15" hidden="false" customHeight="false" outlineLevel="0" collapsed="false">
      <c r="A4789" s="0" t="n">
        <v>12713</v>
      </c>
      <c r="B4789" s="0" t="s">
        <v>5393</v>
      </c>
      <c r="C4789" s="0" t="s">
        <v>636</v>
      </c>
      <c r="D4789" s="0" t="s">
        <v>592</v>
      </c>
      <c r="E4789" s="291" t="n">
        <v>32.9</v>
      </c>
    </row>
    <row r="4790" customFormat="false" ht="15" hidden="false" customHeight="false" outlineLevel="0" collapsed="false">
      <c r="A4790" s="0" t="n">
        <v>12743</v>
      </c>
      <c r="B4790" s="0" t="s">
        <v>5394</v>
      </c>
      <c r="C4790" s="0" t="s">
        <v>636</v>
      </c>
      <c r="D4790" s="0" t="s">
        <v>592</v>
      </c>
      <c r="E4790" s="291" t="n">
        <v>56.59</v>
      </c>
    </row>
    <row r="4791" customFormat="false" ht="15" hidden="false" customHeight="false" outlineLevel="0" collapsed="false">
      <c r="A4791" s="0" t="n">
        <v>12744</v>
      </c>
      <c r="B4791" s="0" t="s">
        <v>5395</v>
      </c>
      <c r="C4791" s="0" t="s">
        <v>636</v>
      </c>
      <c r="D4791" s="0" t="s">
        <v>592</v>
      </c>
      <c r="E4791" s="291" t="n">
        <v>71.83</v>
      </c>
    </row>
    <row r="4792" customFormat="false" ht="15" hidden="false" customHeight="false" outlineLevel="0" collapsed="false">
      <c r="A4792" s="0" t="n">
        <v>12745</v>
      </c>
      <c r="B4792" s="0" t="s">
        <v>5396</v>
      </c>
      <c r="C4792" s="0" t="s">
        <v>636</v>
      </c>
      <c r="D4792" s="0" t="s">
        <v>592</v>
      </c>
      <c r="E4792" s="291" t="n">
        <v>104.31</v>
      </c>
    </row>
    <row r="4793" customFormat="false" ht="15" hidden="false" customHeight="false" outlineLevel="0" collapsed="false">
      <c r="A4793" s="0" t="n">
        <v>12746</v>
      </c>
      <c r="B4793" s="0" t="s">
        <v>5397</v>
      </c>
      <c r="C4793" s="0" t="s">
        <v>636</v>
      </c>
      <c r="D4793" s="0" t="s">
        <v>592</v>
      </c>
      <c r="E4793" s="291" t="n">
        <v>140.85</v>
      </c>
    </row>
    <row r="4794" customFormat="false" ht="15" hidden="false" customHeight="false" outlineLevel="0" collapsed="false">
      <c r="A4794" s="0" t="n">
        <v>12747</v>
      </c>
      <c r="B4794" s="0" t="s">
        <v>5398</v>
      </c>
      <c r="C4794" s="0" t="s">
        <v>636</v>
      </c>
      <c r="D4794" s="0" t="s">
        <v>592</v>
      </c>
      <c r="E4794" s="291" t="n">
        <v>204.27</v>
      </c>
    </row>
    <row r="4795" customFormat="false" ht="15" hidden="false" customHeight="false" outlineLevel="0" collapsed="false">
      <c r="A4795" s="0" t="n">
        <v>12748</v>
      </c>
      <c r="B4795" s="0" t="s">
        <v>5399</v>
      </c>
      <c r="C4795" s="0" t="s">
        <v>636</v>
      </c>
      <c r="D4795" s="0" t="s">
        <v>592</v>
      </c>
      <c r="E4795" s="291" t="n">
        <v>287.78</v>
      </c>
    </row>
    <row r="4796" customFormat="false" ht="15" hidden="false" customHeight="false" outlineLevel="0" collapsed="false">
      <c r="A4796" s="0" t="n">
        <v>12749</v>
      </c>
      <c r="B4796" s="0" t="s">
        <v>5400</v>
      </c>
      <c r="C4796" s="0" t="s">
        <v>636</v>
      </c>
      <c r="D4796" s="0" t="s">
        <v>592</v>
      </c>
      <c r="E4796" s="291" t="n">
        <v>420.69</v>
      </c>
    </row>
    <row r="4797" customFormat="false" ht="15" hidden="false" customHeight="false" outlineLevel="0" collapsed="false">
      <c r="A4797" s="0" t="n">
        <v>39726</v>
      </c>
      <c r="B4797" s="0" t="s">
        <v>5401</v>
      </c>
      <c r="C4797" s="0" t="s">
        <v>636</v>
      </c>
      <c r="D4797" s="0" t="s">
        <v>592</v>
      </c>
      <c r="E4797" s="291" t="n">
        <v>138.18</v>
      </c>
    </row>
    <row r="4798" customFormat="false" ht="15" hidden="false" customHeight="false" outlineLevel="0" collapsed="false">
      <c r="A4798" s="0" t="n">
        <v>39728</v>
      </c>
      <c r="B4798" s="0" t="s">
        <v>5402</v>
      </c>
      <c r="C4798" s="0" t="s">
        <v>636</v>
      </c>
      <c r="D4798" s="0" t="s">
        <v>592</v>
      </c>
      <c r="E4798" s="291" t="n">
        <v>242.85</v>
      </c>
    </row>
    <row r="4799" customFormat="false" ht="15" hidden="false" customHeight="false" outlineLevel="0" collapsed="false">
      <c r="A4799" s="0" t="n">
        <v>39727</v>
      </c>
      <c r="B4799" s="0" t="s">
        <v>5403</v>
      </c>
      <c r="C4799" s="0" t="s">
        <v>636</v>
      </c>
      <c r="D4799" s="0" t="s">
        <v>592</v>
      </c>
      <c r="E4799" s="291" t="n">
        <v>199.85</v>
      </c>
    </row>
    <row r="4800" customFormat="false" ht="15" hidden="false" customHeight="false" outlineLevel="0" collapsed="false">
      <c r="A4800" s="0" t="n">
        <v>39724</v>
      </c>
      <c r="B4800" s="0" t="s">
        <v>5404</v>
      </c>
      <c r="C4800" s="0" t="s">
        <v>636</v>
      </c>
      <c r="D4800" s="0" t="s">
        <v>592</v>
      </c>
      <c r="E4800" s="291" t="n">
        <v>61.19</v>
      </c>
    </row>
    <row r="4801" customFormat="false" ht="15" hidden="false" customHeight="false" outlineLevel="0" collapsed="false">
      <c r="A4801" s="0" t="n">
        <v>39729</v>
      </c>
      <c r="B4801" s="0" t="s">
        <v>5405</v>
      </c>
      <c r="C4801" s="0" t="s">
        <v>636</v>
      </c>
      <c r="D4801" s="0" t="s">
        <v>592</v>
      </c>
      <c r="E4801" s="291" t="n">
        <v>336.3</v>
      </c>
    </row>
    <row r="4802" customFormat="false" ht="15" hidden="false" customHeight="false" outlineLevel="0" collapsed="false">
      <c r="A4802" s="0" t="n">
        <v>39730</v>
      </c>
      <c r="B4802" s="0" t="s">
        <v>5406</v>
      </c>
      <c r="C4802" s="0" t="s">
        <v>636</v>
      </c>
      <c r="D4802" s="0" t="s">
        <v>592</v>
      </c>
      <c r="E4802" s="291" t="n">
        <v>436.34</v>
      </c>
    </row>
    <row r="4803" customFormat="false" ht="15" hidden="false" customHeight="false" outlineLevel="0" collapsed="false">
      <c r="A4803" s="0" t="n">
        <v>39731</v>
      </c>
      <c r="B4803" s="0" t="s">
        <v>5407</v>
      </c>
      <c r="C4803" s="0" t="s">
        <v>636</v>
      </c>
      <c r="D4803" s="0" t="s">
        <v>592</v>
      </c>
      <c r="E4803" s="291" t="n">
        <v>646.25</v>
      </c>
    </row>
    <row r="4804" customFormat="false" ht="15" hidden="false" customHeight="false" outlineLevel="0" collapsed="false">
      <c r="A4804" s="0" t="n">
        <v>39725</v>
      </c>
      <c r="B4804" s="0" t="s">
        <v>5408</v>
      </c>
      <c r="C4804" s="0" t="s">
        <v>636</v>
      </c>
      <c r="D4804" s="0" t="s">
        <v>592</v>
      </c>
      <c r="E4804" s="291" t="n">
        <v>99.73</v>
      </c>
    </row>
    <row r="4805" customFormat="false" ht="15" hidden="false" customHeight="false" outlineLevel="0" collapsed="false">
      <c r="A4805" s="0" t="n">
        <v>39732</v>
      </c>
      <c r="B4805" s="0" t="s">
        <v>5409</v>
      </c>
      <c r="C4805" s="0" t="s">
        <v>636</v>
      </c>
      <c r="D4805" s="0" t="s">
        <v>592</v>
      </c>
      <c r="E4805" s="291" t="n">
        <v>951.25</v>
      </c>
    </row>
    <row r="4806" customFormat="false" ht="15" hidden="false" customHeight="false" outlineLevel="0" collapsed="false">
      <c r="A4806" s="0" t="n">
        <v>39660</v>
      </c>
      <c r="B4806" s="0" t="s">
        <v>5410</v>
      </c>
      <c r="C4806" s="0" t="s">
        <v>636</v>
      </c>
      <c r="D4806" s="0" t="s">
        <v>592</v>
      </c>
      <c r="E4806" s="291" t="n">
        <v>43.35</v>
      </c>
    </row>
    <row r="4807" customFormat="false" ht="15" hidden="false" customHeight="false" outlineLevel="0" collapsed="false">
      <c r="A4807" s="0" t="n">
        <v>39662</v>
      </c>
      <c r="B4807" s="0" t="s">
        <v>5411</v>
      </c>
      <c r="C4807" s="0" t="s">
        <v>636</v>
      </c>
      <c r="D4807" s="0" t="s">
        <v>592</v>
      </c>
      <c r="E4807" s="291" t="n">
        <v>20.77</v>
      </c>
    </row>
    <row r="4808" customFormat="false" ht="15" hidden="false" customHeight="false" outlineLevel="0" collapsed="false">
      <c r="A4808" s="0" t="n">
        <v>39661</v>
      </c>
      <c r="B4808" s="0" t="s">
        <v>5412</v>
      </c>
      <c r="C4808" s="0" t="s">
        <v>636</v>
      </c>
      <c r="D4808" s="0" t="s">
        <v>592</v>
      </c>
      <c r="E4808" s="291" t="n">
        <v>14.17</v>
      </c>
    </row>
    <row r="4809" customFormat="false" ht="15" hidden="false" customHeight="false" outlineLevel="0" collapsed="false">
      <c r="A4809" s="0" t="n">
        <v>39666</v>
      </c>
      <c r="B4809" s="0" t="s">
        <v>5413</v>
      </c>
      <c r="C4809" s="0" t="s">
        <v>636</v>
      </c>
      <c r="D4809" s="0" t="s">
        <v>592</v>
      </c>
      <c r="E4809" s="291" t="n">
        <v>65.21</v>
      </c>
    </row>
    <row r="4810" customFormat="false" ht="15" hidden="false" customHeight="false" outlineLevel="0" collapsed="false">
      <c r="A4810" s="0" t="n">
        <v>39664</v>
      </c>
      <c r="B4810" s="0" t="s">
        <v>5414</v>
      </c>
      <c r="C4810" s="0" t="s">
        <v>636</v>
      </c>
      <c r="D4810" s="0" t="s">
        <v>592</v>
      </c>
      <c r="E4810" s="291" t="n">
        <v>31.96</v>
      </c>
    </row>
    <row r="4811" customFormat="false" ht="15" hidden="false" customHeight="false" outlineLevel="0" collapsed="false">
      <c r="A4811" s="0" t="n">
        <v>39663</v>
      </c>
      <c r="B4811" s="0" t="s">
        <v>5415</v>
      </c>
      <c r="C4811" s="0" t="s">
        <v>636</v>
      </c>
      <c r="D4811" s="0" t="s">
        <v>592</v>
      </c>
      <c r="E4811" s="291" t="n">
        <v>25.55</v>
      </c>
    </row>
    <row r="4812" customFormat="false" ht="15" hidden="false" customHeight="false" outlineLevel="0" collapsed="false">
      <c r="A4812" s="0" t="n">
        <v>39665</v>
      </c>
      <c r="B4812" s="0" t="s">
        <v>5416</v>
      </c>
      <c r="C4812" s="0" t="s">
        <v>636</v>
      </c>
      <c r="D4812" s="0" t="s">
        <v>592</v>
      </c>
      <c r="E4812" s="291" t="n">
        <v>53.92</v>
      </c>
    </row>
    <row r="4813" customFormat="false" ht="15" hidden="false" customHeight="false" outlineLevel="0" collapsed="false">
      <c r="A4813" s="0" t="n">
        <v>39752</v>
      </c>
      <c r="B4813" s="0" t="s">
        <v>5417</v>
      </c>
      <c r="C4813" s="0" t="s">
        <v>636</v>
      </c>
      <c r="D4813" s="0" t="s">
        <v>592</v>
      </c>
      <c r="E4813" s="291" t="n">
        <v>271.1</v>
      </c>
    </row>
    <row r="4814" customFormat="false" ht="15" hidden="false" customHeight="false" outlineLevel="0" collapsed="false">
      <c r="A4814" s="0" t="n">
        <v>7725</v>
      </c>
      <c r="B4814" s="0" t="s">
        <v>5418</v>
      </c>
      <c r="C4814" s="0" t="s">
        <v>636</v>
      </c>
      <c r="D4814" s="0" t="s">
        <v>597</v>
      </c>
      <c r="E4814" s="291" t="n">
        <v>145</v>
      </c>
    </row>
    <row r="4815" customFormat="false" ht="15" hidden="false" customHeight="false" outlineLevel="0" collapsed="false">
      <c r="A4815" s="0" t="n">
        <v>7753</v>
      </c>
      <c r="B4815" s="0" t="s">
        <v>5419</v>
      </c>
      <c r="C4815" s="0" t="s">
        <v>636</v>
      </c>
      <c r="D4815" s="0" t="s">
        <v>590</v>
      </c>
      <c r="E4815" s="291" t="n">
        <v>282.68</v>
      </c>
    </row>
    <row r="4816" customFormat="false" ht="15" hidden="false" customHeight="false" outlineLevel="0" collapsed="false">
      <c r="A4816" s="0" t="n">
        <v>13256</v>
      </c>
      <c r="B4816" s="0" t="s">
        <v>5420</v>
      </c>
      <c r="C4816" s="0" t="s">
        <v>636</v>
      </c>
      <c r="D4816" s="0" t="s">
        <v>590</v>
      </c>
      <c r="E4816" s="291" t="n">
        <v>396</v>
      </c>
    </row>
    <row r="4817" customFormat="false" ht="15" hidden="false" customHeight="false" outlineLevel="0" collapsed="false">
      <c r="A4817" s="0" t="n">
        <v>7757</v>
      </c>
      <c r="B4817" s="0" t="s">
        <v>5421</v>
      </c>
      <c r="C4817" s="0" t="s">
        <v>636</v>
      </c>
      <c r="D4817" s="0" t="s">
        <v>590</v>
      </c>
      <c r="E4817" s="291" t="n">
        <v>422.2</v>
      </c>
    </row>
    <row r="4818" customFormat="false" ht="15" hidden="false" customHeight="false" outlineLevel="0" collapsed="false">
      <c r="A4818" s="0" t="n">
        <v>7758</v>
      </c>
      <c r="B4818" s="0" t="s">
        <v>5422</v>
      </c>
      <c r="C4818" s="0" t="s">
        <v>636</v>
      </c>
      <c r="D4818" s="0" t="s">
        <v>590</v>
      </c>
      <c r="E4818" s="291" t="n">
        <v>611.68</v>
      </c>
    </row>
    <row r="4819" customFormat="false" ht="15" hidden="false" customHeight="false" outlineLevel="0" collapsed="false">
      <c r="A4819" s="0" t="n">
        <v>7759</v>
      </c>
      <c r="B4819" s="0" t="s">
        <v>5423</v>
      </c>
      <c r="C4819" s="0" t="s">
        <v>636</v>
      </c>
      <c r="D4819" s="0" t="s">
        <v>590</v>
      </c>
      <c r="E4819" s="292" t="n">
        <v>1694.96</v>
      </c>
    </row>
    <row r="4820" customFormat="false" ht="15" hidden="false" customHeight="false" outlineLevel="0" collapsed="false">
      <c r="A4820" s="0" t="n">
        <v>40334</v>
      </c>
      <c r="B4820" s="0" t="s">
        <v>5424</v>
      </c>
      <c r="C4820" s="0" t="s">
        <v>636</v>
      </c>
      <c r="D4820" s="0" t="s">
        <v>590</v>
      </c>
      <c r="E4820" s="291" t="n">
        <v>66.4</v>
      </c>
    </row>
    <row r="4821" customFormat="false" ht="15" hidden="false" customHeight="false" outlineLevel="0" collapsed="false">
      <c r="A4821" s="0" t="n">
        <v>7745</v>
      </c>
      <c r="B4821" s="0" t="s">
        <v>5425</v>
      </c>
      <c r="C4821" s="0" t="s">
        <v>636</v>
      </c>
      <c r="D4821" s="0" t="s">
        <v>590</v>
      </c>
      <c r="E4821" s="291" t="n">
        <v>74.93</v>
      </c>
    </row>
    <row r="4822" customFormat="false" ht="15" hidden="false" customHeight="false" outlineLevel="0" collapsed="false">
      <c r="A4822" s="0" t="n">
        <v>7714</v>
      </c>
      <c r="B4822" s="0" t="s">
        <v>5426</v>
      </c>
      <c r="C4822" s="0" t="s">
        <v>636</v>
      </c>
      <c r="D4822" s="0" t="s">
        <v>590</v>
      </c>
      <c r="E4822" s="291" t="n">
        <v>89.55</v>
      </c>
    </row>
    <row r="4823" customFormat="false" ht="15" hidden="false" customHeight="false" outlineLevel="0" collapsed="false">
      <c r="A4823" s="0" t="n">
        <v>7742</v>
      </c>
      <c r="B4823" s="0" t="s">
        <v>5427</v>
      </c>
      <c r="C4823" s="0" t="s">
        <v>636</v>
      </c>
      <c r="D4823" s="0" t="s">
        <v>590</v>
      </c>
      <c r="E4823" s="291" t="n">
        <v>197.63</v>
      </c>
    </row>
    <row r="4824" customFormat="false" ht="15" hidden="false" customHeight="false" outlineLevel="0" collapsed="false">
      <c r="A4824" s="0" t="n">
        <v>7750</v>
      </c>
      <c r="B4824" s="0" t="s">
        <v>5428</v>
      </c>
      <c r="C4824" s="0" t="s">
        <v>636</v>
      </c>
      <c r="D4824" s="0" t="s">
        <v>590</v>
      </c>
      <c r="E4824" s="291" t="n">
        <v>241.26</v>
      </c>
    </row>
    <row r="4825" customFormat="false" ht="15" hidden="false" customHeight="false" outlineLevel="0" collapsed="false">
      <c r="A4825" s="0" t="n">
        <v>7756</v>
      </c>
      <c r="B4825" s="0" t="s">
        <v>5429</v>
      </c>
      <c r="C4825" s="0" t="s">
        <v>636</v>
      </c>
      <c r="D4825" s="0" t="s">
        <v>590</v>
      </c>
      <c r="E4825" s="291" t="n">
        <v>277.2</v>
      </c>
    </row>
    <row r="4826" customFormat="false" ht="15" hidden="false" customHeight="false" outlineLevel="0" collapsed="false">
      <c r="A4826" s="0" t="n">
        <v>7765</v>
      </c>
      <c r="B4826" s="0" t="s">
        <v>5430</v>
      </c>
      <c r="C4826" s="0" t="s">
        <v>636</v>
      </c>
      <c r="D4826" s="0" t="s">
        <v>590</v>
      </c>
      <c r="E4826" s="291" t="n">
        <v>310.71</v>
      </c>
    </row>
    <row r="4827" customFormat="false" ht="15" hidden="false" customHeight="false" outlineLevel="0" collapsed="false">
      <c r="A4827" s="0" t="n">
        <v>12569</v>
      </c>
      <c r="B4827" s="0" t="s">
        <v>5431</v>
      </c>
      <c r="C4827" s="0" t="s">
        <v>636</v>
      </c>
      <c r="D4827" s="0" t="s">
        <v>590</v>
      </c>
      <c r="E4827" s="291" t="n">
        <v>428.9</v>
      </c>
    </row>
    <row r="4828" customFormat="false" ht="15" hidden="false" customHeight="false" outlineLevel="0" collapsed="false">
      <c r="A4828" s="0" t="n">
        <v>7766</v>
      </c>
      <c r="B4828" s="0" t="s">
        <v>5432</v>
      </c>
      <c r="C4828" s="0" t="s">
        <v>636</v>
      </c>
      <c r="D4828" s="0" t="s">
        <v>590</v>
      </c>
      <c r="E4828" s="291" t="n">
        <v>455.71</v>
      </c>
    </row>
    <row r="4829" customFormat="false" ht="15" hidden="false" customHeight="false" outlineLevel="0" collapsed="false">
      <c r="A4829" s="0" t="n">
        <v>7767</v>
      </c>
      <c r="B4829" s="0" t="s">
        <v>5433</v>
      </c>
      <c r="C4829" s="0" t="s">
        <v>636</v>
      </c>
      <c r="D4829" s="0" t="s">
        <v>590</v>
      </c>
      <c r="E4829" s="291" t="n">
        <v>654.32</v>
      </c>
    </row>
    <row r="4830" customFormat="false" ht="15" hidden="false" customHeight="false" outlineLevel="0" collapsed="false">
      <c r="A4830" s="0" t="n">
        <v>7727</v>
      </c>
      <c r="B4830" s="0" t="s">
        <v>5434</v>
      </c>
      <c r="C4830" s="0" t="s">
        <v>636</v>
      </c>
      <c r="D4830" s="0" t="s">
        <v>590</v>
      </c>
      <c r="E4830" s="292" t="n">
        <v>1900.84</v>
      </c>
    </row>
    <row r="4831" customFormat="false" ht="15" hidden="false" customHeight="false" outlineLevel="0" collapsed="false">
      <c r="A4831" s="0" t="n">
        <v>7760</v>
      </c>
      <c r="B4831" s="0" t="s">
        <v>5435</v>
      </c>
      <c r="C4831" s="0" t="s">
        <v>636</v>
      </c>
      <c r="D4831" s="0" t="s">
        <v>590</v>
      </c>
      <c r="E4831" s="291" t="n">
        <v>75.54</v>
      </c>
    </row>
    <row r="4832" customFormat="false" ht="15" hidden="false" customHeight="false" outlineLevel="0" collapsed="false">
      <c r="A4832" s="0" t="n">
        <v>7761</v>
      </c>
      <c r="B4832" s="0" t="s">
        <v>5436</v>
      </c>
      <c r="C4832" s="0" t="s">
        <v>636</v>
      </c>
      <c r="D4832" s="0" t="s">
        <v>590</v>
      </c>
      <c r="E4832" s="291" t="n">
        <v>79.2</v>
      </c>
    </row>
    <row r="4833" customFormat="false" ht="15" hidden="false" customHeight="false" outlineLevel="0" collapsed="false">
      <c r="A4833" s="0" t="n">
        <v>7752</v>
      </c>
      <c r="B4833" s="0" t="s">
        <v>5437</v>
      </c>
      <c r="C4833" s="0" t="s">
        <v>636</v>
      </c>
      <c r="D4833" s="0" t="s">
        <v>590</v>
      </c>
      <c r="E4833" s="291" t="n">
        <v>96.26</v>
      </c>
    </row>
    <row r="4834" customFormat="false" ht="15" hidden="false" customHeight="false" outlineLevel="0" collapsed="false">
      <c r="A4834" s="0" t="n">
        <v>7762</v>
      </c>
      <c r="B4834" s="0" t="s">
        <v>5438</v>
      </c>
      <c r="C4834" s="0" t="s">
        <v>636</v>
      </c>
      <c r="D4834" s="0" t="s">
        <v>590</v>
      </c>
      <c r="E4834" s="291" t="n">
        <v>125.8</v>
      </c>
    </row>
    <row r="4835" customFormat="false" ht="15" hidden="false" customHeight="false" outlineLevel="0" collapsed="false">
      <c r="A4835" s="0" t="n">
        <v>7722</v>
      </c>
      <c r="B4835" s="0" t="s">
        <v>5439</v>
      </c>
      <c r="C4835" s="0" t="s">
        <v>636</v>
      </c>
      <c r="D4835" s="0" t="s">
        <v>590</v>
      </c>
      <c r="E4835" s="291" t="n">
        <v>192.52</v>
      </c>
    </row>
    <row r="4836" customFormat="false" ht="15" hidden="false" customHeight="false" outlineLevel="0" collapsed="false">
      <c r="A4836" s="0" t="n">
        <v>7763</v>
      </c>
      <c r="B4836" s="0" t="s">
        <v>5440</v>
      </c>
      <c r="C4836" s="0" t="s">
        <v>636</v>
      </c>
      <c r="D4836" s="0" t="s">
        <v>590</v>
      </c>
      <c r="E4836" s="291" t="n">
        <v>234.55</v>
      </c>
    </row>
    <row r="4837" customFormat="false" ht="15" hidden="false" customHeight="false" outlineLevel="0" collapsed="false">
      <c r="A4837" s="0" t="n">
        <v>7764</v>
      </c>
      <c r="B4837" s="0" t="s">
        <v>5441</v>
      </c>
      <c r="C4837" s="0" t="s">
        <v>636</v>
      </c>
      <c r="D4837" s="0" t="s">
        <v>590</v>
      </c>
      <c r="E4837" s="291" t="n">
        <v>280.25</v>
      </c>
    </row>
    <row r="4838" customFormat="false" ht="15" hidden="false" customHeight="false" outlineLevel="0" collapsed="false">
      <c r="A4838" s="0" t="n">
        <v>12572</v>
      </c>
      <c r="B4838" s="0" t="s">
        <v>5442</v>
      </c>
      <c r="C4838" s="0" t="s">
        <v>636</v>
      </c>
      <c r="D4838" s="0" t="s">
        <v>590</v>
      </c>
      <c r="E4838" s="291" t="n">
        <v>396</v>
      </c>
    </row>
    <row r="4839" customFormat="false" ht="15" hidden="false" customHeight="false" outlineLevel="0" collapsed="false">
      <c r="A4839" s="0" t="n">
        <v>12573</v>
      </c>
      <c r="B4839" s="0" t="s">
        <v>5443</v>
      </c>
      <c r="C4839" s="0" t="s">
        <v>636</v>
      </c>
      <c r="D4839" s="0" t="s">
        <v>590</v>
      </c>
      <c r="E4839" s="291" t="n">
        <v>520.9</v>
      </c>
    </row>
    <row r="4840" customFormat="false" ht="15" hidden="false" customHeight="false" outlineLevel="0" collapsed="false">
      <c r="A4840" s="0" t="n">
        <v>12574</v>
      </c>
      <c r="B4840" s="0" t="s">
        <v>5444</v>
      </c>
      <c r="C4840" s="0" t="s">
        <v>636</v>
      </c>
      <c r="D4840" s="0" t="s">
        <v>590</v>
      </c>
      <c r="E4840" s="291" t="n">
        <v>629.83</v>
      </c>
    </row>
    <row r="4841" customFormat="false" ht="15" hidden="false" customHeight="false" outlineLevel="0" collapsed="false">
      <c r="A4841" s="0" t="n">
        <v>12575</v>
      </c>
      <c r="B4841" s="0" t="s">
        <v>5445</v>
      </c>
      <c r="C4841" s="0" t="s">
        <v>636</v>
      </c>
      <c r="D4841" s="0" t="s">
        <v>590</v>
      </c>
      <c r="E4841" s="291" t="n">
        <v>956.51</v>
      </c>
    </row>
    <row r="4842" customFormat="false" ht="15" hidden="false" customHeight="false" outlineLevel="0" collapsed="false">
      <c r="A4842" s="0" t="n">
        <v>12576</v>
      </c>
      <c r="B4842" s="0" t="s">
        <v>5446</v>
      </c>
      <c r="C4842" s="0" t="s">
        <v>636</v>
      </c>
      <c r="D4842" s="0" t="s">
        <v>590</v>
      </c>
      <c r="E4842" s="291" t="n">
        <v>115.75</v>
      </c>
    </row>
    <row r="4843" customFormat="false" ht="15" hidden="false" customHeight="false" outlineLevel="0" collapsed="false">
      <c r="A4843" s="0" t="n">
        <v>12577</v>
      </c>
      <c r="B4843" s="0" t="s">
        <v>5447</v>
      </c>
      <c r="C4843" s="0" t="s">
        <v>636</v>
      </c>
      <c r="D4843" s="0" t="s">
        <v>590</v>
      </c>
      <c r="E4843" s="291" t="n">
        <v>155.96</v>
      </c>
    </row>
    <row r="4844" customFormat="false" ht="15" hidden="false" customHeight="false" outlineLevel="0" collapsed="false">
      <c r="A4844" s="0" t="n">
        <v>12578</v>
      </c>
      <c r="B4844" s="0" t="s">
        <v>5448</v>
      </c>
      <c r="C4844" s="0" t="s">
        <v>636</v>
      </c>
      <c r="D4844" s="0" t="s">
        <v>590</v>
      </c>
      <c r="E4844" s="291" t="n">
        <v>188.86</v>
      </c>
    </row>
    <row r="4845" customFormat="false" ht="15" hidden="false" customHeight="false" outlineLevel="0" collapsed="false">
      <c r="A4845" s="0" t="n">
        <v>12579</v>
      </c>
      <c r="B4845" s="0" t="s">
        <v>5449</v>
      </c>
      <c r="C4845" s="0" t="s">
        <v>636</v>
      </c>
      <c r="D4845" s="0" t="s">
        <v>590</v>
      </c>
      <c r="E4845" s="291" t="n">
        <v>325.33</v>
      </c>
    </row>
    <row r="4846" customFormat="false" ht="15" hidden="false" customHeight="false" outlineLevel="0" collapsed="false">
      <c r="A4846" s="0" t="n">
        <v>12580</v>
      </c>
      <c r="B4846" s="0" t="s">
        <v>5450</v>
      </c>
      <c r="C4846" s="0" t="s">
        <v>636</v>
      </c>
      <c r="D4846" s="0" t="s">
        <v>590</v>
      </c>
      <c r="E4846" s="291" t="n">
        <v>338.98</v>
      </c>
    </row>
    <row r="4847" customFormat="false" ht="15" hidden="false" customHeight="false" outlineLevel="0" collapsed="false">
      <c r="A4847" s="0" t="n">
        <v>12581</v>
      </c>
      <c r="B4847" s="0" t="s">
        <v>5451</v>
      </c>
      <c r="C4847" s="0" t="s">
        <v>636</v>
      </c>
      <c r="D4847" s="0" t="s">
        <v>590</v>
      </c>
      <c r="E4847" s="291" t="n">
        <v>363.1</v>
      </c>
    </row>
    <row r="4848" customFormat="false" ht="15" hidden="false" customHeight="false" outlineLevel="0" collapsed="false">
      <c r="A4848" s="0" t="n">
        <v>7720</v>
      </c>
      <c r="B4848" s="0" t="s">
        <v>5452</v>
      </c>
      <c r="C4848" s="0" t="s">
        <v>636</v>
      </c>
      <c r="D4848" s="0" t="s">
        <v>590</v>
      </c>
      <c r="E4848" s="291" t="n">
        <v>567.81</v>
      </c>
    </row>
    <row r="4849" customFormat="false" ht="15" hidden="false" customHeight="false" outlineLevel="0" collapsed="false">
      <c r="A4849" s="0" t="n">
        <v>40335</v>
      </c>
      <c r="B4849" s="0" t="s">
        <v>5453</v>
      </c>
      <c r="C4849" s="0" t="s">
        <v>636</v>
      </c>
      <c r="D4849" s="0" t="s">
        <v>590</v>
      </c>
      <c r="E4849" s="291" t="n">
        <v>118.8</v>
      </c>
    </row>
    <row r="4850" customFormat="false" ht="15" hidden="false" customHeight="false" outlineLevel="0" collapsed="false">
      <c r="A4850" s="0" t="n">
        <v>7740</v>
      </c>
      <c r="B4850" s="0" t="s">
        <v>5454</v>
      </c>
      <c r="C4850" s="0" t="s">
        <v>636</v>
      </c>
      <c r="D4850" s="0" t="s">
        <v>590</v>
      </c>
      <c r="E4850" s="291" t="n">
        <v>121.84</v>
      </c>
    </row>
    <row r="4851" customFormat="false" ht="15" hidden="false" customHeight="false" outlineLevel="0" collapsed="false">
      <c r="A4851" s="0" t="n">
        <v>7741</v>
      </c>
      <c r="B4851" s="0" t="s">
        <v>5455</v>
      </c>
      <c r="C4851" s="0" t="s">
        <v>636</v>
      </c>
      <c r="D4851" s="0" t="s">
        <v>590</v>
      </c>
      <c r="E4851" s="291" t="n">
        <v>225.42</v>
      </c>
    </row>
    <row r="4852" customFormat="false" ht="15" hidden="false" customHeight="false" outlineLevel="0" collapsed="false">
      <c r="A4852" s="0" t="n">
        <v>7774</v>
      </c>
      <c r="B4852" s="0" t="s">
        <v>5456</v>
      </c>
      <c r="C4852" s="0" t="s">
        <v>636</v>
      </c>
      <c r="D4852" s="0" t="s">
        <v>590</v>
      </c>
      <c r="E4852" s="291" t="n">
        <v>276.59</v>
      </c>
    </row>
    <row r="4853" customFormat="false" ht="15" hidden="false" customHeight="false" outlineLevel="0" collapsed="false">
      <c r="A4853" s="0" t="n">
        <v>7744</v>
      </c>
      <c r="B4853" s="0" t="s">
        <v>5457</v>
      </c>
      <c r="C4853" s="0" t="s">
        <v>636</v>
      </c>
      <c r="D4853" s="0" t="s">
        <v>590</v>
      </c>
      <c r="E4853" s="291" t="n">
        <v>361.28</v>
      </c>
    </row>
    <row r="4854" customFormat="false" ht="15" hidden="false" customHeight="false" outlineLevel="0" collapsed="false">
      <c r="A4854" s="0" t="n">
        <v>7773</v>
      </c>
      <c r="B4854" s="0" t="s">
        <v>5458</v>
      </c>
      <c r="C4854" s="0" t="s">
        <v>636</v>
      </c>
      <c r="D4854" s="0" t="s">
        <v>590</v>
      </c>
      <c r="E4854" s="291" t="n">
        <v>369.26</v>
      </c>
    </row>
    <row r="4855" customFormat="false" ht="15" hidden="false" customHeight="false" outlineLevel="0" collapsed="false">
      <c r="A4855" s="0" t="n">
        <v>7754</v>
      </c>
      <c r="B4855" s="0" t="s">
        <v>5459</v>
      </c>
      <c r="C4855" s="0" t="s">
        <v>636</v>
      </c>
      <c r="D4855" s="0" t="s">
        <v>590</v>
      </c>
      <c r="E4855" s="291" t="n">
        <v>559.89</v>
      </c>
    </row>
    <row r="4856" customFormat="false" ht="15" hidden="false" customHeight="false" outlineLevel="0" collapsed="false">
      <c r="A4856" s="0" t="n">
        <v>7735</v>
      </c>
      <c r="B4856" s="0" t="s">
        <v>5460</v>
      </c>
      <c r="C4856" s="0" t="s">
        <v>636</v>
      </c>
      <c r="D4856" s="0" t="s">
        <v>590</v>
      </c>
      <c r="E4856" s="291" t="n">
        <v>725</v>
      </c>
    </row>
    <row r="4857" customFormat="false" ht="15" hidden="false" customHeight="false" outlineLevel="0" collapsed="false">
      <c r="A4857" s="0" t="n">
        <v>7755</v>
      </c>
      <c r="B4857" s="0" t="s">
        <v>5461</v>
      </c>
      <c r="C4857" s="0" t="s">
        <v>636</v>
      </c>
      <c r="D4857" s="0" t="s">
        <v>590</v>
      </c>
      <c r="E4857" s="291" t="n">
        <v>143.78</v>
      </c>
    </row>
    <row r="4858" customFormat="false" ht="15" hidden="false" customHeight="false" outlineLevel="0" collapsed="false">
      <c r="A4858" s="0" t="n">
        <v>7776</v>
      </c>
      <c r="B4858" s="0" t="s">
        <v>5462</v>
      </c>
      <c r="C4858" s="0" t="s">
        <v>636</v>
      </c>
      <c r="D4858" s="0" t="s">
        <v>590</v>
      </c>
      <c r="E4858" s="291" t="n">
        <v>299.74</v>
      </c>
    </row>
    <row r="4859" customFormat="false" ht="15" hidden="false" customHeight="false" outlineLevel="0" collapsed="false">
      <c r="A4859" s="0" t="n">
        <v>7743</v>
      </c>
      <c r="B4859" s="0" t="s">
        <v>5463</v>
      </c>
      <c r="C4859" s="0" t="s">
        <v>636</v>
      </c>
      <c r="D4859" s="0" t="s">
        <v>590</v>
      </c>
      <c r="E4859" s="291" t="n">
        <v>317.41</v>
      </c>
    </row>
    <row r="4860" customFormat="false" ht="15" hidden="false" customHeight="false" outlineLevel="0" collapsed="false">
      <c r="A4860" s="0" t="n">
        <v>7733</v>
      </c>
      <c r="B4860" s="0" t="s">
        <v>5464</v>
      </c>
      <c r="C4860" s="0" t="s">
        <v>636</v>
      </c>
      <c r="D4860" s="0" t="s">
        <v>590</v>
      </c>
      <c r="E4860" s="291" t="n">
        <v>414.28</v>
      </c>
    </row>
    <row r="4861" customFormat="false" ht="15" hidden="false" customHeight="false" outlineLevel="0" collapsed="false">
      <c r="A4861" s="0" t="n">
        <v>7775</v>
      </c>
      <c r="B4861" s="0" t="s">
        <v>5465</v>
      </c>
      <c r="C4861" s="0" t="s">
        <v>636</v>
      </c>
      <c r="D4861" s="0" t="s">
        <v>590</v>
      </c>
      <c r="E4861" s="291" t="n">
        <v>453.88</v>
      </c>
    </row>
    <row r="4862" customFormat="false" ht="15" hidden="false" customHeight="false" outlineLevel="0" collapsed="false">
      <c r="A4862" s="0" t="n">
        <v>7734</v>
      </c>
      <c r="B4862" s="0" t="s">
        <v>5466</v>
      </c>
      <c r="C4862" s="0" t="s">
        <v>636</v>
      </c>
      <c r="D4862" s="0" t="s">
        <v>590</v>
      </c>
      <c r="E4862" s="291" t="n">
        <v>642.75</v>
      </c>
    </row>
    <row r="4863" customFormat="false" ht="15" hidden="false" customHeight="false" outlineLevel="0" collapsed="false">
      <c r="A4863" s="0" t="n">
        <v>37449</v>
      </c>
      <c r="B4863" s="0" t="s">
        <v>5467</v>
      </c>
      <c r="C4863" s="0" t="s">
        <v>636</v>
      </c>
      <c r="D4863" s="0" t="s">
        <v>592</v>
      </c>
      <c r="E4863" s="291" t="n">
        <v>34.18</v>
      </c>
    </row>
    <row r="4864" customFormat="false" ht="15" hidden="false" customHeight="false" outlineLevel="0" collapsed="false">
      <c r="A4864" s="0" t="n">
        <v>37450</v>
      </c>
      <c r="B4864" s="0" t="s">
        <v>5468</v>
      </c>
      <c r="C4864" s="0" t="s">
        <v>636</v>
      </c>
      <c r="D4864" s="0" t="s">
        <v>592</v>
      </c>
      <c r="E4864" s="291" t="n">
        <v>47.86</v>
      </c>
    </row>
    <row r="4865" customFormat="false" ht="15" hidden="false" customHeight="false" outlineLevel="0" collapsed="false">
      <c r="A4865" s="0" t="n">
        <v>37451</v>
      </c>
      <c r="B4865" s="0" t="s">
        <v>5469</v>
      </c>
      <c r="C4865" s="0" t="s">
        <v>636</v>
      </c>
      <c r="D4865" s="0" t="s">
        <v>592</v>
      </c>
      <c r="E4865" s="291" t="n">
        <v>66.82</v>
      </c>
    </row>
    <row r="4866" customFormat="false" ht="15" hidden="false" customHeight="false" outlineLevel="0" collapsed="false">
      <c r="A4866" s="0" t="n">
        <v>37452</v>
      </c>
      <c r="B4866" s="0" t="s">
        <v>5470</v>
      </c>
      <c r="C4866" s="0" t="s">
        <v>636</v>
      </c>
      <c r="D4866" s="0" t="s">
        <v>592</v>
      </c>
      <c r="E4866" s="291" t="n">
        <v>97.12</v>
      </c>
    </row>
    <row r="4867" customFormat="false" ht="15" hidden="false" customHeight="false" outlineLevel="0" collapsed="false">
      <c r="A4867" s="0" t="n">
        <v>37453</v>
      </c>
      <c r="B4867" s="0" t="s">
        <v>5471</v>
      </c>
      <c r="C4867" s="0" t="s">
        <v>636</v>
      </c>
      <c r="D4867" s="0" t="s">
        <v>592</v>
      </c>
      <c r="E4867" s="291" t="n">
        <v>111.85</v>
      </c>
    </row>
    <row r="4868" customFormat="false" ht="15" hidden="false" customHeight="false" outlineLevel="0" collapsed="false">
      <c r="A4868" s="0" t="n">
        <v>7778</v>
      </c>
      <c r="B4868" s="0" t="s">
        <v>5472</v>
      </c>
      <c r="C4868" s="0" t="s">
        <v>636</v>
      </c>
      <c r="D4868" s="0" t="s">
        <v>592</v>
      </c>
      <c r="E4868" s="291" t="n">
        <v>41.95</v>
      </c>
    </row>
    <row r="4869" customFormat="false" ht="15" hidden="false" customHeight="false" outlineLevel="0" collapsed="false">
      <c r="A4869" s="0" t="n">
        <v>7796</v>
      </c>
      <c r="B4869" s="0" t="s">
        <v>5473</v>
      </c>
      <c r="C4869" s="0" t="s">
        <v>636</v>
      </c>
      <c r="D4869" s="0" t="s">
        <v>592</v>
      </c>
      <c r="E4869" s="291" t="n">
        <v>57.5</v>
      </c>
    </row>
    <row r="4870" customFormat="false" ht="15" hidden="false" customHeight="false" outlineLevel="0" collapsed="false">
      <c r="A4870" s="0" t="n">
        <v>7781</v>
      </c>
      <c r="B4870" s="0" t="s">
        <v>5474</v>
      </c>
      <c r="C4870" s="0" t="s">
        <v>636</v>
      </c>
      <c r="D4870" s="0" t="s">
        <v>592</v>
      </c>
      <c r="E4870" s="291" t="n">
        <v>67.95</v>
      </c>
    </row>
    <row r="4871" customFormat="false" ht="15" hidden="false" customHeight="false" outlineLevel="0" collapsed="false">
      <c r="A4871" s="0" t="n">
        <v>7795</v>
      </c>
      <c r="B4871" s="0" t="s">
        <v>5475</v>
      </c>
      <c r="C4871" s="0" t="s">
        <v>636</v>
      </c>
      <c r="D4871" s="0" t="s">
        <v>592</v>
      </c>
      <c r="E4871" s="291" t="n">
        <v>101.13</v>
      </c>
    </row>
    <row r="4872" customFormat="false" ht="15" hidden="false" customHeight="false" outlineLevel="0" collapsed="false">
      <c r="A4872" s="0" t="n">
        <v>7791</v>
      </c>
      <c r="B4872" s="0" t="s">
        <v>5476</v>
      </c>
      <c r="C4872" s="0" t="s">
        <v>636</v>
      </c>
      <c r="D4872" s="0" t="s">
        <v>592</v>
      </c>
      <c r="E4872" s="291" t="n">
        <v>121.06</v>
      </c>
    </row>
    <row r="4873" customFormat="false" ht="15" hidden="false" customHeight="false" outlineLevel="0" collapsed="false">
      <c r="A4873" s="0" t="n">
        <v>7783</v>
      </c>
      <c r="B4873" s="0" t="s">
        <v>5477</v>
      </c>
      <c r="C4873" s="0" t="s">
        <v>636</v>
      </c>
      <c r="D4873" s="0" t="s">
        <v>592</v>
      </c>
      <c r="E4873" s="291" t="n">
        <v>42.89</v>
      </c>
    </row>
    <row r="4874" customFormat="false" ht="15" hidden="false" customHeight="false" outlineLevel="0" collapsed="false">
      <c r="A4874" s="0" t="n">
        <v>7790</v>
      </c>
      <c r="B4874" s="0" t="s">
        <v>5478</v>
      </c>
      <c r="C4874" s="0" t="s">
        <v>636</v>
      </c>
      <c r="D4874" s="0" t="s">
        <v>592</v>
      </c>
      <c r="E4874" s="291" t="n">
        <v>67.6</v>
      </c>
    </row>
    <row r="4875" customFormat="false" ht="15" hidden="false" customHeight="false" outlineLevel="0" collapsed="false">
      <c r="A4875" s="0" t="n">
        <v>7785</v>
      </c>
      <c r="B4875" s="0" t="s">
        <v>5479</v>
      </c>
      <c r="C4875" s="0" t="s">
        <v>636</v>
      </c>
      <c r="D4875" s="0" t="s">
        <v>592</v>
      </c>
      <c r="E4875" s="291" t="n">
        <v>74.59</v>
      </c>
    </row>
    <row r="4876" customFormat="false" ht="15" hidden="false" customHeight="false" outlineLevel="0" collapsed="false">
      <c r="A4876" s="0" t="n">
        <v>7792</v>
      </c>
      <c r="B4876" s="0" t="s">
        <v>5480</v>
      </c>
      <c r="C4876" s="0" t="s">
        <v>636</v>
      </c>
      <c r="D4876" s="0" t="s">
        <v>592</v>
      </c>
      <c r="E4876" s="291" t="n">
        <v>105.79</v>
      </c>
    </row>
    <row r="4877" customFormat="false" ht="15" hidden="false" customHeight="false" outlineLevel="0" collapsed="false">
      <c r="A4877" s="0" t="n">
        <v>7793</v>
      </c>
      <c r="B4877" s="0" t="s">
        <v>5481</v>
      </c>
      <c r="C4877" s="0" t="s">
        <v>636</v>
      </c>
      <c r="D4877" s="0" t="s">
        <v>592</v>
      </c>
      <c r="E4877" s="291" t="n">
        <v>124.94</v>
      </c>
    </row>
    <row r="4878" customFormat="false" ht="15" hidden="false" customHeight="false" outlineLevel="0" collapsed="false">
      <c r="A4878" s="0" t="n">
        <v>13159</v>
      </c>
      <c r="B4878" s="0" t="s">
        <v>5482</v>
      </c>
      <c r="C4878" s="0" t="s">
        <v>636</v>
      </c>
      <c r="D4878" s="0" t="s">
        <v>592</v>
      </c>
      <c r="E4878" s="291" t="n">
        <v>108.78</v>
      </c>
    </row>
    <row r="4879" customFormat="false" ht="15" hidden="false" customHeight="false" outlineLevel="0" collapsed="false">
      <c r="A4879" s="0" t="n">
        <v>13168</v>
      </c>
      <c r="B4879" s="0" t="s">
        <v>5483</v>
      </c>
      <c r="C4879" s="0" t="s">
        <v>636</v>
      </c>
      <c r="D4879" s="0" t="s">
        <v>592</v>
      </c>
      <c r="E4879" s="291" t="n">
        <v>132.09</v>
      </c>
    </row>
    <row r="4880" customFormat="false" ht="15" hidden="false" customHeight="false" outlineLevel="0" collapsed="false">
      <c r="A4880" s="0" t="n">
        <v>13173</v>
      </c>
      <c r="B4880" s="0" t="s">
        <v>5484</v>
      </c>
      <c r="C4880" s="0" t="s">
        <v>636</v>
      </c>
      <c r="D4880" s="0" t="s">
        <v>592</v>
      </c>
      <c r="E4880" s="291" t="n">
        <v>178.71</v>
      </c>
    </row>
    <row r="4881" customFormat="false" ht="15" hidden="false" customHeight="false" outlineLevel="0" collapsed="false">
      <c r="A4881" s="0" t="n">
        <v>12583</v>
      </c>
      <c r="B4881" s="0" t="s">
        <v>5485</v>
      </c>
      <c r="C4881" s="0" t="s">
        <v>636</v>
      </c>
      <c r="D4881" s="0" t="s">
        <v>592</v>
      </c>
      <c r="E4881" s="291" t="n">
        <v>35.74</v>
      </c>
    </row>
    <row r="4882" customFormat="false" ht="15" hidden="false" customHeight="false" outlineLevel="0" collapsed="false">
      <c r="A4882" s="0" t="n">
        <v>12584</v>
      </c>
      <c r="B4882" s="0" t="s">
        <v>5486</v>
      </c>
      <c r="C4882" s="0" t="s">
        <v>636</v>
      </c>
      <c r="D4882" s="0" t="s">
        <v>592</v>
      </c>
      <c r="E4882" s="291" t="n">
        <v>46.62</v>
      </c>
    </row>
    <row r="4883" customFormat="false" ht="15" hidden="false" customHeight="false" outlineLevel="0" collapsed="false">
      <c r="A4883" s="0" t="n">
        <v>12613</v>
      </c>
      <c r="B4883" s="0" t="s">
        <v>5487</v>
      </c>
      <c r="C4883" s="0" t="s">
        <v>589</v>
      </c>
      <c r="D4883" s="0" t="s">
        <v>590</v>
      </c>
      <c r="E4883" s="291" t="n">
        <v>17.93</v>
      </c>
    </row>
    <row r="4884" customFormat="false" ht="15" hidden="false" customHeight="false" outlineLevel="0" collapsed="false">
      <c r="A4884" s="0" t="n">
        <v>1031</v>
      </c>
      <c r="B4884" s="0" t="s">
        <v>5488</v>
      </c>
      <c r="C4884" s="0" t="s">
        <v>589</v>
      </c>
      <c r="D4884" s="0" t="s">
        <v>590</v>
      </c>
      <c r="E4884" s="291" t="n">
        <v>18.16</v>
      </c>
    </row>
    <row r="4885" customFormat="false" ht="15" hidden="false" customHeight="false" outlineLevel="0" collapsed="false">
      <c r="A4885" s="0" t="n">
        <v>39707</v>
      </c>
      <c r="B4885" s="0" t="s">
        <v>5489</v>
      </c>
      <c r="C4885" s="0" t="s">
        <v>636</v>
      </c>
      <c r="D4885" s="0" t="s">
        <v>590</v>
      </c>
      <c r="E4885" s="291" t="n">
        <v>4.62</v>
      </c>
    </row>
    <row r="4886" customFormat="false" ht="15" hidden="false" customHeight="false" outlineLevel="0" collapsed="false">
      <c r="A4886" s="0" t="n">
        <v>39708</v>
      </c>
      <c r="B4886" s="0" t="s">
        <v>5490</v>
      </c>
      <c r="C4886" s="0" t="s">
        <v>636</v>
      </c>
      <c r="D4886" s="0" t="s">
        <v>590</v>
      </c>
      <c r="E4886" s="291" t="n">
        <v>4.47</v>
      </c>
    </row>
    <row r="4887" customFormat="false" ht="15" hidden="false" customHeight="false" outlineLevel="0" collapsed="false">
      <c r="A4887" s="0" t="n">
        <v>39710</v>
      </c>
      <c r="B4887" s="0" t="s">
        <v>5491</v>
      </c>
      <c r="C4887" s="0" t="s">
        <v>636</v>
      </c>
      <c r="D4887" s="0" t="s">
        <v>590</v>
      </c>
      <c r="E4887" s="291" t="n">
        <v>3.15</v>
      </c>
    </row>
    <row r="4888" customFormat="false" ht="15" hidden="false" customHeight="false" outlineLevel="0" collapsed="false">
      <c r="A4888" s="0" t="n">
        <v>39709</v>
      </c>
      <c r="B4888" s="0" t="s">
        <v>5492</v>
      </c>
      <c r="C4888" s="0" t="s">
        <v>636</v>
      </c>
      <c r="D4888" s="0" t="s">
        <v>590</v>
      </c>
      <c r="E4888" s="291" t="n">
        <v>4.37</v>
      </c>
    </row>
    <row r="4889" customFormat="false" ht="15" hidden="false" customHeight="false" outlineLevel="0" collapsed="false">
      <c r="A4889" s="0" t="n">
        <v>39711</v>
      </c>
      <c r="B4889" s="0" t="s">
        <v>5493</v>
      </c>
      <c r="C4889" s="0" t="s">
        <v>636</v>
      </c>
      <c r="D4889" s="0" t="s">
        <v>590</v>
      </c>
      <c r="E4889" s="291" t="n">
        <v>4.9</v>
      </c>
    </row>
    <row r="4890" customFormat="false" ht="15" hidden="false" customHeight="false" outlineLevel="0" collapsed="false">
      <c r="A4890" s="0" t="n">
        <v>39712</v>
      </c>
      <c r="B4890" s="0" t="s">
        <v>5494</v>
      </c>
      <c r="C4890" s="0" t="s">
        <v>636</v>
      </c>
      <c r="D4890" s="0" t="s">
        <v>597</v>
      </c>
      <c r="E4890" s="291" t="n">
        <v>1.72</v>
      </c>
    </row>
    <row r="4891" customFormat="false" ht="15" hidden="false" customHeight="false" outlineLevel="0" collapsed="false">
      <c r="A4891" s="0" t="n">
        <v>39713</v>
      </c>
      <c r="B4891" s="0" t="s">
        <v>5495</v>
      </c>
      <c r="C4891" s="0" t="s">
        <v>636</v>
      </c>
      <c r="D4891" s="0" t="s">
        <v>590</v>
      </c>
      <c r="E4891" s="291" t="n">
        <v>1.36</v>
      </c>
    </row>
    <row r="4892" customFormat="false" ht="15" hidden="false" customHeight="false" outlineLevel="0" collapsed="false">
      <c r="A4892" s="0" t="n">
        <v>39714</v>
      </c>
      <c r="B4892" s="0" t="s">
        <v>5496</v>
      </c>
      <c r="C4892" s="0" t="s">
        <v>636</v>
      </c>
      <c r="D4892" s="0" t="s">
        <v>590</v>
      </c>
      <c r="E4892" s="291" t="n">
        <v>3.11</v>
      </c>
    </row>
    <row r="4893" customFormat="false" ht="15" hidden="false" customHeight="false" outlineLevel="0" collapsed="false">
      <c r="A4893" s="0" t="n">
        <v>39715</v>
      </c>
      <c r="B4893" s="0" t="s">
        <v>5497</v>
      </c>
      <c r="C4893" s="0" t="s">
        <v>636</v>
      </c>
      <c r="D4893" s="0" t="s">
        <v>590</v>
      </c>
      <c r="E4893" s="291" t="n">
        <v>2.22</v>
      </c>
    </row>
    <row r="4894" customFormat="false" ht="15" hidden="false" customHeight="false" outlineLevel="0" collapsed="false">
      <c r="A4894" s="0" t="n">
        <v>39716</v>
      </c>
      <c r="B4894" s="0" t="s">
        <v>5498</v>
      </c>
      <c r="C4894" s="0" t="s">
        <v>636</v>
      </c>
      <c r="D4894" s="0" t="s">
        <v>590</v>
      </c>
      <c r="E4894" s="291" t="n">
        <v>1.68</v>
      </c>
    </row>
    <row r="4895" customFormat="false" ht="15" hidden="false" customHeight="false" outlineLevel="0" collapsed="false">
      <c r="A4895" s="0" t="n">
        <v>39718</v>
      </c>
      <c r="B4895" s="0" t="s">
        <v>5499</v>
      </c>
      <c r="C4895" s="0" t="s">
        <v>636</v>
      </c>
      <c r="D4895" s="0" t="s">
        <v>590</v>
      </c>
      <c r="E4895" s="291" t="n">
        <v>2.86</v>
      </c>
    </row>
    <row r="4896" customFormat="false" ht="15" hidden="false" customHeight="false" outlineLevel="0" collapsed="false">
      <c r="A4896" s="0" t="n">
        <v>9813</v>
      </c>
      <c r="B4896" s="0" t="s">
        <v>5500</v>
      </c>
      <c r="C4896" s="0" t="s">
        <v>636</v>
      </c>
      <c r="D4896" s="0" t="s">
        <v>592</v>
      </c>
      <c r="E4896" s="291" t="n">
        <v>5.71</v>
      </c>
    </row>
    <row r="4897" customFormat="false" ht="15" hidden="false" customHeight="false" outlineLevel="0" collapsed="false">
      <c r="A4897" s="0" t="n">
        <v>9815</v>
      </c>
      <c r="B4897" s="0" t="s">
        <v>5501</v>
      </c>
      <c r="C4897" s="0" t="s">
        <v>636</v>
      </c>
      <c r="D4897" s="0" t="s">
        <v>592</v>
      </c>
      <c r="E4897" s="291" t="n">
        <v>11.27</v>
      </c>
    </row>
    <row r="4898" customFormat="false" ht="15" hidden="false" customHeight="false" outlineLevel="0" collapsed="false">
      <c r="A4898" s="0" t="n">
        <v>44543</v>
      </c>
      <c r="B4898" s="0" t="s">
        <v>5502</v>
      </c>
      <c r="C4898" s="0" t="s">
        <v>636</v>
      </c>
      <c r="D4898" s="0" t="s">
        <v>592</v>
      </c>
      <c r="E4898" s="292" t="n">
        <v>5611.02</v>
      </c>
    </row>
    <row r="4899" customFormat="false" ht="15" hidden="false" customHeight="false" outlineLevel="0" collapsed="false">
      <c r="A4899" s="0" t="n">
        <v>44526</v>
      </c>
      <c r="B4899" s="0" t="s">
        <v>5503</v>
      </c>
      <c r="C4899" s="0" t="s">
        <v>636</v>
      </c>
      <c r="D4899" s="0" t="s">
        <v>592</v>
      </c>
      <c r="E4899" s="291" t="n">
        <v>137.52</v>
      </c>
    </row>
    <row r="4900" customFormat="false" ht="15" hidden="false" customHeight="false" outlineLevel="0" collapsed="false">
      <c r="A4900" s="0" t="n">
        <v>44518</v>
      </c>
      <c r="B4900" s="0" t="s">
        <v>5504</v>
      </c>
      <c r="C4900" s="0" t="s">
        <v>636</v>
      </c>
      <c r="D4900" s="0" t="s">
        <v>592</v>
      </c>
      <c r="E4900" s="292" t="n">
        <v>4130.89</v>
      </c>
    </row>
    <row r="4901" customFormat="false" ht="15" hidden="false" customHeight="false" outlineLevel="0" collapsed="false">
      <c r="A4901" s="0" t="n">
        <v>44544</v>
      </c>
      <c r="B4901" s="0" t="s">
        <v>5505</v>
      </c>
      <c r="C4901" s="0" t="s">
        <v>636</v>
      </c>
      <c r="D4901" s="0" t="s">
        <v>592</v>
      </c>
      <c r="E4901" s="292" t="n">
        <v>2008.27</v>
      </c>
    </row>
    <row r="4902" customFormat="false" ht="15" hidden="false" customHeight="false" outlineLevel="0" collapsed="false">
      <c r="A4902" s="0" t="n">
        <v>44545</v>
      </c>
      <c r="B4902" s="0" t="s">
        <v>5506</v>
      </c>
      <c r="C4902" s="0" t="s">
        <v>636</v>
      </c>
      <c r="D4902" s="0" t="s">
        <v>592</v>
      </c>
      <c r="E4902" s="291" t="n">
        <v>295.18</v>
      </c>
    </row>
    <row r="4903" customFormat="false" ht="15" hidden="false" customHeight="false" outlineLevel="0" collapsed="false">
      <c r="A4903" s="0" t="n">
        <v>44546</v>
      </c>
      <c r="B4903" s="0" t="s">
        <v>5507</v>
      </c>
      <c r="C4903" s="0" t="s">
        <v>636</v>
      </c>
      <c r="D4903" s="0" t="s">
        <v>592</v>
      </c>
      <c r="E4903" s="292" t="n">
        <v>1318.31</v>
      </c>
    </row>
    <row r="4904" customFormat="false" ht="15" hidden="false" customHeight="false" outlineLevel="0" collapsed="false">
      <c r="A4904" s="0" t="n">
        <v>44525</v>
      </c>
      <c r="B4904" s="0" t="s">
        <v>5508</v>
      </c>
      <c r="C4904" s="0" t="s">
        <v>636</v>
      </c>
      <c r="D4904" s="0" t="s">
        <v>592</v>
      </c>
      <c r="E4904" s="292" t="n">
        <v>5089.16</v>
      </c>
    </row>
    <row r="4905" customFormat="false" ht="15" hidden="false" customHeight="false" outlineLevel="0" collapsed="false">
      <c r="A4905" s="0" t="n">
        <v>44547</v>
      </c>
      <c r="B4905" s="0" t="s">
        <v>5509</v>
      </c>
      <c r="C4905" s="0" t="s">
        <v>636</v>
      </c>
      <c r="D4905" s="0" t="s">
        <v>592</v>
      </c>
      <c r="E4905" s="291" t="n">
        <v>460.15</v>
      </c>
    </row>
    <row r="4906" customFormat="false" ht="15" hidden="false" customHeight="false" outlineLevel="0" collapsed="false">
      <c r="A4906" s="0" t="n">
        <v>44519</v>
      </c>
      <c r="B4906" s="0" t="s">
        <v>5510</v>
      </c>
      <c r="C4906" s="0" t="s">
        <v>636</v>
      </c>
      <c r="D4906" s="0" t="s">
        <v>592</v>
      </c>
      <c r="E4906" s="292" t="n">
        <v>1127.5</v>
      </c>
    </row>
    <row r="4907" customFormat="false" ht="15" hidden="false" customHeight="false" outlineLevel="0" collapsed="false">
      <c r="A4907" s="0" t="n">
        <v>44520</v>
      </c>
      <c r="B4907" s="0" t="s">
        <v>5511</v>
      </c>
      <c r="C4907" s="0" t="s">
        <v>636</v>
      </c>
      <c r="D4907" s="0" t="s">
        <v>592</v>
      </c>
      <c r="E4907" s="292" t="n">
        <v>1816</v>
      </c>
    </row>
    <row r="4908" customFormat="false" ht="15" hidden="false" customHeight="false" outlineLevel="0" collapsed="false">
      <c r="A4908" s="0" t="n">
        <v>44521</v>
      </c>
      <c r="B4908" s="0" t="s">
        <v>5512</v>
      </c>
      <c r="C4908" s="0" t="s">
        <v>636</v>
      </c>
      <c r="D4908" s="0" t="s">
        <v>592</v>
      </c>
      <c r="E4908" s="291" t="n">
        <v>29.29</v>
      </c>
    </row>
    <row r="4909" customFormat="false" ht="15" hidden="false" customHeight="false" outlineLevel="0" collapsed="false">
      <c r="A4909" s="0" t="n">
        <v>44522</v>
      </c>
      <c r="B4909" s="0" t="s">
        <v>5513</v>
      </c>
      <c r="C4909" s="0" t="s">
        <v>636</v>
      </c>
      <c r="D4909" s="0" t="s">
        <v>592</v>
      </c>
      <c r="E4909" s="292" t="n">
        <v>3188.22</v>
      </c>
    </row>
    <row r="4910" customFormat="false" ht="15" hidden="false" customHeight="false" outlineLevel="0" collapsed="false">
      <c r="A4910" s="0" t="n">
        <v>44523</v>
      </c>
      <c r="B4910" s="0" t="s">
        <v>5514</v>
      </c>
      <c r="C4910" s="0" t="s">
        <v>636</v>
      </c>
      <c r="D4910" s="0" t="s">
        <v>592</v>
      </c>
      <c r="E4910" s="292" t="n">
        <v>4741.78</v>
      </c>
    </row>
    <row r="4911" customFormat="false" ht="15" hidden="false" customHeight="false" outlineLevel="0" collapsed="false">
      <c r="A4911" s="0" t="n">
        <v>44527</v>
      </c>
      <c r="B4911" s="0" t="s">
        <v>5515</v>
      </c>
      <c r="C4911" s="0" t="s">
        <v>636</v>
      </c>
      <c r="D4911" s="0" t="s">
        <v>592</v>
      </c>
      <c r="E4911" s="292" t="n">
        <v>2377.88</v>
      </c>
    </row>
    <row r="4912" customFormat="false" ht="15" hidden="false" customHeight="false" outlineLevel="0" collapsed="false">
      <c r="A4912" s="0" t="n">
        <v>44524</v>
      </c>
      <c r="B4912" s="0" t="s">
        <v>5516</v>
      </c>
      <c r="C4912" s="0" t="s">
        <v>636</v>
      </c>
      <c r="D4912" s="0" t="s">
        <v>592</v>
      </c>
      <c r="E4912" s="291" t="n">
        <v>65.52</v>
      </c>
    </row>
    <row r="4913" customFormat="false" ht="15" hidden="false" customHeight="false" outlineLevel="0" collapsed="false">
      <c r="A4913" s="0" t="n">
        <v>44542</v>
      </c>
      <c r="B4913" s="0" t="s">
        <v>5517</v>
      </c>
      <c r="C4913" s="0" t="s">
        <v>636</v>
      </c>
      <c r="D4913" s="0" t="s">
        <v>592</v>
      </c>
      <c r="E4913" s="292" t="n">
        <v>3102.34</v>
      </c>
    </row>
    <row r="4914" customFormat="false" ht="15" hidden="false" customHeight="false" outlineLevel="0" collapsed="false">
      <c r="A4914" s="0" t="n">
        <v>9876</v>
      </c>
      <c r="B4914" s="0" t="s">
        <v>5518</v>
      </c>
      <c r="C4914" s="0" t="s">
        <v>636</v>
      </c>
      <c r="D4914" s="0" t="s">
        <v>590</v>
      </c>
      <c r="E4914" s="291" t="n">
        <v>28.12</v>
      </c>
    </row>
    <row r="4915" customFormat="false" ht="15" hidden="false" customHeight="false" outlineLevel="0" collapsed="false">
      <c r="A4915" s="0" t="n">
        <v>9877</v>
      </c>
      <c r="B4915" s="0" t="s">
        <v>5519</v>
      </c>
      <c r="C4915" s="0" t="s">
        <v>636</v>
      </c>
      <c r="D4915" s="0" t="s">
        <v>590</v>
      </c>
      <c r="E4915" s="291" t="n">
        <v>98.52</v>
      </c>
    </row>
    <row r="4916" customFormat="false" ht="15" hidden="false" customHeight="false" outlineLevel="0" collapsed="false">
      <c r="A4916" s="0" t="n">
        <v>9878</v>
      </c>
      <c r="B4916" s="0" t="s">
        <v>5520</v>
      </c>
      <c r="C4916" s="0" t="s">
        <v>636</v>
      </c>
      <c r="D4916" s="0" t="s">
        <v>590</v>
      </c>
      <c r="E4916" s="291" t="n">
        <v>128.32</v>
      </c>
    </row>
    <row r="4917" customFormat="false" ht="15" hidden="false" customHeight="false" outlineLevel="0" collapsed="false">
      <c r="A4917" s="0" t="n">
        <v>9879</v>
      </c>
      <c r="B4917" s="0" t="s">
        <v>5521</v>
      </c>
      <c r="C4917" s="0" t="s">
        <v>636</v>
      </c>
      <c r="D4917" s="0" t="s">
        <v>590</v>
      </c>
      <c r="E4917" s="291" t="n">
        <v>306.29</v>
      </c>
    </row>
    <row r="4918" customFormat="false" ht="15" hidden="false" customHeight="false" outlineLevel="0" collapsed="false">
      <c r="A4918" s="0" t="n">
        <v>41986</v>
      </c>
      <c r="B4918" s="0" t="s">
        <v>5522</v>
      </c>
      <c r="C4918" s="0" t="s">
        <v>636</v>
      </c>
      <c r="D4918" s="0" t="s">
        <v>592</v>
      </c>
      <c r="E4918" s="292" t="n">
        <v>3348.9</v>
      </c>
    </row>
    <row r="4919" customFormat="false" ht="15" hidden="false" customHeight="false" outlineLevel="0" collapsed="false">
      <c r="A4919" s="0" t="n">
        <v>43422</v>
      </c>
      <c r="B4919" s="0" t="s">
        <v>5523</v>
      </c>
      <c r="C4919" s="0" t="s">
        <v>636</v>
      </c>
      <c r="D4919" s="0" t="s">
        <v>592</v>
      </c>
      <c r="E4919" s="292" t="n">
        <v>4107.09</v>
      </c>
    </row>
    <row r="4920" customFormat="false" ht="15" hidden="false" customHeight="false" outlineLevel="0" collapsed="false">
      <c r="A4920" s="0" t="n">
        <v>41987</v>
      </c>
      <c r="B4920" s="0" t="s">
        <v>5524</v>
      </c>
      <c r="C4920" s="0" t="s">
        <v>636</v>
      </c>
      <c r="D4920" s="0" t="s">
        <v>592</v>
      </c>
      <c r="E4920" s="292" t="n">
        <v>4760.46</v>
      </c>
    </row>
    <row r="4921" customFormat="false" ht="15" hidden="false" customHeight="false" outlineLevel="0" collapsed="false">
      <c r="A4921" s="0" t="n">
        <v>41988</v>
      </c>
      <c r="B4921" s="0" t="s">
        <v>5525</v>
      </c>
      <c r="C4921" s="0" t="s">
        <v>636</v>
      </c>
      <c r="D4921" s="0" t="s">
        <v>592</v>
      </c>
      <c r="E4921" s="292" t="n">
        <v>6287.89</v>
      </c>
    </row>
    <row r="4922" customFormat="false" ht="15" hidden="false" customHeight="false" outlineLevel="0" collapsed="false">
      <c r="A4922" s="0" t="n">
        <v>41697</v>
      </c>
      <c r="B4922" s="0" t="s">
        <v>5526</v>
      </c>
      <c r="C4922" s="0" t="s">
        <v>636</v>
      </c>
      <c r="D4922" s="0" t="s">
        <v>592</v>
      </c>
      <c r="E4922" s="292" t="n">
        <v>1114.51</v>
      </c>
    </row>
    <row r="4923" customFormat="false" ht="15" hidden="false" customHeight="false" outlineLevel="0" collapsed="false">
      <c r="A4923" s="0" t="n">
        <v>41985</v>
      </c>
      <c r="B4923" s="0" t="s">
        <v>5527</v>
      </c>
      <c r="C4923" s="0" t="s">
        <v>636</v>
      </c>
      <c r="D4923" s="0" t="s">
        <v>592</v>
      </c>
      <c r="E4923" s="292" t="n">
        <v>1552.21</v>
      </c>
    </row>
    <row r="4924" customFormat="false" ht="15" hidden="false" customHeight="false" outlineLevel="0" collapsed="false">
      <c r="A4924" s="0" t="n">
        <v>41699</v>
      </c>
      <c r="B4924" s="0" t="s">
        <v>5528</v>
      </c>
      <c r="C4924" s="0" t="s">
        <v>636</v>
      </c>
      <c r="D4924" s="0" t="s">
        <v>592</v>
      </c>
      <c r="E4924" s="292" t="n">
        <v>2210.27</v>
      </c>
    </row>
    <row r="4925" customFormat="false" ht="15" hidden="false" customHeight="false" outlineLevel="0" collapsed="false">
      <c r="A4925" s="0" t="n">
        <v>38053</v>
      </c>
      <c r="B4925" s="0" t="s">
        <v>5529</v>
      </c>
      <c r="C4925" s="0" t="s">
        <v>636</v>
      </c>
      <c r="D4925" s="0" t="s">
        <v>592</v>
      </c>
      <c r="E4925" s="291" t="n">
        <v>23.48</v>
      </c>
    </row>
    <row r="4926" customFormat="false" ht="15" hidden="false" customHeight="false" outlineLevel="0" collapsed="false">
      <c r="A4926" s="0" t="n">
        <v>38054</v>
      </c>
      <c r="B4926" s="0" t="s">
        <v>5530</v>
      </c>
      <c r="C4926" s="0" t="s">
        <v>636</v>
      </c>
      <c r="D4926" s="0" t="s">
        <v>592</v>
      </c>
      <c r="E4926" s="291" t="n">
        <v>40.37</v>
      </c>
    </row>
    <row r="4927" customFormat="false" ht="15" hidden="false" customHeight="false" outlineLevel="0" collapsed="false">
      <c r="A4927" s="0" t="n">
        <v>38052</v>
      </c>
      <c r="B4927" s="0" t="s">
        <v>5531</v>
      </c>
      <c r="C4927" s="0" t="s">
        <v>636</v>
      </c>
      <c r="D4927" s="0" t="s">
        <v>592</v>
      </c>
      <c r="E4927" s="291" t="n">
        <v>11.37</v>
      </c>
    </row>
    <row r="4928" customFormat="false" ht="15" hidden="false" customHeight="false" outlineLevel="0" collapsed="false">
      <c r="A4928" s="0" t="n">
        <v>38051</v>
      </c>
      <c r="B4928" s="0" t="s">
        <v>5532</v>
      </c>
      <c r="C4928" s="0" t="s">
        <v>636</v>
      </c>
      <c r="D4928" s="0" t="s">
        <v>592</v>
      </c>
      <c r="E4928" s="291" t="n">
        <v>7.09</v>
      </c>
    </row>
    <row r="4929" customFormat="false" ht="15" hidden="false" customHeight="false" outlineLevel="0" collapsed="false">
      <c r="A4929" s="0" t="n">
        <v>38787</v>
      </c>
      <c r="B4929" s="0" t="s">
        <v>5533</v>
      </c>
      <c r="C4929" s="0" t="s">
        <v>636</v>
      </c>
      <c r="D4929" s="0" t="s">
        <v>592</v>
      </c>
      <c r="E4929" s="291" t="n">
        <v>6.03</v>
      </c>
    </row>
    <row r="4930" customFormat="false" ht="15" hidden="false" customHeight="false" outlineLevel="0" collapsed="false">
      <c r="A4930" s="0" t="n">
        <v>38825</v>
      </c>
      <c r="B4930" s="0" t="s">
        <v>5534</v>
      </c>
      <c r="C4930" s="0" t="s">
        <v>636</v>
      </c>
      <c r="D4930" s="0" t="s">
        <v>592</v>
      </c>
      <c r="E4930" s="291" t="n">
        <v>7.9</v>
      </c>
    </row>
    <row r="4931" customFormat="false" ht="15" hidden="false" customHeight="false" outlineLevel="0" collapsed="false">
      <c r="A4931" s="0" t="n">
        <v>38826</v>
      </c>
      <c r="B4931" s="0" t="s">
        <v>5535</v>
      </c>
      <c r="C4931" s="0" t="s">
        <v>636</v>
      </c>
      <c r="D4931" s="0" t="s">
        <v>592</v>
      </c>
      <c r="E4931" s="291" t="n">
        <v>11.71</v>
      </c>
    </row>
    <row r="4932" customFormat="false" ht="15" hidden="false" customHeight="false" outlineLevel="0" collapsed="false">
      <c r="A4932" s="0" t="n">
        <v>38827</v>
      </c>
      <c r="B4932" s="0" t="s">
        <v>5536</v>
      </c>
      <c r="C4932" s="0" t="s">
        <v>636</v>
      </c>
      <c r="D4932" s="0" t="s">
        <v>592</v>
      </c>
      <c r="E4932" s="291" t="n">
        <v>18.81</v>
      </c>
    </row>
    <row r="4933" customFormat="false" ht="15" hidden="false" customHeight="false" outlineLevel="0" collapsed="false">
      <c r="A4933" s="0" t="n">
        <v>38830</v>
      </c>
      <c r="B4933" s="0" t="s">
        <v>5537</v>
      </c>
      <c r="C4933" s="0" t="s">
        <v>636</v>
      </c>
      <c r="D4933" s="0" t="s">
        <v>592</v>
      </c>
      <c r="E4933" s="291" t="n">
        <v>26.34</v>
      </c>
    </row>
    <row r="4934" customFormat="false" ht="15" hidden="false" customHeight="false" outlineLevel="0" collapsed="false">
      <c r="A4934" s="0" t="n">
        <v>38828</v>
      </c>
      <c r="B4934" s="0" t="s">
        <v>5538</v>
      </c>
      <c r="C4934" s="0" t="s">
        <v>636</v>
      </c>
      <c r="D4934" s="0" t="s">
        <v>592</v>
      </c>
      <c r="E4934" s="291" t="n">
        <v>11.61</v>
      </c>
    </row>
    <row r="4935" customFormat="false" ht="15" hidden="false" customHeight="false" outlineLevel="0" collapsed="false">
      <c r="A4935" s="0" t="n">
        <v>38829</v>
      </c>
      <c r="B4935" s="0" t="s">
        <v>5539</v>
      </c>
      <c r="C4935" s="0" t="s">
        <v>636</v>
      </c>
      <c r="D4935" s="0" t="s">
        <v>592</v>
      </c>
      <c r="E4935" s="291" t="n">
        <v>19.02</v>
      </c>
    </row>
    <row r="4936" customFormat="false" ht="15" hidden="false" customHeight="false" outlineLevel="0" collapsed="false">
      <c r="A4936" s="0" t="n">
        <v>38831</v>
      </c>
      <c r="B4936" s="0" t="s">
        <v>5540</v>
      </c>
      <c r="C4936" s="0" t="s">
        <v>636</v>
      </c>
      <c r="D4936" s="0" t="s">
        <v>592</v>
      </c>
      <c r="E4936" s="291" t="n">
        <v>36.73</v>
      </c>
    </row>
    <row r="4937" customFormat="false" ht="15" hidden="false" customHeight="false" outlineLevel="0" collapsed="false">
      <c r="A4937" s="0" t="n">
        <v>36274</v>
      </c>
      <c r="B4937" s="0" t="s">
        <v>5541</v>
      </c>
      <c r="C4937" s="0" t="s">
        <v>636</v>
      </c>
      <c r="D4937" s="0" t="s">
        <v>592</v>
      </c>
      <c r="E4937" s="291" t="n">
        <v>9.85</v>
      </c>
    </row>
    <row r="4938" customFormat="false" ht="15" hidden="false" customHeight="false" outlineLevel="0" collapsed="false">
      <c r="A4938" s="0" t="n">
        <v>36278</v>
      </c>
      <c r="B4938" s="0" t="s">
        <v>5542</v>
      </c>
      <c r="C4938" s="0" t="s">
        <v>636</v>
      </c>
      <c r="D4938" s="0" t="s">
        <v>592</v>
      </c>
      <c r="E4938" s="291" t="n">
        <v>13.36</v>
      </c>
    </row>
    <row r="4939" customFormat="false" ht="15" hidden="false" customHeight="false" outlineLevel="0" collapsed="false">
      <c r="A4939" s="0" t="n">
        <v>38977</v>
      </c>
      <c r="B4939" s="0" t="s">
        <v>5543</v>
      </c>
      <c r="C4939" s="0" t="s">
        <v>636</v>
      </c>
      <c r="D4939" s="0" t="s">
        <v>592</v>
      </c>
      <c r="E4939" s="291" t="n">
        <v>203.33</v>
      </c>
    </row>
    <row r="4940" customFormat="false" ht="15" hidden="false" customHeight="false" outlineLevel="0" collapsed="false">
      <c r="A4940" s="0" t="n">
        <v>38971</v>
      </c>
      <c r="B4940" s="0" t="s">
        <v>5544</v>
      </c>
      <c r="C4940" s="0" t="s">
        <v>636</v>
      </c>
      <c r="D4940" s="0" t="s">
        <v>592</v>
      </c>
      <c r="E4940" s="291" t="n">
        <v>16.75</v>
      </c>
    </row>
    <row r="4941" customFormat="false" ht="15" hidden="false" customHeight="false" outlineLevel="0" collapsed="false">
      <c r="A4941" s="0" t="n">
        <v>38972</v>
      </c>
      <c r="B4941" s="0" t="s">
        <v>5545</v>
      </c>
      <c r="C4941" s="0" t="s">
        <v>636</v>
      </c>
      <c r="D4941" s="0" t="s">
        <v>592</v>
      </c>
      <c r="E4941" s="291" t="n">
        <v>25.51</v>
      </c>
    </row>
    <row r="4942" customFormat="false" ht="15" hidden="false" customHeight="false" outlineLevel="0" collapsed="false">
      <c r="A4942" s="0" t="n">
        <v>38973</v>
      </c>
      <c r="B4942" s="0" t="s">
        <v>5546</v>
      </c>
      <c r="C4942" s="0" t="s">
        <v>636</v>
      </c>
      <c r="D4942" s="0" t="s">
        <v>592</v>
      </c>
      <c r="E4942" s="291" t="n">
        <v>33.75</v>
      </c>
    </row>
    <row r="4943" customFormat="false" ht="15" hidden="false" customHeight="false" outlineLevel="0" collapsed="false">
      <c r="A4943" s="0" t="n">
        <v>38974</v>
      </c>
      <c r="B4943" s="0" t="s">
        <v>5547</v>
      </c>
      <c r="C4943" s="0" t="s">
        <v>636</v>
      </c>
      <c r="D4943" s="0" t="s">
        <v>592</v>
      </c>
      <c r="E4943" s="291" t="n">
        <v>49.22</v>
      </c>
    </row>
    <row r="4944" customFormat="false" ht="15" hidden="false" customHeight="false" outlineLevel="0" collapsed="false">
      <c r="A4944" s="0" t="n">
        <v>38975</v>
      </c>
      <c r="B4944" s="0" t="s">
        <v>5548</v>
      </c>
      <c r="C4944" s="0" t="s">
        <v>636</v>
      </c>
      <c r="D4944" s="0" t="s">
        <v>592</v>
      </c>
      <c r="E4944" s="291" t="n">
        <v>82.02</v>
      </c>
    </row>
    <row r="4945" customFormat="false" ht="15" hidden="false" customHeight="false" outlineLevel="0" collapsed="false">
      <c r="A4945" s="0" t="n">
        <v>38976</v>
      </c>
      <c r="B4945" s="0" t="s">
        <v>5549</v>
      </c>
      <c r="C4945" s="0" t="s">
        <v>636</v>
      </c>
      <c r="D4945" s="0" t="s">
        <v>592</v>
      </c>
      <c r="E4945" s="291" t="n">
        <v>115.03</v>
      </c>
    </row>
    <row r="4946" customFormat="false" ht="15" hidden="false" customHeight="false" outlineLevel="0" collapsed="false">
      <c r="A4946" s="0" t="n">
        <v>38986</v>
      </c>
      <c r="B4946" s="0" t="s">
        <v>5550</v>
      </c>
      <c r="C4946" s="0" t="s">
        <v>636</v>
      </c>
      <c r="D4946" s="0" t="s">
        <v>592</v>
      </c>
      <c r="E4946" s="291" t="n">
        <v>231.48</v>
      </c>
    </row>
    <row r="4947" customFormat="false" ht="15" hidden="false" customHeight="false" outlineLevel="0" collapsed="false">
      <c r="A4947" s="0" t="n">
        <v>38978</v>
      </c>
      <c r="B4947" s="0" t="s">
        <v>5551</v>
      </c>
      <c r="C4947" s="0" t="s">
        <v>636</v>
      </c>
      <c r="D4947" s="0" t="s">
        <v>592</v>
      </c>
      <c r="E4947" s="291" t="n">
        <v>9.85</v>
      </c>
    </row>
    <row r="4948" customFormat="false" ht="15" hidden="false" customHeight="false" outlineLevel="0" collapsed="false">
      <c r="A4948" s="0" t="n">
        <v>38979</v>
      </c>
      <c r="B4948" s="0" t="s">
        <v>5552</v>
      </c>
      <c r="C4948" s="0" t="s">
        <v>636</v>
      </c>
      <c r="D4948" s="0" t="s">
        <v>592</v>
      </c>
      <c r="E4948" s="291" t="n">
        <v>13.36</v>
      </c>
    </row>
    <row r="4949" customFormat="false" ht="15" hidden="false" customHeight="false" outlineLevel="0" collapsed="false">
      <c r="A4949" s="0" t="n">
        <v>38980</v>
      </c>
      <c r="B4949" s="0" t="s">
        <v>5553</v>
      </c>
      <c r="C4949" s="0" t="s">
        <v>636</v>
      </c>
      <c r="D4949" s="0" t="s">
        <v>592</v>
      </c>
      <c r="E4949" s="291" t="n">
        <v>22.34</v>
      </c>
    </row>
    <row r="4950" customFormat="false" ht="15" hidden="false" customHeight="false" outlineLevel="0" collapsed="false">
      <c r="A4950" s="0" t="n">
        <v>38981</v>
      </c>
      <c r="B4950" s="0" t="s">
        <v>5554</v>
      </c>
      <c r="C4950" s="0" t="s">
        <v>636</v>
      </c>
      <c r="D4950" s="0" t="s">
        <v>592</v>
      </c>
      <c r="E4950" s="291" t="n">
        <v>30.93</v>
      </c>
    </row>
    <row r="4951" customFormat="false" ht="15" hidden="false" customHeight="false" outlineLevel="0" collapsed="false">
      <c r="A4951" s="0" t="n">
        <v>38982</v>
      </c>
      <c r="B4951" s="0" t="s">
        <v>5555</v>
      </c>
      <c r="C4951" s="0" t="s">
        <v>636</v>
      </c>
      <c r="D4951" s="0" t="s">
        <v>592</v>
      </c>
      <c r="E4951" s="291" t="n">
        <v>45.01</v>
      </c>
    </row>
    <row r="4952" customFormat="false" ht="15" hidden="false" customHeight="false" outlineLevel="0" collapsed="false">
      <c r="A4952" s="0" t="n">
        <v>38983</v>
      </c>
      <c r="B4952" s="0" t="s">
        <v>5556</v>
      </c>
      <c r="C4952" s="0" t="s">
        <v>636</v>
      </c>
      <c r="D4952" s="0" t="s">
        <v>592</v>
      </c>
      <c r="E4952" s="291" t="n">
        <v>59.68</v>
      </c>
    </row>
    <row r="4953" customFormat="false" ht="15" hidden="false" customHeight="false" outlineLevel="0" collapsed="false">
      <c r="A4953" s="0" t="n">
        <v>38984</v>
      </c>
      <c r="B4953" s="0" t="s">
        <v>5557</v>
      </c>
      <c r="C4953" s="0" t="s">
        <v>636</v>
      </c>
      <c r="D4953" s="0" t="s">
        <v>592</v>
      </c>
      <c r="E4953" s="291" t="n">
        <v>115.1</v>
      </c>
    </row>
    <row r="4954" customFormat="false" ht="15" hidden="false" customHeight="false" outlineLevel="0" collapsed="false">
      <c r="A4954" s="0" t="n">
        <v>38985</v>
      </c>
      <c r="B4954" s="0" t="s">
        <v>5558</v>
      </c>
      <c r="C4954" s="0" t="s">
        <v>636</v>
      </c>
      <c r="D4954" s="0" t="s">
        <v>592</v>
      </c>
      <c r="E4954" s="291" t="n">
        <v>170.4</v>
      </c>
    </row>
    <row r="4955" customFormat="false" ht="15" hidden="false" customHeight="false" outlineLevel="0" collapsed="false">
      <c r="A4955" s="0" t="n">
        <v>9836</v>
      </c>
      <c r="B4955" s="0" t="s">
        <v>5559</v>
      </c>
      <c r="C4955" s="0" t="s">
        <v>636</v>
      </c>
      <c r="D4955" s="0" t="s">
        <v>597</v>
      </c>
      <c r="E4955" s="291" t="n">
        <v>18.34</v>
      </c>
    </row>
    <row r="4956" customFormat="false" ht="15" hidden="false" customHeight="false" outlineLevel="0" collapsed="false">
      <c r="A4956" s="0" t="n">
        <v>20065</v>
      </c>
      <c r="B4956" s="0" t="s">
        <v>5560</v>
      </c>
      <c r="C4956" s="0" t="s">
        <v>636</v>
      </c>
      <c r="D4956" s="0" t="s">
        <v>590</v>
      </c>
      <c r="E4956" s="291" t="n">
        <v>46.92</v>
      </c>
    </row>
    <row r="4957" customFormat="false" ht="15" hidden="false" customHeight="false" outlineLevel="0" collapsed="false">
      <c r="A4957" s="0" t="n">
        <v>9835</v>
      </c>
      <c r="B4957" s="0" t="s">
        <v>5561</v>
      </c>
      <c r="C4957" s="0" t="s">
        <v>636</v>
      </c>
      <c r="D4957" s="0" t="s">
        <v>590</v>
      </c>
      <c r="E4957" s="291" t="n">
        <v>6.61</v>
      </c>
    </row>
    <row r="4958" customFormat="false" ht="15" hidden="false" customHeight="false" outlineLevel="0" collapsed="false">
      <c r="A4958" s="0" t="n">
        <v>38032</v>
      </c>
      <c r="B4958" s="0" t="s">
        <v>5562</v>
      </c>
      <c r="C4958" s="0" t="s">
        <v>636</v>
      </c>
      <c r="D4958" s="0" t="s">
        <v>592</v>
      </c>
      <c r="E4958" s="291" t="n">
        <v>69.24</v>
      </c>
    </row>
    <row r="4959" customFormat="false" ht="15" hidden="false" customHeight="false" outlineLevel="0" collapsed="false">
      <c r="A4959" s="0" t="n">
        <v>38033</v>
      </c>
      <c r="B4959" s="0" t="s">
        <v>5563</v>
      </c>
      <c r="C4959" s="0" t="s">
        <v>636</v>
      </c>
      <c r="D4959" s="0" t="s">
        <v>592</v>
      </c>
      <c r="E4959" s="291" t="n">
        <v>113.3</v>
      </c>
    </row>
    <row r="4960" customFormat="false" ht="15" hidden="false" customHeight="false" outlineLevel="0" collapsed="false">
      <c r="A4960" s="0" t="n">
        <v>38034</v>
      </c>
      <c r="B4960" s="0" t="s">
        <v>5564</v>
      </c>
      <c r="C4960" s="0" t="s">
        <v>636</v>
      </c>
      <c r="D4960" s="0" t="s">
        <v>592</v>
      </c>
      <c r="E4960" s="291" t="n">
        <v>187.42</v>
      </c>
    </row>
    <row r="4961" customFormat="false" ht="15" hidden="false" customHeight="false" outlineLevel="0" collapsed="false">
      <c r="A4961" s="0" t="n">
        <v>38035</v>
      </c>
      <c r="B4961" s="0" t="s">
        <v>5565</v>
      </c>
      <c r="C4961" s="0" t="s">
        <v>636</v>
      </c>
      <c r="D4961" s="0" t="s">
        <v>592</v>
      </c>
      <c r="E4961" s="291" t="n">
        <v>261.17</v>
      </c>
    </row>
    <row r="4962" customFormat="false" ht="15" hidden="false" customHeight="false" outlineLevel="0" collapsed="false">
      <c r="A4962" s="0" t="n">
        <v>38036</v>
      </c>
      <c r="B4962" s="0" t="s">
        <v>5566</v>
      </c>
      <c r="C4962" s="0" t="s">
        <v>636</v>
      </c>
      <c r="D4962" s="0" t="s">
        <v>592</v>
      </c>
      <c r="E4962" s="291" t="n">
        <v>368.53</v>
      </c>
    </row>
    <row r="4963" customFormat="false" ht="15" hidden="false" customHeight="false" outlineLevel="0" collapsed="false">
      <c r="A4963" s="0" t="n">
        <v>38037</v>
      </c>
      <c r="B4963" s="0" t="s">
        <v>5567</v>
      </c>
      <c r="C4963" s="0" t="s">
        <v>636</v>
      </c>
      <c r="D4963" s="0" t="s">
        <v>592</v>
      </c>
      <c r="E4963" s="291" t="n">
        <v>427.31</v>
      </c>
    </row>
    <row r="4964" customFormat="false" ht="15" hidden="false" customHeight="false" outlineLevel="0" collapsed="false">
      <c r="A4964" s="0" t="n">
        <v>9850</v>
      </c>
      <c r="B4964" s="0" t="s">
        <v>5568</v>
      </c>
      <c r="C4964" s="0" t="s">
        <v>636</v>
      </c>
      <c r="D4964" s="0" t="s">
        <v>592</v>
      </c>
      <c r="E4964" s="291" t="n">
        <v>195</v>
      </c>
    </row>
    <row r="4965" customFormat="false" ht="15" hidden="false" customHeight="false" outlineLevel="0" collapsed="false">
      <c r="A4965" s="0" t="n">
        <v>9853</v>
      </c>
      <c r="B4965" s="0" t="s">
        <v>5569</v>
      </c>
      <c r="C4965" s="0" t="s">
        <v>636</v>
      </c>
      <c r="D4965" s="0" t="s">
        <v>592</v>
      </c>
      <c r="E4965" s="291" t="n">
        <v>346.77</v>
      </c>
    </row>
    <row r="4966" customFormat="false" ht="15" hidden="false" customHeight="false" outlineLevel="0" collapsed="false">
      <c r="A4966" s="0" t="n">
        <v>9854</v>
      </c>
      <c r="B4966" s="0" t="s">
        <v>5570</v>
      </c>
      <c r="C4966" s="0" t="s">
        <v>636</v>
      </c>
      <c r="D4966" s="0" t="s">
        <v>592</v>
      </c>
      <c r="E4966" s="291" t="n">
        <v>151.94</v>
      </c>
    </row>
    <row r="4967" customFormat="false" ht="15" hidden="false" customHeight="false" outlineLevel="0" collapsed="false">
      <c r="A4967" s="0" t="n">
        <v>9851</v>
      </c>
      <c r="B4967" s="0" t="s">
        <v>5571</v>
      </c>
      <c r="C4967" s="0" t="s">
        <v>636</v>
      </c>
      <c r="D4967" s="0" t="s">
        <v>592</v>
      </c>
      <c r="E4967" s="291" t="n">
        <v>263.46</v>
      </c>
    </row>
    <row r="4968" customFormat="false" ht="15" hidden="false" customHeight="false" outlineLevel="0" collapsed="false">
      <c r="A4968" s="0" t="n">
        <v>9855</v>
      </c>
      <c r="B4968" s="0" t="s">
        <v>5572</v>
      </c>
      <c r="C4968" s="0" t="s">
        <v>636</v>
      </c>
      <c r="D4968" s="0" t="s">
        <v>592</v>
      </c>
      <c r="E4968" s="291" t="n">
        <v>440.67</v>
      </c>
    </row>
    <row r="4969" customFormat="false" ht="15" hidden="false" customHeight="false" outlineLevel="0" collapsed="false">
      <c r="A4969" s="0" t="n">
        <v>9825</v>
      </c>
      <c r="B4969" s="0" t="s">
        <v>5573</v>
      </c>
      <c r="C4969" s="0" t="s">
        <v>636</v>
      </c>
      <c r="D4969" s="0" t="s">
        <v>592</v>
      </c>
      <c r="E4969" s="291" t="n">
        <v>57.29</v>
      </c>
    </row>
    <row r="4970" customFormat="false" ht="15" hidden="false" customHeight="false" outlineLevel="0" collapsed="false">
      <c r="A4970" s="0" t="n">
        <v>9828</v>
      </c>
      <c r="B4970" s="0" t="s">
        <v>5574</v>
      </c>
      <c r="C4970" s="0" t="s">
        <v>636</v>
      </c>
      <c r="D4970" s="0" t="s">
        <v>592</v>
      </c>
      <c r="E4970" s="291" t="n">
        <v>154.16</v>
      </c>
    </row>
    <row r="4971" customFormat="false" ht="15" hidden="false" customHeight="false" outlineLevel="0" collapsed="false">
      <c r="A4971" s="0" t="n">
        <v>9829</v>
      </c>
      <c r="B4971" s="0" t="s">
        <v>5575</v>
      </c>
      <c r="C4971" s="0" t="s">
        <v>636</v>
      </c>
      <c r="D4971" s="0" t="s">
        <v>592</v>
      </c>
      <c r="E4971" s="291" t="n">
        <v>261.27</v>
      </c>
    </row>
    <row r="4972" customFormat="false" ht="15" hidden="false" customHeight="false" outlineLevel="0" collapsed="false">
      <c r="A4972" s="0" t="n">
        <v>9826</v>
      </c>
      <c r="B4972" s="0" t="s">
        <v>5576</v>
      </c>
      <c r="C4972" s="0" t="s">
        <v>636</v>
      </c>
      <c r="D4972" s="0" t="s">
        <v>592</v>
      </c>
      <c r="E4972" s="291" t="n">
        <v>397.74</v>
      </c>
    </row>
    <row r="4973" customFormat="false" ht="15" hidden="false" customHeight="false" outlineLevel="0" collapsed="false">
      <c r="A4973" s="0" t="n">
        <v>9827</v>
      </c>
      <c r="B4973" s="0" t="s">
        <v>5577</v>
      </c>
      <c r="C4973" s="0" t="s">
        <v>636</v>
      </c>
      <c r="D4973" s="0" t="s">
        <v>592</v>
      </c>
      <c r="E4973" s="291" t="n">
        <v>564.79</v>
      </c>
    </row>
    <row r="4974" customFormat="false" ht="15" hidden="false" customHeight="false" outlineLevel="0" collapsed="false">
      <c r="A4974" s="0" t="n">
        <v>36374</v>
      </c>
      <c r="B4974" s="0" t="s">
        <v>5578</v>
      </c>
      <c r="C4974" s="0" t="s">
        <v>636</v>
      </c>
      <c r="D4974" s="0" t="s">
        <v>592</v>
      </c>
      <c r="E4974" s="291" t="n">
        <v>68.66</v>
      </c>
    </row>
    <row r="4975" customFormat="false" ht="15" hidden="false" customHeight="false" outlineLevel="0" collapsed="false">
      <c r="A4975" s="0" t="n">
        <v>36084</v>
      </c>
      <c r="B4975" s="0" t="s">
        <v>5579</v>
      </c>
      <c r="C4975" s="0" t="s">
        <v>636</v>
      </c>
      <c r="D4975" s="0" t="s">
        <v>592</v>
      </c>
      <c r="E4975" s="291" t="n">
        <v>20.34</v>
      </c>
    </row>
    <row r="4976" customFormat="false" ht="15" hidden="false" customHeight="false" outlineLevel="0" collapsed="false">
      <c r="A4976" s="0" t="n">
        <v>36373</v>
      </c>
      <c r="B4976" s="0" t="s">
        <v>5580</v>
      </c>
      <c r="C4976" s="0" t="s">
        <v>636</v>
      </c>
      <c r="D4976" s="0" t="s">
        <v>592</v>
      </c>
      <c r="E4976" s="291" t="n">
        <v>42.24</v>
      </c>
    </row>
    <row r="4977" customFormat="false" ht="15" hidden="false" customHeight="false" outlineLevel="0" collapsed="false">
      <c r="A4977" s="0" t="n">
        <v>36377</v>
      </c>
      <c r="B4977" s="0" t="s">
        <v>5581</v>
      </c>
      <c r="C4977" s="0" t="s">
        <v>636</v>
      </c>
      <c r="D4977" s="0" t="s">
        <v>592</v>
      </c>
      <c r="E4977" s="291" t="n">
        <v>82.36</v>
      </c>
    </row>
    <row r="4978" customFormat="false" ht="15" hidden="false" customHeight="false" outlineLevel="0" collapsed="false">
      <c r="A4978" s="0" t="n">
        <v>36375</v>
      </c>
      <c r="B4978" s="0" t="s">
        <v>5582</v>
      </c>
      <c r="C4978" s="0" t="s">
        <v>636</v>
      </c>
      <c r="D4978" s="0" t="s">
        <v>592</v>
      </c>
      <c r="E4978" s="291" t="n">
        <v>25.1</v>
      </c>
    </row>
    <row r="4979" customFormat="false" ht="15" hidden="false" customHeight="false" outlineLevel="0" collapsed="false">
      <c r="A4979" s="0" t="n">
        <v>36376</v>
      </c>
      <c r="B4979" s="0" t="s">
        <v>5583</v>
      </c>
      <c r="C4979" s="0" t="s">
        <v>636</v>
      </c>
      <c r="D4979" s="0" t="s">
        <v>592</v>
      </c>
      <c r="E4979" s="291" t="n">
        <v>49.29</v>
      </c>
    </row>
    <row r="4980" customFormat="false" ht="15" hidden="false" customHeight="false" outlineLevel="0" collapsed="false">
      <c r="A4980" s="0" t="n">
        <v>36380</v>
      </c>
      <c r="B4980" s="0" t="s">
        <v>5584</v>
      </c>
      <c r="C4980" s="0" t="s">
        <v>636</v>
      </c>
      <c r="D4980" s="0" t="s">
        <v>592</v>
      </c>
      <c r="E4980" s="291" t="n">
        <v>102.98</v>
      </c>
    </row>
    <row r="4981" customFormat="false" ht="15" hidden="false" customHeight="false" outlineLevel="0" collapsed="false">
      <c r="A4981" s="0" t="n">
        <v>36378</v>
      </c>
      <c r="B4981" s="0" t="s">
        <v>5585</v>
      </c>
      <c r="C4981" s="0" t="s">
        <v>636</v>
      </c>
      <c r="D4981" s="0" t="s">
        <v>592</v>
      </c>
      <c r="E4981" s="291" t="n">
        <v>30.86</v>
      </c>
    </row>
    <row r="4982" customFormat="false" ht="15" hidden="false" customHeight="false" outlineLevel="0" collapsed="false">
      <c r="A4982" s="0" t="n">
        <v>36379</v>
      </c>
      <c r="B4982" s="0" t="s">
        <v>5586</v>
      </c>
      <c r="C4982" s="0" t="s">
        <v>636</v>
      </c>
      <c r="D4982" s="0" t="s">
        <v>592</v>
      </c>
      <c r="E4982" s="291" t="n">
        <v>62.2</v>
      </c>
    </row>
    <row r="4983" customFormat="false" ht="15" hidden="false" customHeight="false" outlineLevel="0" collapsed="false">
      <c r="A4983" s="0" t="n">
        <v>9859</v>
      </c>
      <c r="B4983" s="0" t="s">
        <v>5587</v>
      </c>
      <c r="C4983" s="0" t="s">
        <v>636</v>
      </c>
      <c r="D4983" s="0" t="s">
        <v>590</v>
      </c>
      <c r="E4983" s="291" t="n">
        <v>15.64</v>
      </c>
    </row>
    <row r="4984" customFormat="false" ht="15" hidden="false" customHeight="false" outlineLevel="0" collapsed="false">
      <c r="A4984" s="0" t="n">
        <v>9838</v>
      </c>
      <c r="B4984" s="0" t="s">
        <v>5588</v>
      </c>
      <c r="C4984" s="0" t="s">
        <v>636</v>
      </c>
      <c r="D4984" s="0" t="s">
        <v>590</v>
      </c>
      <c r="E4984" s="291" t="n">
        <v>11.26</v>
      </c>
    </row>
    <row r="4985" customFormat="false" ht="15" hidden="false" customHeight="false" outlineLevel="0" collapsed="false">
      <c r="A4985" s="0" t="n">
        <v>9837</v>
      </c>
      <c r="B4985" s="0" t="s">
        <v>5589</v>
      </c>
      <c r="C4985" s="0" t="s">
        <v>636</v>
      </c>
      <c r="D4985" s="0" t="s">
        <v>590</v>
      </c>
      <c r="E4985" s="291" t="n">
        <v>16.25</v>
      </c>
    </row>
    <row r="4986" customFormat="false" ht="15" hidden="false" customHeight="false" outlineLevel="0" collapsed="false">
      <c r="A4986" s="0" t="n">
        <v>9833</v>
      </c>
      <c r="B4986" s="0" t="s">
        <v>5590</v>
      </c>
      <c r="C4986" s="0" t="s">
        <v>636</v>
      </c>
      <c r="D4986" s="0" t="s">
        <v>592</v>
      </c>
      <c r="E4986" s="291" t="n">
        <v>13.19</v>
      </c>
    </row>
    <row r="4987" customFormat="false" ht="15" hidden="false" customHeight="false" outlineLevel="0" collapsed="false">
      <c r="A4987" s="0" t="n">
        <v>9830</v>
      </c>
      <c r="B4987" s="0" t="s">
        <v>5591</v>
      </c>
      <c r="C4987" s="0" t="s">
        <v>636</v>
      </c>
      <c r="D4987" s="0" t="s">
        <v>592</v>
      </c>
      <c r="E4987" s="291" t="n">
        <v>7.06</v>
      </c>
    </row>
    <row r="4988" customFormat="false" ht="15" hidden="false" customHeight="false" outlineLevel="0" collapsed="false">
      <c r="A4988" s="0" t="n">
        <v>9834</v>
      </c>
      <c r="B4988" s="0" t="s">
        <v>5592</v>
      </c>
      <c r="C4988" s="0" t="s">
        <v>636</v>
      </c>
      <c r="D4988" s="0" t="s">
        <v>592</v>
      </c>
      <c r="E4988" s="291" t="n">
        <v>36.72</v>
      </c>
    </row>
    <row r="4989" customFormat="false" ht="15" hidden="false" customHeight="false" outlineLevel="0" collapsed="false">
      <c r="A4989" s="0" t="n">
        <v>9863</v>
      </c>
      <c r="B4989" s="0" t="s">
        <v>5593</v>
      </c>
      <c r="C4989" s="0" t="s">
        <v>636</v>
      </c>
      <c r="D4989" s="0" t="s">
        <v>590</v>
      </c>
      <c r="E4989" s="291" t="n">
        <v>112.84</v>
      </c>
    </row>
    <row r="4990" customFormat="false" ht="15" hidden="false" customHeight="false" outlineLevel="0" collapsed="false">
      <c r="A4990" s="0" t="n">
        <v>9860</v>
      </c>
      <c r="B4990" s="0" t="s">
        <v>5594</v>
      </c>
      <c r="C4990" s="0" t="s">
        <v>636</v>
      </c>
      <c r="D4990" s="0" t="s">
        <v>590</v>
      </c>
      <c r="E4990" s="291" t="n">
        <v>72.45</v>
      </c>
    </row>
    <row r="4991" customFormat="false" ht="15" hidden="false" customHeight="false" outlineLevel="0" collapsed="false">
      <c r="A4991" s="0" t="n">
        <v>9862</v>
      </c>
      <c r="B4991" s="0" t="s">
        <v>5595</v>
      </c>
      <c r="C4991" s="0" t="s">
        <v>636</v>
      </c>
      <c r="D4991" s="0" t="s">
        <v>590</v>
      </c>
      <c r="E4991" s="291" t="n">
        <v>51.12</v>
      </c>
    </row>
    <row r="4992" customFormat="false" ht="15" hidden="false" customHeight="false" outlineLevel="0" collapsed="false">
      <c r="A4992" s="0" t="n">
        <v>9861</v>
      </c>
      <c r="B4992" s="0" t="s">
        <v>5596</v>
      </c>
      <c r="C4992" s="0" t="s">
        <v>636</v>
      </c>
      <c r="D4992" s="0" t="s">
        <v>590</v>
      </c>
      <c r="E4992" s="291" t="n">
        <v>41.09</v>
      </c>
    </row>
    <row r="4993" customFormat="false" ht="15" hidden="false" customHeight="false" outlineLevel="0" collapsed="false">
      <c r="A4993" s="0" t="n">
        <v>9856</v>
      </c>
      <c r="B4993" s="0" t="s">
        <v>5597</v>
      </c>
      <c r="C4993" s="0" t="s">
        <v>636</v>
      </c>
      <c r="D4993" s="0" t="s">
        <v>590</v>
      </c>
      <c r="E4993" s="291" t="n">
        <v>11.04</v>
      </c>
    </row>
    <row r="4994" customFormat="false" ht="15" hidden="false" customHeight="false" outlineLevel="0" collapsed="false">
      <c r="A4994" s="0" t="n">
        <v>9866</v>
      </c>
      <c r="B4994" s="0" t="s">
        <v>5598</v>
      </c>
      <c r="C4994" s="0" t="s">
        <v>636</v>
      </c>
      <c r="D4994" s="0" t="s">
        <v>590</v>
      </c>
      <c r="E4994" s="291" t="n">
        <v>30.34</v>
      </c>
    </row>
    <row r="4995" customFormat="false" ht="15" hidden="false" customHeight="false" outlineLevel="0" collapsed="false">
      <c r="A4995" s="0" t="n">
        <v>9857</v>
      </c>
      <c r="B4995" s="0" t="s">
        <v>5599</v>
      </c>
      <c r="C4995" s="0" t="s">
        <v>636</v>
      </c>
      <c r="D4995" s="0" t="s">
        <v>590</v>
      </c>
      <c r="E4995" s="291" t="n">
        <v>145.94</v>
      </c>
    </row>
    <row r="4996" customFormat="false" ht="15" hidden="false" customHeight="false" outlineLevel="0" collapsed="false">
      <c r="A4996" s="0" t="n">
        <v>9864</v>
      </c>
      <c r="B4996" s="0" t="s">
        <v>5600</v>
      </c>
      <c r="C4996" s="0" t="s">
        <v>636</v>
      </c>
      <c r="D4996" s="0" t="s">
        <v>590</v>
      </c>
      <c r="E4996" s="291" t="n">
        <v>176.19</v>
      </c>
    </row>
    <row r="4997" customFormat="false" ht="15" hidden="false" customHeight="false" outlineLevel="0" collapsed="false">
      <c r="A4997" s="0" t="n">
        <v>9865</v>
      </c>
      <c r="B4997" s="0" t="s">
        <v>5601</v>
      </c>
      <c r="C4997" s="0" t="s">
        <v>636</v>
      </c>
      <c r="D4997" s="0" t="s">
        <v>590</v>
      </c>
      <c r="E4997" s="291" t="n">
        <v>253.38</v>
      </c>
    </row>
    <row r="4998" customFormat="false" ht="15" hidden="false" customHeight="false" outlineLevel="0" collapsed="false">
      <c r="A4998" s="0" t="n">
        <v>9858</v>
      </c>
      <c r="B4998" s="0" t="s">
        <v>5602</v>
      </c>
      <c r="C4998" s="0" t="s">
        <v>636</v>
      </c>
      <c r="D4998" s="0" t="s">
        <v>590</v>
      </c>
      <c r="E4998" s="291" t="n">
        <v>265.64</v>
      </c>
    </row>
    <row r="4999" customFormat="false" ht="15" hidden="false" customHeight="false" outlineLevel="0" collapsed="false">
      <c r="A4999" s="0" t="n">
        <v>9841</v>
      </c>
      <c r="B4999" s="0" t="s">
        <v>5603</v>
      </c>
      <c r="C4999" s="0" t="s">
        <v>636</v>
      </c>
      <c r="D4999" s="0" t="s">
        <v>590</v>
      </c>
      <c r="E4999" s="291" t="n">
        <v>45.26</v>
      </c>
    </row>
    <row r="5000" customFormat="false" ht="15" hidden="false" customHeight="false" outlineLevel="0" collapsed="false">
      <c r="A5000" s="0" t="n">
        <v>9840</v>
      </c>
      <c r="B5000" s="0" t="s">
        <v>5604</v>
      </c>
      <c r="C5000" s="0" t="s">
        <v>636</v>
      </c>
      <c r="D5000" s="0" t="s">
        <v>590</v>
      </c>
      <c r="E5000" s="291" t="n">
        <v>91.99</v>
      </c>
    </row>
    <row r="5001" customFormat="false" ht="15" hidden="false" customHeight="false" outlineLevel="0" collapsed="false">
      <c r="A5001" s="0" t="n">
        <v>20067</v>
      </c>
      <c r="B5001" s="0" t="s">
        <v>5605</v>
      </c>
      <c r="C5001" s="0" t="s">
        <v>636</v>
      </c>
      <c r="D5001" s="0" t="s">
        <v>590</v>
      </c>
      <c r="E5001" s="291" t="n">
        <v>15.81</v>
      </c>
    </row>
    <row r="5002" customFormat="false" ht="15" hidden="false" customHeight="false" outlineLevel="0" collapsed="false">
      <c r="A5002" s="0" t="n">
        <v>20068</v>
      </c>
      <c r="B5002" s="0" t="s">
        <v>5606</v>
      </c>
      <c r="C5002" s="0" t="s">
        <v>636</v>
      </c>
      <c r="D5002" s="0" t="s">
        <v>590</v>
      </c>
      <c r="E5002" s="291" t="n">
        <v>19.71</v>
      </c>
    </row>
    <row r="5003" customFormat="false" ht="15" hidden="false" customHeight="false" outlineLevel="0" collapsed="false">
      <c r="A5003" s="0" t="n">
        <v>9839</v>
      </c>
      <c r="B5003" s="0" t="s">
        <v>5607</v>
      </c>
      <c r="C5003" s="0" t="s">
        <v>636</v>
      </c>
      <c r="D5003" s="0" t="s">
        <v>590</v>
      </c>
      <c r="E5003" s="291" t="n">
        <v>25.84</v>
      </c>
    </row>
    <row r="5004" customFormat="false" ht="15" hidden="false" customHeight="false" outlineLevel="0" collapsed="false">
      <c r="A5004" s="0" t="n">
        <v>9870</v>
      </c>
      <c r="B5004" s="0" t="s">
        <v>5608</v>
      </c>
      <c r="C5004" s="0" t="s">
        <v>636</v>
      </c>
      <c r="D5004" s="0" t="s">
        <v>590</v>
      </c>
      <c r="E5004" s="291" t="n">
        <v>123.05</v>
      </c>
    </row>
    <row r="5005" customFormat="false" ht="15" hidden="false" customHeight="false" outlineLevel="0" collapsed="false">
      <c r="A5005" s="0" t="n">
        <v>9867</v>
      </c>
      <c r="B5005" s="0" t="s">
        <v>5609</v>
      </c>
      <c r="C5005" s="0" t="s">
        <v>636</v>
      </c>
      <c r="D5005" s="0" t="s">
        <v>590</v>
      </c>
      <c r="E5005" s="291" t="n">
        <v>4.52</v>
      </c>
    </row>
    <row r="5006" customFormat="false" ht="15" hidden="false" customHeight="false" outlineLevel="0" collapsed="false">
      <c r="A5006" s="0" t="n">
        <v>9868</v>
      </c>
      <c r="B5006" s="0" t="s">
        <v>5610</v>
      </c>
      <c r="C5006" s="0" t="s">
        <v>636</v>
      </c>
      <c r="D5006" s="0" t="s">
        <v>597</v>
      </c>
      <c r="E5006" s="291" t="n">
        <v>5.8</v>
      </c>
    </row>
    <row r="5007" customFormat="false" ht="15" hidden="false" customHeight="false" outlineLevel="0" collapsed="false">
      <c r="A5007" s="0" t="n">
        <v>9869</v>
      </c>
      <c r="B5007" s="0" t="s">
        <v>5611</v>
      </c>
      <c r="C5007" s="0" t="s">
        <v>636</v>
      </c>
      <c r="D5007" s="0" t="s">
        <v>590</v>
      </c>
      <c r="E5007" s="291" t="n">
        <v>13.02</v>
      </c>
    </row>
    <row r="5008" customFormat="false" ht="15" hidden="false" customHeight="false" outlineLevel="0" collapsed="false">
      <c r="A5008" s="0" t="n">
        <v>9874</v>
      </c>
      <c r="B5008" s="0" t="s">
        <v>5612</v>
      </c>
      <c r="C5008" s="0" t="s">
        <v>636</v>
      </c>
      <c r="D5008" s="0" t="s">
        <v>590</v>
      </c>
      <c r="E5008" s="291" t="n">
        <v>18.96</v>
      </c>
    </row>
    <row r="5009" customFormat="false" ht="15" hidden="false" customHeight="false" outlineLevel="0" collapsed="false">
      <c r="A5009" s="0" t="n">
        <v>9875</v>
      </c>
      <c r="B5009" s="0" t="s">
        <v>5613</v>
      </c>
      <c r="C5009" s="0" t="s">
        <v>636</v>
      </c>
      <c r="D5009" s="0" t="s">
        <v>590</v>
      </c>
      <c r="E5009" s="291" t="n">
        <v>21.72</v>
      </c>
    </row>
    <row r="5010" customFormat="false" ht="15" hidden="false" customHeight="false" outlineLevel="0" collapsed="false">
      <c r="A5010" s="0" t="n">
        <v>9873</v>
      </c>
      <c r="B5010" s="0" t="s">
        <v>5614</v>
      </c>
      <c r="C5010" s="0" t="s">
        <v>636</v>
      </c>
      <c r="D5010" s="0" t="s">
        <v>590</v>
      </c>
      <c r="E5010" s="291" t="n">
        <v>36.64</v>
      </c>
    </row>
    <row r="5011" customFormat="false" ht="15" hidden="false" customHeight="false" outlineLevel="0" collapsed="false">
      <c r="A5011" s="0" t="n">
        <v>9871</v>
      </c>
      <c r="B5011" s="0" t="s">
        <v>5615</v>
      </c>
      <c r="C5011" s="0" t="s">
        <v>636</v>
      </c>
      <c r="D5011" s="0" t="s">
        <v>590</v>
      </c>
      <c r="E5011" s="291" t="n">
        <v>61.39</v>
      </c>
    </row>
    <row r="5012" customFormat="false" ht="15" hidden="false" customHeight="false" outlineLevel="0" collapsed="false">
      <c r="A5012" s="0" t="n">
        <v>9872</v>
      </c>
      <c r="B5012" s="0" t="s">
        <v>5616</v>
      </c>
      <c r="C5012" s="0" t="s">
        <v>636</v>
      </c>
      <c r="D5012" s="0" t="s">
        <v>590</v>
      </c>
      <c r="E5012" s="291" t="n">
        <v>76.7</v>
      </c>
    </row>
    <row r="5013" customFormat="false" ht="15" hidden="false" customHeight="false" outlineLevel="0" collapsed="false">
      <c r="A5013" s="0" t="n">
        <v>7667</v>
      </c>
      <c r="B5013" s="0" t="s">
        <v>5617</v>
      </c>
      <c r="C5013" s="0" t="s">
        <v>636</v>
      </c>
      <c r="D5013" s="0" t="s">
        <v>592</v>
      </c>
      <c r="E5013" s="292" t="n">
        <v>3160.72</v>
      </c>
    </row>
    <row r="5014" customFormat="false" ht="15" hidden="false" customHeight="false" outlineLevel="0" collapsed="false">
      <c r="A5014" s="0" t="n">
        <v>7660</v>
      </c>
      <c r="B5014" s="0" t="s">
        <v>5618</v>
      </c>
      <c r="C5014" s="0" t="s">
        <v>636</v>
      </c>
      <c r="D5014" s="0" t="s">
        <v>592</v>
      </c>
      <c r="E5014" s="292" t="n">
        <v>4029.17</v>
      </c>
    </row>
    <row r="5015" customFormat="false" ht="15" hidden="false" customHeight="false" outlineLevel="0" collapsed="false">
      <c r="A5015" s="0" t="n">
        <v>7676</v>
      </c>
      <c r="B5015" s="0" t="s">
        <v>5619</v>
      </c>
      <c r="C5015" s="0" t="s">
        <v>636</v>
      </c>
      <c r="D5015" s="0" t="s">
        <v>592</v>
      </c>
      <c r="E5015" s="292" t="n">
        <v>4075.21</v>
      </c>
    </row>
    <row r="5016" customFormat="false" ht="15" hidden="false" customHeight="false" outlineLevel="0" collapsed="false">
      <c r="A5016" s="0" t="n">
        <v>12426</v>
      </c>
      <c r="B5016" s="0" t="s">
        <v>5620</v>
      </c>
      <c r="C5016" s="0" t="s">
        <v>589</v>
      </c>
      <c r="D5016" s="0" t="s">
        <v>592</v>
      </c>
      <c r="E5016" s="291" t="n">
        <v>47.61</v>
      </c>
    </row>
    <row r="5017" customFormat="false" ht="15" hidden="false" customHeight="false" outlineLevel="0" collapsed="false">
      <c r="A5017" s="0" t="n">
        <v>12425</v>
      </c>
      <c r="B5017" s="0" t="s">
        <v>5621</v>
      </c>
      <c r="C5017" s="0" t="s">
        <v>589</v>
      </c>
      <c r="D5017" s="0" t="s">
        <v>592</v>
      </c>
      <c r="E5017" s="291" t="n">
        <v>65.41</v>
      </c>
    </row>
    <row r="5018" customFormat="false" ht="15" hidden="false" customHeight="false" outlineLevel="0" collapsed="false">
      <c r="A5018" s="0" t="n">
        <v>12427</v>
      </c>
      <c r="B5018" s="0" t="s">
        <v>5622</v>
      </c>
      <c r="C5018" s="0" t="s">
        <v>589</v>
      </c>
      <c r="D5018" s="0" t="s">
        <v>592</v>
      </c>
      <c r="E5018" s="291" t="n">
        <v>271.51</v>
      </c>
    </row>
    <row r="5019" customFormat="false" ht="15" hidden="false" customHeight="false" outlineLevel="0" collapsed="false">
      <c r="A5019" s="0" t="n">
        <v>12428</v>
      </c>
      <c r="B5019" s="0" t="s">
        <v>5623</v>
      </c>
      <c r="C5019" s="0" t="s">
        <v>589</v>
      </c>
      <c r="D5019" s="0" t="s">
        <v>592</v>
      </c>
      <c r="E5019" s="291" t="n">
        <v>174.27</v>
      </c>
    </row>
    <row r="5020" customFormat="false" ht="15" hidden="false" customHeight="false" outlineLevel="0" collapsed="false">
      <c r="A5020" s="0" t="n">
        <v>12430</v>
      </c>
      <c r="B5020" s="0" t="s">
        <v>5624</v>
      </c>
      <c r="C5020" s="0" t="s">
        <v>589</v>
      </c>
      <c r="D5020" s="0" t="s">
        <v>592</v>
      </c>
      <c r="E5020" s="291" t="n">
        <v>58.37</v>
      </c>
    </row>
    <row r="5021" customFormat="false" ht="15" hidden="false" customHeight="false" outlineLevel="0" collapsed="false">
      <c r="A5021" s="0" t="n">
        <v>12429</v>
      </c>
      <c r="B5021" s="0" t="s">
        <v>5625</v>
      </c>
      <c r="C5021" s="0" t="s">
        <v>589</v>
      </c>
      <c r="D5021" s="0" t="s">
        <v>592</v>
      </c>
      <c r="E5021" s="291" t="n">
        <v>439.04</v>
      </c>
    </row>
    <row r="5022" customFormat="false" ht="15" hidden="false" customHeight="false" outlineLevel="0" collapsed="false">
      <c r="A5022" s="0" t="n">
        <v>12431</v>
      </c>
      <c r="B5022" s="0" t="s">
        <v>5626</v>
      </c>
      <c r="C5022" s="0" t="s">
        <v>589</v>
      </c>
      <c r="D5022" s="0" t="s">
        <v>592</v>
      </c>
      <c r="E5022" s="291" t="n">
        <v>747.17</v>
      </c>
    </row>
    <row r="5023" customFormat="false" ht="15" hidden="false" customHeight="false" outlineLevel="0" collapsed="false">
      <c r="A5023" s="0" t="n">
        <v>12432</v>
      </c>
      <c r="B5023" s="0" t="s">
        <v>5627</v>
      </c>
      <c r="C5023" s="0" t="s">
        <v>589</v>
      </c>
      <c r="D5023" s="0" t="s">
        <v>592</v>
      </c>
      <c r="E5023" s="291" t="n">
        <v>153.67</v>
      </c>
    </row>
    <row r="5024" customFormat="false" ht="15" hidden="false" customHeight="false" outlineLevel="0" collapsed="false">
      <c r="A5024" s="0" t="n">
        <v>12434</v>
      </c>
      <c r="B5024" s="0" t="s">
        <v>5628</v>
      </c>
      <c r="C5024" s="0" t="s">
        <v>589</v>
      </c>
      <c r="D5024" s="0" t="s">
        <v>592</v>
      </c>
      <c r="E5024" s="291" t="n">
        <v>50.07</v>
      </c>
    </row>
    <row r="5025" customFormat="false" ht="15" hidden="false" customHeight="false" outlineLevel="0" collapsed="false">
      <c r="A5025" s="0" t="n">
        <v>12433</v>
      </c>
      <c r="B5025" s="0" t="s">
        <v>5629</v>
      </c>
      <c r="C5025" s="0" t="s">
        <v>589</v>
      </c>
      <c r="D5025" s="0" t="s">
        <v>592</v>
      </c>
      <c r="E5025" s="291" t="n">
        <v>97.83</v>
      </c>
    </row>
    <row r="5026" customFormat="false" ht="15" hidden="false" customHeight="false" outlineLevel="0" collapsed="false">
      <c r="A5026" s="0" t="n">
        <v>12435</v>
      </c>
      <c r="B5026" s="0" t="s">
        <v>5630</v>
      </c>
      <c r="C5026" s="0" t="s">
        <v>589</v>
      </c>
      <c r="D5026" s="0" t="s">
        <v>592</v>
      </c>
      <c r="E5026" s="291" t="n">
        <v>302.75</v>
      </c>
    </row>
    <row r="5027" customFormat="false" ht="15" hidden="false" customHeight="false" outlineLevel="0" collapsed="false">
      <c r="A5027" s="0" t="n">
        <v>12437</v>
      </c>
      <c r="B5027" s="0" t="s">
        <v>5631</v>
      </c>
      <c r="C5027" s="0" t="s">
        <v>589</v>
      </c>
      <c r="D5027" s="0" t="s">
        <v>592</v>
      </c>
      <c r="E5027" s="291" t="n">
        <v>244.51</v>
      </c>
    </row>
    <row r="5028" customFormat="false" ht="15" hidden="false" customHeight="false" outlineLevel="0" collapsed="false">
      <c r="A5028" s="0" t="n">
        <v>12439</v>
      </c>
      <c r="B5028" s="0" t="s">
        <v>5632</v>
      </c>
      <c r="C5028" s="0" t="s">
        <v>589</v>
      </c>
      <c r="D5028" s="0" t="s">
        <v>592</v>
      </c>
      <c r="E5028" s="291" t="n">
        <v>78.47</v>
      </c>
    </row>
    <row r="5029" customFormat="false" ht="15" hidden="false" customHeight="false" outlineLevel="0" collapsed="false">
      <c r="A5029" s="0" t="n">
        <v>12438</v>
      </c>
      <c r="B5029" s="0" t="s">
        <v>5633</v>
      </c>
      <c r="C5029" s="0" t="s">
        <v>589</v>
      </c>
      <c r="D5029" s="0" t="s">
        <v>592</v>
      </c>
      <c r="E5029" s="291" t="n">
        <v>442.49</v>
      </c>
    </row>
    <row r="5030" customFormat="false" ht="15" hidden="false" customHeight="false" outlineLevel="0" collapsed="false">
      <c r="A5030" s="0" t="n">
        <v>12436</v>
      </c>
      <c r="B5030" s="0" t="s">
        <v>5634</v>
      </c>
      <c r="C5030" s="0" t="s">
        <v>589</v>
      </c>
      <c r="D5030" s="0" t="s">
        <v>592</v>
      </c>
      <c r="E5030" s="291" t="n">
        <v>558.95</v>
      </c>
    </row>
    <row r="5031" customFormat="false" ht="15" hidden="false" customHeight="false" outlineLevel="0" collapsed="false">
      <c r="A5031" s="0" t="n">
        <v>36357</v>
      </c>
      <c r="B5031" s="0" t="s">
        <v>5635</v>
      </c>
      <c r="C5031" s="0" t="s">
        <v>589</v>
      </c>
      <c r="D5031" s="0" t="s">
        <v>592</v>
      </c>
      <c r="E5031" s="291" t="n">
        <v>175.23</v>
      </c>
    </row>
    <row r="5032" customFormat="false" ht="15" hidden="false" customHeight="false" outlineLevel="0" collapsed="false">
      <c r="A5032" s="0" t="n">
        <v>12424</v>
      </c>
      <c r="B5032" s="0" t="s">
        <v>5636</v>
      </c>
      <c r="C5032" s="0" t="s">
        <v>589</v>
      </c>
      <c r="D5032" s="0" t="s">
        <v>592</v>
      </c>
      <c r="E5032" s="291" t="n">
        <v>100.72</v>
      </c>
    </row>
    <row r="5033" customFormat="false" ht="15" hidden="false" customHeight="false" outlineLevel="0" collapsed="false">
      <c r="A5033" s="0" t="n">
        <v>12440</v>
      </c>
      <c r="B5033" s="0" t="s">
        <v>5637</v>
      </c>
      <c r="C5033" s="0" t="s">
        <v>589</v>
      </c>
      <c r="D5033" s="0" t="s">
        <v>592</v>
      </c>
      <c r="E5033" s="291" t="n">
        <v>97.35</v>
      </c>
    </row>
    <row r="5034" customFormat="false" ht="15" hidden="false" customHeight="false" outlineLevel="0" collapsed="false">
      <c r="A5034" s="0" t="n">
        <v>9884</v>
      </c>
      <c r="B5034" s="0" t="s">
        <v>5638</v>
      </c>
      <c r="C5034" s="0" t="s">
        <v>589</v>
      </c>
      <c r="D5034" s="0" t="s">
        <v>592</v>
      </c>
      <c r="E5034" s="291" t="n">
        <v>72.62</v>
      </c>
    </row>
    <row r="5035" customFormat="false" ht="15" hidden="false" customHeight="false" outlineLevel="0" collapsed="false">
      <c r="A5035" s="0" t="n">
        <v>9888</v>
      </c>
      <c r="B5035" s="0" t="s">
        <v>5639</v>
      </c>
      <c r="C5035" s="0" t="s">
        <v>589</v>
      </c>
      <c r="D5035" s="0" t="s">
        <v>592</v>
      </c>
      <c r="E5035" s="291" t="n">
        <v>58.34</v>
      </c>
    </row>
    <row r="5036" customFormat="false" ht="15" hidden="false" customHeight="false" outlineLevel="0" collapsed="false">
      <c r="A5036" s="0" t="n">
        <v>9883</v>
      </c>
      <c r="B5036" s="0" t="s">
        <v>5640</v>
      </c>
      <c r="C5036" s="0" t="s">
        <v>589</v>
      </c>
      <c r="D5036" s="0" t="s">
        <v>592</v>
      </c>
      <c r="E5036" s="291" t="n">
        <v>25.46</v>
      </c>
    </row>
    <row r="5037" customFormat="false" ht="15" hidden="false" customHeight="false" outlineLevel="0" collapsed="false">
      <c r="A5037" s="0" t="n">
        <v>9886</v>
      </c>
      <c r="B5037" s="0" t="s">
        <v>5641</v>
      </c>
      <c r="C5037" s="0" t="s">
        <v>589</v>
      </c>
      <c r="D5037" s="0" t="s">
        <v>592</v>
      </c>
      <c r="E5037" s="291" t="n">
        <v>34.87</v>
      </c>
    </row>
    <row r="5038" customFormat="false" ht="15" hidden="false" customHeight="false" outlineLevel="0" collapsed="false">
      <c r="A5038" s="0" t="n">
        <v>9889</v>
      </c>
      <c r="B5038" s="0" t="s">
        <v>5642</v>
      </c>
      <c r="C5038" s="0" t="s">
        <v>589</v>
      </c>
      <c r="D5038" s="0" t="s">
        <v>592</v>
      </c>
      <c r="E5038" s="291" t="n">
        <v>176.67</v>
      </c>
    </row>
    <row r="5039" customFormat="false" ht="15" hidden="false" customHeight="false" outlineLevel="0" collapsed="false">
      <c r="A5039" s="0" t="n">
        <v>9887</v>
      </c>
      <c r="B5039" s="0" t="s">
        <v>5643</v>
      </c>
      <c r="C5039" s="0" t="s">
        <v>589</v>
      </c>
      <c r="D5039" s="0" t="s">
        <v>592</v>
      </c>
      <c r="E5039" s="291" t="n">
        <v>106.78</v>
      </c>
    </row>
    <row r="5040" customFormat="false" ht="15" hidden="false" customHeight="false" outlineLevel="0" collapsed="false">
      <c r="A5040" s="0" t="n">
        <v>9885</v>
      </c>
      <c r="B5040" s="0" t="s">
        <v>5644</v>
      </c>
      <c r="C5040" s="0" t="s">
        <v>589</v>
      </c>
      <c r="D5040" s="0" t="s">
        <v>592</v>
      </c>
      <c r="E5040" s="291" t="n">
        <v>33.71</v>
      </c>
    </row>
    <row r="5041" customFormat="false" ht="15" hidden="false" customHeight="false" outlineLevel="0" collapsed="false">
      <c r="A5041" s="0" t="n">
        <v>9890</v>
      </c>
      <c r="B5041" s="0" t="s">
        <v>5645</v>
      </c>
      <c r="C5041" s="0" t="s">
        <v>589</v>
      </c>
      <c r="D5041" s="0" t="s">
        <v>592</v>
      </c>
      <c r="E5041" s="291" t="n">
        <v>273.7</v>
      </c>
    </row>
    <row r="5042" customFormat="false" ht="15" hidden="false" customHeight="false" outlineLevel="0" collapsed="false">
      <c r="A5042" s="0" t="n">
        <v>9891</v>
      </c>
      <c r="B5042" s="0" t="s">
        <v>5646</v>
      </c>
      <c r="C5042" s="0" t="s">
        <v>589</v>
      </c>
      <c r="D5042" s="0" t="s">
        <v>592</v>
      </c>
      <c r="E5042" s="291" t="n">
        <v>384.23</v>
      </c>
    </row>
    <row r="5043" customFormat="false" ht="15" hidden="false" customHeight="false" outlineLevel="0" collapsed="false">
      <c r="A5043" s="0" t="n">
        <v>39292</v>
      </c>
      <c r="B5043" s="0" t="s">
        <v>5647</v>
      </c>
      <c r="C5043" s="0" t="s">
        <v>589</v>
      </c>
      <c r="D5043" s="0" t="s">
        <v>592</v>
      </c>
      <c r="E5043" s="291" t="n">
        <v>8.47</v>
      </c>
    </row>
    <row r="5044" customFormat="false" ht="15" hidden="false" customHeight="false" outlineLevel="0" collapsed="false">
      <c r="A5044" s="0" t="n">
        <v>39293</v>
      </c>
      <c r="B5044" s="0" t="s">
        <v>5648</v>
      </c>
      <c r="C5044" s="0" t="s">
        <v>589</v>
      </c>
      <c r="D5044" s="0" t="s">
        <v>592</v>
      </c>
      <c r="E5044" s="291" t="n">
        <v>13.67</v>
      </c>
    </row>
    <row r="5045" customFormat="false" ht="15" hidden="false" customHeight="false" outlineLevel="0" collapsed="false">
      <c r="A5045" s="0" t="n">
        <v>39294</v>
      </c>
      <c r="B5045" s="0" t="s">
        <v>5649</v>
      </c>
      <c r="C5045" s="0" t="s">
        <v>589</v>
      </c>
      <c r="D5045" s="0" t="s">
        <v>592</v>
      </c>
      <c r="E5045" s="291" t="n">
        <v>13.67</v>
      </c>
    </row>
    <row r="5046" customFormat="false" ht="15" hidden="false" customHeight="false" outlineLevel="0" collapsed="false">
      <c r="A5046" s="0" t="n">
        <v>39295</v>
      </c>
      <c r="B5046" s="0" t="s">
        <v>5650</v>
      </c>
      <c r="C5046" s="0" t="s">
        <v>589</v>
      </c>
      <c r="D5046" s="0" t="s">
        <v>592</v>
      </c>
      <c r="E5046" s="291" t="n">
        <v>23.31</v>
      </c>
    </row>
    <row r="5047" customFormat="false" ht="15" hidden="false" customHeight="false" outlineLevel="0" collapsed="false">
      <c r="A5047" s="0" t="n">
        <v>36313</v>
      </c>
      <c r="B5047" s="0" t="s">
        <v>5651</v>
      </c>
      <c r="C5047" s="0" t="s">
        <v>589</v>
      </c>
      <c r="D5047" s="0" t="s">
        <v>592</v>
      </c>
      <c r="E5047" s="291" t="n">
        <v>41.54</v>
      </c>
    </row>
    <row r="5048" customFormat="false" ht="15" hidden="false" customHeight="false" outlineLevel="0" collapsed="false">
      <c r="A5048" s="0" t="n">
        <v>36316</v>
      </c>
      <c r="B5048" s="0" t="s">
        <v>5652</v>
      </c>
      <c r="C5048" s="0" t="s">
        <v>589</v>
      </c>
      <c r="D5048" s="0" t="s">
        <v>592</v>
      </c>
      <c r="E5048" s="291" t="n">
        <v>50.38</v>
      </c>
    </row>
    <row r="5049" customFormat="false" ht="15" hidden="false" customHeight="false" outlineLevel="0" collapsed="false">
      <c r="A5049" s="0" t="n">
        <v>64</v>
      </c>
      <c r="B5049" s="0" t="s">
        <v>5653</v>
      </c>
      <c r="C5049" s="0" t="s">
        <v>589</v>
      </c>
      <c r="D5049" s="0" t="s">
        <v>592</v>
      </c>
      <c r="E5049" s="291" t="n">
        <v>5.71</v>
      </c>
    </row>
    <row r="5050" customFormat="false" ht="15" hidden="false" customHeight="false" outlineLevel="0" collapsed="false">
      <c r="A5050" s="0" t="n">
        <v>37423</v>
      </c>
      <c r="B5050" s="0" t="s">
        <v>5654</v>
      </c>
      <c r="C5050" s="0" t="s">
        <v>589</v>
      </c>
      <c r="D5050" s="0" t="s">
        <v>592</v>
      </c>
      <c r="E5050" s="291" t="n">
        <v>14.1</v>
      </c>
    </row>
    <row r="5051" customFormat="false" ht="15" hidden="false" customHeight="false" outlineLevel="0" collapsed="false">
      <c r="A5051" s="0" t="n">
        <v>39296</v>
      </c>
      <c r="B5051" s="0" t="s">
        <v>5655</v>
      </c>
      <c r="C5051" s="0" t="s">
        <v>589</v>
      </c>
      <c r="D5051" s="0" t="s">
        <v>592</v>
      </c>
      <c r="E5051" s="291" t="n">
        <v>6.54</v>
      </c>
    </row>
    <row r="5052" customFormat="false" ht="15" hidden="false" customHeight="false" outlineLevel="0" collapsed="false">
      <c r="A5052" s="0" t="n">
        <v>39297</v>
      </c>
      <c r="B5052" s="0" t="s">
        <v>5656</v>
      </c>
      <c r="C5052" s="0" t="s">
        <v>589</v>
      </c>
      <c r="D5052" s="0" t="s">
        <v>592</v>
      </c>
      <c r="E5052" s="291" t="n">
        <v>9.35</v>
      </c>
    </row>
    <row r="5053" customFormat="false" ht="15" hidden="false" customHeight="false" outlineLevel="0" collapsed="false">
      <c r="A5053" s="0" t="n">
        <v>39298</v>
      </c>
      <c r="B5053" s="0" t="s">
        <v>5657</v>
      </c>
      <c r="C5053" s="0" t="s">
        <v>589</v>
      </c>
      <c r="D5053" s="0" t="s">
        <v>592</v>
      </c>
      <c r="E5053" s="291" t="n">
        <v>16.48</v>
      </c>
    </row>
    <row r="5054" customFormat="false" ht="15" hidden="false" customHeight="false" outlineLevel="0" collapsed="false">
      <c r="A5054" s="0" t="n">
        <v>39299</v>
      </c>
      <c r="B5054" s="0" t="s">
        <v>5658</v>
      </c>
      <c r="C5054" s="0" t="s">
        <v>589</v>
      </c>
      <c r="D5054" s="0" t="s">
        <v>592</v>
      </c>
      <c r="E5054" s="291" t="n">
        <v>28.05</v>
      </c>
    </row>
    <row r="5055" customFormat="false" ht="15" hidden="false" customHeight="false" outlineLevel="0" collapsed="false">
      <c r="A5055" s="0" t="n">
        <v>9892</v>
      </c>
      <c r="B5055" s="0" t="s">
        <v>5659</v>
      </c>
      <c r="C5055" s="0" t="s">
        <v>589</v>
      </c>
      <c r="D5055" s="0" t="s">
        <v>590</v>
      </c>
      <c r="E5055" s="291" t="n">
        <v>9.86</v>
      </c>
    </row>
    <row r="5056" customFormat="false" ht="15" hidden="false" customHeight="false" outlineLevel="0" collapsed="false">
      <c r="A5056" s="0" t="n">
        <v>9893</v>
      </c>
      <c r="B5056" s="0" t="s">
        <v>5660</v>
      </c>
      <c r="C5056" s="0" t="s">
        <v>589</v>
      </c>
      <c r="D5056" s="0" t="s">
        <v>590</v>
      </c>
      <c r="E5056" s="291" t="n">
        <v>133.84</v>
      </c>
    </row>
    <row r="5057" customFormat="false" ht="15" hidden="false" customHeight="false" outlineLevel="0" collapsed="false">
      <c r="A5057" s="0" t="n">
        <v>9901</v>
      </c>
      <c r="B5057" s="0" t="s">
        <v>5661</v>
      </c>
      <c r="C5057" s="0" t="s">
        <v>589</v>
      </c>
      <c r="D5057" s="0" t="s">
        <v>590</v>
      </c>
      <c r="E5057" s="291" t="n">
        <v>59.4</v>
      </c>
    </row>
    <row r="5058" customFormat="false" ht="15" hidden="false" customHeight="false" outlineLevel="0" collapsed="false">
      <c r="A5058" s="0" t="n">
        <v>9896</v>
      </c>
      <c r="B5058" s="0" t="s">
        <v>5662</v>
      </c>
      <c r="C5058" s="0" t="s">
        <v>589</v>
      </c>
      <c r="D5058" s="0" t="s">
        <v>590</v>
      </c>
      <c r="E5058" s="291" t="n">
        <v>53.53</v>
      </c>
    </row>
    <row r="5059" customFormat="false" ht="15" hidden="false" customHeight="false" outlineLevel="0" collapsed="false">
      <c r="A5059" s="0" t="n">
        <v>9900</v>
      </c>
      <c r="B5059" s="0" t="s">
        <v>5663</v>
      </c>
      <c r="C5059" s="0" t="s">
        <v>589</v>
      </c>
      <c r="D5059" s="0" t="s">
        <v>590</v>
      </c>
      <c r="E5059" s="291" t="n">
        <v>32.48</v>
      </c>
    </row>
    <row r="5060" customFormat="false" ht="15" hidden="false" customHeight="false" outlineLevel="0" collapsed="false">
      <c r="A5060" s="0" t="n">
        <v>9898</v>
      </c>
      <c r="B5060" s="0" t="s">
        <v>5664</v>
      </c>
      <c r="C5060" s="0" t="s">
        <v>589</v>
      </c>
      <c r="D5060" s="0" t="s">
        <v>590</v>
      </c>
      <c r="E5060" s="291" t="n">
        <v>275.21</v>
      </c>
    </row>
    <row r="5061" customFormat="false" ht="15" hidden="false" customHeight="false" outlineLevel="0" collapsed="false">
      <c r="A5061" s="0" t="n">
        <v>9899</v>
      </c>
      <c r="B5061" s="0" t="s">
        <v>5665</v>
      </c>
      <c r="C5061" s="0" t="s">
        <v>589</v>
      </c>
      <c r="D5061" s="0" t="s">
        <v>590</v>
      </c>
      <c r="E5061" s="291" t="n">
        <v>17.73</v>
      </c>
    </row>
    <row r="5062" customFormat="false" ht="15" hidden="false" customHeight="false" outlineLevel="0" collapsed="false">
      <c r="A5062" s="0" t="n">
        <v>9902</v>
      </c>
      <c r="B5062" s="0" t="s">
        <v>5666</v>
      </c>
      <c r="C5062" s="0" t="s">
        <v>589</v>
      </c>
      <c r="D5062" s="0" t="s">
        <v>590</v>
      </c>
      <c r="E5062" s="291" t="n">
        <v>348.51</v>
      </c>
    </row>
    <row r="5063" customFormat="false" ht="15" hidden="false" customHeight="false" outlineLevel="0" collapsed="false">
      <c r="A5063" s="0" t="n">
        <v>9908</v>
      </c>
      <c r="B5063" s="0" t="s">
        <v>5667</v>
      </c>
      <c r="C5063" s="0" t="s">
        <v>589</v>
      </c>
      <c r="D5063" s="0" t="s">
        <v>590</v>
      </c>
      <c r="E5063" s="291" t="n">
        <v>694.88</v>
      </c>
    </row>
    <row r="5064" customFormat="false" ht="15" hidden="false" customHeight="false" outlineLevel="0" collapsed="false">
      <c r="A5064" s="0" t="n">
        <v>9905</v>
      </c>
      <c r="B5064" s="0" t="s">
        <v>5668</v>
      </c>
      <c r="C5064" s="0" t="s">
        <v>589</v>
      </c>
      <c r="D5064" s="0" t="s">
        <v>590</v>
      </c>
      <c r="E5064" s="291" t="n">
        <v>11.61</v>
      </c>
    </row>
    <row r="5065" customFormat="false" ht="15" hidden="false" customHeight="false" outlineLevel="0" collapsed="false">
      <c r="A5065" s="0" t="n">
        <v>9906</v>
      </c>
      <c r="B5065" s="0" t="s">
        <v>5669</v>
      </c>
      <c r="C5065" s="0" t="s">
        <v>589</v>
      </c>
      <c r="D5065" s="0" t="s">
        <v>590</v>
      </c>
      <c r="E5065" s="291" t="n">
        <v>13.91</v>
      </c>
    </row>
    <row r="5066" customFormat="false" ht="15" hidden="false" customHeight="false" outlineLevel="0" collapsed="false">
      <c r="A5066" s="0" t="n">
        <v>9895</v>
      </c>
      <c r="B5066" s="0" t="s">
        <v>5670</v>
      </c>
      <c r="C5066" s="0" t="s">
        <v>589</v>
      </c>
      <c r="D5066" s="0" t="s">
        <v>590</v>
      </c>
      <c r="E5066" s="291" t="n">
        <v>22.82</v>
      </c>
    </row>
    <row r="5067" customFormat="false" ht="15" hidden="false" customHeight="false" outlineLevel="0" collapsed="false">
      <c r="A5067" s="0" t="n">
        <v>9894</v>
      </c>
      <c r="B5067" s="0" t="s">
        <v>5671</v>
      </c>
      <c r="C5067" s="0" t="s">
        <v>589</v>
      </c>
      <c r="D5067" s="0" t="s">
        <v>590</v>
      </c>
      <c r="E5067" s="291" t="n">
        <v>44.47</v>
      </c>
    </row>
    <row r="5068" customFormat="false" ht="15" hidden="false" customHeight="false" outlineLevel="0" collapsed="false">
      <c r="A5068" s="0" t="n">
        <v>9897</v>
      </c>
      <c r="B5068" s="0" t="s">
        <v>5672</v>
      </c>
      <c r="C5068" s="0" t="s">
        <v>589</v>
      </c>
      <c r="D5068" s="0" t="s">
        <v>590</v>
      </c>
      <c r="E5068" s="291" t="n">
        <v>48.14</v>
      </c>
    </row>
    <row r="5069" customFormat="false" ht="15" hidden="false" customHeight="false" outlineLevel="0" collapsed="false">
      <c r="A5069" s="0" t="n">
        <v>9910</v>
      </c>
      <c r="B5069" s="0" t="s">
        <v>5673</v>
      </c>
      <c r="C5069" s="0" t="s">
        <v>589</v>
      </c>
      <c r="D5069" s="0" t="s">
        <v>590</v>
      </c>
      <c r="E5069" s="291" t="n">
        <v>121.18</v>
      </c>
    </row>
    <row r="5070" customFormat="false" ht="15" hidden="false" customHeight="false" outlineLevel="0" collapsed="false">
      <c r="A5070" s="0" t="n">
        <v>9909</v>
      </c>
      <c r="B5070" s="0" t="s">
        <v>5674</v>
      </c>
      <c r="C5070" s="0" t="s">
        <v>589</v>
      </c>
      <c r="D5070" s="0" t="s">
        <v>590</v>
      </c>
      <c r="E5070" s="291" t="n">
        <v>244.54</v>
      </c>
    </row>
    <row r="5071" customFormat="false" ht="15" hidden="false" customHeight="false" outlineLevel="0" collapsed="false">
      <c r="A5071" s="0" t="n">
        <v>9907</v>
      </c>
      <c r="B5071" s="0" t="s">
        <v>5675</v>
      </c>
      <c r="C5071" s="0" t="s">
        <v>589</v>
      </c>
      <c r="D5071" s="0" t="s">
        <v>590</v>
      </c>
      <c r="E5071" s="291" t="n">
        <v>375.99</v>
      </c>
    </row>
    <row r="5072" customFormat="false" ht="15" hidden="false" customHeight="false" outlineLevel="0" collapsed="false">
      <c r="A5072" s="0" t="n">
        <v>20973</v>
      </c>
      <c r="B5072" s="0" t="s">
        <v>5676</v>
      </c>
      <c r="C5072" s="0" t="s">
        <v>589</v>
      </c>
      <c r="D5072" s="0" t="s">
        <v>592</v>
      </c>
      <c r="E5072" s="291" t="n">
        <v>150.04</v>
      </c>
    </row>
    <row r="5073" customFormat="false" ht="15" hidden="false" customHeight="false" outlineLevel="0" collapsed="false">
      <c r="A5073" s="0" t="n">
        <v>20974</v>
      </c>
      <c r="B5073" s="0" t="s">
        <v>5677</v>
      </c>
      <c r="C5073" s="0" t="s">
        <v>589</v>
      </c>
      <c r="D5073" s="0" t="s">
        <v>592</v>
      </c>
      <c r="E5073" s="291" t="n">
        <v>214.66</v>
      </c>
    </row>
    <row r="5074" customFormat="false" ht="15" hidden="false" customHeight="false" outlineLevel="0" collapsed="false">
      <c r="A5074" s="0" t="n">
        <v>37989</v>
      </c>
      <c r="B5074" s="0" t="s">
        <v>5678</v>
      </c>
      <c r="C5074" s="0" t="s">
        <v>589</v>
      </c>
      <c r="D5074" s="0" t="s">
        <v>592</v>
      </c>
      <c r="E5074" s="291" t="n">
        <v>10.23</v>
      </c>
    </row>
    <row r="5075" customFormat="false" ht="15" hidden="false" customHeight="false" outlineLevel="0" collapsed="false">
      <c r="A5075" s="0" t="n">
        <v>37990</v>
      </c>
      <c r="B5075" s="0" t="s">
        <v>5679</v>
      </c>
      <c r="C5075" s="0" t="s">
        <v>589</v>
      </c>
      <c r="D5075" s="0" t="s">
        <v>592</v>
      </c>
      <c r="E5075" s="291" t="n">
        <v>11.89</v>
      </c>
    </row>
    <row r="5076" customFormat="false" ht="15" hidden="false" customHeight="false" outlineLevel="0" collapsed="false">
      <c r="A5076" s="0" t="n">
        <v>37991</v>
      </c>
      <c r="B5076" s="0" t="s">
        <v>5680</v>
      </c>
      <c r="C5076" s="0" t="s">
        <v>589</v>
      </c>
      <c r="D5076" s="0" t="s">
        <v>592</v>
      </c>
      <c r="E5076" s="291" t="n">
        <v>18.82</v>
      </c>
    </row>
    <row r="5077" customFormat="false" ht="15" hidden="false" customHeight="false" outlineLevel="0" collapsed="false">
      <c r="A5077" s="0" t="n">
        <v>37992</v>
      </c>
      <c r="B5077" s="0" t="s">
        <v>5681</v>
      </c>
      <c r="C5077" s="0" t="s">
        <v>589</v>
      </c>
      <c r="D5077" s="0" t="s">
        <v>592</v>
      </c>
      <c r="E5077" s="291" t="n">
        <v>28.74</v>
      </c>
    </row>
    <row r="5078" customFormat="false" ht="15" hidden="false" customHeight="false" outlineLevel="0" collapsed="false">
      <c r="A5078" s="0" t="n">
        <v>37993</v>
      </c>
      <c r="B5078" s="0" t="s">
        <v>5682</v>
      </c>
      <c r="C5078" s="0" t="s">
        <v>589</v>
      </c>
      <c r="D5078" s="0" t="s">
        <v>592</v>
      </c>
      <c r="E5078" s="291" t="n">
        <v>42.65</v>
      </c>
    </row>
    <row r="5079" customFormat="false" ht="15" hidden="false" customHeight="false" outlineLevel="0" collapsed="false">
      <c r="A5079" s="0" t="n">
        <v>37994</v>
      </c>
      <c r="B5079" s="0" t="s">
        <v>5683</v>
      </c>
      <c r="C5079" s="0" t="s">
        <v>589</v>
      </c>
      <c r="D5079" s="0" t="s">
        <v>592</v>
      </c>
      <c r="E5079" s="291" t="n">
        <v>102.5</v>
      </c>
    </row>
    <row r="5080" customFormat="false" ht="15" hidden="false" customHeight="false" outlineLevel="0" collapsed="false">
      <c r="A5080" s="0" t="n">
        <v>37995</v>
      </c>
      <c r="B5080" s="0" t="s">
        <v>5684</v>
      </c>
      <c r="C5080" s="0" t="s">
        <v>589</v>
      </c>
      <c r="D5080" s="0" t="s">
        <v>592</v>
      </c>
      <c r="E5080" s="291" t="n">
        <v>148.77</v>
      </c>
    </row>
    <row r="5081" customFormat="false" ht="15" hidden="false" customHeight="false" outlineLevel="0" collapsed="false">
      <c r="A5081" s="0" t="n">
        <v>37996</v>
      </c>
      <c r="B5081" s="0" t="s">
        <v>5685</v>
      </c>
      <c r="C5081" s="0" t="s">
        <v>589</v>
      </c>
      <c r="D5081" s="0" t="s">
        <v>592</v>
      </c>
      <c r="E5081" s="291" t="n">
        <v>219.35</v>
      </c>
    </row>
    <row r="5082" customFormat="false" ht="15" hidden="false" customHeight="false" outlineLevel="0" collapsed="false">
      <c r="A5082" s="0" t="n">
        <v>13883</v>
      </c>
      <c r="B5082" s="0" t="s">
        <v>5686</v>
      </c>
      <c r="C5082" s="0" t="s">
        <v>589</v>
      </c>
      <c r="D5082" s="0" t="s">
        <v>592</v>
      </c>
      <c r="E5082" s="292" t="n">
        <v>134381.67</v>
      </c>
    </row>
    <row r="5083" customFormat="false" ht="15" hidden="false" customHeight="false" outlineLevel="0" collapsed="false">
      <c r="A5083" s="0" t="n">
        <v>38604</v>
      </c>
      <c r="B5083" s="0" t="s">
        <v>5687</v>
      </c>
      <c r="C5083" s="0" t="s">
        <v>589</v>
      </c>
      <c r="D5083" s="0" t="s">
        <v>592</v>
      </c>
      <c r="E5083" s="292" t="n">
        <v>167370.59</v>
      </c>
    </row>
    <row r="5084" customFormat="false" ht="15" hidden="false" customHeight="false" outlineLevel="0" collapsed="false">
      <c r="A5084" s="0" t="n">
        <v>10601</v>
      </c>
      <c r="B5084" s="0" t="s">
        <v>5688</v>
      </c>
      <c r="C5084" s="0" t="s">
        <v>589</v>
      </c>
      <c r="D5084" s="0" t="s">
        <v>592</v>
      </c>
      <c r="E5084" s="292" t="n">
        <v>3255691.84</v>
      </c>
    </row>
    <row r="5085" customFormat="false" ht="15" hidden="false" customHeight="false" outlineLevel="0" collapsed="false">
      <c r="A5085" s="0" t="n">
        <v>44469</v>
      </c>
      <c r="B5085" s="0" t="s">
        <v>5689</v>
      </c>
      <c r="C5085" s="0" t="s">
        <v>589</v>
      </c>
      <c r="D5085" s="0" t="s">
        <v>592</v>
      </c>
      <c r="E5085" s="292" t="n">
        <v>8572121.73</v>
      </c>
    </row>
    <row r="5086" customFormat="false" ht="15" hidden="false" customHeight="false" outlineLevel="0" collapsed="false">
      <c r="A5086" s="0" t="n">
        <v>13894</v>
      </c>
      <c r="B5086" s="0" t="s">
        <v>5690</v>
      </c>
      <c r="C5086" s="0" t="s">
        <v>589</v>
      </c>
      <c r="D5086" s="0" t="s">
        <v>592</v>
      </c>
      <c r="E5086" s="292" t="n">
        <v>392649.25</v>
      </c>
    </row>
    <row r="5087" customFormat="false" ht="15" hidden="false" customHeight="false" outlineLevel="0" collapsed="false">
      <c r="A5087" s="0" t="n">
        <v>13895</v>
      </c>
      <c r="B5087" s="0" t="s">
        <v>5691</v>
      </c>
      <c r="C5087" s="0" t="s">
        <v>589</v>
      </c>
      <c r="D5087" s="0" t="s">
        <v>592</v>
      </c>
      <c r="E5087" s="292" t="n">
        <v>527982.35</v>
      </c>
    </row>
    <row r="5088" customFormat="false" ht="15" hidden="false" customHeight="false" outlineLevel="0" collapsed="false">
      <c r="A5088" s="0" t="n">
        <v>13892</v>
      </c>
      <c r="B5088" s="0" t="s">
        <v>5692</v>
      </c>
      <c r="C5088" s="0" t="s">
        <v>589</v>
      </c>
      <c r="D5088" s="0" t="s">
        <v>592</v>
      </c>
      <c r="E5088" s="292" t="n">
        <v>647029.46</v>
      </c>
    </row>
    <row r="5089" customFormat="false" ht="15" hidden="false" customHeight="false" outlineLevel="0" collapsed="false">
      <c r="A5089" s="0" t="n">
        <v>9914</v>
      </c>
      <c r="B5089" s="0" t="s">
        <v>5693</v>
      </c>
      <c r="C5089" s="0" t="s">
        <v>589</v>
      </c>
      <c r="D5089" s="0" t="s">
        <v>592</v>
      </c>
      <c r="E5089" s="292" t="n">
        <v>700000</v>
      </c>
    </row>
    <row r="5090" customFormat="false" ht="15" hidden="false" customHeight="false" outlineLevel="0" collapsed="false">
      <c r="A5090" s="0" t="n">
        <v>36485</v>
      </c>
      <c r="B5090" s="0" t="s">
        <v>5694</v>
      </c>
      <c r="C5090" s="0" t="s">
        <v>589</v>
      </c>
      <c r="D5090" s="0" t="s">
        <v>592</v>
      </c>
      <c r="E5090" s="292" t="n">
        <v>705486.27</v>
      </c>
    </row>
    <row r="5091" customFormat="false" ht="15" hidden="false" customHeight="false" outlineLevel="0" collapsed="false">
      <c r="A5091" s="0" t="n">
        <v>9912</v>
      </c>
      <c r="B5091" s="0" t="s">
        <v>5695</v>
      </c>
      <c r="C5091" s="0" t="s">
        <v>589</v>
      </c>
      <c r="D5091" s="0" t="s">
        <v>592</v>
      </c>
      <c r="E5091" s="292" t="n">
        <v>2650500</v>
      </c>
    </row>
    <row r="5092" customFormat="false" ht="15" hidden="false" customHeight="false" outlineLevel="0" collapsed="false">
      <c r="A5092" s="0" t="n">
        <v>9921</v>
      </c>
      <c r="B5092" s="0" t="s">
        <v>5696</v>
      </c>
      <c r="C5092" s="0" t="s">
        <v>589</v>
      </c>
      <c r="D5092" s="0" t="s">
        <v>592</v>
      </c>
      <c r="E5092" s="292" t="n">
        <v>1367253.26</v>
      </c>
    </row>
    <row r="5093" customFormat="false" ht="15" hidden="false" customHeight="false" outlineLevel="0" collapsed="false">
      <c r="A5093" s="0" t="n">
        <v>21112</v>
      </c>
      <c r="B5093" s="0" t="s">
        <v>5697</v>
      </c>
      <c r="C5093" s="0" t="s">
        <v>589</v>
      </c>
      <c r="D5093" s="0" t="s">
        <v>590</v>
      </c>
      <c r="E5093" s="291" t="n">
        <v>225.27</v>
      </c>
    </row>
    <row r="5094" customFormat="false" ht="15" hidden="false" customHeight="false" outlineLevel="0" collapsed="false">
      <c r="A5094" s="0" t="n">
        <v>10228</v>
      </c>
      <c r="B5094" s="0" t="s">
        <v>5698</v>
      </c>
      <c r="C5094" s="0" t="s">
        <v>589</v>
      </c>
      <c r="D5094" s="0" t="s">
        <v>597</v>
      </c>
      <c r="E5094" s="291" t="n">
        <v>261.7</v>
      </c>
    </row>
    <row r="5095" customFormat="false" ht="15" hidden="false" customHeight="false" outlineLevel="0" collapsed="false">
      <c r="A5095" s="0" t="n">
        <v>11781</v>
      </c>
      <c r="B5095" s="0" t="s">
        <v>5699</v>
      </c>
      <c r="C5095" s="0" t="s">
        <v>589</v>
      </c>
      <c r="D5095" s="0" t="s">
        <v>590</v>
      </c>
      <c r="E5095" s="291" t="n">
        <v>212.01</v>
      </c>
    </row>
    <row r="5096" customFormat="false" ht="15" hidden="false" customHeight="false" outlineLevel="0" collapsed="false">
      <c r="A5096" s="0" t="n">
        <v>37588</v>
      </c>
      <c r="B5096" s="0" t="s">
        <v>5700</v>
      </c>
      <c r="C5096" s="0" t="s">
        <v>589</v>
      </c>
      <c r="D5096" s="0" t="s">
        <v>590</v>
      </c>
      <c r="E5096" s="291" t="n">
        <v>60</v>
      </c>
    </row>
    <row r="5097" customFormat="false" ht="15" hidden="false" customHeight="false" outlineLevel="0" collapsed="false">
      <c r="A5097" s="0" t="n">
        <v>11746</v>
      </c>
      <c r="B5097" s="0" t="s">
        <v>5701</v>
      </c>
      <c r="C5097" s="0" t="s">
        <v>589</v>
      </c>
      <c r="D5097" s="0" t="s">
        <v>590</v>
      </c>
      <c r="E5097" s="291" t="n">
        <v>67.08</v>
      </c>
    </row>
    <row r="5098" customFormat="false" ht="15" hidden="false" customHeight="false" outlineLevel="0" collapsed="false">
      <c r="A5098" s="0" t="n">
        <v>11751</v>
      </c>
      <c r="B5098" s="0" t="s">
        <v>5702</v>
      </c>
      <c r="C5098" s="0" t="s">
        <v>589</v>
      </c>
      <c r="D5098" s="0" t="s">
        <v>590</v>
      </c>
      <c r="E5098" s="291" t="n">
        <v>120.48</v>
      </c>
    </row>
    <row r="5099" customFormat="false" ht="15" hidden="false" customHeight="false" outlineLevel="0" collapsed="false">
      <c r="A5099" s="0" t="n">
        <v>11750</v>
      </c>
      <c r="B5099" s="0" t="s">
        <v>5703</v>
      </c>
      <c r="C5099" s="0" t="s">
        <v>589</v>
      </c>
      <c r="D5099" s="0" t="s">
        <v>590</v>
      </c>
      <c r="E5099" s="291" t="n">
        <v>99.98</v>
      </c>
    </row>
    <row r="5100" customFormat="false" ht="15" hidden="false" customHeight="false" outlineLevel="0" collapsed="false">
      <c r="A5100" s="0" t="n">
        <v>11748</v>
      </c>
      <c r="B5100" s="0" t="s">
        <v>5704</v>
      </c>
      <c r="C5100" s="0" t="s">
        <v>589</v>
      </c>
      <c r="D5100" s="0" t="s">
        <v>590</v>
      </c>
      <c r="E5100" s="291" t="n">
        <v>43.05</v>
      </c>
    </row>
    <row r="5101" customFormat="false" ht="15" hidden="false" customHeight="false" outlineLevel="0" collapsed="false">
      <c r="A5101" s="0" t="n">
        <v>11747</v>
      </c>
      <c r="B5101" s="0" t="s">
        <v>5705</v>
      </c>
      <c r="C5101" s="0" t="s">
        <v>589</v>
      </c>
      <c r="D5101" s="0" t="s">
        <v>590</v>
      </c>
      <c r="E5101" s="291" t="n">
        <v>185.79</v>
      </c>
    </row>
    <row r="5102" customFormat="false" ht="15" hidden="false" customHeight="false" outlineLevel="0" collapsed="false">
      <c r="A5102" s="0" t="n">
        <v>11749</v>
      </c>
      <c r="B5102" s="0" t="s">
        <v>5706</v>
      </c>
      <c r="C5102" s="0" t="s">
        <v>589</v>
      </c>
      <c r="D5102" s="0" t="s">
        <v>590</v>
      </c>
      <c r="E5102" s="291" t="n">
        <v>49.69</v>
      </c>
    </row>
    <row r="5103" customFormat="false" ht="15" hidden="false" customHeight="false" outlineLevel="0" collapsed="false">
      <c r="A5103" s="0" t="n">
        <v>10236</v>
      </c>
      <c r="B5103" s="0" t="s">
        <v>5707</v>
      </c>
      <c r="C5103" s="0" t="s">
        <v>589</v>
      </c>
      <c r="D5103" s="0" t="s">
        <v>590</v>
      </c>
      <c r="E5103" s="291" t="n">
        <v>72.68</v>
      </c>
    </row>
    <row r="5104" customFormat="false" ht="15" hidden="false" customHeight="false" outlineLevel="0" collapsed="false">
      <c r="A5104" s="0" t="n">
        <v>10233</v>
      </c>
      <c r="B5104" s="0" t="s">
        <v>5708</v>
      </c>
      <c r="C5104" s="0" t="s">
        <v>589</v>
      </c>
      <c r="D5104" s="0" t="s">
        <v>590</v>
      </c>
      <c r="E5104" s="291" t="n">
        <v>68.1</v>
      </c>
    </row>
    <row r="5105" customFormat="false" ht="15" hidden="false" customHeight="false" outlineLevel="0" collapsed="false">
      <c r="A5105" s="0" t="n">
        <v>10234</v>
      </c>
      <c r="B5105" s="0" t="s">
        <v>5709</v>
      </c>
      <c r="C5105" s="0" t="s">
        <v>589</v>
      </c>
      <c r="D5105" s="0" t="s">
        <v>590</v>
      </c>
      <c r="E5105" s="291" t="n">
        <v>42.9</v>
      </c>
    </row>
    <row r="5106" customFormat="false" ht="15" hidden="false" customHeight="false" outlineLevel="0" collapsed="false">
      <c r="A5106" s="0" t="n">
        <v>10231</v>
      </c>
      <c r="B5106" s="0" t="s">
        <v>5710</v>
      </c>
      <c r="C5106" s="0" t="s">
        <v>589</v>
      </c>
      <c r="D5106" s="0" t="s">
        <v>590</v>
      </c>
      <c r="E5106" s="291" t="n">
        <v>196.74</v>
      </c>
    </row>
    <row r="5107" customFormat="false" ht="15" hidden="false" customHeight="false" outlineLevel="0" collapsed="false">
      <c r="A5107" s="0" t="n">
        <v>10232</v>
      </c>
      <c r="B5107" s="0" t="s">
        <v>5711</v>
      </c>
      <c r="C5107" s="0" t="s">
        <v>589</v>
      </c>
      <c r="D5107" s="0" t="s">
        <v>590</v>
      </c>
      <c r="E5107" s="291" t="n">
        <v>110.09</v>
      </c>
    </row>
    <row r="5108" customFormat="false" ht="15" hidden="false" customHeight="false" outlineLevel="0" collapsed="false">
      <c r="A5108" s="0" t="n">
        <v>10229</v>
      </c>
      <c r="B5108" s="0" t="s">
        <v>5712</v>
      </c>
      <c r="C5108" s="0" t="s">
        <v>589</v>
      </c>
      <c r="D5108" s="0" t="s">
        <v>597</v>
      </c>
      <c r="E5108" s="291" t="n">
        <v>38.8</v>
      </c>
    </row>
    <row r="5109" customFormat="false" ht="15" hidden="false" customHeight="false" outlineLevel="0" collapsed="false">
      <c r="A5109" s="0" t="n">
        <v>10235</v>
      </c>
      <c r="B5109" s="0" t="s">
        <v>5713</v>
      </c>
      <c r="C5109" s="0" t="s">
        <v>589</v>
      </c>
      <c r="D5109" s="0" t="s">
        <v>590</v>
      </c>
      <c r="E5109" s="291" t="n">
        <v>269.7</v>
      </c>
    </row>
    <row r="5110" customFormat="false" ht="15" hidden="false" customHeight="false" outlineLevel="0" collapsed="false">
      <c r="A5110" s="0" t="n">
        <v>10230</v>
      </c>
      <c r="B5110" s="0" t="s">
        <v>5714</v>
      </c>
      <c r="C5110" s="0" t="s">
        <v>589</v>
      </c>
      <c r="D5110" s="0" t="s">
        <v>590</v>
      </c>
      <c r="E5110" s="291" t="n">
        <v>474.65</v>
      </c>
    </row>
    <row r="5111" customFormat="false" ht="15" hidden="false" customHeight="false" outlineLevel="0" collapsed="false">
      <c r="A5111" s="0" t="n">
        <v>10409</v>
      </c>
      <c r="B5111" s="0" t="s">
        <v>5715</v>
      </c>
      <c r="C5111" s="0" t="s">
        <v>589</v>
      </c>
      <c r="D5111" s="0" t="s">
        <v>590</v>
      </c>
      <c r="E5111" s="291" t="n">
        <v>141.01</v>
      </c>
    </row>
    <row r="5112" customFormat="false" ht="15" hidden="false" customHeight="false" outlineLevel="0" collapsed="false">
      <c r="A5112" s="0" t="n">
        <v>10411</v>
      </c>
      <c r="B5112" s="0" t="s">
        <v>5716</v>
      </c>
      <c r="C5112" s="0" t="s">
        <v>589</v>
      </c>
      <c r="D5112" s="0" t="s">
        <v>590</v>
      </c>
      <c r="E5112" s="291" t="n">
        <v>126.18</v>
      </c>
    </row>
    <row r="5113" customFormat="false" ht="15" hidden="false" customHeight="false" outlineLevel="0" collapsed="false">
      <c r="A5113" s="0" t="n">
        <v>10404</v>
      </c>
      <c r="B5113" s="0" t="s">
        <v>5717</v>
      </c>
      <c r="C5113" s="0" t="s">
        <v>589</v>
      </c>
      <c r="D5113" s="0" t="s">
        <v>590</v>
      </c>
      <c r="E5113" s="291" t="n">
        <v>51.17</v>
      </c>
    </row>
    <row r="5114" customFormat="false" ht="15" hidden="false" customHeight="false" outlineLevel="0" collapsed="false">
      <c r="A5114" s="0" t="n">
        <v>10410</v>
      </c>
      <c r="B5114" s="0" t="s">
        <v>5718</v>
      </c>
      <c r="C5114" s="0" t="s">
        <v>589</v>
      </c>
      <c r="D5114" s="0" t="s">
        <v>590</v>
      </c>
      <c r="E5114" s="291" t="n">
        <v>84.29</v>
      </c>
    </row>
    <row r="5115" customFormat="false" ht="15" hidden="false" customHeight="false" outlineLevel="0" collapsed="false">
      <c r="A5115" s="0" t="n">
        <v>10405</v>
      </c>
      <c r="B5115" s="0" t="s">
        <v>5719</v>
      </c>
      <c r="C5115" s="0" t="s">
        <v>589</v>
      </c>
      <c r="D5115" s="0" t="s">
        <v>590</v>
      </c>
      <c r="E5115" s="291" t="n">
        <v>282.52</v>
      </c>
    </row>
    <row r="5116" customFormat="false" ht="15" hidden="false" customHeight="false" outlineLevel="0" collapsed="false">
      <c r="A5116" s="0" t="n">
        <v>10408</v>
      </c>
      <c r="B5116" s="0" t="s">
        <v>5720</v>
      </c>
      <c r="C5116" s="0" t="s">
        <v>589</v>
      </c>
      <c r="D5116" s="0" t="s">
        <v>590</v>
      </c>
      <c r="E5116" s="291" t="n">
        <v>197.56</v>
      </c>
    </row>
    <row r="5117" customFormat="false" ht="15" hidden="false" customHeight="false" outlineLevel="0" collapsed="false">
      <c r="A5117" s="0" t="n">
        <v>10412</v>
      </c>
      <c r="B5117" s="0" t="s">
        <v>5721</v>
      </c>
      <c r="C5117" s="0" t="s">
        <v>589</v>
      </c>
      <c r="D5117" s="0" t="s">
        <v>590</v>
      </c>
      <c r="E5117" s="291" t="n">
        <v>62.01</v>
      </c>
    </row>
    <row r="5118" customFormat="false" ht="15" hidden="false" customHeight="false" outlineLevel="0" collapsed="false">
      <c r="A5118" s="0" t="n">
        <v>10406</v>
      </c>
      <c r="B5118" s="0" t="s">
        <v>5722</v>
      </c>
      <c r="C5118" s="0" t="s">
        <v>589</v>
      </c>
      <c r="D5118" s="0" t="s">
        <v>590</v>
      </c>
      <c r="E5118" s="291" t="n">
        <v>390.22</v>
      </c>
    </row>
    <row r="5119" customFormat="false" ht="15" hidden="false" customHeight="false" outlineLevel="0" collapsed="false">
      <c r="A5119" s="0" t="n">
        <v>10407</v>
      </c>
      <c r="B5119" s="0" t="s">
        <v>5723</v>
      </c>
      <c r="C5119" s="0" t="s">
        <v>589</v>
      </c>
      <c r="D5119" s="0" t="s">
        <v>590</v>
      </c>
      <c r="E5119" s="291" t="n">
        <v>605.24</v>
      </c>
    </row>
    <row r="5120" customFormat="false" ht="15" hidden="false" customHeight="false" outlineLevel="0" collapsed="false">
      <c r="A5120" s="0" t="n">
        <v>10416</v>
      </c>
      <c r="B5120" s="0" t="s">
        <v>5724</v>
      </c>
      <c r="C5120" s="0" t="s">
        <v>589</v>
      </c>
      <c r="D5120" s="0" t="s">
        <v>590</v>
      </c>
      <c r="E5120" s="291" t="n">
        <v>75.07</v>
      </c>
    </row>
    <row r="5121" customFormat="false" ht="15" hidden="false" customHeight="false" outlineLevel="0" collapsed="false">
      <c r="A5121" s="0" t="n">
        <v>10419</v>
      </c>
      <c r="B5121" s="0" t="s">
        <v>5725</v>
      </c>
      <c r="C5121" s="0" t="s">
        <v>589</v>
      </c>
      <c r="D5121" s="0" t="s">
        <v>590</v>
      </c>
      <c r="E5121" s="291" t="n">
        <v>65.16</v>
      </c>
    </row>
    <row r="5122" customFormat="false" ht="15" hidden="false" customHeight="false" outlineLevel="0" collapsed="false">
      <c r="A5122" s="0" t="n">
        <v>21092</v>
      </c>
      <c r="B5122" s="0" t="s">
        <v>5726</v>
      </c>
      <c r="C5122" s="0" t="s">
        <v>589</v>
      </c>
      <c r="D5122" s="0" t="s">
        <v>590</v>
      </c>
      <c r="E5122" s="291" t="n">
        <v>37.25</v>
      </c>
    </row>
    <row r="5123" customFormat="false" ht="15" hidden="false" customHeight="false" outlineLevel="0" collapsed="false">
      <c r="A5123" s="0" t="n">
        <v>10418</v>
      </c>
      <c r="B5123" s="0" t="s">
        <v>5727</v>
      </c>
      <c r="C5123" s="0" t="s">
        <v>589</v>
      </c>
      <c r="D5123" s="0" t="s">
        <v>590</v>
      </c>
      <c r="E5123" s="291" t="n">
        <v>43.43</v>
      </c>
    </row>
    <row r="5124" customFormat="false" ht="15" hidden="false" customHeight="false" outlineLevel="0" collapsed="false">
      <c r="A5124" s="0" t="n">
        <v>12657</v>
      </c>
      <c r="B5124" s="0" t="s">
        <v>5728</v>
      </c>
      <c r="C5124" s="0" t="s">
        <v>589</v>
      </c>
      <c r="D5124" s="0" t="s">
        <v>590</v>
      </c>
      <c r="E5124" s="291" t="n">
        <v>175.28</v>
      </c>
    </row>
    <row r="5125" customFormat="false" ht="15" hidden="false" customHeight="false" outlineLevel="0" collapsed="false">
      <c r="A5125" s="0" t="n">
        <v>10417</v>
      </c>
      <c r="B5125" s="0" t="s">
        <v>5729</v>
      </c>
      <c r="C5125" s="0" t="s">
        <v>589</v>
      </c>
      <c r="D5125" s="0" t="s">
        <v>590</v>
      </c>
      <c r="E5125" s="291" t="n">
        <v>109.38</v>
      </c>
    </row>
    <row r="5126" customFormat="false" ht="15" hidden="false" customHeight="false" outlineLevel="0" collapsed="false">
      <c r="A5126" s="0" t="n">
        <v>10413</v>
      </c>
      <c r="B5126" s="0" t="s">
        <v>5730</v>
      </c>
      <c r="C5126" s="0" t="s">
        <v>589</v>
      </c>
      <c r="D5126" s="0" t="s">
        <v>590</v>
      </c>
      <c r="E5126" s="291" t="n">
        <v>39.75</v>
      </c>
    </row>
    <row r="5127" customFormat="false" ht="15" hidden="false" customHeight="false" outlineLevel="0" collapsed="false">
      <c r="A5127" s="0" t="n">
        <v>10414</v>
      </c>
      <c r="B5127" s="0" t="s">
        <v>5731</v>
      </c>
      <c r="C5127" s="0" t="s">
        <v>589</v>
      </c>
      <c r="D5127" s="0" t="s">
        <v>590</v>
      </c>
      <c r="E5127" s="291" t="n">
        <v>239.35</v>
      </c>
    </row>
    <row r="5128" customFormat="false" ht="15" hidden="false" customHeight="false" outlineLevel="0" collapsed="false">
      <c r="A5128" s="0" t="n">
        <v>10415</v>
      </c>
      <c r="B5128" s="0" t="s">
        <v>5732</v>
      </c>
      <c r="C5128" s="0" t="s">
        <v>589</v>
      </c>
      <c r="D5128" s="0" t="s">
        <v>590</v>
      </c>
      <c r="E5128" s="291" t="n">
        <v>415.41</v>
      </c>
    </row>
    <row r="5129" customFormat="false" ht="15" hidden="false" customHeight="false" outlineLevel="0" collapsed="false">
      <c r="A5129" s="0" t="n">
        <v>38643</v>
      </c>
      <c r="B5129" s="0" t="s">
        <v>5733</v>
      </c>
      <c r="C5129" s="0" t="s">
        <v>589</v>
      </c>
      <c r="D5129" s="0" t="s">
        <v>590</v>
      </c>
      <c r="E5129" s="291" t="n">
        <v>47.68</v>
      </c>
    </row>
    <row r="5130" customFormat="false" ht="15" hidden="false" customHeight="false" outlineLevel="0" collapsed="false">
      <c r="A5130" s="0" t="n">
        <v>6157</v>
      </c>
      <c r="B5130" s="0" t="s">
        <v>5734</v>
      </c>
      <c r="C5130" s="0" t="s">
        <v>589</v>
      </c>
      <c r="D5130" s="0" t="s">
        <v>590</v>
      </c>
      <c r="E5130" s="291" t="n">
        <v>65.13</v>
      </c>
    </row>
    <row r="5131" customFormat="false" ht="15" hidden="false" customHeight="false" outlineLevel="0" collapsed="false">
      <c r="A5131" s="0" t="n">
        <v>6152</v>
      </c>
      <c r="B5131" s="0" t="s">
        <v>5735</v>
      </c>
      <c r="C5131" s="0" t="s">
        <v>589</v>
      </c>
      <c r="D5131" s="0" t="s">
        <v>590</v>
      </c>
      <c r="E5131" s="291" t="n">
        <v>3.07</v>
      </c>
    </row>
    <row r="5132" customFormat="false" ht="15" hidden="false" customHeight="false" outlineLevel="0" collapsed="false">
      <c r="A5132" s="0" t="n">
        <v>6158</v>
      </c>
      <c r="B5132" s="0" t="s">
        <v>5736</v>
      </c>
      <c r="C5132" s="0" t="s">
        <v>589</v>
      </c>
      <c r="D5132" s="0" t="s">
        <v>590</v>
      </c>
      <c r="E5132" s="291" t="n">
        <v>3.7</v>
      </c>
    </row>
    <row r="5133" customFormat="false" ht="15" hidden="false" customHeight="false" outlineLevel="0" collapsed="false">
      <c r="A5133" s="0" t="n">
        <v>6153</v>
      </c>
      <c r="B5133" s="0" t="s">
        <v>5737</v>
      </c>
      <c r="C5133" s="0" t="s">
        <v>589</v>
      </c>
      <c r="D5133" s="0" t="s">
        <v>590</v>
      </c>
      <c r="E5133" s="291" t="n">
        <v>2.88</v>
      </c>
    </row>
    <row r="5134" customFormat="false" ht="15" hidden="false" customHeight="false" outlineLevel="0" collapsed="false">
      <c r="A5134" s="0" t="n">
        <v>6156</v>
      </c>
      <c r="B5134" s="0" t="s">
        <v>5738</v>
      </c>
      <c r="C5134" s="0" t="s">
        <v>589</v>
      </c>
      <c r="D5134" s="0" t="s">
        <v>590</v>
      </c>
      <c r="E5134" s="291" t="n">
        <v>3.65</v>
      </c>
    </row>
    <row r="5135" customFormat="false" ht="15" hidden="false" customHeight="false" outlineLevel="0" collapsed="false">
      <c r="A5135" s="0" t="n">
        <v>6154</v>
      </c>
      <c r="B5135" s="0" t="s">
        <v>5739</v>
      </c>
      <c r="C5135" s="0" t="s">
        <v>589</v>
      </c>
      <c r="D5135" s="0" t="s">
        <v>590</v>
      </c>
      <c r="E5135" s="291" t="n">
        <v>6.87</v>
      </c>
    </row>
    <row r="5136" customFormat="false" ht="15" hidden="false" customHeight="false" outlineLevel="0" collapsed="false">
      <c r="A5136" s="0" t="n">
        <v>6155</v>
      </c>
      <c r="B5136" s="0" t="s">
        <v>5740</v>
      </c>
      <c r="C5136" s="0" t="s">
        <v>589</v>
      </c>
      <c r="D5136" s="0" t="s">
        <v>590</v>
      </c>
      <c r="E5136" s="291" t="n">
        <v>14.23</v>
      </c>
    </row>
    <row r="5137" customFormat="false" ht="15" hidden="false" customHeight="false" outlineLevel="0" collapsed="false">
      <c r="A5137" s="0" t="n">
        <v>43595</v>
      </c>
      <c r="B5137" s="0" t="s">
        <v>5741</v>
      </c>
      <c r="C5137" s="0" t="s">
        <v>589</v>
      </c>
      <c r="D5137" s="0" t="s">
        <v>590</v>
      </c>
      <c r="E5137" s="291" t="n">
        <v>17.49</v>
      </c>
    </row>
    <row r="5138" customFormat="false" ht="15" hidden="false" customHeight="false" outlineLevel="0" collapsed="false">
      <c r="A5138" s="0" t="n">
        <v>43596</v>
      </c>
      <c r="B5138" s="0" t="s">
        <v>5742</v>
      </c>
      <c r="C5138" s="0" t="s">
        <v>589</v>
      </c>
      <c r="D5138" s="0" t="s">
        <v>590</v>
      </c>
      <c r="E5138" s="291" t="n">
        <v>20.21</v>
      </c>
    </row>
    <row r="5139" customFormat="false" ht="15" hidden="false" customHeight="false" outlineLevel="0" collapsed="false">
      <c r="A5139" s="0" t="n">
        <v>38108</v>
      </c>
      <c r="B5139" s="0" t="s">
        <v>5743</v>
      </c>
      <c r="C5139" s="0" t="s">
        <v>589</v>
      </c>
      <c r="D5139" s="0" t="s">
        <v>590</v>
      </c>
      <c r="E5139" s="291" t="n">
        <v>45.72</v>
      </c>
    </row>
    <row r="5140" customFormat="false" ht="15" hidden="false" customHeight="false" outlineLevel="0" collapsed="false">
      <c r="A5140" s="0" t="n">
        <v>38087</v>
      </c>
      <c r="B5140" s="0" t="s">
        <v>5744</v>
      </c>
      <c r="C5140" s="0" t="s">
        <v>589</v>
      </c>
      <c r="D5140" s="0" t="s">
        <v>590</v>
      </c>
      <c r="E5140" s="291" t="n">
        <v>58.81</v>
      </c>
    </row>
    <row r="5141" customFormat="false" ht="15" hidden="false" customHeight="false" outlineLevel="0" collapsed="false">
      <c r="A5141" s="0" t="n">
        <v>38109</v>
      </c>
      <c r="B5141" s="0" t="s">
        <v>5745</v>
      </c>
      <c r="C5141" s="0" t="s">
        <v>589</v>
      </c>
      <c r="D5141" s="0" t="s">
        <v>590</v>
      </c>
      <c r="E5141" s="291" t="n">
        <v>73.08</v>
      </c>
    </row>
    <row r="5142" customFormat="false" ht="15" hidden="false" customHeight="false" outlineLevel="0" collapsed="false">
      <c r="A5142" s="0" t="n">
        <v>38088</v>
      </c>
      <c r="B5142" s="0" t="s">
        <v>5746</v>
      </c>
      <c r="C5142" s="0" t="s">
        <v>589</v>
      </c>
      <c r="D5142" s="0" t="s">
        <v>590</v>
      </c>
      <c r="E5142" s="291" t="n">
        <v>76.84</v>
      </c>
    </row>
    <row r="5143" customFormat="false" ht="15" hidden="false" customHeight="false" outlineLevel="0" collapsed="false">
      <c r="A5143" s="0" t="n">
        <v>38110</v>
      </c>
      <c r="B5143" s="0" t="s">
        <v>5747</v>
      </c>
      <c r="C5143" s="0" t="s">
        <v>589</v>
      </c>
      <c r="D5143" s="0" t="s">
        <v>590</v>
      </c>
      <c r="E5143" s="291" t="n">
        <v>28.11</v>
      </c>
    </row>
    <row r="5144" customFormat="false" ht="15" hidden="false" customHeight="false" outlineLevel="0" collapsed="false">
      <c r="A5144" s="0" t="n">
        <v>38089</v>
      </c>
      <c r="B5144" s="0" t="s">
        <v>5748</v>
      </c>
      <c r="C5144" s="0" t="s">
        <v>589</v>
      </c>
      <c r="D5144" s="0" t="s">
        <v>590</v>
      </c>
      <c r="E5144" s="291" t="n">
        <v>48.98</v>
      </c>
    </row>
    <row r="5145" customFormat="false" ht="15" hidden="false" customHeight="false" outlineLevel="0" collapsed="false">
      <c r="A5145" s="0" t="n">
        <v>38111</v>
      </c>
      <c r="B5145" s="0" t="s">
        <v>5749</v>
      </c>
      <c r="C5145" s="0" t="s">
        <v>589</v>
      </c>
      <c r="D5145" s="0" t="s">
        <v>590</v>
      </c>
      <c r="E5145" s="291" t="n">
        <v>31.44</v>
      </c>
    </row>
    <row r="5146" customFormat="false" ht="15" hidden="false" customHeight="false" outlineLevel="0" collapsed="false">
      <c r="A5146" s="0" t="n">
        <v>38090</v>
      </c>
      <c r="B5146" s="0" t="s">
        <v>5750</v>
      </c>
      <c r="C5146" s="0" t="s">
        <v>589</v>
      </c>
      <c r="D5146" s="0" t="s">
        <v>590</v>
      </c>
      <c r="E5146" s="291" t="n">
        <v>50.63</v>
      </c>
    </row>
    <row r="5147" customFormat="false" ht="15" hidden="false" customHeight="false" outlineLevel="0" collapsed="false">
      <c r="A5147" s="0" t="n">
        <v>13726</v>
      </c>
      <c r="B5147" s="0" t="s">
        <v>5751</v>
      </c>
      <c r="C5147" s="0" t="s">
        <v>589</v>
      </c>
      <c r="D5147" s="0" t="s">
        <v>592</v>
      </c>
      <c r="E5147" s="292" t="n">
        <v>85178.57</v>
      </c>
    </row>
    <row r="5148" customFormat="false" ht="15" hidden="false" customHeight="false" outlineLevel="0" collapsed="false">
      <c r="A5148" s="0" t="n">
        <v>38400</v>
      </c>
      <c r="B5148" s="0" t="s">
        <v>5752</v>
      </c>
      <c r="C5148" s="0" t="s">
        <v>589</v>
      </c>
      <c r="D5148" s="0" t="s">
        <v>590</v>
      </c>
      <c r="E5148" s="291" t="n">
        <v>24.42</v>
      </c>
    </row>
    <row r="5149" customFormat="false" ht="15" hidden="false" customHeight="false" outlineLevel="0" collapsed="false">
      <c r="A5149" s="0" t="n">
        <v>12627</v>
      </c>
      <c r="B5149" s="0" t="s">
        <v>5753</v>
      </c>
      <c r="C5149" s="0" t="s">
        <v>589</v>
      </c>
      <c r="D5149" s="0" t="s">
        <v>592</v>
      </c>
      <c r="E5149" s="291" t="n">
        <v>0.54</v>
      </c>
    </row>
    <row r="5150" customFormat="false" ht="15" hidden="false" customHeight="false" outlineLevel="0" collapsed="false">
      <c r="A5150" s="0" t="n">
        <v>39996</v>
      </c>
      <c r="B5150" s="0" t="s">
        <v>5754</v>
      </c>
      <c r="C5150" s="0" t="s">
        <v>636</v>
      </c>
      <c r="D5150" s="0" t="s">
        <v>590</v>
      </c>
      <c r="E5150" s="291" t="n">
        <v>4.42</v>
      </c>
    </row>
    <row r="5151" customFormat="false" ht="15" hidden="false" customHeight="false" outlineLevel="0" collapsed="false">
      <c r="A5151" s="0" t="n">
        <v>10478</v>
      </c>
      <c r="B5151" s="0" t="s">
        <v>5755</v>
      </c>
      <c r="C5151" s="0" t="s">
        <v>642</v>
      </c>
      <c r="D5151" s="0" t="s">
        <v>597</v>
      </c>
      <c r="E5151" s="291" t="n">
        <v>35.95</v>
      </c>
    </row>
    <row r="5152" customFormat="false" ht="15" hidden="false" customHeight="false" outlineLevel="0" collapsed="false">
      <c r="A5152" s="0" t="n">
        <v>10481</v>
      </c>
      <c r="B5152" s="0" t="s">
        <v>5756</v>
      </c>
      <c r="C5152" s="0" t="s">
        <v>642</v>
      </c>
      <c r="D5152" s="0" t="s">
        <v>590</v>
      </c>
      <c r="E5152" s="291" t="n">
        <v>31.97</v>
      </c>
    </row>
    <row r="5153" customFormat="false" ht="15" hidden="false" customHeight="false" outlineLevel="0" collapsed="false">
      <c r="A5153" s="0" t="n">
        <v>10475</v>
      </c>
      <c r="B5153" s="0" t="s">
        <v>5757</v>
      </c>
      <c r="C5153" s="0" t="s">
        <v>642</v>
      </c>
      <c r="D5153" s="0" t="s">
        <v>590</v>
      </c>
      <c r="E5153" s="291" t="n">
        <v>30.93</v>
      </c>
    </row>
    <row r="5154" customFormat="false" ht="15" hidden="false" customHeight="false" outlineLevel="0" collapsed="false">
      <c r="A5154" s="0" t="n">
        <v>4031</v>
      </c>
      <c r="B5154" s="0" t="s">
        <v>5758</v>
      </c>
      <c r="C5154" s="0" t="s">
        <v>1019</v>
      </c>
      <c r="D5154" s="0" t="s">
        <v>590</v>
      </c>
      <c r="E5154" s="291" t="n">
        <v>32.69</v>
      </c>
    </row>
    <row r="5155" customFormat="false" ht="15" hidden="false" customHeight="false" outlineLevel="0" collapsed="false">
      <c r="A5155" s="0" t="n">
        <v>4030</v>
      </c>
      <c r="B5155" s="0" t="s">
        <v>5759</v>
      </c>
      <c r="C5155" s="0" t="s">
        <v>1019</v>
      </c>
      <c r="D5155" s="0" t="s">
        <v>590</v>
      </c>
      <c r="E5155" s="291" t="n">
        <v>6.95</v>
      </c>
    </row>
    <row r="5156" customFormat="false" ht="15" hidden="false" customHeight="false" outlineLevel="0" collapsed="false">
      <c r="A5156" s="0" t="n">
        <v>39399</v>
      </c>
      <c r="B5156" s="0" t="s">
        <v>5760</v>
      </c>
      <c r="C5156" s="0" t="s">
        <v>589</v>
      </c>
      <c r="D5156" s="0" t="s">
        <v>592</v>
      </c>
      <c r="E5156" s="292" t="n">
        <v>1690.69</v>
      </c>
    </row>
    <row r="5157" customFormat="false" ht="15" hidden="false" customHeight="false" outlineLevel="0" collapsed="false">
      <c r="A5157" s="0" t="n">
        <v>39400</v>
      </c>
      <c r="B5157" s="0" t="s">
        <v>5761</v>
      </c>
      <c r="C5157" s="0" t="s">
        <v>589</v>
      </c>
      <c r="D5157" s="0" t="s">
        <v>592</v>
      </c>
      <c r="E5157" s="292" t="n">
        <v>1837.7</v>
      </c>
    </row>
    <row r="5158" customFormat="false" ht="15" hidden="false" customHeight="false" outlineLevel="0" collapsed="false">
      <c r="A5158" s="0" t="n">
        <v>39401</v>
      </c>
      <c r="B5158" s="0" t="s">
        <v>5762</v>
      </c>
      <c r="C5158" s="0" t="s">
        <v>589</v>
      </c>
      <c r="D5158" s="0" t="s">
        <v>592</v>
      </c>
      <c r="E5158" s="292" t="n">
        <v>2061.46</v>
      </c>
    </row>
    <row r="5159" customFormat="false" ht="15" hidden="false" customHeight="false" outlineLevel="0" collapsed="false">
      <c r="A5159" s="0" t="n">
        <v>11652</v>
      </c>
      <c r="B5159" s="0" t="s">
        <v>5763</v>
      </c>
      <c r="C5159" s="0" t="s">
        <v>589</v>
      </c>
      <c r="D5159" s="0" t="s">
        <v>592</v>
      </c>
      <c r="E5159" s="292" t="n">
        <v>4435</v>
      </c>
    </row>
    <row r="5160" customFormat="false" ht="15" hidden="false" customHeight="false" outlineLevel="0" collapsed="false">
      <c r="A5160" s="0" t="n">
        <v>13896</v>
      </c>
      <c r="B5160" s="0" t="s">
        <v>5764</v>
      </c>
      <c r="C5160" s="0" t="s">
        <v>589</v>
      </c>
      <c r="D5160" s="0" t="s">
        <v>592</v>
      </c>
      <c r="E5160" s="292" t="n">
        <v>3978.58</v>
      </c>
    </row>
    <row r="5161" customFormat="false" ht="15" hidden="false" customHeight="false" outlineLevel="0" collapsed="false">
      <c r="A5161" s="0" t="n">
        <v>13475</v>
      </c>
      <c r="B5161" s="0" t="s">
        <v>5765</v>
      </c>
      <c r="C5161" s="0" t="s">
        <v>589</v>
      </c>
      <c r="D5161" s="0" t="s">
        <v>592</v>
      </c>
      <c r="E5161" s="292" t="n">
        <v>4846.39</v>
      </c>
    </row>
    <row r="5162" customFormat="false" ht="15" hidden="false" customHeight="false" outlineLevel="0" collapsed="false">
      <c r="A5162" s="0" t="n">
        <v>44491</v>
      </c>
      <c r="B5162" s="0" t="s">
        <v>5766</v>
      </c>
      <c r="C5162" s="0" t="s">
        <v>589</v>
      </c>
      <c r="D5162" s="0" t="s">
        <v>592</v>
      </c>
      <c r="E5162" s="292" t="n">
        <v>4853435.17</v>
      </c>
    </row>
    <row r="5163" customFormat="false" ht="15" hidden="false" customHeight="false" outlineLevel="0" collapsed="false">
      <c r="A5163" s="0" t="n">
        <v>44470</v>
      </c>
      <c r="B5163" s="0" t="s">
        <v>5767</v>
      </c>
      <c r="C5163" s="0" t="s">
        <v>589</v>
      </c>
      <c r="D5163" s="0" t="s">
        <v>592</v>
      </c>
      <c r="E5163" s="292" t="n">
        <v>2043239.87</v>
      </c>
    </row>
    <row r="5164" customFormat="false" ht="15" hidden="false" customHeight="false" outlineLevel="0" collapsed="false">
      <c r="A5164" s="0" t="n">
        <v>13476</v>
      </c>
      <c r="B5164" s="0" t="s">
        <v>5768</v>
      </c>
      <c r="C5164" s="0" t="s">
        <v>589</v>
      </c>
      <c r="D5164" s="0" t="s">
        <v>592</v>
      </c>
      <c r="E5164" s="292" t="n">
        <v>2058046.1</v>
      </c>
    </row>
    <row r="5165" customFormat="false" ht="15" hidden="false" customHeight="false" outlineLevel="0" collapsed="false">
      <c r="A5165" s="0" t="n">
        <v>10488</v>
      </c>
      <c r="B5165" s="0" t="s">
        <v>5769</v>
      </c>
      <c r="C5165" s="0" t="s">
        <v>589</v>
      </c>
      <c r="D5165" s="0" t="s">
        <v>592</v>
      </c>
      <c r="E5165" s="292" t="n">
        <v>2493345</v>
      </c>
    </row>
    <row r="5166" customFormat="false" ht="15" hidden="false" customHeight="false" outlineLevel="0" collapsed="false">
      <c r="A5166" s="0" t="n">
        <v>13606</v>
      </c>
      <c r="B5166" s="0" t="s">
        <v>5770</v>
      </c>
      <c r="C5166" s="0" t="s">
        <v>589</v>
      </c>
      <c r="D5166" s="0" t="s">
        <v>592</v>
      </c>
      <c r="E5166" s="292" t="n">
        <v>2209068.01</v>
      </c>
    </row>
    <row r="5167" customFormat="false" ht="15" hidden="false" customHeight="false" outlineLevel="0" collapsed="false">
      <c r="A5167" s="0" t="n">
        <v>10489</v>
      </c>
      <c r="B5167" s="0" t="s">
        <v>5771</v>
      </c>
      <c r="C5167" s="0" t="s">
        <v>754</v>
      </c>
      <c r="D5167" s="0" t="s">
        <v>590</v>
      </c>
      <c r="E5167" s="291" t="n">
        <v>15.28</v>
      </c>
    </row>
    <row r="5168" customFormat="false" ht="15" hidden="false" customHeight="false" outlineLevel="0" collapsed="false">
      <c r="A5168" s="0" t="n">
        <v>41073</v>
      </c>
      <c r="B5168" s="0" t="s">
        <v>5772</v>
      </c>
      <c r="C5168" s="0" t="s">
        <v>756</v>
      </c>
      <c r="D5168" s="0" t="s">
        <v>590</v>
      </c>
      <c r="E5168" s="292" t="n">
        <v>2697.97</v>
      </c>
    </row>
    <row r="5169" customFormat="false" ht="15" hidden="false" customHeight="false" outlineLevel="0" collapsed="false">
      <c r="A5169" s="0" t="n">
        <v>34391</v>
      </c>
      <c r="B5169" s="0" t="s">
        <v>5773</v>
      </c>
      <c r="C5169" s="0" t="s">
        <v>1019</v>
      </c>
      <c r="D5169" s="0" t="s">
        <v>590</v>
      </c>
      <c r="E5169" s="291" t="n">
        <v>702.03</v>
      </c>
    </row>
    <row r="5170" customFormat="false" ht="15" hidden="false" customHeight="false" outlineLevel="0" collapsed="false">
      <c r="A5170" s="0" t="n">
        <v>10496</v>
      </c>
      <c r="B5170" s="0" t="s">
        <v>5774</v>
      </c>
      <c r="C5170" s="0" t="s">
        <v>1019</v>
      </c>
      <c r="D5170" s="0" t="s">
        <v>590</v>
      </c>
      <c r="E5170" s="291" t="n">
        <v>611.11</v>
      </c>
    </row>
    <row r="5171" customFormat="false" ht="15" hidden="false" customHeight="false" outlineLevel="0" collapsed="false">
      <c r="A5171" s="0" t="n">
        <v>10497</v>
      </c>
      <c r="B5171" s="0" t="s">
        <v>5775</v>
      </c>
      <c r="C5171" s="0" t="s">
        <v>1019</v>
      </c>
      <c r="D5171" s="0" t="s">
        <v>590</v>
      </c>
      <c r="E5171" s="292" t="n">
        <v>1588.88</v>
      </c>
    </row>
    <row r="5172" customFormat="false" ht="15" hidden="false" customHeight="false" outlineLevel="0" collapsed="false">
      <c r="A5172" s="0" t="n">
        <v>10504</v>
      </c>
      <c r="B5172" s="0" t="s">
        <v>5776</v>
      </c>
      <c r="C5172" s="0" t="s">
        <v>1019</v>
      </c>
      <c r="D5172" s="0" t="s">
        <v>590</v>
      </c>
      <c r="E5172" s="292" t="n">
        <v>1857.77</v>
      </c>
    </row>
    <row r="5173" customFormat="false" ht="15" hidden="false" customHeight="false" outlineLevel="0" collapsed="false">
      <c r="A5173" s="0" t="n">
        <v>34390</v>
      </c>
      <c r="B5173" s="0" t="s">
        <v>5777</v>
      </c>
      <c r="C5173" s="0" t="s">
        <v>1019</v>
      </c>
      <c r="D5173" s="0" t="s">
        <v>590</v>
      </c>
      <c r="E5173" s="291" t="n">
        <v>547.55</v>
      </c>
    </row>
    <row r="5174" customFormat="false" ht="15" hidden="false" customHeight="false" outlineLevel="0" collapsed="false">
      <c r="A5174" s="0" t="n">
        <v>34389</v>
      </c>
      <c r="B5174" s="0" t="s">
        <v>5778</v>
      </c>
      <c r="C5174" s="0" t="s">
        <v>1019</v>
      </c>
      <c r="D5174" s="0" t="s">
        <v>590</v>
      </c>
      <c r="E5174" s="291" t="n">
        <v>171.11</v>
      </c>
    </row>
    <row r="5175" customFormat="false" ht="15" hidden="false" customHeight="false" outlineLevel="0" collapsed="false">
      <c r="A5175" s="0" t="n">
        <v>34388</v>
      </c>
      <c r="B5175" s="0" t="s">
        <v>5779</v>
      </c>
      <c r="C5175" s="0" t="s">
        <v>1019</v>
      </c>
      <c r="D5175" s="0" t="s">
        <v>590</v>
      </c>
      <c r="E5175" s="291" t="n">
        <v>243.18</v>
      </c>
    </row>
    <row r="5176" customFormat="false" ht="15" hidden="false" customHeight="false" outlineLevel="0" collapsed="false">
      <c r="A5176" s="0" t="n">
        <v>34387</v>
      </c>
      <c r="B5176" s="0" t="s">
        <v>5780</v>
      </c>
      <c r="C5176" s="0" t="s">
        <v>1019</v>
      </c>
      <c r="D5176" s="0" t="s">
        <v>590</v>
      </c>
      <c r="E5176" s="291" t="n">
        <v>394.77</v>
      </c>
    </row>
    <row r="5177" customFormat="false" ht="15" hidden="false" customHeight="false" outlineLevel="0" collapsed="false">
      <c r="A5177" s="0" t="n">
        <v>11188</v>
      </c>
      <c r="B5177" s="0" t="s">
        <v>5781</v>
      </c>
      <c r="C5177" s="0" t="s">
        <v>1019</v>
      </c>
      <c r="D5177" s="0" t="s">
        <v>590</v>
      </c>
      <c r="E5177" s="291" t="n">
        <v>195.55</v>
      </c>
    </row>
    <row r="5178" customFormat="false" ht="15" hidden="false" customHeight="false" outlineLevel="0" collapsed="false">
      <c r="A5178" s="0" t="n">
        <v>11189</v>
      </c>
      <c r="B5178" s="0" t="s">
        <v>5782</v>
      </c>
      <c r="C5178" s="0" t="s">
        <v>1019</v>
      </c>
      <c r="D5178" s="0" t="s">
        <v>590</v>
      </c>
      <c r="E5178" s="291" t="n">
        <v>293.33</v>
      </c>
    </row>
    <row r="5179" customFormat="false" ht="15" hidden="false" customHeight="false" outlineLevel="0" collapsed="false">
      <c r="A5179" s="0" t="n">
        <v>21107</v>
      </c>
      <c r="B5179" s="0" t="s">
        <v>5783</v>
      </c>
      <c r="C5179" s="0" t="s">
        <v>1019</v>
      </c>
      <c r="D5179" s="0" t="s">
        <v>590</v>
      </c>
      <c r="E5179" s="291" t="n">
        <v>211.09</v>
      </c>
    </row>
    <row r="5180" customFormat="false" ht="15" hidden="false" customHeight="false" outlineLevel="0" collapsed="false">
      <c r="A5180" s="0" t="n">
        <v>34386</v>
      </c>
      <c r="B5180" s="0" t="s">
        <v>5784</v>
      </c>
      <c r="C5180" s="0" t="s">
        <v>1019</v>
      </c>
      <c r="D5180" s="0" t="s">
        <v>590</v>
      </c>
      <c r="E5180" s="291" t="n">
        <v>366.66</v>
      </c>
    </row>
    <row r="5181" customFormat="false" ht="15" hidden="false" customHeight="false" outlineLevel="0" collapsed="false">
      <c r="A5181" s="0" t="n">
        <v>10490</v>
      </c>
      <c r="B5181" s="0" t="s">
        <v>5785</v>
      </c>
      <c r="C5181" s="0" t="s">
        <v>1019</v>
      </c>
      <c r="D5181" s="0" t="s">
        <v>597</v>
      </c>
      <c r="E5181" s="291" t="n">
        <v>110</v>
      </c>
    </row>
    <row r="5182" customFormat="false" ht="15" hidden="false" customHeight="false" outlineLevel="0" collapsed="false">
      <c r="A5182" s="0" t="n">
        <v>10492</v>
      </c>
      <c r="B5182" s="0" t="s">
        <v>5786</v>
      </c>
      <c r="C5182" s="0" t="s">
        <v>1019</v>
      </c>
      <c r="D5182" s="0" t="s">
        <v>590</v>
      </c>
      <c r="E5182" s="291" t="n">
        <v>146.66</v>
      </c>
    </row>
    <row r="5183" customFormat="false" ht="15" hidden="false" customHeight="false" outlineLevel="0" collapsed="false">
      <c r="A5183" s="0" t="n">
        <v>10493</v>
      </c>
      <c r="B5183" s="0" t="s">
        <v>5787</v>
      </c>
      <c r="C5183" s="0" t="s">
        <v>1019</v>
      </c>
      <c r="D5183" s="0" t="s">
        <v>590</v>
      </c>
      <c r="E5183" s="291" t="n">
        <v>171.11</v>
      </c>
    </row>
    <row r="5184" customFormat="false" ht="15" hidden="false" customHeight="false" outlineLevel="0" collapsed="false">
      <c r="A5184" s="0" t="n">
        <v>10491</v>
      </c>
      <c r="B5184" s="0" t="s">
        <v>5788</v>
      </c>
      <c r="C5184" s="0" t="s">
        <v>1019</v>
      </c>
      <c r="D5184" s="0" t="s">
        <v>590</v>
      </c>
      <c r="E5184" s="291" t="n">
        <v>207.77</v>
      </c>
    </row>
    <row r="5185" customFormat="false" ht="15" hidden="false" customHeight="false" outlineLevel="0" collapsed="false">
      <c r="A5185" s="0" t="n">
        <v>34385</v>
      </c>
      <c r="B5185" s="0" t="s">
        <v>5789</v>
      </c>
      <c r="C5185" s="0" t="s">
        <v>1019</v>
      </c>
      <c r="D5185" s="0" t="s">
        <v>590</v>
      </c>
      <c r="E5185" s="291" t="n">
        <v>303.11</v>
      </c>
    </row>
    <row r="5186" customFormat="false" ht="15" hidden="false" customHeight="false" outlineLevel="0" collapsed="false">
      <c r="A5186" s="0" t="n">
        <v>10499</v>
      </c>
      <c r="B5186" s="0" t="s">
        <v>5790</v>
      </c>
      <c r="C5186" s="0" t="s">
        <v>1019</v>
      </c>
      <c r="D5186" s="0" t="s">
        <v>590</v>
      </c>
      <c r="E5186" s="291" t="n">
        <v>122.22</v>
      </c>
    </row>
    <row r="5187" customFormat="false" ht="15" hidden="false" customHeight="false" outlineLevel="0" collapsed="false">
      <c r="A5187" s="0" t="n">
        <v>34384</v>
      </c>
      <c r="B5187" s="0" t="s">
        <v>5791</v>
      </c>
      <c r="C5187" s="0" t="s">
        <v>1019</v>
      </c>
      <c r="D5187" s="0" t="s">
        <v>590</v>
      </c>
      <c r="E5187" s="291" t="n">
        <v>366.66</v>
      </c>
    </row>
    <row r="5188" customFormat="false" ht="15" hidden="false" customHeight="false" outlineLevel="0" collapsed="false">
      <c r="A5188" s="0" t="n">
        <v>11185</v>
      </c>
      <c r="B5188" s="0" t="s">
        <v>5792</v>
      </c>
      <c r="C5188" s="0" t="s">
        <v>1019</v>
      </c>
      <c r="D5188" s="0" t="s">
        <v>590</v>
      </c>
      <c r="E5188" s="291" t="n">
        <v>378.88</v>
      </c>
    </row>
    <row r="5189" customFormat="false" ht="15" hidden="false" customHeight="false" outlineLevel="0" collapsed="false">
      <c r="A5189" s="0" t="n">
        <v>10507</v>
      </c>
      <c r="B5189" s="0" t="s">
        <v>5793</v>
      </c>
      <c r="C5189" s="0" t="s">
        <v>1019</v>
      </c>
      <c r="D5189" s="0" t="s">
        <v>590</v>
      </c>
      <c r="E5189" s="291" t="n">
        <v>251.94</v>
      </c>
    </row>
    <row r="5190" customFormat="false" ht="15" hidden="false" customHeight="false" outlineLevel="0" collapsed="false">
      <c r="A5190" s="0" t="n">
        <v>10505</v>
      </c>
      <c r="B5190" s="0" t="s">
        <v>5794</v>
      </c>
      <c r="C5190" s="0" t="s">
        <v>1019</v>
      </c>
      <c r="D5190" s="0" t="s">
        <v>590</v>
      </c>
      <c r="E5190" s="291" t="n">
        <v>148.66</v>
      </c>
    </row>
    <row r="5191" customFormat="false" ht="15" hidden="false" customHeight="false" outlineLevel="0" collapsed="false">
      <c r="A5191" s="0" t="n">
        <v>10506</v>
      </c>
      <c r="B5191" s="0" t="s">
        <v>5795</v>
      </c>
      <c r="C5191" s="0" t="s">
        <v>1019</v>
      </c>
      <c r="D5191" s="0" t="s">
        <v>590</v>
      </c>
      <c r="E5191" s="291" t="n">
        <v>194.06</v>
      </c>
    </row>
    <row r="5192" customFormat="false" ht="15" hidden="false" customHeight="false" outlineLevel="0" collapsed="false">
      <c r="A5192" s="0" t="n">
        <v>5031</v>
      </c>
      <c r="B5192" s="0" t="s">
        <v>5796</v>
      </c>
      <c r="C5192" s="0" t="s">
        <v>1019</v>
      </c>
      <c r="D5192" s="0" t="s">
        <v>597</v>
      </c>
      <c r="E5192" s="291" t="n">
        <v>272.5</v>
      </c>
    </row>
    <row r="5193" customFormat="false" ht="15" hidden="false" customHeight="false" outlineLevel="0" collapsed="false">
      <c r="A5193" s="0" t="n">
        <v>10502</v>
      </c>
      <c r="B5193" s="0" t="s">
        <v>5797</v>
      </c>
      <c r="C5193" s="0" t="s">
        <v>1019</v>
      </c>
      <c r="D5193" s="0" t="s">
        <v>590</v>
      </c>
      <c r="E5193" s="291" t="n">
        <v>317.52</v>
      </c>
    </row>
    <row r="5194" customFormat="false" ht="15" hidden="false" customHeight="false" outlineLevel="0" collapsed="false">
      <c r="A5194" s="0" t="n">
        <v>10501</v>
      </c>
      <c r="B5194" s="0" t="s">
        <v>5798</v>
      </c>
      <c r="C5194" s="0" t="s">
        <v>1019</v>
      </c>
      <c r="D5194" s="0" t="s">
        <v>590</v>
      </c>
      <c r="E5194" s="291" t="n">
        <v>179.39</v>
      </c>
    </row>
    <row r="5195" customFormat="false" ht="15" hidden="false" customHeight="false" outlineLevel="0" collapsed="false">
      <c r="A5195" s="0" t="n">
        <v>10503</v>
      </c>
      <c r="B5195" s="0" t="s">
        <v>5799</v>
      </c>
      <c r="C5195" s="0" t="s">
        <v>1019</v>
      </c>
      <c r="D5195" s="0" t="s">
        <v>590</v>
      </c>
      <c r="E5195" s="291" t="n">
        <v>242.36</v>
      </c>
    </row>
    <row r="5196" customFormat="false" ht="15" hidden="false" customHeight="false" outlineLevel="0" collapsed="false">
      <c r="A5196" s="0" t="n">
        <v>4500</v>
      </c>
      <c r="B5196" s="0" t="s">
        <v>5800</v>
      </c>
      <c r="C5196" s="0" t="s">
        <v>636</v>
      </c>
      <c r="D5196" s="0" t="s">
        <v>590</v>
      </c>
      <c r="E5196" s="291" t="n">
        <v>15.1</v>
      </c>
    </row>
    <row r="5197" customFormat="false" ht="15" hidden="false" customHeight="false" outlineLevel="0" collapsed="false">
      <c r="A5197" s="0" t="n">
        <v>4448</v>
      </c>
      <c r="B5197" s="0" t="s">
        <v>5801</v>
      </c>
      <c r="C5197" s="0" t="s">
        <v>636</v>
      </c>
      <c r="D5197" s="0" t="s">
        <v>590</v>
      </c>
      <c r="E5197" s="291" t="n">
        <v>20.74</v>
      </c>
    </row>
    <row r="5198" customFormat="false" ht="15" hidden="false" customHeight="false" outlineLevel="0" collapsed="false">
      <c r="A5198" s="0" t="n">
        <v>20213</v>
      </c>
      <c r="B5198" s="0" t="s">
        <v>5802</v>
      </c>
      <c r="C5198" s="0" t="s">
        <v>636</v>
      </c>
      <c r="D5198" s="0" t="s">
        <v>590</v>
      </c>
      <c r="E5198" s="291" t="n">
        <v>26.47</v>
      </c>
    </row>
    <row r="5199" customFormat="false" ht="15" hidden="false" customHeight="false" outlineLevel="0" collapsed="false">
      <c r="A5199" s="0" t="n">
        <v>20211</v>
      </c>
      <c r="B5199" s="0" t="s">
        <v>5803</v>
      </c>
      <c r="C5199" s="0" t="s">
        <v>636</v>
      </c>
      <c r="D5199" s="0" t="s">
        <v>590</v>
      </c>
      <c r="E5199" s="291" t="n">
        <v>35.06</v>
      </c>
    </row>
    <row r="5200" customFormat="false" ht="15" hidden="false" customHeight="false" outlineLevel="0" collapsed="false">
      <c r="A5200" s="0" t="n">
        <v>40270</v>
      </c>
      <c r="B5200" s="0" t="s">
        <v>5804</v>
      </c>
      <c r="C5200" s="0" t="s">
        <v>636</v>
      </c>
      <c r="D5200" s="0" t="s">
        <v>592</v>
      </c>
      <c r="E5200" s="291" t="n">
        <v>111.03</v>
      </c>
    </row>
    <row r="5201" customFormat="false" ht="15" hidden="false" customHeight="false" outlineLevel="0" collapsed="false">
      <c r="A5201" s="0" t="n">
        <v>4425</v>
      </c>
      <c r="B5201" s="0" t="s">
        <v>5805</v>
      </c>
      <c r="C5201" s="0" t="s">
        <v>636</v>
      </c>
      <c r="D5201" s="0" t="s">
        <v>590</v>
      </c>
      <c r="E5201" s="291" t="n">
        <v>28.98</v>
      </c>
    </row>
    <row r="5202" customFormat="false" ht="15" hidden="false" customHeight="false" outlineLevel="0" collapsed="false">
      <c r="A5202" s="0" t="n">
        <v>4472</v>
      </c>
      <c r="B5202" s="0" t="s">
        <v>5806</v>
      </c>
      <c r="C5202" s="0" t="s">
        <v>636</v>
      </c>
      <c r="D5202" s="0" t="s">
        <v>590</v>
      </c>
      <c r="E5202" s="291" t="n">
        <v>36.2</v>
      </c>
    </row>
    <row r="5203" customFormat="false" ht="15" hidden="false" customHeight="false" outlineLevel="0" collapsed="false">
      <c r="A5203" s="0" t="n">
        <v>35272</v>
      </c>
      <c r="B5203" s="0" t="s">
        <v>5807</v>
      </c>
      <c r="C5203" s="0" t="s">
        <v>636</v>
      </c>
      <c r="D5203" s="0" t="s">
        <v>590</v>
      </c>
      <c r="E5203" s="291" t="n">
        <v>52.33</v>
      </c>
    </row>
    <row r="5204" customFormat="false" ht="15" hidden="false" customHeight="false" outlineLevel="0" collapsed="false">
      <c r="A5204" s="0" t="n">
        <v>4481</v>
      </c>
      <c r="B5204" s="0" t="s">
        <v>5808</v>
      </c>
      <c r="C5204" s="0" t="s">
        <v>636</v>
      </c>
      <c r="D5204" s="0" t="s">
        <v>590</v>
      </c>
      <c r="E5204" s="291" t="n">
        <v>56.01</v>
      </c>
    </row>
    <row r="5205" customFormat="false" ht="15" hidden="false" customHeight="false" outlineLevel="0" collapsed="false">
      <c r="A5205" s="0" t="n">
        <v>34345</v>
      </c>
      <c r="B5205" s="0" t="s">
        <v>5809</v>
      </c>
      <c r="C5205" s="0" t="s">
        <v>754</v>
      </c>
      <c r="D5205" s="0" t="s">
        <v>590</v>
      </c>
      <c r="E5205" s="293" t="n">
        <v>10.5</v>
      </c>
    </row>
    <row r="5206" customFormat="false" ht="15" hidden="false" customHeight="false" outlineLevel="0" collapsed="false">
      <c r="A5206" s="0" t="n">
        <v>41096</v>
      </c>
      <c r="B5206" s="0" t="s">
        <v>5810</v>
      </c>
      <c r="C5206" s="0" t="s">
        <v>756</v>
      </c>
      <c r="D5206" s="0" t="s">
        <v>590</v>
      </c>
      <c r="E5206" s="294" t="n">
        <v>1854.92</v>
      </c>
    </row>
    <row r="5207" customFormat="false" ht="15" hidden="false" customHeight="false" outlineLevel="0" collapsed="false">
      <c r="A5207" s="0" t="n">
        <v>41776</v>
      </c>
      <c r="B5207" s="0" t="s">
        <v>5811</v>
      </c>
      <c r="C5207" s="0" t="s">
        <v>754</v>
      </c>
      <c r="D5207" s="0" t="s">
        <v>590</v>
      </c>
      <c r="E5207" s="293" t="n">
        <v>14.31</v>
      </c>
    </row>
    <row r="5209" customFormat="false" ht="15" hidden="false" customHeight="false" outlineLevel="0" collapsed="false">
      <c r="A5209" s="0" t="s">
        <v>5812</v>
      </c>
    </row>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742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103" activeCellId="0" sqref="F103"/>
    </sheetView>
  </sheetViews>
  <sheetFormatPr defaultColWidth="9.15625" defaultRowHeight="15" zeroHeight="false" outlineLevelRow="0" outlineLevelCol="0"/>
  <cols>
    <col collapsed="false" customWidth="true" hidden="false" outlineLevel="0" max="2" min="1" style="0" width="11.42"/>
    <col collapsed="false" customWidth="true" hidden="false" outlineLevel="0" max="3" min="3" style="0" width="102.14"/>
    <col collapsed="false" customWidth="true" hidden="false" outlineLevel="0" max="4" min="4" style="0" width="9"/>
    <col collapsed="false" customWidth="true" hidden="false" outlineLevel="0" max="5" min="5" style="0" width="13.7"/>
    <col collapsed="false" customWidth="true" hidden="false" outlineLevel="0" max="6" min="6" style="0" width="15.29"/>
    <col collapsed="false" customWidth="true" hidden="false" outlineLevel="0" max="7" min="7" style="0" width="48.7"/>
    <col collapsed="false" customWidth="true" hidden="false" outlineLevel="0" max="8" min="8" style="0" width="24.57"/>
    <col collapsed="false" customWidth="true" hidden="false" outlineLevel="0" max="9" min="9" style="0" width="48.7"/>
    <col collapsed="false" customWidth="true" hidden="false" outlineLevel="0" max="10" min="10" style="0" width="8.14"/>
    <col collapsed="false" customWidth="true" hidden="false" outlineLevel="0" max="11" min="11" style="0" width="38.7"/>
    <col collapsed="false" customWidth="true" hidden="false" outlineLevel="0" max="12" min="12" style="0" width="21.14"/>
    <col collapsed="false" customWidth="true" hidden="false" outlineLevel="0" max="13" min="13" style="0" width="82.01"/>
    <col collapsed="false" customWidth="true" hidden="false" outlineLevel="0" max="258" min="258" style="0" width="70.29"/>
    <col collapsed="false" customWidth="true" hidden="false" outlineLevel="0" max="259" min="259" style="0" width="17.58"/>
    <col collapsed="false" customWidth="true" hidden="false" outlineLevel="0" max="260" min="260" style="0" width="70.29"/>
    <col collapsed="false" customWidth="true" hidden="false" outlineLevel="0" max="261" min="261" style="0" width="17.58"/>
    <col collapsed="false" customWidth="true" hidden="false" outlineLevel="0" max="262" min="262" style="0" width="15.29"/>
    <col collapsed="false" customWidth="true" hidden="false" outlineLevel="0" max="263" min="263" style="0" width="48.7"/>
    <col collapsed="false" customWidth="true" hidden="false" outlineLevel="0" max="264" min="264" style="0" width="24.57"/>
    <col collapsed="false" customWidth="true" hidden="false" outlineLevel="0" max="265" min="265" style="0" width="48.7"/>
    <col collapsed="false" customWidth="true" hidden="false" outlineLevel="0" max="266" min="266" style="0" width="8.14"/>
    <col collapsed="false" customWidth="true" hidden="false" outlineLevel="0" max="267" min="267" style="0" width="38.7"/>
    <col collapsed="false" customWidth="true" hidden="false" outlineLevel="0" max="268" min="268" style="0" width="21.14"/>
    <col collapsed="false" customWidth="true" hidden="false" outlineLevel="0" max="269" min="269" style="0" width="82.01"/>
    <col collapsed="false" customWidth="true" hidden="false" outlineLevel="0" max="514" min="514" style="0" width="70.29"/>
    <col collapsed="false" customWidth="true" hidden="false" outlineLevel="0" max="515" min="515" style="0" width="17.58"/>
    <col collapsed="false" customWidth="true" hidden="false" outlineLevel="0" max="516" min="516" style="0" width="70.29"/>
    <col collapsed="false" customWidth="true" hidden="false" outlineLevel="0" max="517" min="517" style="0" width="17.58"/>
    <col collapsed="false" customWidth="true" hidden="false" outlineLevel="0" max="518" min="518" style="0" width="15.29"/>
    <col collapsed="false" customWidth="true" hidden="false" outlineLevel="0" max="519" min="519" style="0" width="48.7"/>
    <col collapsed="false" customWidth="true" hidden="false" outlineLevel="0" max="520" min="520" style="0" width="24.57"/>
    <col collapsed="false" customWidth="true" hidden="false" outlineLevel="0" max="521" min="521" style="0" width="48.7"/>
    <col collapsed="false" customWidth="true" hidden="false" outlineLevel="0" max="522" min="522" style="0" width="8.14"/>
    <col collapsed="false" customWidth="true" hidden="false" outlineLevel="0" max="523" min="523" style="0" width="38.7"/>
    <col collapsed="false" customWidth="true" hidden="false" outlineLevel="0" max="524" min="524" style="0" width="21.14"/>
    <col collapsed="false" customWidth="true" hidden="false" outlineLevel="0" max="525" min="525" style="0" width="82.01"/>
    <col collapsed="false" customWidth="true" hidden="false" outlineLevel="0" max="770" min="770" style="0" width="70.29"/>
    <col collapsed="false" customWidth="true" hidden="false" outlineLevel="0" max="771" min="771" style="0" width="17.58"/>
    <col collapsed="false" customWidth="true" hidden="false" outlineLevel="0" max="772" min="772" style="0" width="70.29"/>
    <col collapsed="false" customWidth="true" hidden="false" outlineLevel="0" max="773" min="773" style="0" width="17.58"/>
    <col collapsed="false" customWidth="true" hidden="false" outlineLevel="0" max="774" min="774" style="0" width="15.29"/>
    <col collapsed="false" customWidth="true" hidden="false" outlineLevel="0" max="775" min="775" style="0" width="48.7"/>
    <col collapsed="false" customWidth="true" hidden="false" outlineLevel="0" max="776" min="776" style="0" width="24.57"/>
    <col collapsed="false" customWidth="true" hidden="false" outlineLevel="0" max="777" min="777" style="0" width="48.7"/>
    <col collapsed="false" customWidth="true" hidden="false" outlineLevel="0" max="778" min="778" style="0" width="8.14"/>
    <col collapsed="false" customWidth="true" hidden="false" outlineLevel="0" max="779" min="779" style="0" width="38.7"/>
    <col collapsed="false" customWidth="true" hidden="false" outlineLevel="0" max="780" min="780" style="0" width="21.14"/>
    <col collapsed="false" customWidth="true" hidden="false" outlineLevel="0" max="781" min="781" style="0" width="82.01"/>
  </cols>
  <sheetData>
    <row r="1" s="257" customFormat="true" ht="15" hidden="false" customHeight="false" outlineLevel="0" collapsed="false">
      <c r="A1" s="295" t="s">
        <v>5813</v>
      </c>
      <c r="B1" s="295"/>
    </row>
    <row r="2" s="257" customFormat="true" ht="15" hidden="false" customHeight="false" outlineLevel="0" collapsed="false">
      <c r="A2" s="295" t="s">
        <v>5814</v>
      </c>
      <c r="B2" s="295"/>
    </row>
    <row r="3" s="257" customFormat="true" ht="13.5" hidden="false" customHeight="true" outlineLevel="0" collapsed="false">
      <c r="A3" s="295" t="s">
        <v>5815</v>
      </c>
      <c r="B3" s="295"/>
    </row>
    <row r="5" customFormat="false" ht="15" hidden="false" customHeight="false" outlineLevel="0" collapsed="false">
      <c r="A5" s="295" t="s">
        <v>5816</v>
      </c>
      <c r="B5" s="295"/>
      <c r="C5" s="295" t="s">
        <v>5817</v>
      </c>
      <c r="D5" s="295" t="s">
        <v>577</v>
      </c>
      <c r="E5" s="295" t="s">
        <v>5818</v>
      </c>
    </row>
    <row r="7" customFormat="false" ht="40.5" hidden="false" customHeight="false" outlineLevel="0" collapsed="false">
      <c r="A7" s="295" t="n">
        <v>97141</v>
      </c>
      <c r="B7" s="295" t="s">
        <v>5819</v>
      </c>
      <c r="C7" s="296" t="s">
        <v>5820</v>
      </c>
      <c r="D7" s="295" t="s">
        <v>85</v>
      </c>
      <c r="E7" s="297" t="n">
        <v>8.21</v>
      </c>
    </row>
    <row r="8" customFormat="false" ht="40.5" hidden="false" customHeight="false" outlineLevel="0" collapsed="false">
      <c r="A8" s="295" t="n">
        <v>97142</v>
      </c>
      <c r="B8" s="295" t="s">
        <v>5821</v>
      </c>
      <c r="C8" s="296" t="s">
        <v>5822</v>
      </c>
      <c r="D8" s="295" t="s">
        <v>85</v>
      </c>
      <c r="E8" s="297" t="n">
        <v>9.12</v>
      </c>
    </row>
    <row r="9" customFormat="false" ht="40.5" hidden="false" customHeight="false" outlineLevel="0" collapsed="false">
      <c r="A9" s="295" t="n">
        <v>97143</v>
      </c>
      <c r="B9" s="295" t="s">
        <v>5823</v>
      </c>
      <c r="C9" s="296" t="s">
        <v>5824</v>
      </c>
      <c r="D9" s="295" t="s">
        <v>85</v>
      </c>
      <c r="E9" s="297" t="n">
        <v>11.43</v>
      </c>
    </row>
    <row r="10" customFormat="false" ht="40.5" hidden="false" customHeight="false" outlineLevel="0" collapsed="false">
      <c r="A10" s="295" t="n">
        <v>97144</v>
      </c>
      <c r="B10" s="295" t="s">
        <v>5825</v>
      </c>
      <c r="C10" s="296" t="s">
        <v>5826</v>
      </c>
      <c r="D10" s="295" t="s">
        <v>85</v>
      </c>
      <c r="E10" s="297" t="n">
        <v>13.72</v>
      </c>
    </row>
    <row r="11" customFormat="false" ht="40.5" hidden="false" customHeight="false" outlineLevel="0" collapsed="false">
      <c r="A11" s="295" t="n">
        <v>97145</v>
      </c>
      <c r="B11" s="295" t="s">
        <v>5827</v>
      </c>
      <c r="C11" s="296" t="s">
        <v>5828</v>
      </c>
      <c r="D11" s="295" t="s">
        <v>85</v>
      </c>
      <c r="E11" s="297" t="n">
        <v>16.04</v>
      </c>
    </row>
    <row r="12" customFormat="false" ht="40.5" hidden="false" customHeight="false" outlineLevel="0" collapsed="false">
      <c r="A12" s="295" t="n">
        <v>97146</v>
      </c>
      <c r="B12" s="295" t="s">
        <v>5829</v>
      </c>
      <c r="C12" s="296" t="s">
        <v>5830</v>
      </c>
      <c r="D12" s="295" t="s">
        <v>85</v>
      </c>
      <c r="E12" s="297" t="n">
        <v>18.35</v>
      </c>
    </row>
    <row r="13" customFormat="false" ht="40.5" hidden="false" customHeight="false" outlineLevel="0" collapsed="false">
      <c r="A13" s="295" t="n">
        <v>97147</v>
      </c>
      <c r="B13" s="295" t="s">
        <v>5831</v>
      </c>
      <c r="C13" s="296" t="s">
        <v>5832</v>
      </c>
      <c r="D13" s="295" t="s">
        <v>85</v>
      </c>
      <c r="E13" s="297" t="n">
        <v>20.68</v>
      </c>
    </row>
    <row r="14" customFormat="false" ht="40.5" hidden="false" customHeight="false" outlineLevel="0" collapsed="false">
      <c r="A14" s="295" t="n">
        <v>97148</v>
      </c>
      <c r="B14" s="295" t="s">
        <v>5833</v>
      </c>
      <c r="C14" s="296" t="s">
        <v>5834</v>
      </c>
      <c r="D14" s="295" t="s">
        <v>85</v>
      </c>
      <c r="E14" s="297" t="n">
        <v>22.97</v>
      </c>
    </row>
    <row r="15" customFormat="false" ht="40.5" hidden="false" customHeight="false" outlineLevel="0" collapsed="false">
      <c r="A15" s="295" t="n">
        <v>97149</v>
      </c>
      <c r="B15" s="295" t="s">
        <v>5835</v>
      </c>
      <c r="C15" s="296" t="s">
        <v>5836</v>
      </c>
      <c r="D15" s="295" t="s">
        <v>85</v>
      </c>
      <c r="E15" s="297" t="n">
        <v>25.32</v>
      </c>
    </row>
    <row r="16" customFormat="false" ht="40.5" hidden="false" customHeight="false" outlineLevel="0" collapsed="false">
      <c r="A16" s="295" t="n">
        <v>97150</v>
      </c>
      <c r="B16" s="295" t="s">
        <v>5837</v>
      </c>
      <c r="C16" s="296" t="s">
        <v>5838</v>
      </c>
      <c r="D16" s="295" t="s">
        <v>85</v>
      </c>
      <c r="E16" s="297" t="n">
        <v>32.55</v>
      </c>
    </row>
    <row r="17" customFormat="false" ht="40.5" hidden="false" customHeight="false" outlineLevel="0" collapsed="false">
      <c r="A17" s="295" t="n">
        <v>97151</v>
      </c>
      <c r="B17" s="295" t="s">
        <v>5839</v>
      </c>
      <c r="C17" s="296" t="s">
        <v>5840</v>
      </c>
      <c r="D17" s="295" t="s">
        <v>85</v>
      </c>
      <c r="E17" s="297" t="n">
        <v>37.9</v>
      </c>
    </row>
    <row r="18" customFormat="false" ht="40.5" hidden="false" customHeight="false" outlineLevel="0" collapsed="false">
      <c r="A18" s="295" t="n">
        <v>97152</v>
      </c>
      <c r="B18" s="295" t="s">
        <v>5841</v>
      </c>
      <c r="C18" s="296" t="s">
        <v>5842</v>
      </c>
      <c r="D18" s="295" t="s">
        <v>85</v>
      </c>
      <c r="E18" s="297" t="n">
        <v>43.07</v>
      </c>
    </row>
    <row r="19" customFormat="false" ht="40.5" hidden="false" customHeight="false" outlineLevel="0" collapsed="false">
      <c r="A19" s="295" t="n">
        <v>97153</v>
      </c>
      <c r="B19" s="295" t="s">
        <v>5843</v>
      </c>
      <c r="C19" s="296" t="s">
        <v>5844</v>
      </c>
      <c r="D19" s="295" t="s">
        <v>85</v>
      </c>
      <c r="E19" s="297" t="n">
        <v>48.36</v>
      </c>
    </row>
    <row r="20" customFormat="false" ht="40.5" hidden="false" customHeight="false" outlineLevel="0" collapsed="false">
      <c r="A20" s="295" t="n">
        <v>97154</v>
      </c>
      <c r="B20" s="295" t="s">
        <v>5845</v>
      </c>
      <c r="C20" s="296" t="s">
        <v>5846</v>
      </c>
      <c r="D20" s="295" t="s">
        <v>85</v>
      </c>
      <c r="E20" s="297" t="n">
        <v>53.67</v>
      </c>
    </row>
    <row r="21" customFormat="false" ht="40.5" hidden="false" customHeight="false" outlineLevel="0" collapsed="false">
      <c r="A21" s="295" t="n">
        <v>97155</v>
      </c>
      <c r="B21" s="295" t="s">
        <v>5847</v>
      </c>
      <c r="C21" s="296" t="s">
        <v>5848</v>
      </c>
      <c r="D21" s="295" t="s">
        <v>85</v>
      </c>
      <c r="E21" s="297" t="n">
        <v>58.99</v>
      </c>
    </row>
    <row r="22" customFormat="false" ht="40.5" hidden="false" customHeight="false" outlineLevel="0" collapsed="false">
      <c r="A22" s="295" t="n">
        <v>97156</v>
      </c>
      <c r="B22" s="295" t="s">
        <v>5849</v>
      </c>
      <c r="C22" s="296" t="s">
        <v>5850</v>
      </c>
      <c r="D22" s="295" t="s">
        <v>85</v>
      </c>
      <c r="E22" s="297" t="n">
        <v>69.93</v>
      </c>
    </row>
    <row r="23" customFormat="false" ht="40.5" hidden="false" customHeight="false" outlineLevel="0" collapsed="false">
      <c r="A23" s="295" t="n">
        <v>97157</v>
      </c>
      <c r="B23" s="295" t="s">
        <v>5851</v>
      </c>
      <c r="C23" s="296" t="s">
        <v>5852</v>
      </c>
      <c r="D23" s="295" t="s">
        <v>85</v>
      </c>
      <c r="E23" s="297" t="n">
        <v>5.02</v>
      </c>
    </row>
    <row r="24" customFormat="false" ht="40.5" hidden="false" customHeight="false" outlineLevel="0" collapsed="false">
      <c r="A24" s="295" t="n">
        <v>97158</v>
      </c>
      <c r="B24" s="295" t="s">
        <v>5853</v>
      </c>
      <c r="C24" s="296" t="s">
        <v>5854</v>
      </c>
      <c r="D24" s="295" t="s">
        <v>85</v>
      </c>
      <c r="E24" s="297" t="n">
        <v>5.6</v>
      </c>
    </row>
    <row r="25" customFormat="false" ht="40.5" hidden="false" customHeight="false" outlineLevel="0" collapsed="false">
      <c r="A25" s="295" t="n">
        <v>97159</v>
      </c>
      <c r="B25" s="295" t="s">
        <v>5855</v>
      </c>
      <c r="C25" s="296" t="s">
        <v>5856</v>
      </c>
      <c r="D25" s="295" t="s">
        <v>85</v>
      </c>
      <c r="E25" s="297" t="n">
        <v>7.01</v>
      </c>
    </row>
    <row r="26" customFormat="false" ht="40.5" hidden="false" customHeight="false" outlineLevel="0" collapsed="false">
      <c r="A26" s="295" t="n">
        <v>97160</v>
      </c>
      <c r="B26" s="295" t="s">
        <v>5857</v>
      </c>
      <c r="C26" s="296" t="s">
        <v>5858</v>
      </c>
      <c r="D26" s="295" t="s">
        <v>85</v>
      </c>
      <c r="E26" s="297" t="n">
        <v>8.4</v>
      </c>
    </row>
    <row r="27" customFormat="false" ht="40.5" hidden="false" customHeight="false" outlineLevel="0" collapsed="false">
      <c r="A27" s="295" t="n">
        <v>97161</v>
      </c>
      <c r="B27" s="295" t="s">
        <v>5859</v>
      </c>
      <c r="C27" s="296" t="s">
        <v>5860</v>
      </c>
      <c r="D27" s="295" t="s">
        <v>85</v>
      </c>
      <c r="E27" s="297" t="n">
        <v>9.84</v>
      </c>
    </row>
    <row r="28" customFormat="false" ht="40.5" hidden="false" customHeight="false" outlineLevel="0" collapsed="false">
      <c r="A28" s="295" t="n">
        <v>97162</v>
      </c>
      <c r="B28" s="295" t="s">
        <v>5861</v>
      </c>
      <c r="C28" s="296" t="s">
        <v>5862</v>
      </c>
      <c r="D28" s="295" t="s">
        <v>85</v>
      </c>
      <c r="E28" s="297" t="n">
        <v>11.26</v>
      </c>
    </row>
    <row r="29" customFormat="false" ht="40.5" hidden="false" customHeight="false" outlineLevel="0" collapsed="false">
      <c r="A29" s="295" t="n">
        <v>97163</v>
      </c>
      <c r="B29" s="295" t="s">
        <v>5863</v>
      </c>
      <c r="C29" s="296" t="s">
        <v>5864</v>
      </c>
      <c r="D29" s="295" t="s">
        <v>85</v>
      </c>
      <c r="E29" s="297" t="n">
        <v>12.7</v>
      </c>
    </row>
    <row r="30" customFormat="false" ht="40.5" hidden="false" customHeight="false" outlineLevel="0" collapsed="false">
      <c r="A30" s="295" t="n">
        <v>97164</v>
      </c>
      <c r="B30" s="295" t="s">
        <v>5865</v>
      </c>
      <c r="C30" s="296" t="s">
        <v>5866</v>
      </c>
      <c r="D30" s="295" t="s">
        <v>85</v>
      </c>
      <c r="E30" s="297" t="n">
        <v>14.11</v>
      </c>
    </row>
    <row r="31" customFormat="false" ht="40.5" hidden="false" customHeight="false" outlineLevel="0" collapsed="false">
      <c r="A31" s="295" t="n">
        <v>97165</v>
      </c>
      <c r="B31" s="295" t="s">
        <v>5867</v>
      </c>
      <c r="C31" s="296" t="s">
        <v>5868</v>
      </c>
      <c r="D31" s="295" t="s">
        <v>85</v>
      </c>
      <c r="E31" s="297" t="n">
        <v>15.58</v>
      </c>
    </row>
    <row r="32" customFormat="false" ht="40.5" hidden="false" customHeight="false" outlineLevel="0" collapsed="false">
      <c r="A32" s="295" t="n">
        <v>97166</v>
      </c>
      <c r="B32" s="295" t="s">
        <v>5869</v>
      </c>
      <c r="C32" s="296" t="s">
        <v>5870</v>
      </c>
      <c r="D32" s="295" t="s">
        <v>85</v>
      </c>
      <c r="E32" s="297" t="n">
        <v>20.03</v>
      </c>
    </row>
    <row r="33" customFormat="false" ht="40.5" hidden="false" customHeight="false" outlineLevel="0" collapsed="false">
      <c r="A33" s="295" t="n">
        <v>97167</v>
      </c>
      <c r="B33" s="295" t="s">
        <v>5871</v>
      </c>
      <c r="C33" s="296" t="s">
        <v>5872</v>
      </c>
      <c r="D33" s="295" t="s">
        <v>85</v>
      </c>
      <c r="E33" s="297" t="n">
        <v>23.33</v>
      </c>
    </row>
    <row r="34" customFormat="false" ht="40.5" hidden="false" customHeight="false" outlineLevel="0" collapsed="false">
      <c r="A34" s="295" t="n">
        <v>97168</v>
      </c>
      <c r="B34" s="295" t="s">
        <v>5873</v>
      </c>
      <c r="C34" s="296" t="s">
        <v>5874</v>
      </c>
      <c r="D34" s="295" t="s">
        <v>85</v>
      </c>
      <c r="E34" s="297" t="n">
        <v>26.45</v>
      </c>
    </row>
    <row r="35" customFormat="false" ht="40.5" hidden="false" customHeight="false" outlineLevel="0" collapsed="false">
      <c r="A35" s="295" t="n">
        <v>97169</v>
      </c>
      <c r="B35" s="295" t="s">
        <v>5875</v>
      </c>
      <c r="C35" s="296" t="s">
        <v>5876</v>
      </c>
      <c r="D35" s="295" t="s">
        <v>85</v>
      </c>
      <c r="E35" s="297" t="n">
        <v>29.7</v>
      </c>
    </row>
    <row r="36" customFormat="false" ht="40.5" hidden="false" customHeight="false" outlineLevel="0" collapsed="false">
      <c r="A36" s="295" t="n">
        <v>97170</v>
      </c>
      <c r="B36" s="295" t="s">
        <v>5877</v>
      </c>
      <c r="C36" s="296" t="s">
        <v>5878</v>
      </c>
      <c r="D36" s="295" t="s">
        <v>85</v>
      </c>
      <c r="E36" s="297" t="n">
        <v>32.96</v>
      </c>
    </row>
    <row r="37" customFormat="false" ht="40.5" hidden="false" customHeight="false" outlineLevel="0" collapsed="false">
      <c r="A37" s="295" t="n">
        <v>97171</v>
      </c>
      <c r="B37" s="295" t="s">
        <v>5879</v>
      </c>
      <c r="C37" s="296" t="s">
        <v>5880</v>
      </c>
      <c r="D37" s="295" t="s">
        <v>85</v>
      </c>
      <c r="E37" s="297" t="n">
        <v>36.25</v>
      </c>
    </row>
    <row r="38" customFormat="false" ht="40.5" hidden="false" customHeight="false" outlineLevel="0" collapsed="false">
      <c r="A38" s="295" t="n">
        <v>97172</v>
      </c>
      <c r="B38" s="295" t="s">
        <v>5881</v>
      </c>
      <c r="C38" s="296" t="s">
        <v>5882</v>
      </c>
      <c r="D38" s="295" t="s">
        <v>85</v>
      </c>
      <c r="E38" s="297" t="n">
        <v>43.11</v>
      </c>
    </row>
    <row r="39" customFormat="false" ht="40.5" hidden="false" customHeight="false" outlineLevel="0" collapsed="false">
      <c r="A39" s="295" t="n">
        <v>97173</v>
      </c>
      <c r="B39" s="295" t="s">
        <v>5883</v>
      </c>
      <c r="C39" s="296" t="s">
        <v>5884</v>
      </c>
      <c r="D39" s="295" t="s">
        <v>85</v>
      </c>
      <c r="E39" s="297" t="n">
        <v>34.57</v>
      </c>
    </row>
    <row r="40" customFormat="false" ht="40.5" hidden="false" customHeight="false" outlineLevel="0" collapsed="false">
      <c r="A40" s="295" t="n">
        <v>97174</v>
      </c>
      <c r="B40" s="295" t="s">
        <v>5885</v>
      </c>
      <c r="C40" s="296" t="s">
        <v>5886</v>
      </c>
      <c r="D40" s="295" t="s">
        <v>85</v>
      </c>
      <c r="E40" s="297" t="n">
        <v>39.99</v>
      </c>
    </row>
    <row r="41" customFormat="false" ht="40.5" hidden="false" customHeight="false" outlineLevel="0" collapsed="false">
      <c r="A41" s="295" t="n">
        <v>97175</v>
      </c>
      <c r="B41" s="295" t="s">
        <v>5887</v>
      </c>
      <c r="C41" s="296" t="s">
        <v>5888</v>
      </c>
      <c r="D41" s="295" t="s">
        <v>85</v>
      </c>
      <c r="E41" s="297" t="n">
        <v>45.42</v>
      </c>
    </row>
    <row r="42" customFormat="false" ht="40.5" hidden="false" customHeight="false" outlineLevel="0" collapsed="false">
      <c r="A42" s="295" t="n">
        <v>97176</v>
      </c>
      <c r="B42" s="295" t="s">
        <v>5889</v>
      </c>
      <c r="C42" s="296" t="s">
        <v>5890</v>
      </c>
      <c r="D42" s="295" t="s">
        <v>85</v>
      </c>
      <c r="E42" s="297" t="n">
        <v>50.86</v>
      </c>
    </row>
    <row r="43" customFormat="false" ht="40.5" hidden="false" customHeight="false" outlineLevel="0" collapsed="false">
      <c r="A43" s="295" t="n">
        <v>97177</v>
      </c>
      <c r="B43" s="295" t="s">
        <v>5891</v>
      </c>
      <c r="C43" s="296" t="s">
        <v>5892</v>
      </c>
      <c r="D43" s="295" t="s">
        <v>85</v>
      </c>
      <c r="E43" s="297" t="n">
        <v>61.72</v>
      </c>
    </row>
    <row r="44" customFormat="false" ht="40.5" hidden="false" customHeight="false" outlineLevel="0" collapsed="false">
      <c r="A44" s="295" t="n">
        <v>97178</v>
      </c>
      <c r="B44" s="295" t="s">
        <v>5893</v>
      </c>
      <c r="C44" s="296" t="s">
        <v>5894</v>
      </c>
      <c r="D44" s="295" t="s">
        <v>85</v>
      </c>
      <c r="E44" s="297" t="n">
        <v>72.58</v>
      </c>
    </row>
    <row r="45" customFormat="false" ht="40.5" hidden="false" customHeight="false" outlineLevel="0" collapsed="false">
      <c r="A45" s="295" t="n">
        <v>97179</v>
      </c>
      <c r="B45" s="295" t="s">
        <v>5895</v>
      </c>
      <c r="C45" s="296" t="s">
        <v>5896</v>
      </c>
      <c r="D45" s="295" t="s">
        <v>85</v>
      </c>
      <c r="E45" s="297" t="n">
        <v>83.46</v>
      </c>
    </row>
    <row r="46" customFormat="false" ht="40.5" hidden="false" customHeight="false" outlineLevel="0" collapsed="false">
      <c r="A46" s="295" t="n">
        <v>97180</v>
      </c>
      <c r="B46" s="295" t="s">
        <v>5897</v>
      </c>
      <c r="C46" s="296" t="s">
        <v>5898</v>
      </c>
      <c r="D46" s="295" t="s">
        <v>85</v>
      </c>
      <c r="E46" s="297" t="n">
        <v>94.33</v>
      </c>
    </row>
    <row r="47" customFormat="false" ht="40.5" hidden="false" customHeight="false" outlineLevel="0" collapsed="false">
      <c r="A47" s="295" t="n">
        <v>97181</v>
      </c>
      <c r="B47" s="295" t="s">
        <v>5899</v>
      </c>
      <c r="C47" s="296" t="s">
        <v>5900</v>
      </c>
      <c r="D47" s="295" t="s">
        <v>85</v>
      </c>
      <c r="E47" s="297" t="n">
        <v>110.1</v>
      </c>
    </row>
    <row r="48" customFormat="false" ht="40.5" hidden="false" customHeight="false" outlineLevel="0" collapsed="false">
      <c r="A48" s="295" t="n">
        <v>97182</v>
      </c>
      <c r="B48" s="295" t="s">
        <v>5901</v>
      </c>
      <c r="C48" s="296" t="s">
        <v>5902</v>
      </c>
      <c r="D48" s="295" t="s">
        <v>85</v>
      </c>
      <c r="E48" s="297" t="n">
        <v>121.48</v>
      </c>
    </row>
    <row r="49" customFormat="false" ht="40.5" hidden="false" customHeight="false" outlineLevel="0" collapsed="false">
      <c r="A49" s="295" t="n">
        <v>97183</v>
      </c>
      <c r="B49" s="295" t="s">
        <v>5903</v>
      </c>
      <c r="C49" s="296" t="s">
        <v>5904</v>
      </c>
      <c r="D49" s="295" t="s">
        <v>85</v>
      </c>
      <c r="E49" s="297" t="n">
        <v>27.65</v>
      </c>
    </row>
    <row r="50" customFormat="false" ht="40.5" hidden="false" customHeight="false" outlineLevel="0" collapsed="false">
      <c r="A50" s="295" t="n">
        <v>97184</v>
      </c>
      <c r="B50" s="295" t="s">
        <v>5905</v>
      </c>
      <c r="C50" s="296" t="s">
        <v>5906</v>
      </c>
      <c r="D50" s="295" t="s">
        <v>85</v>
      </c>
      <c r="E50" s="297" t="n">
        <v>32.04</v>
      </c>
    </row>
    <row r="51" customFormat="false" ht="40.5" hidden="false" customHeight="false" outlineLevel="0" collapsed="false">
      <c r="A51" s="295" t="n">
        <v>97185</v>
      </c>
      <c r="B51" s="295" t="s">
        <v>5907</v>
      </c>
      <c r="C51" s="296" t="s">
        <v>5908</v>
      </c>
      <c r="D51" s="295" t="s">
        <v>85</v>
      </c>
      <c r="E51" s="297" t="n">
        <v>36.45</v>
      </c>
    </row>
    <row r="52" customFormat="false" ht="40.5" hidden="false" customHeight="false" outlineLevel="0" collapsed="false">
      <c r="A52" s="295" t="n">
        <v>97186</v>
      </c>
      <c r="B52" s="295" t="s">
        <v>5909</v>
      </c>
      <c r="C52" s="296" t="s">
        <v>5910</v>
      </c>
      <c r="D52" s="295" t="s">
        <v>85</v>
      </c>
      <c r="E52" s="297" t="n">
        <v>40.86</v>
      </c>
    </row>
    <row r="53" customFormat="false" ht="40.5" hidden="false" customHeight="false" outlineLevel="0" collapsed="false">
      <c r="A53" s="295" t="n">
        <v>97187</v>
      </c>
      <c r="B53" s="295" t="s">
        <v>5911</v>
      </c>
      <c r="C53" s="296" t="s">
        <v>5912</v>
      </c>
      <c r="D53" s="295" t="s">
        <v>85</v>
      </c>
      <c r="E53" s="297" t="n">
        <v>49.68</v>
      </c>
    </row>
    <row r="54" customFormat="false" ht="40.5" hidden="false" customHeight="false" outlineLevel="0" collapsed="false">
      <c r="A54" s="295" t="n">
        <v>97188</v>
      </c>
      <c r="B54" s="295" t="s">
        <v>5913</v>
      </c>
      <c r="C54" s="296" t="s">
        <v>5914</v>
      </c>
      <c r="D54" s="295" t="s">
        <v>85</v>
      </c>
      <c r="E54" s="297" t="n">
        <v>58.5</v>
      </c>
    </row>
    <row r="55" customFormat="false" ht="40.5" hidden="false" customHeight="false" outlineLevel="0" collapsed="false">
      <c r="A55" s="295" t="n">
        <v>97189</v>
      </c>
      <c r="B55" s="295" t="s">
        <v>5915</v>
      </c>
      <c r="C55" s="296" t="s">
        <v>5916</v>
      </c>
      <c r="D55" s="295" t="s">
        <v>85</v>
      </c>
      <c r="E55" s="297" t="n">
        <v>67.32</v>
      </c>
    </row>
    <row r="56" customFormat="false" ht="40.5" hidden="false" customHeight="false" outlineLevel="0" collapsed="false">
      <c r="A56" s="295" t="n">
        <v>97190</v>
      </c>
      <c r="B56" s="295" t="s">
        <v>5917</v>
      </c>
      <c r="C56" s="296" t="s">
        <v>5918</v>
      </c>
      <c r="D56" s="295" t="s">
        <v>85</v>
      </c>
      <c r="E56" s="297" t="n">
        <v>76.15</v>
      </c>
    </row>
    <row r="57" customFormat="false" ht="40.5" hidden="false" customHeight="false" outlineLevel="0" collapsed="false">
      <c r="A57" s="295" t="n">
        <v>97191</v>
      </c>
      <c r="B57" s="295" t="s">
        <v>5919</v>
      </c>
      <c r="C57" s="296" t="s">
        <v>5920</v>
      </c>
      <c r="D57" s="295" t="s">
        <v>85</v>
      </c>
      <c r="E57" s="297" t="n">
        <v>88.7</v>
      </c>
    </row>
    <row r="58" customFormat="false" ht="40.5" hidden="false" customHeight="false" outlineLevel="0" collapsed="false">
      <c r="A58" s="295" t="n">
        <v>97192</v>
      </c>
      <c r="B58" s="295" t="s">
        <v>5921</v>
      </c>
      <c r="C58" s="296" t="s">
        <v>5922</v>
      </c>
      <c r="D58" s="295" t="s">
        <v>85</v>
      </c>
      <c r="E58" s="297" t="n">
        <v>97.92</v>
      </c>
    </row>
    <row r="59" customFormat="false" ht="27" hidden="false" customHeight="false" outlineLevel="0" collapsed="false">
      <c r="A59" s="295" t="n">
        <v>90694</v>
      </c>
      <c r="B59" s="295" t="s">
        <v>5923</v>
      </c>
      <c r="C59" s="296" t="s">
        <v>5924</v>
      </c>
      <c r="D59" s="295" t="s">
        <v>85</v>
      </c>
      <c r="E59" s="297" t="n">
        <v>46.93</v>
      </c>
    </row>
    <row r="60" customFormat="false" ht="27" hidden="false" customHeight="false" outlineLevel="0" collapsed="false">
      <c r="A60" s="295" t="n">
        <v>90695</v>
      </c>
      <c r="B60" s="295" t="s">
        <v>5925</v>
      </c>
      <c r="C60" s="296" t="s">
        <v>5926</v>
      </c>
      <c r="D60" s="295" t="s">
        <v>85</v>
      </c>
      <c r="E60" s="297" t="n">
        <v>97.91</v>
      </c>
    </row>
    <row r="61" customFormat="false" ht="27" hidden="false" customHeight="false" outlineLevel="0" collapsed="false">
      <c r="A61" s="295" t="n">
        <v>90696</v>
      </c>
      <c r="B61" s="295" t="s">
        <v>5927</v>
      </c>
      <c r="C61" s="296" t="s">
        <v>5928</v>
      </c>
      <c r="D61" s="295" t="s">
        <v>85</v>
      </c>
      <c r="E61" s="297" t="n">
        <v>145.54</v>
      </c>
    </row>
    <row r="62" customFormat="false" ht="27" hidden="false" customHeight="false" outlineLevel="0" collapsed="false">
      <c r="A62" s="295" t="n">
        <v>90697</v>
      </c>
      <c r="B62" s="295" t="s">
        <v>5929</v>
      </c>
      <c r="C62" s="296" t="s">
        <v>5930</v>
      </c>
      <c r="D62" s="295" t="s">
        <v>85</v>
      </c>
      <c r="E62" s="297" t="n">
        <v>245.47</v>
      </c>
    </row>
    <row r="63" customFormat="false" ht="27" hidden="false" customHeight="false" outlineLevel="0" collapsed="false">
      <c r="A63" s="295" t="n">
        <v>90698</v>
      </c>
      <c r="B63" s="295" t="s">
        <v>5931</v>
      </c>
      <c r="C63" s="296" t="s">
        <v>5932</v>
      </c>
      <c r="D63" s="295" t="s">
        <v>85</v>
      </c>
      <c r="E63" s="297" t="n">
        <v>393.82</v>
      </c>
    </row>
    <row r="64" customFormat="false" ht="27" hidden="false" customHeight="false" outlineLevel="0" collapsed="false">
      <c r="A64" s="295" t="n">
        <v>90699</v>
      </c>
      <c r="B64" s="295" t="s">
        <v>5933</v>
      </c>
      <c r="C64" s="296" t="s">
        <v>5934</v>
      </c>
      <c r="D64" s="295" t="s">
        <v>85</v>
      </c>
      <c r="E64" s="297" t="n">
        <v>486.97</v>
      </c>
    </row>
    <row r="65" customFormat="false" ht="27" hidden="false" customHeight="false" outlineLevel="0" collapsed="false">
      <c r="A65" s="295" t="n">
        <v>90700</v>
      </c>
      <c r="B65" s="295" t="s">
        <v>5935</v>
      </c>
      <c r="C65" s="296" t="s">
        <v>5936</v>
      </c>
      <c r="D65" s="295" t="s">
        <v>85</v>
      </c>
      <c r="E65" s="297" t="n">
        <v>631.58</v>
      </c>
    </row>
    <row r="66" customFormat="false" ht="27" hidden="false" customHeight="false" outlineLevel="0" collapsed="false">
      <c r="A66" s="295" t="n">
        <v>90701</v>
      </c>
      <c r="B66" s="295" t="s">
        <v>5937</v>
      </c>
      <c r="C66" s="296" t="s">
        <v>5938</v>
      </c>
      <c r="D66" s="295" t="s">
        <v>85</v>
      </c>
      <c r="E66" s="297" t="n">
        <v>79.61</v>
      </c>
    </row>
    <row r="67" customFormat="false" ht="27" hidden="false" customHeight="false" outlineLevel="0" collapsed="false">
      <c r="A67" s="295" t="n">
        <v>90702</v>
      </c>
      <c r="B67" s="295" t="s">
        <v>5939</v>
      </c>
      <c r="C67" s="296" t="s">
        <v>5940</v>
      </c>
      <c r="D67" s="295" t="s">
        <v>85</v>
      </c>
      <c r="E67" s="297" t="n">
        <v>127.71</v>
      </c>
    </row>
    <row r="68" customFormat="false" ht="27" hidden="false" customHeight="false" outlineLevel="0" collapsed="false">
      <c r="A68" s="295" t="n">
        <v>90703</v>
      </c>
      <c r="B68" s="295" t="s">
        <v>5941</v>
      </c>
      <c r="C68" s="296" t="s">
        <v>5942</v>
      </c>
      <c r="D68" s="295" t="s">
        <v>85</v>
      </c>
      <c r="E68" s="297" t="n">
        <v>211.56</v>
      </c>
    </row>
    <row r="69" customFormat="false" ht="27" hidden="false" customHeight="false" outlineLevel="0" collapsed="false">
      <c r="A69" s="295" t="n">
        <v>90704</v>
      </c>
      <c r="B69" s="295" t="s">
        <v>5943</v>
      </c>
      <c r="C69" s="296" t="s">
        <v>5944</v>
      </c>
      <c r="D69" s="295" t="s">
        <v>85</v>
      </c>
      <c r="E69" s="297" t="n">
        <v>300.61</v>
      </c>
    </row>
    <row r="70" customFormat="false" ht="27" hidden="false" customHeight="false" outlineLevel="0" collapsed="false">
      <c r="A70" s="295" t="n">
        <v>90705</v>
      </c>
      <c r="B70" s="295" t="s">
        <v>5945</v>
      </c>
      <c r="C70" s="296" t="s">
        <v>5946</v>
      </c>
      <c r="D70" s="295" t="s">
        <v>85</v>
      </c>
      <c r="E70" s="297" t="n">
        <v>408.69</v>
      </c>
    </row>
    <row r="71" customFormat="false" ht="27" hidden="false" customHeight="false" outlineLevel="0" collapsed="false">
      <c r="A71" s="295" t="n">
        <v>90706</v>
      </c>
      <c r="B71" s="295" t="s">
        <v>5947</v>
      </c>
      <c r="C71" s="296" t="s">
        <v>5948</v>
      </c>
      <c r="D71" s="295" t="s">
        <v>85</v>
      </c>
      <c r="E71" s="297" t="n">
        <v>479.47</v>
      </c>
    </row>
    <row r="72" customFormat="false" ht="27" hidden="false" customHeight="false" outlineLevel="0" collapsed="false">
      <c r="A72" s="295" t="n">
        <v>90708</v>
      </c>
      <c r="B72" s="295" t="s">
        <v>5949</v>
      </c>
      <c r="C72" s="296" t="s">
        <v>5950</v>
      </c>
      <c r="D72" s="295" t="s">
        <v>85</v>
      </c>
      <c r="E72" s="297" t="n">
        <v>701.86</v>
      </c>
    </row>
    <row r="73" customFormat="false" ht="27" hidden="false" customHeight="false" outlineLevel="0" collapsed="false">
      <c r="A73" s="295" t="n">
        <v>90724</v>
      </c>
      <c r="B73" s="295" t="s">
        <v>5951</v>
      </c>
      <c r="C73" s="296" t="s">
        <v>5952</v>
      </c>
      <c r="D73" s="295" t="s">
        <v>31</v>
      </c>
      <c r="E73" s="297" t="n">
        <v>23.19</v>
      </c>
    </row>
    <row r="74" customFormat="false" ht="27" hidden="false" customHeight="false" outlineLevel="0" collapsed="false">
      <c r="A74" s="295" t="n">
        <v>90725</v>
      </c>
      <c r="B74" s="295" t="s">
        <v>5953</v>
      </c>
      <c r="C74" s="296" t="s">
        <v>5954</v>
      </c>
      <c r="D74" s="295" t="s">
        <v>31</v>
      </c>
      <c r="E74" s="297" t="n">
        <v>28.54</v>
      </c>
    </row>
    <row r="75" customFormat="false" ht="27" hidden="false" customHeight="false" outlineLevel="0" collapsed="false">
      <c r="A75" s="295" t="n">
        <v>90726</v>
      </c>
      <c r="B75" s="295" t="s">
        <v>5955</v>
      </c>
      <c r="C75" s="296" t="s">
        <v>5956</v>
      </c>
      <c r="D75" s="295" t="s">
        <v>31</v>
      </c>
      <c r="E75" s="297" t="n">
        <v>33.95</v>
      </c>
    </row>
    <row r="76" customFormat="false" ht="27" hidden="false" customHeight="false" outlineLevel="0" collapsed="false">
      <c r="A76" s="295" t="n">
        <v>90727</v>
      </c>
      <c r="B76" s="295" t="s">
        <v>5957</v>
      </c>
      <c r="C76" s="296" t="s">
        <v>5958</v>
      </c>
      <c r="D76" s="295" t="s">
        <v>31</v>
      </c>
      <c r="E76" s="297" t="n">
        <v>39.31</v>
      </c>
    </row>
    <row r="77" customFormat="false" ht="27" hidden="false" customHeight="false" outlineLevel="0" collapsed="false">
      <c r="A77" s="295" t="n">
        <v>90728</v>
      </c>
      <c r="B77" s="295" t="s">
        <v>5959</v>
      </c>
      <c r="C77" s="296" t="s">
        <v>5960</v>
      </c>
      <c r="D77" s="295" t="s">
        <v>31</v>
      </c>
      <c r="E77" s="297" t="n">
        <v>44.66</v>
      </c>
    </row>
    <row r="78" customFormat="false" ht="27" hidden="false" customHeight="false" outlineLevel="0" collapsed="false">
      <c r="A78" s="295" t="n">
        <v>90729</v>
      </c>
      <c r="B78" s="295" t="s">
        <v>5961</v>
      </c>
      <c r="C78" s="296" t="s">
        <v>5962</v>
      </c>
      <c r="D78" s="295" t="s">
        <v>31</v>
      </c>
      <c r="E78" s="297" t="n">
        <v>50</v>
      </c>
    </row>
    <row r="79" customFormat="false" ht="27" hidden="false" customHeight="false" outlineLevel="0" collapsed="false">
      <c r="A79" s="295" t="n">
        <v>90730</v>
      </c>
      <c r="B79" s="295" t="s">
        <v>5963</v>
      </c>
      <c r="C79" s="296" t="s">
        <v>5964</v>
      </c>
      <c r="D79" s="295" t="s">
        <v>31</v>
      </c>
      <c r="E79" s="297" t="n">
        <v>55.36</v>
      </c>
    </row>
    <row r="80" customFormat="false" ht="27" hidden="false" customHeight="false" outlineLevel="0" collapsed="false">
      <c r="A80" s="295" t="n">
        <v>90731</v>
      </c>
      <c r="B80" s="295" t="s">
        <v>5965</v>
      </c>
      <c r="C80" s="296" t="s">
        <v>5966</v>
      </c>
      <c r="D80" s="295" t="s">
        <v>31</v>
      </c>
      <c r="E80" s="297" t="n">
        <v>60.71</v>
      </c>
    </row>
    <row r="81" customFormat="false" ht="27" hidden="false" customHeight="false" outlineLevel="0" collapsed="false">
      <c r="A81" s="295" t="n">
        <v>90732</v>
      </c>
      <c r="B81" s="295" t="s">
        <v>5967</v>
      </c>
      <c r="C81" s="296" t="s">
        <v>5968</v>
      </c>
      <c r="D81" s="295" t="s">
        <v>31</v>
      </c>
      <c r="E81" s="297" t="n">
        <v>76.76</v>
      </c>
    </row>
    <row r="82" customFormat="false" ht="27" hidden="false" customHeight="false" outlineLevel="0" collapsed="false">
      <c r="A82" s="295" t="n">
        <v>90733</v>
      </c>
      <c r="B82" s="295" t="s">
        <v>5969</v>
      </c>
      <c r="C82" s="296" t="s">
        <v>5970</v>
      </c>
      <c r="D82" s="295" t="s">
        <v>85</v>
      </c>
      <c r="E82" s="297" t="n">
        <v>3.25</v>
      </c>
    </row>
    <row r="83" customFormat="false" ht="27" hidden="false" customHeight="false" outlineLevel="0" collapsed="false">
      <c r="A83" s="295" t="n">
        <v>90734</v>
      </c>
      <c r="B83" s="295" t="s">
        <v>5971</v>
      </c>
      <c r="C83" s="296" t="s">
        <v>5972</v>
      </c>
      <c r="D83" s="295" t="s">
        <v>85</v>
      </c>
      <c r="E83" s="297" t="n">
        <v>3.86</v>
      </c>
    </row>
    <row r="84" customFormat="false" ht="27" hidden="false" customHeight="false" outlineLevel="0" collapsed="false">
      <c r="A84" s="295" t="n">
        <v>90735</v>
      </c>
      <c r="B84" s="295" t="s">
        <v>5973</v>
      </c>
      <c r="C84" s="296" t="s">
        <v>5974</v>
      </c>
      <c r="D84" s="295" t="s">
        <v>85</v>
      </c>
      <c r="E84" s="297" t="n">
        <v>4.46</v>
      </c>
    </row>
    <row r="85" customFormat="false" ht="27" hidden="false" customHeight="false" outlineLevel="0" collapsed="false">
      <c r="A85" s="295" t="n">
        <v>90736</v>
      </c>
      <c r="B85" s="295" t="s">
        <v>5975</v>
      </c>
      <c r="C85" s="296" t="s">
        <v>5976</v>
      </c>
      <c r="D85" s="295" t="s">
        <v>85</v>
      </c>
      <c r="E85" s="297" t="n">
        <v>5.06</v>
      </c>
    </row>
    <row r="86" customFormat="false" ht="27" hidden="false" customHeight="false" outlineLevel="0" collapsed="false">
      <c r="A86" s="295" t="n">
        <v>90737</v>
      </c>
      <c r="B86" s="295" t="s">
        <v>5977</v>
      </c>
      <c r="C86" s="296" t="s">
        <v>5978</v>
      </c>
      <c r="D86" s="295" t="s">
        <v>85</v>
      </c>
      <c r="E86" s="297" t="n">
        <v>5.66</v>
      </c>
    </row>
    <row r="87" customFormat="false" ht="27" hidden="false" customHeight="false" outlineLevel="0" collapsed="false">
      <c r="A87" s="295" t="n">
        <v>90738</v>
      </c>
      <c r="B87" s="295" t="s">
        <v>5979</v>
      </c>
      <c r="C87" s="296" t="s">
        <v>5980</v>
      </c>
      <c r="D87" s="295" t="s">
        <v>85</v>
      </c>
      <c r="E87" s="297" t="n">
        <v>6.27</v>
      </c>
    </row>
    <row r="88" customFormat="false" ht="27" hidden="false" customHeight="false" outlineLevel="0" collapsed="false">
      <c r="A88" s="295" t="n">
        <v>90739</v>
      </c>
      <c r="B88" s="295" t="s">
        <v>5981</v>
      </c>
      <c r="C88" s="296" t="s">
        <v>5982</v>
      </c>
      <c r="D88" s="295" t="s">
        <v>85</v>
      </c>
      <c r="E88" s="297" t="n">
        <v>9.05</v>
      </c>
    </row>
    <row r="89" customFormat="false" ht="27" hidden="false" customHeight="false" outlineLevel="0" collapsed="false">
      <c r="A89" s="295" t="n">
        <v>90740</v>
      </c>
      <c r="B89" s="295" t="s">
        <v>5983</v>
      </c>
      <c r="C89" s="296" t="s">
        <v>5984</v>
      </c>
      <c r="D89" s="295" t="s">
        <v>85</v>
      </c>
      <c r="E89" s="297" t="n">
        <v>4.3</v>
      </c>
    </row>
    <row r="90" customFormat="false" ht="27" hidden="false" customHeight="false" outlineLevel="0" collapsed="false">
      <c r="A90" s="295" t="n">
        <v>90741</v>
      </c>
      <c r="B90" s="295" t="s">
        <v>5985</v>
      </c>
      <c r="C90" s="296" t="s">
        <v>5986</v>
      </c>
      <c r="D90" s="295" t="s">
        <v>85</v>
      </c>
      <c r="E90" s="297" t="n">
        <v>4.9</v>
      </c>
    </row>
    <row r="91" customFormat="false" ht="27" hidden="false" customHeight="false" outlineLevel="0" collapsed="false">
      <c r="A91" s="295" t="n">
        <v>90742</v>
      </c>
      <c r="B91" s="295" t="s">
        <v>5987</v>
      </c>
      <c r="C91" s="296" t="s">
        <v>5988</v>
      </c>
      <c r="D91" s="295" t="s">
        <v>85</v>
      </c>
      <c r="E91" s="297" t="n">
        <v>5.5</v>
      </c>
    </row>
    <row r="92" customFormat="false" ht="27" hidden="false" customHeight="false" outlineLevel="0" collapsed="false">
      <c r="A92" s="295" t="n">
        <v>90743</v>
      </c>
      <c r="B92" s="295" t="s">
        <v>5989</v>
      </c>
      <c r="C92" s="296" t="s">
        <v>5990</v>
      </c>
      <c r="D92" s="295" t="s">
        <v>85</v>
      </c>
      <c r="E92" s="297" t="n">
        <v>6.11</v>
      </c>
    </row>
    <row r="93" customFormat="false" ht="27" hidden="false" customHeight="false" outlineLevel="0" collapsed="false">
      <c r="A93" s="295" t="n">
        <v>90744</v>
      </c>
      <c r="B93" s="295" t="s">
        <v>5991</v>
      </c>
      <c r="C93" s="296" t="s">
        <v>5992</v>
      </c>
      <c r="D93" s="295" t="s">
        <v>85</v>
      </c>
      <c r="E93" s="297" t="n">
        <v>6.71</v>
      </c>
    </row>
    <row r="94" customFormat="false" ht="27" hidden="false" customHeight="false" outlineLevel="0" collapsed="false">
      <c r="A94" s="295" t="n">
        <v>90745</v>
      </c>
      <c r="B94" s="295" t="s">
        <v>5993</v>
      </c>
      <c r="C94" s="296" t="s">
        <v>5994</v>
      </c>
      <c r="D94" s="295" t="s">
        <v>85</v>
      </c>
      <c r="E94" s="297" t="n">
        <v>10.1</v>
      </c>
    </row>
    <row r="95" customFormat="false" ht="27" hidden="false" customHeight="false" outlineLevel="0" collapsed="false">
      <c r="A95" s="295" t="n">
        <v>90746</v>
      </c>
      <c r="B95" s="295" t="s">
        <v>5995</v>
      </c>
      <c r="C95" s="296" t="s">
        <v>5996</v>
      </c>
      <c r="D95" s="295" t="s">
        <v>85</v>
      </c>
      <c r="E95" s="297" t="n">
        <v>3.52</v>
      </c>
    </row>
    <row r="96" customFormat="false" ht="27" hidden="false" customHeight="false" outlineLevel="0" collapsed="false">
      <c r="A96" s="295" t="n">
        <v>90747</v>
      </c>
      <c r="B96" s="295" t="s">
        <v>5997</v>
      </c>
      <c r="C96" s="296" t="s">
        <v>5998</v>
      </c>
      <c r="D96" s="295" t="s">
        <v>85</v>
      </c>
      <c r="E96" s="297" t="n">
        <v>17.25</v>
      </c>
    </row>
    <row r="97" customFormat="false" ht="27" hidden="false" customHeight="false" outlineLevel="0" collapsed="false">
      <c r="A97" s="295" t="n">
        <v>94869</v>
      </c>
      <c r="B97" s="295" t="s">
        <v>5999</v>
      </c>
      <c r="C97" s="296" t="s">
        <v>6000</v>
      </c>
      <c r="D97" s="295" t="s">
        <v>85</v>
      </c>
      <c r="E97" s="297" t="n">
        <v>123.34</v>
      </c>
    </row>
    <row r="98" customFormat="false" ht="27" hidden="false" customHeight="false" outlineLevel="0" collapsed="false">
      <c r="A98" s="295" t="n">
        <v>94870</v>
      </c>
      <c r="B98" s="295" t="s">
        <v>6001</v>
      </c>
      <c r="C98" s="296" t="s">
        <v>6002</v>
      </c>
      <c r="D98" s="295" t="s">
        <v>85</v>
      </c>
      <c r="E98" s="297" t="n">
        <v>1.61</v>
      </c>
    </row>
    <row r="99" customFormat="false" ht="27" hidden="false" customHeight="false" outlineLevel="0" collapsed="false">
      <c r="A99" s="295" t="n">
        <v>94871</v>
      </c>
      <c r="B99" s="295" t="s">
        <v>6003</v>
      </c>
      <c r="C99" s="296" t="s">
        <v>6004</v>
      </c>
      <c r="D99" s="295" t="s">
        <v>85</v>
      </c>
      <c r="E99" s="297" t="n">
        <v>193.07</v>
      </c>
    </row>
    <row r="100" customFormat="false" ht="27" hidden="false" customHeight="false" outlineLevel="0" collapsed="false">
      <c r="A100" s="295" t="n">
        <v>94872</v>
      </c>
      <c r="B100" s="295" t="s">
        <v>6005</v>
      </c>
      <c r="C100" s="296" t="s">
        <v>6006</v>
      </c>
      <c r="D100" s="295" t="s">
        <v>85</v>
      </c>
      <c r="E100" s="297" t="n">
        <v>2.34</v>
      </c>
    </row>
    <row r="101" customFormat="false" ht="27" hidden="false" customHeight="false" outlineLevel="0" collapsed="false">
      <c r="A101" s="295" t="n">
        <v>94875</v>
      </c>
      <c r="B101" s="295" t="s">
        <v>6007</v>
      </c>
      <c r="C101" s="296" t="s">
        <v>6008</v>
      </c>
      <c r="D101" s="295" t="s">
        <v>85</v>
      </c>
      <c r="E101" s="298" t="n">
        <v>1139.49</v>
      </c>
    </row>
    <row r="102" customFormat="false" ht="27" hidden="false" customHeight="false" outlineLevel="0" collapsed="false">
      <c r="A102" s="295" t="n">
        <v>94876</v>
      </c>
      <c r="B102" s="295" t="s">
        <v>6009</v>
      </c>
      <c r="C102" s="296" t="s">
        <v>6010</v>
      </c>
      <c r="D102" s="295" t="s">
        <v>85</v>
      </c>
      <c r="E102" s="297" t="n">
        <v>28.19</v>
      </c>
    </row>
    <row r="103" customFormat="false" ht="27" hidden="false" customHeight="false" outlineLevel="0" collapsed="false">
      <c r="A103" s="295" t="n">
        <v>94878</v>
      </c>
      <c r="B103" s="295" t="s">
        <v>6011</v>
      </c>
      <c r="C103" s="296" t="s">
        <v>6012</v>
      </c>
      <c r="D103" s="295" t="s">
        <v>85</v>
      </c>
      <c r="E103" s="297" t="n">
        <v>32.71</v>
      </c>
    </row>
    <row r="104" customFormat="false" ht="27" hidden="false" customHeight="false" outlineLevel="0" collapsed="false">
      <c r="A104" s="295" t="n">
        <v>94879</v>
      </c>
      <c r="B104" s="295" t="s">
        <v>6013</v>
      </c>
      <c r="C104" s="296" t="s">
        <v>6014</v>
      </c>
      <c r="D104" s="295" t="s">
        <v>85</v>
      </c>
      <c r="E104" s="298" t="n">
        <v>1753.63</v>
      </c>
    </row>
    <row r="105" customFormat="false" ht="27" hidden="false" customHeight="false" outlineLevel="0" collapsed="false">
      <c r="A105" s="295" t="n">
        <v>94880</v>
      </c>
      <c r="B105" s="295" t="s">
        <v>6015</v>
      </c>
      <c r="C105" s="296" t="s">
        <v>6016</v>
      </c>
      <c r="D105" s="295" t="s">
        <v>85</v>
      </c>
      <c r="E105" s="297" t="n">
        <v>41.68</v>
      </c>
    </row>
    <row r="106" customFormat="false" ht="27" hidden="false" customHeight="false" outlineLevel="0" collapsed="false">
      <c r="A106" s="295" t="n">
        <v>94881</v>
      </c>
      <c r="B106" s="295" t="s">
        <v>6017</v>
      </c>
      <c r="C106" s="296" t="s">
        <v>6018</v>
      </c>
      <c r="D106" s="295" t="s">
        <v>85</v>
      </c>
      <c r="E106" s="298" t="n">
        <v>2414.68</v>
      </c>
    </row>
    <row r="107" customFormat="false" ht="27" hidden="false" customHeight="false" outlineLevel="0" collapsed="false">
      <c r="A107" s="295" t="n">
        <v>94882</v>
      </c>
      <c r="B107" s="295" t="s">
        <v>6019</v>
      </c>
      <c r="C107" s="296" t="s">
        <v>6020</v>
      </c>
      <c r="D107" s="295" t="s">
        <v>85</v>
      </c>
      <c r="E107" s="297" t="n">
        <v>48.67</v>
      </c>
    </row>
    <row r="108" customFormat="false" ht="27" hidden="false" customHeight="false" outlineLevel="0" collapsed="false">
      <c r="A108" s="295" t="n">
        <v>94884</v>
      </c>
      <c r="B108" s="295" t="s">
        <v>6021</v>
      </c>
      <c r="C108" s="296" t="s">
        <v>6022</v>
      </c>
      <c r="D108" s="295" t="s">
        <v>85</v>
      </c>
      <c r="E108" s="297" t="n">
        <v>62.85</v>
      </c>
    </row>
    <row r="109" customFormat="false" ht="40.5" hidden="false" customHeight="false" outlineLevel="0" collapsed="false">
      <c r="A109" s="295" t="n">
        <v>97121</v>
      </c>
      <c r="B109" s="295" t="s">
        <v>6023</v>
      </c>
      <c r="C109" s="296" t="s">
        <v>6024</v>
      </c>
      <c r="D109" s="295" t="s">
        <v>85</v>
      </c>
      <c r="E109" s="297" t="n">
        <v>1.92</v>
      </c>
    </row>
    <row r="110" customFormat="false" ht="40.5" hidden="false" customHeight="false" outlineLevel="0" collapsed="false">
      <c r="A110" s="295" t="n">
        <v>97122</v>
      </c>
      <c r="B110" s="295" t="s">
        <v>6025</v>
      </c>
      <c r="C110" s="296" t="s">
        <v>6026</v>
      </c>
      <c r="D110" s="295" t="s">
        <v>85</v>
      </c>
      <c r="E110" s="297" t="n">
        <v>2.66</v>
      </c>
    </row>
    <row r="111" customFormat="false" ht="40.5" hidden="false" customHeight="false" outlineLevel="0" collapsed="false">
      <c r="A111" s="295" t="n">
        <v>97123</v>
      </c>
      <c r="B111" s="295" t="s">
        <v>6027</v>
      </c>
      <c r="C111" s="296" t="s">
        <v>6028</v>
      </c>
      <c r="D111" s="295" t="s">
        <v>85</v>
      </c>
      <c r="E111" s="297" t="n">
        <v>3.38</v>
      </c>
    </row>
    <row r="112" customFormat="false" ht="40.5" hidden="false" customHeight="false" outlineLevel="0" collapsed="false">
      <c r="A112" s="295" t="n">
        <v>97124</v>
      </c>
      <c r="B112" s="295" t="s">
        <v>6029</v>
      </c>
      <c r="C112" s="296" t="s">
        <v>6030</v>
      </c>
      <c r="D112" s="295" t="s">
        <v>85</v>
      </c>
      <c r="E112" s="297" t="n">
        <v>0.84</v>
      </c>
    </row>
    <row r="113" customFormat="false" ht="40.5" hidden="false" customHeight="false" outlineLevel="0" collapsed="false">
      <c r="A113" s="295" t="n">
        <v>97125</v>
      </c>
      <c r="B113" s="295" t="s">
        <v>6031</v>
      </c>
      <c r="C113" s="296" t="s">
        <v>6032</v>
      </c>
      <c r="D113" s="295" t="s">
        <v>85</v>
      </c>
      <c r="E113" s="297" t="n">
        <v>1.17</v>
      </c>
    </row>
    <row r="114" customFormat="false" ht="40.5" hidden="false" customHeight="false" outlineLevel="0" collapsed="false">
      <c r="A114" s="295" t="n">
        <v>97126</v>
      </c>
      <c r="B114" s="295" t="s">
        <v>6033</v>
      </c>
      <c r="C114" s="296" t="s">
        <v>6034</v>
      </c>
      <c r="D114" s="295" t="s">
        <v>85</v>
      </c>
      <c r="E114" s="297" t="n">
        <v>1.5</v>
      </c>
    </row>
    <row r="115" customFormat="false" ht="27" hidden="false" customHeight="false" outlineLevel="0" collapsed="false">
      <c r="A115" s="295" t="n">
        <v>102264</v>
      </c>
      <c r="B115" s="295" t="s">
        <v>6035</v>
      </c>
      <c r="C115" s="296" t="s">
        <v>6036</v>
      </c>
      <c r="D115" s="295" t="s">
        <v>85</v>
      </c>
      <c r="E115" s="297" t="n">
        <v>23.43</v>
      </c>
    </row>
    <row r="116" customFormat="false" ht="27" hidden="false" customHeight="false" outlineLevel="0" collapsed="false">
      <c r="A116" s="295" t="n">
        <v>102265</v>
      </c>
      <c r="B116" s="295" t="s">
        <v>6037</v>
      </c>
      <c r="C116" s="296" t="s">
        <v>6038</v>
      </c>
      <c r="D116" s="295" t="s">
        <v>31</v>
      </c>
      <c r="E116" s="297" t="n">
        <v>98.16</v>
      </c>
    </row>
    <row r="117" customFormat="false" ht="27" hidden="false" customHeight="false" outlineLevel="0" collapsed="false">
      <c r="A117" s="295" t="n">
        <v>102266</v>
      </c>
      <c r="B117" s="295" t="s">
        <v>6039</v>
      </c>
      <c r="C117" s="296" t="s">
        <v>6040</v>
      </c>
      <c r="D117" s="295" t="s">
        <v>31</v>
      </c>
      <c r="E117" s="297" t="n">
        <v>108.86</v>
      </c>
    </row>
    <row r="118" customFormat="false" ht="27" hidden="false" customHeight="false" outlineLevel="0" collapsed="false">
      <c r="A118" s="295" t="n">
        <v>102267</v>
      </c>
      <c r="B118" s="295" t="s">
        <v>6041</v>
      </c>
      <c r="C118" s="296" t="s">
        <v>6042</v>
      </c>
      <c r="D118" s="295" t="s">
        <v>31</v>
      </c>
      <c r="E118" s="297" t="n">
        <v>124.98</v>
      </c>
    </row>
    <row r="119" customFormat="false" ht="27" hidden="false" customHeight="false" outlineLevel="0" collapsed="false">
      <c r="A119" s="295" t="n">
        <v>102268</v>
      </c>
      <c r="B119" s="295" t="s">
        <v>6043</v>
      </c>
      <c r="C119" s="296" t="s">
        <v>6044</v>
      </c>
      <c r="D119" s="295" t="s">
        <v>31</v>
      </c>
      <c r="E119" s="297" t="n">
        <v>141.03</v>
      </c>
    </row>
    <row r="120" customFormat="false" ht="27" hidden="false" customHeight="false" outlineLevel="0" collapsed="false">
      <c r="A120" s="295" t="n">
        <v>102269</v>
      </c>
      <c r="B120" s="295" t="s">
        <v>6045</v>
      </c>
      <c r="C120" s="296" t="s">
        <v>6046</v>
      </c>
      <c r="D120" s="295" t="s">
        <v>31</v>
      </c>
      <c r="E120" s="297" t="n">
        <v>173.14</v>
      </c>
    </row>
    <row r="121" customFormat="false" ht="40.5" hidden="false" customHeight="false" outlineLevel="0" collapsed="false">
      <c r="A121" s="295" t="n">
        <v>92833</v>
      </c>
      <c r="B121" s="295" t="s">
        <v>6047</v>
      </c>
      <c r="C121" s="296" t="s">
        <v>6048</v>
      </c>
      <c r="D121" s="295" t="s">
        <v>85</v>
      </c>
      <c r="E121" s="297" t="n">
        <v>145.93</v>
      </c>
    </row>
    <row r="122" customFormat="false" ht="40.5" hidden="false" customHeight="false" outlineLevel="0" collapsed="false">
      <c r="A122" s="295" t="n">
        <v>92834</v>
      </c>
      <c r="B122" s="295" t="s">
        <v>6049</v>
      </c>
      <c r="C122" s="296" t="s">
        <v>6050</v>
      </c>
      <c r="D122" s="295" t="s">
        <v>85</v>
      </c>
      <c r="E122" s="297" t="n">
        <v>8.86</v>
      </c>
    </row>
    <row r="123" customFormat="false" ht="40.5" hidden="false" customHeight="false" outlineLevel="0" collapsed="false">
      <c r="A123" s="295" t="n">
        <v>92835</v>
      </c>
      <c r="B123" s="295" t="s">
        <v>6051</v>
      </c>
      <c r="C123" s="296" t="s">
        <v>6052</v>
      </c>
      <c r="D123" s="295" t="s">
        <v>85</v>
      </c>
      <c r="E123" s="297" t="n">
        <v>154.4</v>
      </c>
    </row>
    <row r="124" customFormat="false" ht="40.5" hidden="false" customHeight="false" outlineLevel="0" collapsed="false">
      <c r="A124" s="295" t="n">
        <v>92836</v>
      </c>
      <c r="B124" s="295" t="s">
        <v>6053</v>
      </c>
      <c r="C124" s="296" t="s">
        <v>6054</v>
      </c>
      <c r="D124" s="295" t="s">
        <v>85</v>
      </c>
      <c r="E124" s="297" t="n">
        <v>11.35</v>
      </c>
    </row>
    <row r="125" customFormat="false" ht="40.5" hidden="false" customHeight="false" outlineLevel="0" collapsed="false">
      <c r="A125" s="295" t="n">
        <v>92837</v>
      </c>
      <c r="B125" s="295" t="s">
        <v>6055</v>
      </c>
      <c r="C125" s="296" t="s">
        <v>6056</v>
      </c>
      <c r="D125" s="295" t="s">
        <v>85</v>
      </c>
      <c r="E125" s="297" t="n">
        <v>266.71</v>
      </c>
    </row>
    <row r="126" customFormat="false" ht="40.5" hidden="false" customHeight="false" outlineLevel="0" collapsed="false">
      <c r="A126" s="295" t="n">
        <v>92838</v>
      </c>
      <c r="B126" s="295" t="s">
        <v>6057</v>
      </c>
      <c r="C126" s="296" t="s">
        <v>6058</v>
      </c>
      <c r="D126" s="295" t="s">
        <v>85</v>
      </c>
      <c r="E126" s="297" t="n">
        <v>13.59</v>
      </c>
    </row>
    <row r="127" customFormat="false" ht="40.5" hidden="false" customHeight="false" outlineLevel="0" collapsed="false">
      <c r="A127" s="295" t="n">
        <v>92839</v>
      </c>
      <c r="B127" s="295" t="s">
        <v>6059</v>
      </c>
      <c r="C127" s="296" t="s">
        <v>6060</v>
      </c>
      <c r="D127" s="295" t="s">
        <v>85</v>
      </c>
      <c r="E127" s="297" t="n">
        <v>325.84</v>
      </c>
    </row>
    <row r="128" customFormat="false" ht="40.5" hidden="false" customHeight="false" outlineLevel="0" collapsed="false">
      <c r="A128" s="295" t="n">
        <v>92840</v>
      </c>
      <c r="B128" s="295" t="s">
        <v>6061</v>
      </c>
      <c r="C128" s="296" t="s">
        <v>6062</v>
      </c>
      <c r="D128" s="295" t="s">
        <v>85</v>
      </c>
      <c r="E128" s="297" t="n">
        <v>16.12</v>
      </c>
    </row>
    <row r="129" customFormat="false" ht="40.5" hidden="false" customHeight="false" outlineLevel="0" collapsed="false">
      <c r="A129" s="295" t="n">
        <v>92841</v>
      </c>
      <c r="B129" s="295" t="s">
        <v>6063</v>
      </c>
      <c r="C129" s="296" t="s">
        <v>6064</v>
      </c>
      <c r="D129" s="295" t="s">
        <v>85</v>
      </c>
      <c r="E129" s="297" t="n">
        <v>424.35</v>
      </c>
    </row>
    <row r="130" customFormat="false" ht="40.5" hidden="false" customHeight="false" outlineLevel="0" collapsed="false">
      <c r="A130" s="295" t="n">
        <v>92842</v>
      </c>
      <c r="B130" s="295" t="s">
        <v>6065</v>
      </c>
      <c r="C130" s="296" t="s">
        <v>6066</v>
      </c>
      <c r="D130" s="295" t="s">
        <v>85</v>
      </c>
      <c r="E130" s="297" t="n">
        <v>18.38</v>
      </c>
    </row>
    <row r="131" customFormat="false" ht="40.5" hidden="false" customHeight="false" outlineLevel="0" collapsed="false">
      <c r="A131" s="295" t="n">
        <v>92843</v>
      </c>
      <c r="B131" s="295" t="s">
        <v>6067</v>
      </c>
      <c r="C131" s="296" t="s">
        <v>6068</v>
      </c>
      <c r="D131" s="295" t="s">
        <v>85</v>
      </c>
      <c r="E131" s="297" t="n">
        <v>442.96</v>
      </c>
    </row>
    <row r="132" customFormat="false" ht="40.5" hidden="false" customHeight="false" outlineLevel="0" collapsed="false">
      <c r="A132" s="295" t="n">
        <v>92844</v>
      </c>
      <c r="B132" s="295" t="s">
        <v>6069</v>
      </c>
      <c r="C132" s="296" t="s">
        <v>6070</v>
      </c>
      <c r="D132" s="295" t="s">
        <v>85</v>
      </c>
      <c r="E132" s="297" t="n">
        <v>20.91</v>
      </c>
    </row>
    <row r="133" customFormat="false" ht="40.5" hidden="false" customHeight="false" outlineLevel="0" collapsed="false">
      <c r="A133" s="295" t="n">
        <v>92845</v>
      </c>
      <c r="B133" s="295" t="s">
        <v>6071</v>
      </c>
      <c r="C133" s="296" t="s">
        <v>6072</v>
      </c>
      <c r="D133" s="295" t="s">
        <v>85</v>
      </c>
      <c r="E133" s="297" t="n">
        <v>648.24</v>
      </c>
    </row>
    <row r="134" customFormat="false" ht="40.5" hidden="false" customHeight="false" outlineLevel="0" collapsed="false">
      <c r="A134" s="295" t="n">
        <v>92846</v>
      </c>
      <c r="B134" s="295" t="s">
        <v>6073</v>
      </c>
      <c r="C134" s="296" t="s">
        <v>6074</v>
      </c>
      <c r="D134" s="295" t="s">
        <v>85</v>
      </c>
      <c r="E134" s="297" t="n">
        <v>23.16</v>
      </c>
    </row>
    <row r="135" customFormat="false" ht="40.5" hidden="false" customHeight="false" outlineLevel="0" collapsed="false">
      <c r="A135" s="295" t="n">
        <v>92847</v>
      </c>
      <c r="B135" s="295" t="s">
        <v>6075</v>
      </c>
      <c r="C135" s="296" t="s">
        <v>6076</v>
      </c>
      <c r="D135" s="295" t="s">
        <v>85</v>
      </c>
      <c r="E135" s="297" t="n">
        <v>671.37</v>
      </c>
    </row>
    <row r="136" customFormat="false" ht="40.5" hidden="false" customHeight="false" outlineLevel="0" collapsed="false">
      <c r="A136" s="295" t="n">
        <v>92848</v>
      </c>
      <c r="B136" s="295" t="s">
        <v>6077</v>
      </c>
      <c r="C136" s="296" t="s">
        <v>6078</v>
      </c>
      <c r="D136" s="295" t="s">
        <v>85</v>
      </c>
      <c r="E136" s="297" t="n">
        <v>25.72</v>
      </c>
    </row>
    <row r="137" customFormat="false" ht="40.5" hidden="false" customHeight="false" outlineLevel="0" collapsed="false">
      <c r="A137" s="295" t="n">
        <v>92849</v>
      </c>
      <c r="B137" s="295" t="s">
        <v>6079</v>
      </c>
      <c r="C137" s="296" t="s">
        <v>6080</v>
      </c>
      <c r="D137" s="295" t="s">
        <v>85</v>
      </c>
      <c r="E137" s="297" t="n">
        <v>153.86</v>
      </c>
    </row>
    <row r="138" customFormat="false" ht="40.5" hidden="false" customHeight="false" outlineLevel="0" collapsed="false">
      <c r="A138" s="295" t="n">
        <v>92850</v>
      </c>
      <c r="B138" s="295" t="s">
        <v>6081</v>
      </c>
      <c r="C138" s="296" t="s">
        <v>6082</v>
      </c>
      <c r="D138" s="295" t="s">
        <v>85</v>
      </c>
      <c r="E138" s="297" t="n">
        <v>16.79</v>
      </c>
    </row>
    <row r="139" customFormat="false" ht="40.5" hidden="false" customHeight="false" outlineLevel="0" collapsed="false">
      <c r="A139" s="295" t="n">
        <v>92851</v>
      </c>
      <c r="B139" s="295" t="s">
        <v>6083</v>
      </c>
      <c r="C139" s="296" t="s">
        <v>6084</v>
      </c>
      <c r="D139" s="295" t="s">
        <v>85</v>
      </c>
      <c r="E139" s="297" t="n">
        <v>164.22</v>
      </c>
    </row>
    <row r="140" customFormat="false" ht="40.5" hidden="false" customHeight="false" outlineLevel="0" collapsed="false">
      <c r="A140" s="295" t="n">
        <v>92852</v>
      </c>
      <c r="B140" s="295" t="s">
        <v>6085</v>
      </c>
      <c r="C140" s="296" t="s">
        <v>6086</v>
      </c>
      <c r="D140" s="295" t="s">
        <v>85</v>
      </c>
      <c r="E140" s="297" t="n">
        <v>21.17</v>
      </c>
    </row>
    <row r="141" customFormat="false" ht="40.5" hidden="false" customHeight="false" outlineLevel="0" collapsed="false">
      <c r="A141" s="295" t="n">
        <v>92853</v>
      </c>
      <c r="B141" s="295" t="s">
        <v>6087</v>
      </c>
      <c r="C141" s="296" t="s">
        <v>6088</v>
      </c>
      <c r="D141" s="295" t="s">
        <v>85</v>
      </c>
      <c r="E141" s="297" t="n">
        <v>278.92</v>
      </c>
    </row>
    <row r="142" customFormat="false" ht="40.5" hidden="false" customHeight="false" outlineLevel="0" collapsed="false">
      <c r="A142" s="295" t="n">
        <v>92854</v>
      </c>
      <c r="B142" s="295" t="s">
        <v>6089</v>
      </c>
      <c r="C142" s="296" t="s">
        <v>6090</v>
      </c>
      <c r="D142" s="295" t="s">
        <v>85</v>
      </c>
      <c r="E142" s="297" t="n">
        <v>25.8</v>
      </c>
    </row>
    <row r="143" customFormat="false" ht="40.5" hidden="false" customHeight="false" outlineLevel="0" collapsed="false">
      <c r="A143" s="295" t="n">
        <v>92855</v>
      </c>
      <c r="B143" s="295" t="s">
        <v>6091</v>
      </c>
      <c r="C143" s="296" t="s">
        <v>6092</v>
      </c>
      <c r="D143" s="295" t="s">
        <v>85</v>
      </c>
      <c r="E143" s="297" t="n">
        <v>340.13</v>
      </c>
    </row>
    <row r="144" customFormat="false" ht="40.5" hidden="false" customHeight="false" outlineLevel="0" collapsed="false">
      <c r="A144" s="295" t="n">
        <v>92856</v>
      </c>
      <c r="B144" s="295" t="s">
        <v>6093</v>
      </c>
      <c r="C144" s="296" t="s">
        <v>6094</v>
      </c>
      <c r="D144" s="295" t="s">
        <v>85</v>
      </c>
      <c r="E144" s="297" t="n">
        <v>30.41</v>
      </c>
    </row>
    <row r="145" customFormat="false" ht="40.5" hidden="false" customHeight="false" outlineLevel="0" collapsed="false">
      <c r="A145" s="295" t="n">
        <v>92857</v>
      </c>
      <c r="B145" s="295" t="s">
        <v>6095</v>
      </c>
      <c r="C145" s="296" t="s">
        <v>6096</v>
      </c>
      <c r="D145" s="295" t="s">
        <v>85</v>
      </c>
      <c r="E145" s="297" t="n">
        <v>440.75</v>
      </c>
    </row>
    <row r="146" customFormat="false" ht="40.5" hidden="false" customHeight="false" outlineLevel="0" collapsed="false">
      <c r="A146" s="295" t="n">
        <v>92858</v>
      </c>
      <c r="B146" s="295" t="s">
        <v>6097</v>
      </c>
      <c r="C146" s="296" t="s">
        <v>6098</v>
      </c>
      <c r="D146" s="295" t="s">
        <v>85</v>
      </c>
      <c r="E146" s="297" t="n">
        <v>34.78</v>
      </c>
    </row>
    <row r="147" customFormat="false" ht="40.5" hidden="false" customHeight="false" outlineLevel="0" collapsed="false">
      <c r="A147" s="295" t="n">
        <v>92859</v>
      </c>
      <c r="B147" s="295" t="s">
        <v>6099</v>
      </c>
      <c r="C147" s="296" t="s">
        <v>6100</v>
      </c>
      <c r="D147" s="295" t="s">
        <v>85</v>
      </c>
      <c r="E147" s="297" t="n">
        <v>461.56</v>
      </c>
    </row>
    <row r="148" customFormat="false" ht="40.5" hidden="false" customHeight="false" outlineLevel="0" collapsed="false">
      <c r="A148" s="295" t="n">
        <v>92860</v>
      </c>
      <c r="B148" s="295" t="s">
        <v>6101</v>
      </c>
      <c r="C148" s="296" t="s">
        <v>6102</v>
      </c>
      <c r="D148" s="295" t="s">
        <v>85</v>
      </c>
      <c r="E148" s="297" t="n">
        <v>39.51</v>
      </c>
    </row>
    <row r="149" customFormat="false" ht="40.5" hidden="false" customHeight="false" outlineLevel="0" collapsed="false">
      <c r="A149" s="295" t="n">
        <v>92861</v>
      </c>
      <c r="B149" s="295" t="s">
        <v>6103</v>
      </c>
      <c r="C149" s="296" t="s">
        <v>6104</v>
      </c>
      <c r="D149" s="295" t="s">
        <v>85</v>
      </c>
      <c r="E149" s="297" t="n">
        <v>669.18</v>
      </c>
    </row>
    <row r="150" customFormat="false" ht="40.5" hidden="false" customHeight="false" outlineLevel="0" collapsed="false">
      <c r="A150" s="295" t="n">
        <v>92862</v>
      </c>
      <c r="B150" s="295" t="s">
        <v>6105</v>
      </c>
      <c r="C150" s="296" t="s">
        <v>6106</v>
      </c>
      <c r="D150" s="295" t="s">
        <v>85</v>
      </c>
      <c r="E150" s="297" t="n">
        <v>44.1</v>
      </c>
    </row>
    <row r="151" customFormat="false" ht="40.5" hidden="false" customHeight="false" outlineLevel="0" collapsed="false">
      <c r="A151" s="295" t="n">
        <v>92863</v>
      </c>
      <c r="B151" s="295" t="s">
        <v>6107</v>
      </c>
      <c r="C151" s="296" t="s">
        <v>6108</v>
      </c>
      <c r="D151" s="295" t="s">
        <v>85</v>
      </c>
      <c r="E151" s="297" t="n">
        <v>694.36</v>
      </c>
    </row>
    <row r="152" customFormat="false" ht="40.5" hidden="false" customHeight="false" outlineLevel="0" collapsed="false">
      <c r="A152" s="295" t="n">
        <v>92864</v>
      </c>
      <c r="B152" s="295" t="s">
        <v>6109</v>
      </c>
      <c r="C152" s="296" t="s">
        <v>6110</v>
      </c>
      <c r="D152" s="295" t="s">
        <v>85</v>
      </c>
      <c r="E152" s="297" t="n">
        <v>48.71</v>
      </c>
    </row>
    <row r="153" customFormat="false" ht="40.5" hidden="false" customHeight="false" outlineLevel="0" collapsed="false">
      <c r="A153" s="295" t="n">
        <v>92210</v>
      </c>
      <c r="B153" s="295" t="s">
        <v>6111</v>
      </c>
      <c r="C153" s="296" t="s">
        <v>6112</v>
      </c>
      <c r="D153" s="295" t="s">
        <v>85</v>
      </c>
      <c r="E153" s="297" t="n">
        <v>128.46</v>
      </c>
    </row>
    <row r="154" customFormat="false" ht="40.5" hidden="false" customHeight="false" outlineLevel="0" collapsed="false">
      <c r="A154" s="295" t="n">
        <v>92211</v>
      </c>
      <c r="B154" s="295" t="s">
        <v>6113</v>
      </c>
      <c r="C154" s="296" t="s">
        <v>6114</v>
      </c>
      <c r="D154" s="295" t="s">
        <v>85</v>
      </c>
      <c r="E154" s="297" t="n">
        <v>154.65</v>
      </c>
    </row>
    <row r="155" customFormat="false" ht="40.5" hidden="false" customHeight="false" outlineLevel="0" collapsed="false">
      <c r="A155" s="295" t="n">
        <v>92212</v>
      </c>
      <c r="B155" s="295" t="s">
        <v>6115</v>
      </c>
      <c r="C155" s="296" t="s">
        <v>6116</v>
      </c>
      <c r="D155" s="295" t="s">
        <v>85</v>
      </c>
      <c r="E155" s="297" t="n">
        <v>223.72</v>
      </c>
    </row>
    <row r="156" customFormat="false" ht="40.5" hidden="false" customHeight="false" outlineLevel="0" collapsed="false">
      <c r="A156" s="295" t="n">
        <v>92213</v>
      </c>
      <c r="B156" s="295" t="s">
        <v>6117</v>
      </c>
      <c r="C156" s="296" t="s">
        <v>6118</v>
      </c>
      <c r="D156" s="295" t="s">
        <v>85</v>
      </c>
      <c r="E156" s="297" t="n">
        <v>289.69</v>
      </c>
    </row>
    <row r="157" customFormat="false" ht="40.5" hidden="false" customHeight="false" outlineLevel="0" collapsed="false">
      <c r="A157" s="295" t="n">
        <v>92214</v>
      </c>
      <c r="B157" s="295" t="s">
        <v>6119</v>
      </c>
      <c r="C157" s="296" t="s">
        <v>6120</v>
      </c>
      <c r="D157" s="295" t="s">
        <v>85</v>
      </c>
      <c r="E157" s="297" t="n">
        <v>348.47</v>
      </c>
    </row>
    <row r="158" customFormat="false" ht="40.5" hidden="false" customHeight="false" outlineLevel="0" collapsed="false">
      <c r="A158" s="295" t="n">
        <v>92215</v>
      </c>
      <c r="B158" s="295" t="s">
        <v>6121</v>
      </c>
      <c r="C158" s="296" t="s">
        <v>6122</v>
      </c>
      <c r="D158" s="295" t="s">
        <v>85</v>
      </c>
      <c r="E158" s="297" t="n">
        <v>400.02</v>
      </c>
    </row>
    <row r="159" customFormat="false" ht="40.5" hidden="false" customHeight="false" outlineLevel="0" collapsed="false">
      <c r="A159" s="295" t="n">
        <v>92216</v>
      </c>
      <c r="B159" s="295" t="s">
        <v>6123</v>
      </c>
      <c r="C159" s="296" t="s">
        <v>6124</v>
      </c>
      <c r="D159" s="295" t="s">
        <v>85</v>
      </c>
      <c r="E159" s="297" t="n">
        <v>422.37</v>
      </c>
    </row>
    <row r="160" customFormat="false" ht="40.5" hidden="false" customHeight="false" outlineLevel="0" collapsed="false">
      <c r="A160" s="295" t="n">
        <v>92219</v>
      </c>
      <c r="B160" s="295" t="s">
        <v>6125</v>
      </c>
      <c r="C160" s="296" t="s">
        <v>6126</v>
      </c>
      <c r="D160" s="295" t="s">
        <v>85</v>
      </c>
      <c r="E160" s="297" t="n">
        <v>138.29</v>
      </c>
    </row>
    <row r="161" customFormat="false" ht="40.5" hidden="false" customHeight="false" outlineLevel="0" collapsed="false">
      <c r="A161" s="295" t="n">
        <v>92220</v>
      </c>
      <c r="B161" s="295" t="s">
        <v>6127</v>
      </c>
      <c r="C161" s="296" t="s">
        <v>6128</v>
      </c>
      <c r="D161" s="295" t="s">
        <v>85</v>
      </c>
      <c r="E161" s="297" t="n">
        <v>166.84</v>
      </c>
    </row>
    <row r="162" customFormat="false" ht="40.5" hidden="false" customHeight="false" outlineLevel="0" collapsed="false">
      <c r="A162" s="295" t="n">
        <v>92221</v>
      </c>
      <c r="B162" s="295" t="s">
        <v>6129</v>
      </c>
      <c r="C162" s="296" t="s">
        <v>6130</v>
      </c>
      <c r="D162" s="295" t="s">
        <v>85</v>
      </c>
      <c r="E162" s="297" t="n">
        <v>238.02</v>
      </c>
    </row>
    <row r="163" customFormat="false" ht="40.5" hidden="false" customHeight="false" outlineLevel="0" collapsed="false">
      <c r="A163" s="295" t="n">
        <v>92222</v>
      </c>
      <c r="B163" s="295" t="s">
        <v>6131</v>
      </c>
      <c r="C163" s="296" t="s">
        <v>6132</v>
      </c>
      <c r="D163" s="295" t="s">
        <v>85</v>
      </c>
      <c r="E163" s="297" t="n">
        <v>306.32</v>
      </c>
    </row>
    <row r="164" customFormat="false" ht="40.5" hidden="false" customHeight="false" outlineLevel="0" collapsed="false">
      <c r="A164" s="295" t="n">
        <v>92223</v>
      </c>
      <c r="B164" s="295" t="s">
        <v>6133</v>
      </c>
      <c r="C164" s="296" t="s">
        <v>6134</v>
      </c>
      <c r="D164" s="295" t="s">
        <v>85</v>
      </c>
      <c r="E164" s="297" t="n">
        <v>367.07</v>
      </c>
    </row>
    <row r="165" customFormat="false" ht="40.5" hidden="false" customHeight="false" outlineLevel="0" collapsed="false">
      <c r="A165" s="295" t="n">
        <v>92224</v>
      </c>
      <c r="B165" s="295" t="s">
        <v>6135</v>
      </c>
      <c r="C165" s="296" t="s">
        <v>6136</v>
      </c>
      <c r="D165" s="295" t="s">
        <v>85</v>
      </c>
      <c r="E165" s="297" t="n">
        <v>420.64</v>
      </c>
    </row>
    <row r="166" customFormat="false" ht="40.5" hidden="false" customHeight="false" outlineLevel="0" collapsed="false">
      <c r="A166" s="295" t="n">
        <v>92226</v>
      </c>
      <c r="B166" s="295" t="s">
        <v>6137</v>
      </c>
      <c r="C166" s="296" t="s">
        <v>6138</v>
      </c>
      <c r="D166" s="295" t="s">
        <v>85</v>
      </c>
      <c r="E166" s="297" t="n">
        <v>445.48</v>
      </c>
    </row>
    <row r="167" customFormat="false" ht="40.5" hidden="false" customHeight="false" outlineLevel="0" collapsed="false">
      <c r="A167" s="295" t="n">
        <v>92808</v>
      </c>
      <c r="B167" s="295" t="s">
        <v>6139</v>
      </c>
      <c r="C167" s="296" t="s">
        <v>6140</v>
      </c>
      <c r="D167" s="295" t="s">
        <v>85</v>
      </c>
      <c r="E167" s="297" t="n">
        <v>39.97</v>
      </c>
    </row>
    <row r="168" customFormat="false" ht="40.5" hidden="false" customHeight="false" outlineLevel="0" collapsed="false">
      <c r="A168" s="295" t="n">
        <v>92809</v>
      </c>
      <c r="B168" s="295" t="s">
        <v>6141</v>
      </c>
      <c r="C168" s="296" t="s">
        <v>6142</v>
      </c>
      <c r="D168" s="295" t="s">
        <v>85</v>
      </c>
      <c r="E168" s="297" t="n">
        <v>51.29</v>
      </c>
    </row>
    <row r="169" customFormat="false" ht="40.5" hidden="false" customHeight="false" outlineLevel="0" collapsed="false">
      <c r="A169" s="295" t="n">
        <v>92810</v>
      </c>
      <c r="B169" s="295" t="s">
        <v>6143</v>
      </c>
      <c r="C169" s="296" t="s">
        <v>6144</v>
      </c>
      <c r="D169" s="295" t="s">
        <v>85</v>
      </c>
      <c r="E169" s="297" t="n">
        <v>62.42</v>
      </c>
    </row>
    <row r="170" customFormat="false" ht="40.5" hidden="false" customHeight="false" outlineLevel="0" collapsed="false">
      <c r="A170" s="295" t="n">
        <v>92811</v>
      </c>
      <c r="B170" s="295" t="s">
        <v>6145</v>
      </c>
      <c r="C170" s="296" t="s">
        <v>6146</v>
      </c>
      <c r="D170" s="295" t="s">
        <v>85</v>
      </c>
      <c r="E170" s="297" t="n">
        <v>74.37</v>
      </c>
    </row>
    <row r="171" customFormat="false" ht="40.5" hidden="false" customHeight="false" outlineLevel="0" collapsed="false">
      <c r="A171" s="295" t="n">
        <v>92812</v>
      </c>
      <c r="B171" s="295" t="s">
        <v>6147</v>
      </c>
      <c r="C171" s="296" t="s">
        <v>6148</v>
      </c>
      <c r="D171" s="295" t="s">
        <v>85</v>
      </c>
      <c r="E171" s="297" t="n">
        <v>86.14</v>
      </c>
    </row>
    <row r="172" customFormat="false" ht="40.5" hidden="false" customHeight="false" outlineLevel="0" collapsed="false">
      <c r="A172" s="295" t="n">
        <v>92813</v>
      </c>
      <c r="B172" s="295" t="s">
        <v>6149</v>
      </c>
      <c r="C172" s="296" t="s">
        <v>6150</v>
      </c>
      <c r="D172" s="295" t="s">
        <v>85</v>
      </c>
      <c r="E172" s="297" t="n">
        <v>99.98</v>
      </c>
    </row>
    <row r="173" customFormat="false" ht="40.5" hidden="false" customHeight="false" outlineLevel="0" collapsed="false">
      <c r="A173" s="295" t="n">
        <v>92814</v>
      </c>
      <c r="B173" s="295" t="s">
        <v>6151</v>
      </c>
      <c r="C173" s="296" t="s">
        <v>6152</v>
      </c>
      <c r="D173" s="295" t="s">
        <v>85</v>
      </c>
      <c r="E173" s="297" t="n">
        <v>114.51</v>
      </c>
    </row>
    <row r="174" customFormat="false" ht="40.5" hidden="false" customHeight="false" outlineLevel="0" collapsed="false">
      <c r="A174" s="295" t="n">
        <v>92815</v>
      </c>
      <c r="B174" s="295" t="s">
        <v>6153</v>
      </c>
      <c r="C174" s="296" t="s">
        <v>6154</v>
      </c>
      <c r="D174" s="295" t="s">
        <v>85</v>
      </c>
      <c r="E174" s="297" t="n">
        <v>131.21</v>
      </c>
    </row>
    <row r="175" customFormat="false" ht="40.5" hidden="false" customHeight="false" outlineLevel="0" collapsed="false">
      <c r="A175" s="295" t="n">
        <v>92816</v>
      </c>
      <c r="B175" s="295" t="s">
        <v>6155</v>
      </c>
      <c r="C175" s="296" t="s">
        <v>6156</v>
      </c>
      <c r="D175" s="295" t="s">
        <v>85</v>
      </c>
      <c r="E175" s="297" t="n">
        <v>599.04</v>
      </c>
    </row>
    <row r="176" customFormat="false" ht="40.5" hidden="false" customHeight="false" outlineLevel="0" collapsed="false">
      <c r="A176" s="295" t="n">
        <v>92817</v>
      </c>
      <c r="B176" s="295" t="s">
        <v>6157</v>
      </c>
      <c r="C176" s="296" t="s">
        <v>6158</v>
      </c>
      <c r="D176" s="295" t="s">
        <v>85</v>
      </c>
      <c r="E176" s="297" t="n">
        <v>164.18</v>
      </c>
    </row>
    <row r="177" customFormat="false" ht="40.5" hidden="false" customHeight="false" outlineLevel="0" collapsed="false">
      <c r="A177" s="295" t="n">
        <v>92818</v>
      </c>
      <c r="B177" s="295" t="s">
        <v>6159</v>
      </c>
      <c r="C177" s="296" t="s">
        <v>6160</v>
      </c>
      <c r="D177" s="295" t="s">
        <v>85</v>
      </c>
      <c r="E177" s="297" t="n">
        <v>851.03</v>
      </c>
    </row>
    <row r="178" customFormat="false" ht="40.5" hidden="false" customHeight="false" outlineLevel="0" collapsed="false">
      <c r="A178" s="295" t="n">
        <v>92819</v>
      </c>
      <c r="B178" s="295" t="s">
        <v>6161</v>
      </c>
      <c r="C178" s="296" t="s">
        <v>6162</v>
      </c>
      <c r="D178" s="295" t="s">
        <v>85</v>
      </c>
      <c r="E178" s="297" t="n">
        <v>221</v>
      </c>
    </row>
    <row r="179" customFormat="false" ht="40.5" hidden="false" customHeight="false" outlineLevel="0" collapsed="false">
      <c r="A179" s="295" t="n">
        <v>92820</v>
      </c>
      <c r="B179" s="295" t="s">
        <v>6163</v>
      </c>
      <c r="C179" s="296" t="s">
        <v>6164</v>
      </c>
      <c r="D179" s="295" t="s">
        <v>85</v>
      </c>
      <c r="E179" s="297" t="n">
        <v>47.67</v>
      </c>
    </row>
    <row r="180" customFormat="false" ht="40.5" hidden="false" customHeight="false" outlineLevel="0" collapsed="false">
      <c r="A180" s="295" t="n">
        <v>92821</v>
      </c>
      <c r="B180" s="295" t="s">
        <v>6165</v>
      </c>
      <c r="C180" s="296" t="s">
        <v>6166</v>
      </c>
      <c r="D180" s="295" t="s">
        <v>85</v>
      </c>
      <c r="E180" s="297" t="n">
        <v>61.12</v>
      </c>
    </row>
    <row r="181" customFormat="false" ht="40.5" hidden="false" customHeight="false" outlineLevel="0" collapsed="false">
      <c r="A181" s="295" t="n">
        <v>92822</v>
      </c>
      <c r="B181" s="295" t="s">
        <v>6167</v>
      </c>
      <c r="C181" s="296" t="s">
        <v>6168</v>
      </c>
      <c r="D181" s="295" t="s">
        <v>85</v>
      </c>
      <c r="E181" s="297" t="n">
        <v>74.61</v>
      </c>
    </row>
    <row r="182" customFormat="false" ht="40.5" hidden="false" customHeight="false" outlineLevel="0" collapsed="false">
      <c r="A182" s="295" t="n">
        <v>92824</v>
      </c>
      <c r="B182" s="295" t="s">
        <v>6169</v>
      </c>
      <c r="C182" s="296" t="s">
        <v>6170</v>
      </c>
      <c r="D182" s="295" t="s">
        <v>85</v>
      </c>
      <c r="E182" s="297" t="n">
        <v>88.67</v>
      </c>
    </row>
    <row r="183" customFormat="false" ht="40.5" hidden="false" customHeight="false" outlineLevel="0" collapsed="false">
      <c r="A183" s="295" t="n">
        <v>92825</v>
      </c>
      <c r="B183" s="295" t="s">
        <v>6171</v>
      </c>
      <c r="C183" s="296" t="s">
        <v>6172</v>
      </c>
      <c r="D183" s="295" t="s">
        <v>85</v>
      </c>
      <c r="E183" s="297" t="n">
        <v>102.77</v>
      </c>
    </row>
    <row r="184" customFormat="false" ht="40.5" hidden="false" customHeight="false" outlineLevel="0" collapsed="false">
      <c r="A184" s="295" t="n">
        <v>92826</v>
      </c>
      <c r="B184" s="295" t="s">
        <v>6173</v>
      </c>
      <c r="C184" s="296" t="s">
        <v>6174</v>
      </c>
      <c r="D184" s="295" t="s">
        <v>85</v>
      </c>
      <c r="E184" s="297" t="n">
        <v>118.58</v>
      </c>
    </row>
    <row r="185" customFormat="false" ht="40.5" hidden="false" customHeight="false" outlineLevel="0" collapsed="false">
      <c r="A185" s="295" t="n">
        <v>92827</v>
      </c>
      <c r="B185" s="295" t="s">
        <v>6175</v>
      </c>
      <c r="C185" s="296" t="s">
        <v>6176</v>
      </c>
      <c r="D185" s="295" t="s">
        <v>85</v>
      </c>
      <c r="E185" s="297" t="n">
        <v>135.13</v>
      </c>
    </row>
    <row r="186" customFormat="false" ht="40.5" hidden="false" customHeight="false" outlineLevel="0" collapsed="false">
      <c r="A186" s="295" t="n">
        <v>92828</v>
      </c>
      <c r="B186" s="295" t="s">
        <v>6177</v>
      </c>
      <c r="C186" s="296" t="s">
        <v>6178</v>
      </c>
      <c r="D186" s="295" t="s">
        <v>85</v>
      </c>
      <c r="E186" s="297" t="n">
        <v>154.32</v>
      </c>
    </row>
    <row r="187" customFormat="false" ht="40.5" hidden="false" customHeight="false" outlineLevel="0" collapsed="false">
      <c r="A187" s="295" t="n">
        <v>92829</v>
      </c>
      <c r="B187" s="295" t="s">
        <v>6179</v>
      </c>
      <c r="C187" s="296" t="s">
        <v>6180</v>
      </c>
      <c r="D187" s="295" t="s">
        <v>85</v>
      </c>
      <c r="E187" s="297" t="n">
        <v>626.29</v>
      </c>
    </row>
    <row r="188" customFormat="false" ht="40.5" hidden="false" customHeight="false" outlineLevel="0" collapsed="false">
      <c r="A188" s="295" t="n">
        <v>92830</v>
      </c>
      <c r="B188" s="295" t="s">
        <v>6181</v>
      </c>
      <c r="C188" s="296" t="s">
        <v>6182</v>
      </c>
      <c r="D188" s="295" t="s">
        <v>85</v>
      </c>
      <c r="E188" s="297" t="n">
        <v>191.43</v>
      </c>
    </row>
    <row r="189" customFormat="false" ht="40.5" hidden="false" customHeight="false" outlineLevel="0" collapsed="false">
      <c r="A189" s="295" t="n">
        <v>92831</v>
      </c>
      <c r="B189" s="295" t="s">
        <v>6183</v>
      </c>
      <c r="C189" s="296" t="s">
        <v>6184</v>
      </c>
      <c r="D189" s="295" t="s">
        <v>85</v>
      </c>
      <c r="E189" s="297" t="n">
        <v>884.51</v>
      </c>
    </row>
    <row r="190" customFormat="false" ht="40.5" hidden="false" customHeight="false" outlineLevel="0" collapsed="false">
      <c r="A190" s="295" t="n">
        <v>92832</v>
      </c>
      <c r="B190" s="295" t="s">
        <v>6185</v>
      </c>
      <c r="C190" s="296" t="s">
        <v>6186</v>
      </c>
      <c r="D190" s="295" t="s">
        <v>85</v>
      </c>
      <c r="E190" s="297" t="n">
        <v>254.48</v>
      </c>
    </row>
    <row r="191" customFormat="false" ht="40.5" hidden="false" customHeight="false" outlineLevel="0" collapsed="false">
      <c r="A191" s="295" t="n">
        <v>95565</v>
      </c>
      <c r="B191" s="295" t="s">
        <v>6187</v>
      </c>
      <c r="C191" s="296" t="s">
        <v>6188</v>
      </c>
      <c r="D191" s="295" t="s">
        <v>85</v>
      </c>
      <c r="E191" s="297" t="n">
        <v>108.36</v>
      </c>
    </row>
    <row r="192" customFormat="false" ht="40.5" hidden="false" customHeight="false" outlineLevel="0" collapsed="false">
      <c r="A192" s="295" t="n">
        <v>95566</v>
      </c>
      <c r="B192" s="295" t="s">
        <v>6189</v>
      </c>
      <c r="C192" s="296" t="s">
        <v>6190</v>
      </c>
      <c r="D192" s="295" t="s">
        <v>85</v>
      </c>
      <c r="E192" s="297" t="n">
        <v>116.06</v>
      </c>
    </row>
    <row r="193" customFormat="false" ht="40.5" hidden="false" customHeight="false" outlineLevel="0" collapsed="false">
      <c r="A193" s="295" t="n">
        <v>95567</v>
      </c>
      <c r="B193" s="295" t="s">
        <v>6191</v>
      </c>
      <c r="C193" s="296" t="s">
        <v>6192</v>
      </c>
      <c r="D193" s="295" t="s">
        <v>85</v>
      </c>
      <c r="E193" s="297" t="n">
        <v>99.19</v>
      </c>
    </row>
    <row r="194" customFormat="false" ht="40.5" hidden="false" customHeight="false" outlineLevel="0" collapsed="false">
      <c r="A194" s="295" t="n">
        <v>95568</v>
      </c>
      <c r="B194" s="295" t="s">
        <v>6193</v>
      </c>
      <c r="C194" s="296" t="s">
        <v>6194</v>
      </c>
      <c r="D194" s="295" t="s">
        <v>85</v>
      </c>
      <c r="E194" s="297" t="n">
        <v>121.27</v>
      </c>
    </row>
    <row r="195" customFormat="false" ht="40.5" hidden="false" customHeight="false" outlineLevel="0" collapsed="false">
      <c r="A195" s="295" t="n">
        <v>95569</v>
      </c>
      <c r="B195" s="295" t="s">
        <v>6195</v>
      </c>
      <c r="C195" s="296" t="s">
        <v>6196</v>
      </c>
      <c r="D195" s="295" t="s">
        <v>85</v>
      </c>
      <c r="E195" s="297" t="n">
        <v>166.58</v>
      </c>
    </row>
    <row r="196" customFormat="false" ht="40.5" hidden="false" customHeight="false" outlineLevel="0" collapsed="false">
      <c r="A196" s="295" t="n">
        <v>95570</v>
      </c>
      <c r="B196" s="295" t="s">
        <v>6197</v>
      </c>
      <c r="C196" s="296" t="s">
        <v>6198</v>
      </c>
      <c r="D196" s="295" t="s">
        <v>85</v>
      </c>
      <c r="E196" s="297" t="n">
        <v>106.89</v>
      </c>
    </row>
    <row r="197" customFormat="false" ht="40.5" hidden="false" customHeight="false" outlineLevel="0" collapsed="false">
      <c r="A197" s="295" t="n">
        <v>95571</v>
      </c>
      <c r="B197" s="295" t="s">
        <v>6199</v>
      </c>
      <c r="C197" s="296" t="s">
        <v>6200</v>
      </c>
      <c r="D197" s="295" t="s">
        <v>85</v>
      </c>
      <c r="E197" s="297" t="n">
        <v>131.1</v>
      </c>
    </row>
    <row r="198" customFormat="false" ht="40.5" hidden="false" customHeight="false" outlineLevel="0" collapsed="false">
      <c r="A198" s="295" t="n">
        <v>95572</v>
      </c>
      <c r="B198" s="295" t="s">
        <v>6201</v>
      </c>
      <c r="C198" s="296" t="s">
        <v>6202</v>
      </c>
      <c r="D198" s="295" t="s">
        <v>85</v>
      </c>
      <c r="E198" s="297" t="n">
        <v>178.77</v>
      </c>
    </row>
    <row r="199" customFormat="false" ht="40.5" hidden="false" customHeight="false" outlineLevel="0" collapsed="false">
      <c r="A199" s="295" t="n">
        <v>97127</v>
      </c>
      <c r="B199" s="295" t="s">
        <v>6203</v>
      </c>
      <c r="C199" s="296" t="s">
        <v>6204</v>
      </c>
      <c r="D199" s="295" t="s">
        <v>85</v>
      </c>
      <c r="E199" s="297" t="n">
        <v>4.84</v>
      </c>
    </row>
    <row r="200" customFormat="false" ht="40.5" hidden="false" customHeight="false" outlineLevel="0" collapsed="false">
      <c r="A200" s="295" t="n">
        <v>97128</v>
      </c>
      <c r="B200" s="295" t="s">
        <v>6205</v>
      </c>
      <c r="C200" s="296" t="s">
        <v>6206</v>
      </c>
      <c r="D200" s="295" t="s">
        <v>85</v>
      </c>
      <c r="E200" s="297" t="n">
        <v>9.91</v>
      </c>
    </row>
    <row r="201" customFormat="false" ht="40.5" hidden="false" customHeight="false" outlineLevel="0" collapsed="false">
      <c r="A201" s="295" t="n">
        <v>97129</v>
      </c>
      <c r="B201" s="295" t="s">
        <v>6207</v>
      </c>
      <c r="C201" s="296" t="s">
        <v>6208</v>
      </c>
      <c r="D201" s="295" t="s">
        <v>85</v>
      </c>
      <c r="E201" s="297" t="n">
        <v>12.2</v>
      </c>
    </row>
    <row r="202" customFormat="false" ht="40.5" hidden="false" customHeight="false" outlineLevel="0" collapsed="false">
      <c r="A202" s="295" t="n">
        <v>97130</v>
      </c>
      <c r="B202" s="295" t="s">
        <v>6209</v>
      </c>
      <c r="C202" s="296" t="s">
        <v>6210</v>
      </c>
      <c r="D202" s="295" t="s">
        <v>85</v>
      </c>
      <c r="E202" s="297" t="n">
        <v>14.47</v>
      </c>
    </row>
    <row r="203" customFormat="false" ht="40.5" hidden="false" customHeight="false" outlineLevel="0" collapsed="false">
      <c r="A203" s="295" t="n">
        <v>97131</v>
      </c>
      <c r="B203" s="295" t="s">
        <v>6211</v>
      </c>
      <c r="C203" s="296" t="s">
        <v>6212</v>
      </c>
      <c r="D203" s="295" t="s">
        <v>85</v>
      </c>
      <c r="E203" s="297" t="n">
        <v>16.75</v>
      </c>
    </row>
    <row r="204" customFormat="false" ht="40.5" hidden="false" customHeight="false" outlineLevel="0" collapsed="false">
      <c r="A204" s="295" t="n">
        <v>97132</v>
      </c>
      <c r="B204" s="295" t="s">
        <v>6213</v>
      </c>
      <c r="C204" s="296" t="s">
        <v>6214</v>
      </c>
      <c r="D204" s="295" t="s">
        <v>85</v>
      </c>
      <c r="E204" s="297" t="n">
        <v>19.02</v>
      </c>
    </row>
    <row r="205" customFormat="false" ht="40.5" hidden="false" customHeight="false" outlineLevel="0" collapsed="false">
      <c r="A205" s="295" t="n">
        <v>97133</v>
      </c>
      <c r="B205" s="295" t="s">
        <v>6215</v>
      </c>
      <c r="C205" s="296" t="s">
        <v>6216</v>
      </c>
      <c r="D205" s="295" t="s">
        <v>85</v>
      </c>
      <c r="E205" s="297" t="n">
        <v>23.58</v>
      </c>
    </row>
    <row r="206" customFormat="false" ht="40.5" hidden="false" customHeight="false" outlineLevel="0" collapsed="false">
      <c r="A206" s="295" t="n">
        <v>97134</v>
      </c>
      <c r="B206" s="295" t="s">
        <v>6217</v>
      </c>
      <c r="C206" s="296" t="s">
        <v>6218</v>
      </c>
      <c r="D206" s="295" t="s">
        <v>85</v>
      </c>
      <c r="E206" s="297" t="n">
        <v>2.17</v>
      </c>
    </row>
    <row r="207" customFormat="false" ht="40.5" hidden="false" customHeight="false" outlineLevel="0" collapsed="false">
      <c r="A207" s="295" t="n">
        <v>97135</v>
      </c>
      <c r="B207" s="295" t="s">
        <v>6219</v>
      </c>
      <c r="C207" s="296" t="s">
        <v>6220</v>
      </c>
      <c r="D207" s="295" t="s">
        <v>85</v>
      </c>
      <c r="E207" s="297" t="n">
        <v>5.03</v>
      </c>
    </row>
    <row r="208" customFormat="false" ht="40.5" hidden="false" customHeight="false" outlineLevel="0" collapsed="false">
      <c r="A208" s="295" t="n">
        <v>97136</v>
      </c>
      <c r="B208" s="295" t="s">
        <v>6221</v>
      </c>
      <c r="C208" s="296" t="s">
        <v>6222</v>
      </c>
      <c r="D208" s="295" t="s">
        <v>85</v>
      </c>
      <c r="E208" s="297" t="n">
        <v>6.2</v>
      </c>
    </row>
    <row r="209" customFormat="false" ht="40.5" hidden="false" customHeight="false" outlineLevel="0" collapsed="false">
      <c r="A209" s="295" t="n">
        <v>97137</v>
      </c>
      <c r="B209" s="295" t="s">
        <v>6223</v>
      </c>
      <c r="C209" s="296" t="s">
        <v>6224</v>
      </c>
      <c r="D209" s="295" t="s">
        <v>85</v>
      </c>
      <c r="E209" s="297" t="n">
        <v>7.37</v>
      </c>
    </row>
    <row r="210" customFormat="false" ht="40.5" hidden="false" customHeight="false" outlineLevel="0" collapsed="false">
      <c r="A210" s="295" t="n">
        <v>97138</v>
      </c>
      <c r="B210" s="295" t="s">
        <v>6225</v>
      </c>
      <c r="C210" s="296" t="s">
        <v>6226</v>
      </c>
      <c r="D210" s="295" t="s">
        <v>85</v>
      </c>
      <c r="E210" s="297" t="n">
        <v>8.52</v>
      </c>
    </row>
    <row r="211" customFormat="false" ht="40.5" hidden="false" customHeight="false" outlineLevel="0" collapsed="false">
      <c r="A211" s="295" t="n">
        <v>97139</v>
      </c>
      <c r="B211" s="295" t="s">
        <v>6227</v>
      </c>
      <c r="C211" s="296" t="s">
        <v>6228</v>
      </c>
      <c r="D211" s="295" t="s">
        <v>85</v>
      </c>
      <c r="E211" s="297" t="n">
        <v>9.68</v>
      </c>
    </row>
    <row r="212" customFormat="false" ht="40.5" hidden="false" customHeight="false" outlineLevel="0" collapsed="false">
      <c r="A212" s="295" t="n">
        <v>97140</v>
      </c>
      <c r="B212" s="295" t="s">
        <v>6229</v>
      </c>
      <c r="C212" s="296" t="s">
        <v>6230</v>
      </c>
      <c r="D212" s="295" t="s">
        <v>85</v>
      </c>
      <c r="E212" s="297" t="n">
        <v>12.01</v>
      </c>
    </row>
    <row r="213" customFormat="false" ht="27" hidden="false" customHeight="false" outlineLevel="0" collapsed="false">
      <c r="A213" s="295" t="n">
        <v>103089</v>
      </c>
      <c r="B213" s="295" t="s">
        <v>6231</v>
      </c>
      <c r="C213" s="296" t="s">
        <v>6232</v>
      </c>
      <c r="D213" s="295" t="s">
        <v>85</v>
      </c>
      <c r="E213" s="297" t="n">
        <v>10.69</v>
      </c>
    </row>
    <row r="214" customFormat="false" ht="27" hidden="false" customHeight="false" outlineLevel="0" collapsed="false">
      <c r="A214" s="295" t="n">
        <v>103090</v>
      </c>
      <c r="B214" s="295" t="s">
        <v>6233</v>
      </c>
      <c r="C214" s="296" t="s">
        <v>6234</v>
      </c>
      <c r="D214" s="295" t="s">
        <v>85</v>
      </c>
      <c r="E214" s="297" t="n">
        <v>12.74</v>
      </c>
    </row>
    <row r="215" customFormat="false" ht="27" hidden="false" customHeight="false" outlineLevel="0" collapsed="false">
      <c r="A215" s="295" t="n">
        <v>103091</v>
      </c>
      <c r="B215" s="295" t="s">
        <v>6235</v>
      </c>
      <c r="C215" s="296" t="s">
        <v>6236</v>
      </c>
      <c r="D215" s="295" t="s">
        <v>85</v>
      </c>
      <c r="E215" s="297" t="n">
        <v>17.87</v>
      </c>
    </row>
    <row r="216" customFormat="false" ht="27" hidden="false" customHeight="false" outlineLevel="0" collapsed="false">
      <c r="A216" s="295" t="n">
        <v>103092</v>
      </c>
      <c r="B216" s="295" t="s">
        <v>6237</v>
      </c>
      <c r="C216" s="296" t="s">
        <v>6238</v>
      </c>
      <c r="D216" s="295" t="s">
        <v>85</v>
      </c>
      <c r="E216" s="297" t="n">
        <v>23.02</v>
      </c>
    </row>
    <row r="217" customFormat="false" ht="27" hidden="false" customHeight="false" outlineLevel="0" collapsed="false">
      <c r="A217" s="295" t="n">
        <v>103093</v>
      </c>
      <c r="B217" s="295" t="s">
        <v>6239</v>
      </c>
      <c r="C217" s="296" t="s">
        <v>6240</v>
      </c>
      <c r="D217" s="295" t="s">
        <v>85</v>
      </c>
      <c r="E217" s="297" t="n">
        <v>35.18</v>
      </c>
    </row>
    <row r="218" customFormat="false" ht="27" hidden="false" customHeight="false" outlineLevel="0" collapsed="false">
      <c r="A218" s="295" t="n">
        <v>103094</v>
      </c>
      <c r="B218" s="295" t="s">
        <v>6241</v>
      </c>
      <c r="C218" s="296" t="s">
        <v>6242</v>
      </c>
      <c r="D218" s="295" t="s">
        <v>85</v>
      </c>
      <c r="E218" s="297" t="n">
        <v>40.34</v>
      </c>
    </row>
    <row r="219" customFormat="false" ht="27" hidden="false" customHeight="false" outlineLevel="0" collapsed="false">
      <c r="A219" s="295" t="n">
        <v>103095</v>
      </c>
      <c r="B219" s="295" t="s">
        <v>6243</v>
      </c>
      <c r="C219" s="296" t="s">
        <v>6244</v>
      </c>
      <c r="D219" s="295" t="s">
        <v>85</v>
      </c>
      <c r="E219" s="297" t="n">
        <v>52.47</v>
      </c>
    </row>
    <row r="220" customFormat="false" ht="27" hidden="false" customHeight="false" outlineLevel="0" collapsed="false">
      <c r="A220" s="295" t="n">
        <v>103096</v>
      </c>
      <c r="B220" s="295" t="s">
        <v>6245</v>
      </c>
      <c r="C220" s="296" t="s">
        <v>6246</v>
      </c>
      <c r="D220" s="295" t="s">
        <v>85</v>
      </c>
      <c r="E220" s="297" t="n">
        <v>57.63</v>
      </c>
    </row>
    <row r="221" customFormat="false" ht="27" hidden="false" customHeight="false" outlineLevel="0" collapsed="false">
      <c r="A221" s="295" t="n">
        <v>103097</v>
      </c>
      <c r="B221" s="295" t="s">
        <v>6247</v>
      </c>
      <c r="C221" s="296" t="s">
        <v>6248</v>
      </c>
      <c r="D221" s="295" t="s">
        <v>85</v>
      </c>
      <c r="E221" s="297" t="n">
        <v>69.78</v>
      </c>
    </row>
    <row r="222" customFormat="false" ht="27" hidden="false" customHeight="false" outlineLevel="0" collapsed="false">
      <c r="A222" s="295" t="n">
        <v>103098</v>
      </c>
      <c r="B222" s="295" t="s">
        <v>6249</v>
      </c>
      <c r="C222" s="296" t="s">
        <v>6250</v>
      </c>
      <c r="D222" s="295" t="s">
        <v>85</v>
      </c>
      <c r="E222" s="297" t="n">
        <v>74.93</v>
      </c>
    </row>
    <row r="223" customFormat="false" ht="27" hidden="false" customHeight="false" outlineLevel="0" collapsed="false">
      <c r="A223" s="295" t="n">
        <v>103099</v>
      </c>
      <c r="B223" s="295" t="s">
        <v>6251</v>
      </c>
      <c r="C223" s="296" t="s">
        <v>6252</v>
      </c>
      <c r="D223" s="295" t="s">
        <v>85</v>
      </c>
      <c r="E223" s="297" t="n">
        <v>85.22</v>
      </c>
    </row>
    <row r="224" customFormat="false" ht="27" hidden="false" customHeight="false" outlineLevel="0" collapsed="false">
      <c r="A224" s="295" t="n">
        <v>103100</v>
      </c>
      <c r="B224" s="295" t="s">
        <v>6253</v>
      </c>
      <c r="C224" s="296" t="s">
        <v>6254</v>
      </c>
      <c r="D224" s="295" t="s">
        <v>85</v>
      </c>
      <c r="E224" s="297" t="n">
        <v>90.88</v>
      </c>
    </row>
    <row r="225" customFormat="false" ht="27" hidden="false" customHeight="false" outlineLevel="0" collapsed="false">
      <c r="A225" s="295" t="n">
        <v>103101</v>
      </c>
      <c r="B225" s="295" t="s">
        <v>6255</v>
      </c>
      <c r="C225" s="296" t="s">
        <v>6256</v>
      </c>
      <c r="D225" s="295" t="s">
        <v>85</v>
      </c>
      <c r="E225" s="297" t="n">
        <v>100.07</v>
      </c>
    </row>
    <row r="226" customFormat="false" ht="27" hidden="false" customHeight="false" outlineLevel="0" collapsed="false">
      <c r="A226" s="295" t="n">
        <v>103102</v>
      </c>
      <c r="B226" s="295" t="s">
        <v>6257</v>
      </c>
      <c r="C226" s="296" t="s">
        <v>6258</v>
      </c>
      <c r="D226" s="295" t="s">
        <v>85</v>
      </c>
      <c r="E226" s="297" t="n">
        <v>115.24</v>
      </c>
    </row>
    <row r="227" customFormat="false" ht="27" hidden="false" customHeight="false" outlineLevel="0" collapsed="false">
      <c r="A227" s="295" t="n">
        <v>103103</v>
      </c>
      <c r="B227" s="295" t="s">
        <v>6259</v>
      </c>
      <c r="C227" s="296" t="s">
        <v>6260</v>
      </c>
      <c r="D227" s="295" t="s">
        <v>85</v>
      </c>
      <c r="E227" s="297" t="n">
        <v>124.43</v>
      </c>
    </row>
    <row r="228" customFormat="false" ht="27" hidden="false" customHeight="false" outlineLevel="0" collapsed="false">
      <c r="A228" s="295" t="n">
        <v>103104</v>
      </c>
      <c r="B228" s="295" t="s">
        <v>6261</v>
      </c>
      <c r="C228" s="296" t="s">
        <v>6262</v>
      </c>
      <c r="D228" s="295" t="s">
        <v>85</v>
      </c>
      <c r="E228" s="297" t="n">
        <v>148.79</v>
      </c>
    </row>
    <row r="229" customFormat="false" ht="27" hidden="false" customHeight="false" outlineLevel="0" collapsed="false">
      <c r="A229" s="295" t="n">
        <v>103105</v>
      </c>
      <c r="B229" s="295" t="s">
        <v>6263</v>
      </c>
      <c r="C229" s="296" t="s">
        <v>6264</v>
      </c>
      <c r="D229" s="295" t="s">
        <v>31</v>
      </c>
      <c r="E229" s="297" t="n">
        <v>45.8</v>
      </c>
    </row>
    <row r="230" customFormat="false" ht="27" hidden="false" customHeight="false" outlineLevel="0" collapsed="false">
      <c r="A230" s="295" t="n">
        <v>103106</v>
      </c>
      <c r="B230" s="295" t="s">
        <v>6265</v>
      </c>
      <c r="C230" s="296" t="s">
        <v>6266</v>
      </c>
      <c r="D230" s="295" t="s">
        <v>31</v>
      </c>
      <c r="E230" s="297" t="n">
        <v>54.46</v>
      </c>
    </row>
    <row r="231" customFormat="false" ht="27" hidden="false" customHeight="false" outlineLevel="0" collapsed="false">
      <c r="A231" s="295" t="n">
        <v>103107</v>
      </c>
      <c r="B231" s="295" t="s">
        <v>6267</v>
      </c>
      <c r="C231" s="296" t="s">
        <v>6268</v>
      </c>
      <c r="D231" s="295" t="s">
        <v>31</v>
      </c>
      <c r="E231" s="297" t="n">
        <v>76.12</v>
      </c>
    </row>
    <row r="232" customFormat="false" ht="27" hidden="false" customHeight="false" outlineLevel="0" collapsed="false">
      <c r="A232" s="295" t="n">
        <v>103108</v>
      </c>
      <c r="B232" s="295" t="s">
        <v>6269</v>
      </c>
      <c r="C232" s="296" t="s">
        <v>6270</v>
      </c>
      <c r="D232" s="295" t="s">
        <v>31</v>
      </c>
      <c r="E232" s="297" t="n">
        <v>97.78</v>
      </c>
    </row>
    <row r="233" customFormat="false" ht="27" hidden="false" customHeight="false" outlineLevel="0" collapsed="false">
      <c r="A233" s="295" t="n">
        <v>103109</v>
      </c>
      <c r="B233" s="295" t="s">
        <v>6271</v>
      </c>
      <c r="C233" s="296" t="s">
        <v>6272</v>
      </c>
      <c r="D233" s="295" t="s">
        <v>31</v>
      </c>
      <c r="E233" s="297" t="n">
        <v>160.13</v>
      </c>
    </row>
    <row r="234" customFormat="false" ht="27" hidden="false" customHeight="false" outlineLevel="0" collapsed="false">
      <c r="A234" s="295" t="n">
        <v>103110</v>
      </c>
      <c r="B234" s="295" t="s">
        <v>6273</v>
      </c>
      <c r="C234" s="296" t="s">
        <v>6274</v>
      </c>
      <c r="D234" s="295" t="s">
        <v>31</v>
      </c>
      <c r="E234" s="297" t="n">
        <v>181.8</v>
      </c>
    </row>
    <row r="235" customFormat="false" ht="27" hidden="false" customHeight="false" outlineLevel="0" collapsed="false">
      <c r="A235" s="295" t="n">
        <v>103111</v>
      </c>
      <c r="B235" s="295" t="s">
        <v>6275</v>
      </c>
      <c r="C235" s="296" t="s">
        <v>6276</v>
      </c>
      <c r="D235" s="295" t="s">
        <v>31</v>
      </c>
      <c r="E235" s="297" t="n">
        <v>244.16</v>
      </c>
    </row>
    <row r="236" customFormat="false" ht="27" hidden="false" customHeight="false" outlineLevel="0" collapsed="false">
      <c r="A236" s="295" t="n">
        <v>103112</v>
      </c>
      <c r="B236" s="295" t="s">
        <v>6277</v>
      </c>
      <c r="C236" s="296" t="s">
        <v>6278</v>
      </c>
      <c r="D236" s="295" t="s">
        <v>31</v>
      </c>
      <c r="E236" s="297" t="n">
        <v>265.81</v>
      </c>
    </row>
    <row r="237" customFormat="false" ht="27" hidden="false" customHeight="false" outlineLevel="0" collapsed="false">
      <c r="A237" s="295" t="n">
        <v>103113</v>
      </c>
      <c r="B237" s="295" t="s">
        <v>6279</v>
      </c>
      <c r="C237" s="296" t="s">
        <v>6280</v>
      </c>
      <c r="D237" s="295" t="s">
        <v>31</v>
      </c>
      <c r="E237" s="297" t="n">
        <v>328.17</v>
      </c>
    </row>
    <row r="238" customFormat="false" ht="27" hidden="false" customHeight="false" outlineLevel="0" collapsed="false">
      <c r="A238" s="295" t="n">
        <v>103114</v>
      </c>
      <c r="B238" s="295" t="s">
        <v>6281</v>
      </c>
      <c r="C238" s="296" t="s">
        <v>6282</v>
      </c>
      <c r="D238" s="295" t="s">
        <v>31</v>
      </c>
      <c r="E238" s="297" t="n">
        <v>349.81</v>
      </c>
    </row>
    <row r="239" customFormat="false" ht="27" hidden="false" customHeight="false" outlineLevel="0" collapsed="false">
      <c r="A239" s="295" t="n">
        <v>103115</v>
      </c>
      <c r="B239" s="295" t="s">
        <v>6283</v>
      </c>
      <c r="C239" s="296" t="s">
        <v>6284</v>
      </c>
      <c r="D239" s="295" t="s">
        <v>31</v>
      </c>
      <c r="E239" s="297" t="n">
        <v>393.14</v>
      </c>
    </row>
    <row r="240" customFormat="false" ht="27" hidden="false" customHeight="false" outlineLevel="0" collapsed="false">
      <c r="A240" s="295" t="n">
        <v>103116</v>
      </c>
      <c r="B240" s="295" t="s">
        <v>6285</v>
      </c>
      <c r="C240" s="296" t="s">
        <v>6286</v>
      </c>
      <c r="D240" s="295" t="s">
        <v>31</v>
      </c>
      <c r="E240" s="297" t="n">
        <v>477.16</v>
      </c>
    </row>
    <row r="241" customFormat="false" ht="27" hidden="false" customHeight="false" outlineLevel="0" collapsed="false">
      <c r="A241" s="295" t="n">
        <v>103117</v>
      </c>
      <c r="B241" s="295" t="s">
        <v>6287</v>
      </c>
      <c r="C241" s="296" t="s">
        <v>6288</v>
      </c>
      <c r="D241" s="295" t="s">
        <v>31</v>
      </c>
      <c r="E241" s="297" t="n">
        <v>520.47</v>
      </c>
    </row>
    <row r="242" customFormat="false" ht="27" hidden="false" customHeight="false" outlineLevel="0" collapsed="false">
      <c r="A242" s="295" t="n">
        <v>103118</v>
      </c>
      <c r="B242" s="295" t="s">
        <v>6289</v>
      </c>
      <c r="C242" s="296" t="s">
        <v>6290</v>
      </c>
      <c r="D242" s="295" t="s">
        <v>31</v>
      </c>
      <c r="E242" s="297" t="n">
        <v>604.48</v>
      </c>
    </row>
    <row r="243" customFormat="false" ht="27" hidden="false" customHeight="false" outlineLevel="0" collapsed="false">
      <c r="A243" s="295" t="n">
        <v>103119</v>
      </c>
      <c r="B243" s="295" t="s">
        <v>6291</v>
      </c>
      <c r="C243" s="296" t="s">
        <v>6292</v>
      </c>
      <c r="D243" s="295" t="s">
        <v>31</v>
      </c>
      <c r="E243" s="297" t="n">
        <v>647.81</v>
      </c>
    </row>
    <row r="244" customFormat="false" ht="27" hidden="false" customHeight="false" outlineLevel="0" collapsed="false">
      <c r="A244" s="295" t="n">
        <v>103120</v>
      </c>
      <c r="B244" s="295" t="s">
        <v>6293</v>
      </c>
      <c r="C244" s="296" t="s">
        <v>6294</v>
      </c>
      <c r="D244" s="295" t="s">
        <v>31</v>
      </c>
      <c r="E244" s="297" t="n">
        <v>775.14</v>
      </c>
    </row>
    <row r="245" customFormat="false" ht="27" hidden="false" customHeight="false" outlineLevel="0" collapsed="false">
      <c r="A245" s="295" t="n">
        <v>103121</v>
      </c>
      <c r="B245" s="295" t="s">
        <v>6295</v>
      </c>
      <c r="C245" s="296" t="s">
        <v>6296</v>
      </c>
      <c r="D245" s="295" t="s">
        <v>31</v>
      </c>
      <c r="E245" s="297" t="n">
        <v>59.83</v>
      </c>
    </row>
    <row r="246" customFormat="false" ht="27" hidden="false" customHeight="false" outlineLevel="0" collapsed="false">
      <c r="A246" s="295" t="n">
        <v>103122</v>
      </c>
      <c r="B246" s="295" t="s">
        <v>6297</v>
      </c>
      <c r="C246" s="296" t="s">
        <v>6298</v>
      </c>
      <c r="D246" s="295" t="s">
        <v>31</v>
      </c>
      <c r="E246" s="297" t="n">
        <v>72.82</v>
      </c>
    </row>
    <row r="247" customFormat="false" ht="27" hidden="false" customHeight="false" outlineLevel="0" collapsed="false">
      <c r="A247" s="295" t="n">
        <v>103123</v>
      </c>
      <c r="B247" s="295" t="s">
        <v>6299</v>
      </c>
      <c r="C247" s="296" t="s">
        <v>6300</v>
      </c>
      <c r="D247" s="295" t="s">
        <v>31</v>
      </c>
      <c r="E247" s="297" t="n">
        <v>105.32</v>
      </c>
    </row>
    <row r="248" customFormat="false" ht="27" hidden="false" customHeight="false" outlineLevel="0" collapsed="false">
      <c r="A248" s="295" t="n">
        <v>103124</v>
      </c>
      <c r="B248" s="295" t="s">
        <v>6301</v>
      </c>
      <c r="C248" s="296" t="s">
        <v>6302</v>
      </c>
      <c r="D248" s="295" t="s">
        <v>31</v>
      </c>
      <c r="E248" s="297" t="n">
        <v>137.79</v>
      </c>
    </row>
    <row r="249" customFormat="false" ht="27" hidden="false" customHeight="false" outlineLevel="0" collapsed="false">
      <c r="A249" s="295" t="n">
        <v>103125</v>
      </c>
      <c r="B249" s="295" t="s">
        <v>6303</v>
      </c>
      <c r="C249" s="296" t="s">
        <v>6304</v>
      </c>
      <c r="D249" s="295" t="s">
        <v>31</v>
      </c>
      <c r="E249" s="297" t="n">
        <v>231.34</v>
      </c>
    </row>
    <row r="250" customFormat="false" ht="27" hidden="false" customHeight="false" outlineLevel="0" collapsed="false">
      <c r="A250" s="295" t="n">
        <v>103126</v>
      </c>
      <c r="B250" s="295" t="s">
        <v>6305</v>
      </c>
      <c r="C250" s="296" t="s">
        <v>6306</v>
      </c>
      <c r="D250" s="295" t="s">
        <v>31</v>
      </c>
      <c r="E250" s="297" t="n">
        <v>263.81</v>
      </c>
    </row>
    <row r="251" customFormat="false" ht="27" hidden="false" customHeight="false" outlineLevel="0" collapsed="false">
      <c r="A251" s="295" t="n">
        <v>103127</v>
      </c>
      <c r="B251" s="295" t="s">
        <v>6307</v>
      </c>
      <c r="C251" s="296" t="s">
        <v>6308</v>
      </c>
      <c r="D251" s="295" t="s">
        <v>31</v>
      </c>
      <c r="E251" s="297" t="n">
        <v>357.36</v>
      </c>
    </row>
    <row r="252" customFormat="false" ht="27" hidden="false" customHeight="false" outlineLevel="0" collapsed="false">
      <c r="A252" s="295" t="n">
        <v>103128</v>
      </c>
      <c r="B252" s="295" t="s">
        <v>6309</v>
      </c>
      <c r="C252" s="296" t="s">
        <v>6310</v>
      </c>
      <c r="D252" s="295" t="s">
        <v>31</v>
      </c>
      <c r="E252" s="297" t="n">
        <v>389.84</v>
      </c>
    </row>
    <row r="253" customFormat="false" ht="27" hidden="false" customHeight="false" outlineLevel="0" collapsed="false">
      <c r="A253" s="295" t="n">
        <v>103129</v>
      </c>
      <c r="B253" s="295" t="s">
        <v>6311</v>
      </c>
      <c r="C253" s="296" t="s">
        <v>6312</v>
      </c>
      <c r="D253" s="295" t="s">
        <v>31</v>
      </c>
      <c r="E253" s="297" t="n">
        <v>483.38</v>
      </c>
    </row>
    <row r="254" customFormat="false" ht="27" hidden="false" customHeight="false" outlineLevel="0" collapsed="false">
      <c r="A254" s="295" t="n">
        <v>103130</v>
      </c>
      <c r="B254" s="295" t="s">
        <v>6313</v>
      </c>
      <c r="C254" s="296" t="s">
        <v>6314</v>
      </c>
      <c r="D254" s="295" t="s">
        <v>31</v>
      </c>
      <c r="E254" s="297" t="n">
        <v>515.85</v>
      </c>
    </row>
    <row r="255" customFormat="false" ht="27" hidden="false" customHeight="false" outlineLevel="0" collapsed="false">
      <c r="A255" s="295" t="n">
        <v>103131</v>
      </c>
      <c r="B255" s="295" t="s">
        <v>6315</v>
      </c>
      <c r="C255" s="296" t="s">
        <v>6316</v>
      </c>
      <c r="D255" s="295" t="s">
        <v>31</v>
      </c>
      <c r="E255" s="297" t="n">
        <v>580.83</v>
      </c>
    </row>
    <row r="256" customFormat="false" ht="27" hidden="false" customHeight="false" outlineLevel="0" collapsed="false">
      <c r="A256" s="295" t="n">
        <v>103132</v>
      </c>
      <c r="B256" s="295" t="s">
        <v>6317</v>
      </c>
      <c r="C256" s="296" t="s">
        <v>6318</v>
      </c>
      <c r="D256" s="295" t="s">
        <v>31</v>
      </c>
      <c r="E256" s="297" t="n">
        <v>706.86</v>
      </c>
    </row>
    <row r="257" customFormat="false" ht="27" hidden="false" customHeight="false" outlineLevel="0" collapsed="false">
      <c r="A257" s="295" t="n">
        <v>103133</v>
      </c>
      <c r="B257" s="295" t="s">
        <v>6319</v>
      </c>
      <c r="C257" s="296" t="s">
        <v>6320</v>
      </c>
      <c r="D257" s="295" t="s">
        <v>31</v>
      </c>
      <c r="E257" s="297" t="n">
        <v>771.83</v>
      </c>
    </row>
    <row r="258" customFormat="false" ht="27" hidden="false" customHeight="false" outlineLevel="0" collapsed="false">
      <c r="A258" s="295" t="n">
        <v>103134</v>
      </c>
      <c r="B258" s="295" t="s">
        <v>6321</v>
      </c>
      <c r="C258" s="296" t="s">
        <v>6322</v>
      </c>
      <c r="D258" s="295" t="s">
        <v>31</v>
      </c>
      <c r="E258" s="297" t="n">
        <v>897.85</v>
      </c>
    </row>
    <row r="259" customFormat="false" ht="27" hidden="false" customHeight="false" outlineLevel="0" collapsed="false">
      <c r="A259" s="295" t="n">
        <v>103135</v>
      </c>
      <c r="B259" s="295" t="s">
        <v>6323</v>
      </c>
      <c r="C259" s="296" t="s">
        <v>6324</v>
      </c>
      <c r="D259" s="295" t="s">
        <v>31</v>
      </c>
      <c r="E259" s="297" t="n">
        <v>962.83</v>
      </c>
    </row>
    <row r="260" customFormat="false" ht="27" hidden="false" customHeight="false" outlineLevel="0" collapsed="false">
      <c r="A260" s="295" t="n">
        <v>103136</v>
      </c>
      <c r="B260" s="295" t="s">
        <v>6325</v>
      </c>
      <c r="C260" s="296" t="s">
        <v>6326</v>
      </c>
      <c r="D260" s="295" t="s">
        <v>31</v>
      </c>
      <c r="E260" s="298" t="n">
        <v>1153.83</v>
      </c>
    </row>
    <row r="261" customFormat="false" ht="27" hidden="false" customHeight="false" outlineLevel="0" collapsed="false">
      <c r="A261" s="295" t="n">
        <v>103137</v>
      </c>
      <c r="B261" s="295" t="s">
        <v>6327</v>
      </c>
      <c r="C261" s="296" t="s">
        <v>6328</v>
      </c>
      <c r="D261" s="295" t="s">
        <v>31</v>
      </c>
      <c r="E261" s="297" t="n">
        <v>31.79</v>
      </c>
    </row>
    <row r="262" customFormat="false" ht="27" hidden="false" customHeight="false" outlineLevel="0" collapsed="false">
      <c r="A262" s="295" t="n">
        <v>103138</v>
      </c>
      <c r="B262" s="295" t="s">
        <v>6329</v>
      </c>
      <c r="C262" s="296" t="s">
        <v>6330</v>
      </c>
      <c r="D262" s="295" t="s">
        <v>31</v>
      </c>
      <c r="E262" s="297" t="n">
        <v>36.12</v>
      </c>
    </row>
    <row r="263" customFormat="false" ht="27" hidden="false" customHeight="false" outlineLevel="0" collapsed="false">
      <c r="A263" s="295" t="n">
        <v>103139</v>
      </c>
      <c r="B263" s="295" t="s">
        <v>6331</v>
      </c>
      <c r="C263" s="296" t="s">
        <v>6332</v>
      </c>
      <c r="D263" s="295" t="s">
        <v>31</v>
      </c>
      <c r="E263" s="297" t="n">
        <v>46.96</v>
      </c>
    </row>
    <row r="264" customFormat="false" ht="27" hidden="false" customHeight="false" outlineLevel="0" collapsed="false">
      <c r="A264" s="295" t="n">
        <v>103140</v>
      </c>
      <c r="B264" s="295" t="s">
        <v>6333</v>
      </c>
      <c r="C264" s="296" t="s">
        <v>6334</v>
      </c>
      <c r="D264" s="295" t="s">
        <v>31</v>
      </c>
      <c r="E264" s="297" t="n">
        <v>57.77</v>
      </c>
    </row>
    <row r="265" customFormat="false" ht="27" hidden="false" customHeight="false" outlineLevel="0" collapsed="false">
      <c r="A265" s="295" t="n">
        <v>103141</v>
      </c>
      <c r="B265" s="295" t="s">
        <v>6335</v>
      </c>
      <c r="C265" s="296" t="s">
        <v>6336</v>
      </c>
      <c r="D265" s="295" t="s">
        <v>31</v>
      </c>
      <c r="E265" s="297" t="n">
        <v>88.96</v>
      </c>
    </row>
    <row r="266" customFormat="false" ht="27" hidden="false" customHeight="false" outlineLevel="0" collapsed="false">
      <c r="A266" s="295" t="n">
        <v>103142</v>
      </c>
      <c r="B266" s="295" t="s">
        <v>6337</v>
      </c>
      <c r="C266" s="296" t="s">
        <v>6338</v>
      </c>
      <c r="D266" s="295" t="s">
        <v>31</v>
      </c>
      <c r="E266" s="297" t="n">
        <v>99.79</v>
      </c>
    </row>
    <row r="267" customFormat="false" ht="27" hidden="false" customHeight="false" outlineLevel="0" collapsed="false">
      <c r="A267" s="295" t="n">
        <v>103143</v>
      </c>
      <c r="B267" s="295" t="s">
        <v>6339</v>
      </c>
      <c r="C267" s="296" t="s">
        <v>6340</v>
      </c>
      <c r="D267" s="295" t="s">
        <v>31</v>
      </c>
      <c r="E267" s="297" t="n">
        <v>130.98</v>
      </c>
    </row>
    <row r="268" customFormat="false" ht="27" hidden="false" customHeight="false" outlineLevel="0" collapsed="false">
      <c r="A268" s="295" t="n">
        <v>103144</v>
      </c>
      <c r="B268" s="295" t="s">
        <v>6341</v>
      </c>
      <c r="C268" s="296" t="s">
        <v>6342</v>
      </c>
      <c r="D268" s="295" t="s">
        <v>31</v>
      </c>
      <c r="E268" s="297" t="n">
        <v>141.78</v>
      </c>
    </row>
    <row r="269" customFormat="false" ht="27" hidden="false" customHeight="false" outlineLevel="0" collapsed="false">
      <c r="A269" s="295" t="n">
        <v>103145</v>
      </c>
      <c r="B269" s="295" t="s">
        <v>6343</v>
      </c>
      <c r="C269" s="296" t="s">
        <v>6344</v>
      </c>
      <c r="D269" s="295" t="s">
        <v>31</v>
      </c>
      <c r="E269" s="297" t="n">
        <v>172.97</v>
      </c>
    </row>
    <row r="270" customFormat="false" ht="27" hidden="false" customHeight="false" outlineLevel="0" collapsed="false">
      <c r="A270" s="295" t="n">
        <v>103146</v>
      </c>
      <c r="B270" s="295" t="s">
        <v>6345</v>
      </c>
      <c r="C270" s="296" t="s">
        <v>6346</v>
      </c>
      <c r="D270" s="295" t="s">
        <v>31</v>
      </c>
      <c r="E270" s="297" t="n">
        <v>183.79</v>
      </c>
    </row>
    <row r="271" customFormat="false" ht="27" hidden="false" customHeight="false" outlineLevel="0" collapsed="false">
      <c r="A271" s="295" t="n">
        <v>103147</v>
      </c>
      <c r="B271" s="295" t="s">
        <v>6347</v>
      </c>
      <c r="C271" s="296" t="s">
        <v>6348</v>
      </c>
      <c r="D271" s="295" t="s">
        <v>31</v>
      </c>
      <c r="E271" s="297" t="n">
        <v>205.45</v>
      </c>
    </row>
    <row r="272" customFormat="false" ht="27" hidden="false" customHeight="false" outlineLevel="0" collapsed="false">
      <c r="A272" s="295" t="n">
        <v>103148</v>
      </c>
      <c r="B272" s="295" t="s">
        <v>6349</v>
      </c>
      <c r="C272" s="296" t="s">
        <v>6350</v>
      </c>
      <c r="D272" s="295" t="s">
        <v>31</v>
      </c>
      <c r="E272" s="297" t="n">
        <v>247.47</v>
      </c>
    </row>
    <row r="273" customFormat="false" ht="27" hidden="false" customHeight="false" outlineLevel="0" collapsed="false">
      <c r="A273" s="295" t="n">
        <v>103149</v>
      </c>
      <c r="B273" s="295" t="s">
        <v>6351</v>
      </c>
      <c r="C273" s="296" t="s">
        <v>6352</v>
      </c>
      <c r="D273" s="295" t="s">
        <v>31</v>
      </c>
      <c r="E273" s="297" t="n">
        <v>269.12</v>
      </c>
    </row>
    <row r="274" customFormat="false" ht="27" hidden="false" customHeight="false" outlineLevel="0" collapsed="false">
      <c r="A274" s="295" t="n">
        <v>103150</v>
      </c>
      <c r="B274" s="295" t="s">
        <v>6353</v>
      </c>
      <c r="C274" s="296" t="s">
        <v>6354</v>
      </c>
      <c r="D274" s="295" t="s">
        <v>31</v>
      </c>
      <c r="E274" s="297" t="n">
        <v>311.07</v>
      </c>
    </row>
    <row r="275" customFormat="false" ht="27" hidden="false" customHeight="false" outlineLevel="0" collapsed="false">
      <c r="A275" s="295" t="n">
        <v>103151</v>
      </c>
      <c r="B275" s="295" t="s">
        <v>6355</v>
      </c>
      <c r="C275" s="296" t="s">
        <v>6356</v>
      </c>
      <c r="D275" s="295" t="s">
        <v>31</v>
      </c>
      <c r="E275" s="297" t="n">
        <v>332.79</v>
      </c>
    </row>
    <row r="276" customFormat="false" ht="27" hidden="false" customHeight="false" outlineLevel="0" collapsed="false">
      <c r="A276" s="295" t="n">
        <v>103152</v>
      </c>
      <c r="B276" s="295" t="s">
        <v>6357</v>
      </c>
      <c r="C276" s="296" t="s">
        <v>6358</v>
      </c>
      <c r="D276" s="295" t="s">
        <v>31</v>
      </c>
      <c r="E276" s="297" t="n">
        <v>396.45</v>
      </c>
    </row>
    <row r="277" customFormat="false" ht="27" hidden="false" customHeight="false" outlineLevel="0" collapsed="false">
      <c r="A277" s="295" t="n">
        <v>103372</v>
      </c>
      <c r="B277" s="295" t="s">
        <v>6359</v>
      </c>
      <c r="C277" s="296" t="s">
        <v>6360</v>
      </c>
      <c r="D277" s="295" t="s">
        <v>85</v>
      </c>
      <c r="E277" s="297" t="n">
        <v>5.9</v>
      </c>
    </row>
    <row r="278" customFormat="false" ht="27" hidden="false" customHeight="false" outlineLevel="0" collapsed="false">
      <c r="A278" s="295" t="n">
        <v>103373</v>
      </c>
      <c r="B278" s="295" t="s">
        <v>6361</v>
      </c>
      <c r="C278" s="296" t="s">
        <v>6362</v>
      </c>
      <c r="D278" s="295" t="s">
        <v>85</v>
      </c>
      <c r="E278" s="297" t="n">
        <v>11.58</v>
      </c>
    </row>
    <row r="279" customFormat="false" ht="27" hidden="false" customHeight="false" outlineLevel="0" collapsed="false">
      <c r="A279" s="295" t="n">
        <v>103376</v>
      </c>
      <c r="B279" s="295" t="s">
        <v>6363</v>
      </c>
      <c r="C279" s="296" t="s">
        <v>6364</v>
      </c>
      <c r="D279" s="295" t="s">
        <v>85</v>
      </c>
      <c r="E279" s="297" t="n">
        <v>138.61</v>
      </c>
    </row>
    <row r="280" customFormat="false" ht="27" hidden="false" customHeight="false" outlineLevel="0" collapsed="false">
      <c r="A280" s="295" t="n">
        <v>103377</v>
      </c>
      <c r="B280" s="295" t="s">
        <v>6365</v>
      </c>
      <c r="C280" s="296" t="s">
        <v>6366</v>
      </c>
      <c r="D280" s="295" t="s">
        <v>85</v>
      </c>
      <c r="E280" s="298" t="n">
        <v>296.77</v>
      </c>
    </row>
    <row r="281" customFormat="false" ht="27" hidden="false" customHeight="false" outlineLevel="0" collapsed="false">
      <c r="A281" s="295" t="n">
        <v>103379</v>
      </c>
      <c r="B281" s="295" t="s">
        <v>6367</v>
      </c>
      <c r="C281" s="296" t="s">
        <v>6368</v>
      </c>
      <c r="D281" s="295" t="s">
        <v>85</v>
      </c>
      <c r="E281" s="297" t="n">
        <v>462.15</v>
      </c>
    </row>
    <row r="282" customFormat="false" ht="27" hidden="false" customHeight="false" outlineLevel="0" collapsed="false">
      <c r="A282" s="295" t="n">
        <v>103383</v>
      </c>
      <c r="B282" s="295" t="s">
        <v>6369</v>
      </c>
      <c r="C282" s="296" t="s">
        <v>6370</v>
      </c>
      <c r="D282" s="295" t="s">
        <v>85</v>
      </c>
      <c r="E282" s="298" t="n">
        <v>1133.29</v>
      </c>
    </row>
    <row r="283" customFormat="false" ht="27" hidden="false" customHeight="false" outlineLevel="0" collapsed="false">
      <c r="A283" s="295" t="n">
        <v>103385</v>
      </c>
      <c r="B283" s="295" t="s">
        <v>6371</v>
      </c>
      <c r="C283" s="296" t="s">
        <v>6372</v>
      </c>
      <c r="D283" s="295" t="s">
        <v>85</v>
      </c>
      <c r="E283" s="298" t="n">
        <v>1827.07</v>
      </c>
    </row>
    <row r="284" customFormat="false" ht="27" hidden="false" customHeight="false" outlineLevel="0" collapsed="false">
      <c r="A284" s="295" t="n">
        <v>103387</v>
      </c>
      <c r="B284" s="295" t="s">
        <v>6373</v>
      </c>
      <c r="C284" s="296" t="s">
        <v>6374</v>
      </c>
      <c r="D284" s="295" t="s">
        <v>85</v>
      </c>
      <c r="E284" s="298" t="n">
        <v>3205.53</v>
      </c>
    </row>
    <row r="285" customFormat="false" ht="27" hidden="false" customHeight="false" outlineLevel="0" collapsed="false">
      <c r="A285" s="295" t="n">
        <v>103389</v>
      </c>
      <c r="B285" s="295" t="s">
        <v>6375</v>
      </c>
      <c r="C285" s="296" t="s">
        <v>6376</v>
      </c>
      <c r="D285" s="295" t="s">
        <v>85</v>
      </c>
      <c r="E285" s="298" t="n">
        <v>4767.19</v>
      </c>
    </row>
    <row r="286" customFormat="false" ht="27" hidden="false" customHeight="false" outlineLevel="0" collapsed="false">
      <c r="A286" s="295" t="n">
        <v>103391</v>
      </c>
      <c r="B286" s="295" t="s">
        <v>6377</v>
      </c>
      <c r="C286" s="296" t="s">
        <v>6378</v>
      </c>
      <c r="D286" s="295" t="s">
        <v>85</v>
      </c>
      <c r="E286" s="298" t="n">
        <v>3138.34</v>
      </c>
    </row>
    <row r="287" customFormat="false" ht="27" hidden="false" customHeight="false" outlineLevel="0" collapsed="false">
      <c r="A287" s="295" t="n">
        <v>103392</v>
      </c>
      <c r="B287" s="295" t="s">
        <v>6379</v>
      </c>
      <c r="C287" s="296" t="s">
        <v>6380</v>
      </c>
      <c r="D287" s="295" t="s">
        <v>85</v>
      </c>
      <c r="E287" s="298" t="n">
        <v>5131.4</v>
      </c>
    </row>
    <row r="288" customFormat="false" ht="27" hidden="false" customHeight="false" outlineLevel="0" collapsed="false">
      <c r="A288" s="295" t="n">
        <v>103393</v>
      </c>
      <c r="B288" s="295" t="s">
        <v>6381</v>
      </c>
      <c r="C288" s="296" t="s">
        <v>6382</v>
      </c>
      <c r="D288" s="295" t="s">
        <v>85</v>
      </c>
      <c r="E288" s="298" t="n">
        <v>5659.5</v>
      </c>
    </row>
    <row r="289" customFormat="false" ht="27" hidden="false" customHeight="false" outlineLevel="0" collapsed="false">
      <c r="A289" s="295" t="n">
        <v>103394</v>
      </c>
      <c r="B289" s="295" t="s">
        <v>6383</v>
      </c>
      <c r="C289" s="296" t="s">
        <v>6384</v>
      </c>
      <c r="D289" s="295" t="s">
        <v>85</v>
      </c>
      <c r="E289" s="298" t="n">
        <v>4191.84</v>
      </c>
    </row>
    <row r="290" customFormat="false" ht="27" hidden="false" customHeight="false" outlineLevel="0" collapsed="false">
      <c r="A290" s="295" t="n">
        <v>103395</v>
      </c>
      <c r="B290" s="295" t="s">
        <v>6385</v>
      </c>
      <c r="C290" s="296" t="s">
        <v>6386</v>
      </c>
      <c r="D290" s="295" t="s">
        <v>85</v>
      </c>
      <c r="E290" s="298" t="n">
        <v>2081.68</v>
      </c>
    </row>
    <row r="291" customFormat="false" ht="27" hidden="false" customHeight="false" outlineLevel="0" collapsed="false">
      <c r="A291" s="295" t="n">
        <v>103396</v>
      </c>
      <c r="B291" s="295" t="s">
        <v>6387</v>
      </c>
      <c r="C291" s="296" t="s">
        <v>6388</v>
      </c>
      <c r="D291" s="295" t="s">
        <v>85</v>
      </c>
      <c r="E291" s="298" t="n">
        <v>1404.2</v>
      </c>
    </row>
    <row r="292" customFormat="false" ht="40.5" hidden="false" customHeight="false" outlineLevel="0" collapsed="false">
      <c r="A292" s="295" t="n">
        <v>103397</v>
      </c>
      <c r="B292" s="295" t="s">
        <v>6389</v>
      </c>
      <c r="C292" s="296" t="s">
        <v>6390</v>
      </c>
      <c r="D292" s="295" t="s">
        <v>31</v>
      </c>
      <c r="E292" s="297" t="n">
        <v>3.42</v>
      </c>
    </row>
    <row r="293" customFormat="false" ht="40.5" hidden="false" customHeight="false" outlineLevel="0" collapsed="false">
      <c r="A293" s="295" t="n">
        <v>103398</v>
      </c>
      <c r="B293" s="295" t="s">
        <v>6391</v>
      </c>
      <c r="C293" s="296" t="s">
        <v>6392</v>
      </c>
      <c r="D293" s="295" t="s">
        <v>31</v>
      </c>
      <c r="E293" s="297" t="n">
        <v>5.48</v>
      </c>
    </row>
    <row r="294" customFormat="false" ht="40.5" hidden="false" customHeight="false" outlineLevel="0" collapsed="false">
      <c r="A294" s="295" t="n">
        <v>103399</v>
      </c>
      <c r="B294" s="295" t="s">
        <v>6393</v>
      </c>
      <c r="C294" s="296" t="s">
        <v>6394</v>
      </c>
      <c r="D294" s="295" t="s">
        <v>31</v>
      </c>
      <c r="E294" s="297" t="n">
        <v>10.8</v>
      </c>
    </row>
    <row r="295" customFormat="false" ht="40.5" hidden="false" customHeight="false" outlineLevel="0" collapsed="false">
      <c r="A295" s="295" t="n">
        <v>103400</v>
      </c>
      <c r="B295" s="295" t="s">
        <v>6395</v>
      </c>
      <c r="C295" s="296" t="s">
        <v>6396</v>
      </c>
      <c r="D295" s="295" t="s">
        <v>31</v>
      </c>
      <c r="E295" s="297" t="n">
        <v>15.43</v>
      </c>
    </row>
    <row r="296" customFormat="false" ht="40.5" hidden="false" customHeight="false" outlineLevel="0" collapsed="false">
      <c r="A296" s="295" t="n">
        <v>103401</v>
      </c>
      <c r="B296" s="295" t="s">
        <v>6397</v>
      </c>
      <c r="C296" s="296" t="s">
        <v>6398</v>
      </c>
      <c r="D296" s="295" t="s">
        <v>31</v>
      </c>
      <c r="E296" s="297" t="n">
        <v>18.87</v>
      </c>
    </row>
    <row r="297" customFormat="false" ht="40.5" hidden="false" customHeight="false" outlineLevel="0" collapsed="false">
      <c r="A297" s="295" t="n">
        <v>103402</v>
      </c>
      <c r="B297" s="295" t="s">
        <v>6399</v>
      </c>
      <c r="C297" s="296" t="s">
        <v>6400</v>
      </c>
      <c r="D297" s="295" t="s">
        <v>31</v>
      </c>
      <c r="E297" s="297" t="n">
        <v>27.44</v>
      </c>
    </row>
    <row r="298" customFormat="false" ht="40.5" hidden="false" customHeight="false" outlineLevel="0" collapsed="false">
      <c r="A298" s="295" t="n">
        <v>103403</v>
      </c>
      <c r="B298" s="295" t="s">
        <v>6401</v>
      </c>
      <c r="C298" s="296" t="s">
        <v>6402</v>
      </c>
      <c r="D298" s="295" t="s">
        <v>31</v>
      </c>
      <c r="E298" s="297" t="n">
        <v>30.88</v>
      </c>
    </row>
    <row r="299" customFormat="false" ht="40.5" hidden="false" customHeight="false" outlineLevel="0" collapsed="false">
      <c r="A299" s="295" t="n">
        <v>103404</v>
      </c>
      <c r="B299" s="295" t="s">
        <v>6403</v>
      </c>
      <c r="C299" s="296" t="s">
        <v>6404</v>
      </c>
      <c r="D299" s="295" t="s">
        <v>31</v>
      </c>
      <c r="E299" s="297" t="n">
        <v>34.31</v>
      </c>
    </row>
    <row r="300" customFormat="false" ht="40.5" hidden="false" customHeight="false" outlineLevel="0" collapsed="false">
      <c r="A300" s="295" t="n">
        <v>103405</v>
      </c>
      <c r="B300" s="295" t="s">
        <v>6405</v>
      </c>
      <c r="C300" s="296" t="s">
        <v>6406</v>
      </c>
      <c r="D300" s="295" t="s">
        <v>31</v>
      </c>
      <c r="E300" s="297" t="n">
        <v>38.6</v>
      </c>
    </row>
    <row r="301" customFormat="false" ht="40.5" hidden="false" customHeight="false" outlineLevel="0" collapsed="false">
      <c r="A301" s="295" t="n">
        <v>103406</v>
      </c>
      <c r="B301" s="295" t="s">
        <v>6407</v>
      </c>
      <c r="C301" s="296" t="s">
        <v>6408</v>
      </c>
      <c r="D301" s="295" t="s">
        <v>31</v>
      </c>
      <c r="E301" s="297" t="n">
        <v>42.89</v>
      </c>
    </row>
    <row r="302" customFormat="false" ht="40.5" hidden="false" customHeight="false" outlineLevel="0" collapsed="false">
      <c r="A302" s="295" t="n">
        <v>103407</v>
      </c>
      <c r="B302" s="295" t="s">
        <v>6409</v>
      </c>
      <c r="C302" s="296" t="s">
        <v>6410</v>
      </c>
      <c r="D302" s="295" t="s">
        <v>31</v>
      </c>
      <c r="E302" s="297" t="n">
        <v>48.03</v>
      </c>
    </row>
    <row r="303" customFormat="false" ht="40.5" hidden="false" customHeight="false" outlineLevel="0" collapsed="false">
      <c r="A303" s="295" t="n">
        <v>103408</v>
      </c>
      <c r="B303" s="295" t="s">
        <v>6411</v>
      </c>
      <c r="C303" s="296" t="s">
        <v>6412</v>
      </c>
      <c r="D303" s="295" t="s">
        <v>31</v>
      </c>
      <c r="E303" s="297" t="n">
        <v>54.05</v>
      </c>
    </row>
    <row r="304" customFormat="false" ht="40.5" hidden="false" customHeight="false" outlineLevel="0" collapsed="false">
      <c r="A304" s="295" t="n">
        <v>103409</v>
      </c>
      <c r="B304" s="295" t="s">
        <v>6413</v>
      </c>
      <c r="C304" s="296" t="s">
        <v>6414</v>
      </c>
      <c r="D304" s="295" t="s">
        <v>31</v>
      </c>
      <c r="E304" s="297" t="n">
        <v>60.9</v>
      </c>
    </row>
    <row r="305" customFormat="false" ht="40.5" hidden="false" customHeight="false" outlineLevel="0" collapsed="false">
      <c r="A305" s="295" t="n">
        <v>103410</v>
      </c>
      <c r="B305" s="295" t="s">
        <v>6415</v>
      </c>
      <c r="C305" s="296" t="s">
        <v>6416</v>
      </c>
      <c r="D305" s="295" t="s">
        <v>31</v>
      </c>
      <c r="E305" s="297" t="n">
        <v>68.62</v>
      </c>
    </row>
    <row r="306" customFormat="false" ht="40.5" hidden="false" customHeight="false" outlineLevel="0" collapsed="false">
      <c r="A306" s="295" t="n">
        <v>103411</v>
      </c>
      <c r="B306" s="295" t="s">
        <v>6417</v>
      </c>
      <c r="C306" s="296" t="s">
        <v>6418</v>
      </c>
      <c r="D306" s="295" t="s">
        <v>31</v>
      </c>
      <c r="E306" s="297" t="n">
        <v>6.85</v>
      </c>
    </row>
    <row r="307" customFormat="false" ht="40.5" hidden="false" customHeight="false" outlineLevel="0" collapsed="false">
      <c r="A307" s="295" t="n">
        <v>103412</v>
      </c>
      <c r="B307" s="295" t="s">
        <v>6419</v>
      </c>
      <c r="C307" s="296" t="s">
        <v>6420</v>
      </c>
      <c r="D307" s="295" t="s">
        <v>31</v>
      </c>
      <c r="E307" s="297" t="n">
        <v>10.98</v>
      </c>
    </row>
    <row r="308" customFormat="false" ht="40.5" hidden="false" customHeight="false" outlineLevel="0" collapsed="false">
      <c r="A308" s="295" t="n">
        <v>103413</v>
      </c>
      <c r="B308" s="295" t="s">
        <v>6421</v>
      </c>
      <c r="C308" s="296" t="s">
        <v>6422</v>
      </c>
      <c r="D308" s="295" t="s">
        <v>31</v>
      </c>
      <c r="E308" s="297" t="n">
        <v>21.61</v>
      </c>
    </row>
    <row r="309" customFormat="false" ht="40.5" hidden="false" customHeight="false" outlineLevel="0" collapsed="false">
      <c r="A309" s="295" t="n">
        <v>103414</v>
      </c>
      <c r="B309" s="295" t="s">
        <v>6423</v>
      </c>
      <c r="C309" s="296" t="s">
        <v>6424</v>
      </c>
      <c r="D309" s="295" t="s">
        <v>31</v>
      </c>
      <c r="E309" s="297" t="n">
        <v>30.88</v>
      </c>
    </row>
    <row r="310" customFormat="false" ht="40.5" hidden="false" customHeight="false" outlineLevel="0" collapsed="false">
      <c r="A310" s="295" t="n">
        <v>103415</v>
      </c>
      <c r="B310" s="295" t="s">
        <v>6425</v>
      </c>
      <c r="C310" s="296" t="s">
        <v>6426</v>
      </c>
      <c r="D310" s="295" t="s">
        <v>31</v>
      </c>
      <c r="E310" s="297" t="n">
        <v>37.74</v>
      </c>
    </row>
    <row r="311" customFormat="false" ht="40.5" hidden="false" customHeight="false" outlineLevel="0" collapsed="false">
      <c r="A311" s="295" t="n">
        <v>103416</v>
      </c>
      <c r="B311" s="295" t="s">
        <v>6427</v>
      </c>
      <c r="C311" s="296" t="s">
        <v>6428</v>
      </c>
      <c r="D311" s="295" t="s">
        <v>31</v>
      </c>
      <c r="E311" s="297" t="n">
        <v>54.9</v>
      </c>
    </row>
    <row r="312" customFormat="false" ht="40.5" hidden="false" customHeight="false" outlineLevel="0" collapsed="false">
      <c r="A312" s="295" t="n">
        <v>103417</v>
      </c>
      <c r="B312" s="295" t="s">
        <v>6429</v>
      </c>
      <c r="C312" s="296" t="s">
        <v>6430</v>
      </c>
      <c r="D312" s="295" t="s">
        <v>31</v>
      </c>
      <c r="E312" s="297" t="n">
        <v>61.76</v>
      </c>
    </row>
    <row r="313" customFormat="false" ht="40.5" hidden="false" customHeight="false" outlineLevel="0" collapsed="false">
      <c r="A313" s="295" t="n">
        <v>103418</v>
      </c>
      <c r="B313" s="295" t="s">
        <v>6431</v>
      </c>
      <c r="C313" s="296" t="s">
        <v>6432</v>
      </c>
      <c r="D313" s="295" t="s">
        <v>31</v>
      </c>
      <c r="E313" s="297" t="n">
        <v>68.62</v>
      </c>
    </row>
    <row r="314" customFormat="false" ht="40.5" hidden="false" customHeight="false" outlineLevel="0" collapsed="false">
      <c r="A314" s="295" t="n">
        <v>103419</v>
      </c>
      <c r="B314" s="295" t="s">
        <v>6433</v>
      </c>
      <c r="C314" s="296" t="s">
        <v>6434</v>
      </c>
      <c r="D314" s="295" t="s">
        <v>31</v>
      </c>
      <c r="E314" s="297" t="n">
        <v>77.21</v>
      </c>
    </row>
    <row r="315" customFormat="false" ht="40.5" hidden="false" customHeight="false" outlineLevel="0" collapsed="false">
      <c r="A315" s="295" t="n">
        <v>103420</v>
      </c>
      <c r="B315" s="295" t="s">
        <v>6435</v>
      </c>
      <c r="C315" s="296" t="s">
        <v>6436</v>
      </c>
      <c r="D315" s="295" t="s">
        <v>31</v>
      </c>
      <c r="E315" s="297" t="n">
        <v>85.79</v>
      </c>
    </row>
    <row r="316" customFormat="false" ht="40.5" hidden="false" customHeight="false" outlineLevel="0" collapsed="false">
      <c r="A316" s="295" t="n">
        <v>103421</v>
      </c>
      <c r="B316" s="295" t="s">
        <v>6437</v>
      </c>
      <c r="C316" s="296" t="s">
        <v>6438</v>
      </c>
      <c r="D316" s="295" t="s">
        <v>31</v>
      </c>
      <c r="E316" s="297" t="n">
        <v>96.08</v>
      </c>
    </row>
    <row r="317" customFormat="false" ht="40.5" hidden="false" customHeight="false" outlineLevel="0" collapsed="false">
      <c r="A317" s="295" t="n">
        <v>103422</v>
      </c>
      <c r="B317" s="295" t="s">
        <v>6439</v>
      </c>
      <c r="C317" s="296" t="s">
        <v>6440</v>
      </c>
      <c r="D317" s="295" t="s">
        <v>31</v>
      </c>
      <c r="E317" s="297" t="n">
        <v>108.1</v>
      </c>
    </row>
    <row r="318" customFormat="false" ht="40.5" hidden="false" customHeight="false" outlineLevel="0" collapsed="false">
      <c r="A318" s="295" t="n">
        <v>103423</v>
      </c>
      <c r="B318" s="295" t="s">
        <v>6441</v>
      </c>
      <c r="C318" s="296" t="s">
        <v>6442</v>
      </c>
      <c r="D318" s="295" t="s">
        <v>31</v>
      </c>
      <c r="E318" s="297" t="n">
        <v>121.82</v>
      </c>
    </row>
    <row r="319" customFormat="false" ht="40.5" hidden="false" customHeight="false" outlineLevel="0" collapsed="false">
      <c r="A319" s="295" t="n">
        <v>103424</v>
      </c>
      <c r="B319" s="295" t="s">
        <v>6443</v>
      </c>
      <c r="C319" s="296" t="s">
        <v>6444</v>
      </c>
      <c r="D319" s="295" t="s">
        <v>31</v>
      </c>
      <c r="E319" s="297" t="n">
        <v>137.27</v>
      </c>
    </row>
    <row r="320" customFormat="false" ht="27" hidden="false" customHeight="false" outlineLevel="0" collapsed="false">
      <c r="A320" s="295" t="n">
        <v>103425</v>
      </c>
      <c r="B320" s="295" t="s">
        <v>6445</v>
      </c>
      <c r="C320" s="296" t="s">
        <v>6446</v>
      </c>
      <c r="D320" s="295" t="s">
        <v>31</v>
      </c>
      <c r="E320" s="297" t="n">
        <v>16.36</v>
      </c>
    </row>
    <row r="321" customFormat="false" ht="27" hidden="false" customHeight="false" outlineLevel="0" collapsed="false">
      <c r="A321" s="295" t="n">
        <v>103426</v>
      </c>
      <c r="B321" s="295" t="s">
        <v>6447</v>
      </c>
      <c r="C321" s="296" t="s">
        <v>6448</v>
      </c>
      <c r="D321" s="295" t="s">
        <v>31</v>
      </c>
      <c r="E321" s="297" t="n">
        <v>19.43</v>
      </c>
    </row>
    <row r="322" customFormat="false" ht="27" hidden="false" customHeight="false" outlineLevel="0" collapsed="false">
      <c r="A322" s="295" t="n">
        <v>103427</v>
      </c>
      <c r="B322" s="295" t="s">
        <v>6449</v>
      </c>
      <c r="C322" s="296" t="s">
        <v>6450</v>
      </c>
      <c r="D322" s="295" t="s">
        <v>31</v>
      </c>
      <c r="E322" s="297" t="n">
        <v>38.96</v>
      </c>
    </row>
    <row r="323" customFormat="false" ht="27" hidden="false" customHeight="false" outlineLevel="0" collapsed="false">
      <c r="A323" s="295" t="n">
        <v>103428</v>
      </c>
      <c r="B323" s="295" t="s">
        <v>6451</v>
      </c>
      <c r="C323" s="296" t="s">
        <v>6452</v>
      </c>
      <c r="D323" s="295" t="s">
        <v>31</v>
      </c>
      <c r="E323" s="297" t="n">
        <v>265.81</v>
      </c>
    </row>
    <row r="324" customFormat="false" ht="27" hidden="false" customHeight="false" outlineLevel="0" collapsed="false">
      <c r="A324" s="295" t="n">
        <v>103429</v>
      </c>
      <c r="B324" s="295" t="s">
        <v>6453</v>
      </c>
      <c r="C324" s="296" t="s">
        <v>6454</v>
      </c>
      <c r="D324" s="295" t="s">
        <v>31</v>
      </c>
      <c r="E324" s="298" t="n">
        <v>2996.05</v>
      </c>
    </row>
    <row r="325" customFormat="false" ht="27" hidden="false" customHeight="false" outlineLevel="0" collapsed="false">
      <c r="A325" s="295" t="n">
        <v>103430</v>
      </c>
      <c r="B325" s="295" t="s">
        <v>6455</v>
      </c>
      <c r="C325" s="296" t="s">
        <v>6456</v>
      </c>
      <c r="D325" s="295" t="s">
        <v>31</v>
      </c>
      <c r="E325" s="297" t="n">
        <v>35.45</v>
      </c>
    </row>
    <row r="326" customFormat="false" ht="27" hidden="false" customHeight="false" outlineLevel="0" collapsed="false">
      <c r="A326" s="295" t="n">
        <v>103431</v>
      </c>
      <c r="B326" s="295" t="s">
        <v>6457</v>
      </c>
      <c r="C326" s="296" t="s">
        <v>6458</v>
      </c>
      <c r="D326" s="295" t="s">
        <v>31</v>
      </c>
      <c r="E326" s="297" t="n">
        <v>61.95</v>
      </c>
    </row>
    <row r="327" customFormat="false" ht="27" hidden="false" customHeight="false" outlineLevel="0" collapsed="false">
      <c r="A327" s="295" t="n">
        <v>103432</v>
      </c>
      <c r="B327" s="295" t="s">
        <v>6459</v>
      </c>
      <c r="C327" s="296" t="s">
        <v>6460</v>
      </c>
      <c r="D327" s="295" t="s">
        <v>31</v>
      </c>
      <c r="E327" s="298" t="n">
        <v>1701.55</v>
      </c>
    </row>
    <row r="328" customFormat="false" ht="27" hidden="false" customHeight="false" outlineLevel="0" collapsed="false">
      <c r="A328" s="295" t="n">
        <v>103433</v>
      </c>
      <c r="B328" s="295" t="s">
        <v>6461</v>
      </c>
      <c r="C328" s="296" t="s">
        <v>6462</v>
      </c>
      <c r="D328" s="295" t="s">
        <v>31</v>
      </c>
      <c r="E328" s="297" t="n">
        <v>35.38</v>
      </c>
    </row>
    <row r="329" customFormat="false" ht="27" hidden="false" customHeight="false" outlineLevel="0" collapsed="false">
      <c r="A329" s="295" t="n">
        <v>103434</v>
      </c>
      <c r="B329" s="295" t="s">
        <v>6463</v>
      </c>
      <c r="C329" s="296" t="s">
        <v>6464</v>
      </c>
      <c r="D329" s="295" t="s">
        <v>31</v>
      </c>
      <c r="E329" s="297" t="n">
        <v>48.83</v>
      </c>
    </row>
    <row r="330" customFormat="false" ht="27" hidden="false" customHeight="false" outlineLevel="0" collapsed="false">
      <c r="A330" s="295" t="n">
        <v>103435</v>
      </c>
      <c r="B330" s="295" t="s">
        <v>6465</v>
      </c>
      <c r="C330" s="296" t="s">
        <v>6466</v>
      </c>
      <c r="D330" s="295" t="s">
        <v>31</v>
      </c>
      <c r="E330" s="297" t="n">
        <v>90.76</v>
      </c>
    </row>
    <row r="331" customFormat="false" ht="40.5" hidden="false" customHeight="false" outlineLevel="0" collapsed="false">
      <c r="A331" s="295" t="n">
        <v>103436</v>
      </c>
      <c r="B331" s="295" t="s">
        <v>6467</v>
      </c>
      <c r="C331" s="296" t="s">
        <v>6468</v>
      </c>
      <c r="D331" s="295" t="s">
        <v>31</v>
      </c>
      <c r="E331" s="298" t="n">
        <v>2412.02</v>
      </c>
    </row>
    <row r="332" customFormat="false" ht="27" hidden="false" customHeight="false" outlineLevel="0" collapsed="false">
      <c r="A332" s="295" t="n">
        <v>103437</v>
      </c>
      <c r="B332" s="295" t="s">
        <v>6469</v>
      </c>
      <c r="C332" s="296" t="s">
        <v>6470</v>
      </c>
      <c r="D332" s="295" t="s">
        <v>31</v>
      </c>
      <c r="E332" s="297" t="n">
        <v>188.44</v>
      </c>
    </row>
    <row r="333" customFormat="false" ht="27" hidden="false" customHeight="false" outlineLevel="0" collapsed="false">
      <c r="A333" s="295" t="n">
        <v>103438</v>
      </c>
      <c r="B333" s="295" t="s">
        <v>6471</v>
      </c>
      <c r="C333" s="296" t="s">
        <v>6472</v>
      </c>
      <c r="D333" s="295" t="s">
        <v>31</v>
      </c>
      <c r="E333" s="297" t="n">
        <v>188.44</v>
      </c>
    </row>
    <row r="334" customFormat="false" ht="27" hidden="false" customHeight="false" outlineLevel="0" collapsed="false">
      <c r="A334" s="295" t="n">
        <v>103439</v>
      </c>
      <c r="B334" s="295" t="s">
        <v>6473</v>
      </c>
      <c r="C334" s="296" t="s">
        <v>6474</v>
      </c>
      <c r="D334" s="295" t="s">
        <v>31</v>
      </c>
      <c r="E334" s="297" t="n">
        <v>222.54</v>
      </c>
    </row>
    <row r="335" customFormat="false" ht="27" hidden="false" customHeight="false" outlineLevel="0" collapsed="false">
      <c r="A335" s="295" t="n">
        <v>103440</v>
      </c>
      <c r="B335" s="295" t="s">
        <v>6475</v>
      </c>
      <c r="C335" s="296" t="s">
        <v>6476</v>
      </c>
      <c r="D335" s="295" t="s">
        <v>31</v>
      </c>
      <c r="E335" s="297" t="n">
        <v>421.81</v>
      </c>
    </row>
    <row r="336" customFormat="false" ht="27" hidden="false" customHeight="false" outlineLevel="0" collapsed="false">
      <c r="A336" s="295" t="n">
        <v>103441</v>
      </c>
      <c r="B336" s="295" t="s">
        <v>6477</v>
      </c>
      <c r="C336" s="296" t="s">
        <v>6478</v>
      </c>
      <c r="D336" s="295" t="s">
        <v>31</v>
      </c>
      <c r="E336" s="297" t="n">
        <v>427.34</v>
      </c>
    </row>
    <row r="337" customFormat="false" ht="27" hidden="false" customHeight="false" outlineLevel="0" collapsed="false">
      <c r="A337" s="295" t="n">
        <v>103442</v>
      </c>
      <c r="B337" s="295" t="s">
        <v>6479</v>
      </c>
      <c r="C337" s="296" t="s">
        <v>6480</v>
      </c>
      <c r="D337" s="295" t="s">
        <v>31</v>
      </c>
      <c r="E337" s="297" t="n">
        <v>560.66</v>
      </c>
    </row>
    <row r="338" customFormat="false" ht="27" hidden="false" customHeight="false" outlineLevel="0" collapsed="false">
      <c r="A338" s="295" t="n">
        <v>93206</v>
      </c>
      <c r="B338" s="295" t="s">
        <v>6481</v>
      </c>
      <c r="C338" s="296" t="s">
        <v>6482</v>
      </c>
      <c r="D338" s="295" t="s">
        <v>81</v>
      </c>
      <c r="E338" s="298" t="n">
        <v>1130.09</v>
      </c>
    </row>
    <row r="339" customFormat="false" ht="27" hidden="false" customHeight="false" outlineLevel="0" collapsed="false">
      <c r="A339" s="295" t="n">
        <v>93207</v>
      </c>
      <c r="B339" s="295" t="s">
        <v>6483</v>
      </c>
      <c r="C339" s="296" t="s">
        <v>6484</v>
      </c>
      <c r="D339" s="295" t="s">
        <v>81</v>
      </c>
      <c r="E339" s="298" t="n">
        <v>1107.39</v>
      </c>
    </row>
    <row r="340" customFormat="false" ht="27" hidden="false" customHeight="false" outlineLevel="0" collapsed="false">
      <c r="A340" s="295" t="n">
        <v>93208</v>
      </c>
      <c r="B340" s="295" t="s">
        <v>6485</v>
      </c>
      <c r="C340" s="296" t="s">
        <v>6486</v>
      </c>
      <c r="D340" s="295" t="s">
        <v>81</v>
      </c>
      <c r="E340" s="297" t="n">
        <v>895.72</v>
      </c>
    </row>
    <row r="341" customFormat="false" ht="27" hidden="false" customHeight="false" outlineLevel="0" collapsed="false">
      <c r="A341" s="295" t="n">
        <v>93209</v>
      </c>
      <c r="B341" s="295" t="s">
        <v>6487</v>
      </c>
      <c r="C341" s="296" t="s">
        <v>6488</v>
      </c>
      <c r="D341" s="295" t="s">
        <v>81</v>
      </c>
      <c r="E341" s="297" t="n">
        <v>931.31</v>
      </c>
    </row>
    <row r="342" customFormat="false" ht="27" hidden="false" customHeight="false" outlineLevel="0" collapsed="false">
      <c r="A342" s="295" t="n">
        <v>93210</v>
      </c>
      <c r="B342" s="295" t="s">
        <v>6489</v>
      </c>
      <c r="C342" s="296" t="s">
        <v>6490</v>
      </c>
      <c r="D342" s="295" t="s">
        <v>81</v>
      </c>
      <c r="E342" s="297" t="n">
        <v>585.12</v>
      </c>
    </row>
    <row r="343" customFormat="false" ht="27" hidden="false" customHeight="false" outlineLevel="0" collapsed="false">
      <c r="A343" s="295" t="n">
        <v>93211</v>
      </c>
      <c r="B343" s="295" t="s">
        <v>6491</v>
      </c>
      <c r="C343" s="296" t="s">
        <v>6492</v>
      </c>
      <c r="D343" s="295" t="s">
        <v>81</v>
      </c>
      <c r="E343" s="297" t="n">
        <v>583.4</v>
      </c>
    </row>
    <row r="344" customFormat="false" ht="27" hidden="false" customHeight="false" outlineLevel="0" collapsed="false">
      <c r="A344" s="295" t="n">
        <v>93212</v>
      </c>
      <c r="B344" s="295" t="s">
        <v>6493</v>
      </c>
      <c r="C344" s="296" t="s">
        <v>6494</v>
      </c>
      <c r="D344" s="295" t="s">
        <v>81</v>
      </c>
      <c r="E344" s="297" t="n">
        <v>976.79</v>
      </c>
    </row>
    <row r="345" customFormat="false" ht="27" hidden="false" customHeight="false" outlineLevel="0" collapsed="false">
      <c r="A345" s="295" t="n">
        <v>93213</v>
      </c>
      <c r="B345" s="295" t="s">
        <v>6495</v>
      </c>
      <c r="C345" s="296" t="s">
        <v>6496</v>
      </c>
      <c r="D345" s="295" t="s">
        <v>81</v>
      </c>
      <c r="E345" s="297" t="n">
        <v>995.18</v>
      </c>
    </row>
    <row r="346" customFormat="false" ht="27" hidden="false" customHeight="false" outlineLevel="0" collapsed="false">
      <c r="A346" s="295" t="n">
        <v>93214</v>
      </c>
      <c r="B346" s="295" t="s">
        <v>6497</v>
      </c>
      <c r="C346" s="296" t="s">
        <v>6498</v>
      </c>
      <c r="D346" s="295" t="s">
        <v>31</v>
      </c>
      <c r="E346" s="298" t="n">
        <v>6173.56</v>
      </c>
    </row>
    <row r="347" customFormat="false" ht="27" hidden="false" customHeight="false" outlineLevel="0" collapsed="false">
      <c r="A347" s="295" t="n">
        <v>93243</v>
      </c>
      <c r="B347" s="295" t="s">
        <v>6499</v>
      </c>
      <c r="C347" s="296" t="s">
        <v>6500</v>
      </c>
      <c r="D347" s="295" t="s">
        <v>31</v>
      </c>
      <c r="E347" s="298" t="n">
        <v>9347.96</v>
      </c>
    </row>
    <row r="348" customFormat="false" ht="27" hidden="false" customHeight="false" outlineLevel="0" collapsed="false">
      <c r="A348" s="295" t="n">
        <v>93582</v>
      </c>
      <c r="B348" s="295" t="s">
        <v>6501</v>
      </c>
      <c r="C348" s="296" t="s">
        <v>6502</v>
      </c>
      <c r="D348" s="295" t="s">
        <v>81</v>
      </c>
      <c r="E348" s="297" t="n">
        <v>285.48</v>
      </c>
    </row>
    <row r="349" customFormat="false" ht="27" hidden="false" customHeight="false" outlineLevel="0" collapsed="false">
      <c r="A349" s="295" t="n">
        <v>93583</v>
      </c>
      <c r="B349" s="295" t="s">
        <v>6503</v>
      </c>
      <c r="C349" s="296" t="s">
        <v>6504</v>
      </c>
      <c r="D349" s="295" t="s">
        <v>81</v>
      </c>
      <c r="E349" s="297" t="n">
        <v>462.29</v>
      </c>
    </row>
    <row r="350" customFormat="false" ht="27" hidden="false" customHeight="false" outlineLevel="0" collapsed="false">
      <c r="A350" s="295" t="n">
        <v>93584</v>
      </c>
      <c r="B350" s="295" t="s">
        <v>6505</v>
      </c>
      <c r="C350" s="296" t="s">
        <v>6506</v>
      </c>
      <c r="D350" s="295" t="s">
        <v>81</v>
      </c>
      <c r="E350" s="297" t="n">
        <v>901.77</v>
      </c>
    </row>
    <row r="351" customFormat="false" ht="27" hidden="false" customHeight="false" outlineLevel="0" collapsed="false">
      <c r="A351" s="295" t="n">
        <v>93585</v>
      </c>
      <c r="B351" s="295" t="s">
        <v>6507</v>
      </c>
      <c r="C351" s="296" t="s">
        <v>6508</v>
      </c>
      <c r="D351" s="295" t="s">
        <v>81</v>
      </c>
      <c r="E351" s="298" t="n">
        <v>1211.79</v>
      </c>
    </row>
    <row r="352" customFormat="false" ht="27" hidden="false" customHeight="false" outlineLevel="0" collapsed="false">
      <c r="A352" s="295" t="n">
        <v>98441</v>
      </c>
      <c r="B352" s="295" t="s">
        <v>6509</v>
      </c>
      <c r="C352" s="296" t="s">
        <v>6510</v>
      </c>
      <c r="D352" s="295" t="s">
        <v>81</v>
      </c>
      <c r="E352" s="297" t="n">
        <v>137.55</v>
      </c>
    </row>
    <row r="353" customFormat="false" ht="27" hidden="false" customHeight="false" outlineLevel="0" collapsed="false">
      <c r="A353" s="295" t="n">
        <v>98442</v>
      </c>
      <c r="B353" s="295" t="s">
        <v>6511</v>
      </c>
      <c r="C353" s="296" t="s">
        <v>6512</v>
      </c>
      <c r="D353" s="295" t="s">
        <v>81</v>
      </c>
      <c r="E353" s="297" t="n">
        <v>140.38</v>
      </c>
    </row>
    <row r="354" customFormat="false" ht="27" hidden="false" customHeight="false" outlineLevel="0" collapsed="false">
      <c r="A354" s="295" t="n">
        <v>98443</v>
      </c>
      <c r="B354" s="295" t="s">
        <v>6513</v>
      </c>
      <c r="C354" s="296" t="s">
        <v>6514</v>
      </c>
      <c r="D354" s="295" t="s">
        <v>81</v>
      </c>
      <c r="E354" s="297" t="n">
        <v>120.23</v>
      </c>
    </row>
    <row r="355" customFormat="false" ht="27" hidden="false" customHeight="false" outlineLevel="0" collapsed="false">
      <c r="A355" s="295" t="n">
        <v>98444</v>
      </c>
      <c r="B355" s="295" t="s">
        <v>6515</v>
      </c>
      <c r="C355" s="296" t="s">
        <v>6516</v>
      </c>
      <c r="D355" s="295" t="s">
        <v>81</v>
      </c>
      <c r="E355" s="297" t="n">
        <v>122.25</v>
      </c>
    </row>
    <row r="356" customFormat="false" ht="27" hidden="false" customHeight="false" outlineLevel="0" collapsed="false">
      <c r="A356" s="295" t="n">
        <v>98445</v>
      </c>
      <c r="B356" s="295" t="s">
        <v>6517</v>
      </c>
      <c r="C356" s="296" t="s">
        <v>6518</v>
      </c>
      <c r="D356" s="295" t="s">
        <v>81</v>
      </c>
      <c r="E356" s="297" t="n">
        <v>167.32</v>
      </c>
    </row>
    <row r="357" customFormat="false" ht="27" hidden="false" customHeight="false" outlineLevel="0" collapsed="false">
      <c r="A357" s="295" t="n">
        <v>98446</v>
      </c>
      <c r="B357" s="295" t="s">
        <v>6519</v>
      </c>
      <c r="C357" s="296" t="s">
        <v>6520</v>
      </c>
      <c r="D357" s="295" t="s">
        <v>81</v>
      </c>
      <c r="E357" s="297" t="n">
        <v>216.15</v>
      </c>
    </row>
    <row r="358" customFormat="false" ht="27" hidden="false" customHeight="false" outlineLevel="0" collapsed="false">
      <c r="A358" s="295" t="n">
        <v>98447</v>
      </c>
      <c r="B358" s="295" t="s">
        <v>6521</v>
      </c>
      <c r="C358" s="296" t="s">
        <v>6522</v>
      </c>
      <c r="D358" s="295" t="s">
        <v>81</v>
      </c>
      <c r="E358" s="297" t="n">
        <v>143.11</v>
      </c>
    </row>
    <row r="359" customFormat="false" ht="27" hidden="false" customHeight="false" outlineLevel="0" collapsed="false">
      <c r="A359" s="295" t="n">
        <v>98448</v>
      </c>
      <c r="B359" s="295" t="s">
        <v>6523</v>
      </c>
      <c r="C359" s="296" t="s">
        <v>6524</v>
      </c>
      <c r="D359" s="295" t="s">
        <v>81</v>
      </c>
      <c r="E359" s="297" t="n">
        <v>181.32</v>
      </c>
    </row>
    <row r="360" customFormat="false" ht="27" hidden="false" customHeight="false" outlineLevel="0" collapsed="false">
      <c r="A360" s="295" t="n">
        <v>98449</v>
      </c>
      <c r="B360" s="295" t="s">
        <v>6525</v>
      </c>
      <c r="C360" s="296" t="s">
        <v>6526</v>
      </c>
      <c r="D360" s="295" t="s">
        <v>81</v>
      </c>
      <c r="E360" s="297" t="n">
        <v>168.93</v>
      </c>
    </row>
    <row r="361" customFormat="false" ht="27" hidden="false" customHeight="false" outlineLevel="0" collapsed="false">
      <c r="A361" s="295" t="n">
        <v>98450</v>
      </c>
      <c r="B361" s="295" t="s">
        <v>6527</v>
      </c>
      <c r="C361" s="296" t="s">
        <v>6528</v>
      </c>
      <c r="D361" s="295" t="s">
        <v>81</v>
      </c>
      <c r="E361" s="297" t="n">
        <v>173.04</v>
      </c>
    </row>
    <row r="362" customFormat="false" ht="27" hidden="false" customHeight="false" outlineLevel="0" collapsed="false">
      <c r="A362" s="295" t="n">
        <v>98451</v>
      </c>
      <c r="B362" s="295" t="s">
        <v>6529</v>
      </c>
      <c r="C362" s="296" t="s">
        <v>6530</v>
      </c>
      <c r="D362" s="295" t="s">
        <v>81</v>
      </c>
      <c r="E362" s="297" t="n">
        <v>149.19</v>
      </c>
    </row>
    <row r="363" customFormat="false" ht="27" hidden="false" customHeight="false" outlineLevel="0" collapsed="false">
      <c r="A363" s="295" t="n">
        <v>98452</v>
      </c>
      <c r="B363" s="295" t="s">
        <v>6531</v>
      </c>
      <c r="C363" s="296" t="s">
        <v>6532</v>
      </c>
      <c r="D363" s="295" t="s">
        <v>81</v>
      </c>
      <c r="E363" s="297" t="n">
        <v>151.68</v>
      </c>
    </row>
    <row r="364" customFormat="false" ht="27" hidden="false" customHeight="false" outlineLevel="0" collapsed="false">
      <c r="A364" s="295" t="n">
        <v>98453</v>
      </c>
      <c r="B364" s="295" t="s">
        <v>6533</v>
      </c>
      <c r="C364" s="296" t="s">
        <v>6534</v>
      </c>
      <c r="D364" s="295" t="s">
        <v>81</v>
      </c>
      <c r="E364" s="297" t="n">
        <v>203.64</v>
      </c>
    </row>
    <row r="365" customFormat="false" ht="27" hidden="false" customHeight="false" outlineLevel="0" collapsed="false">
      <c r="A365" s="295" t="n">
        <v>98454</v>
      </c>
      <c r="B365" s="295" t="s">
        <v>6535</v>
      </c>
      <c r="C365" s="296" t="s">
        <v>6536</v>
      </c>
      <c r="D365" s="295" t="s">
        <v>81</v>
      </c>
      <c r="E365" s="297" t="n">
        <v>264.39</v>
      </c>
    </row>
    <row r="366" customFormat="false" ht="27" hidden="false" customHeight="false" outlineLevel="0" collapsed="false">
      <c r="A366" s="295" t="n">
        <v>98455</v>
      </c>
      <c r="B366" s="295" t="s">
        <v>6537</v>
      </c>
      <c r="C366" s="296" t="s">
        <v>6538</v>
      </c>
      <c r="D366" s="295" t="s">
        <v>81</v>
      </c>
      <c r="E366" s="297" t="n">
        <v>177</v>
      </c>
    </row>
    <row r="367" customFormat="false" ht="27" hidden="false" customHeight="false" outlineLevel="0" collapsed="false">
      <c r="A367" s="295" t="n">
        <v>98456</v>
      </c>
      <c r="B367" s="295" t="s">
        <v>6539</v>
      </c>
      <c r="C367" s="296" t="s">
        <v>6540</v>
      </c>
      <c r="D367" s="295" t="s">
        <v>81</v>
      </c>
      <c r="E367" s="297" t="n">
        <v>226.32</v>
      </c>
    </row>
    <row r="368" customFormat="false" ht="15" hidden="false" customHeight="false" outlineLevel="0" collapsed="false">
      <c r="A368" s="295" t="n">
        <v>98458</v>
      </c>
      <c r="B368" s="295" t="s">
        <v>6541</v>
      </c>
      <c r="C368" s="296" t="s">
        <v>6542</v>
      </c>
      <c r="D368" s="295" t="s">
        <v>81</v>
      </c>
      <c r="E368" s="297" t="n">
        <v>132.66</v>
      </c>
    </row>
    <row r="369" customFormat="false" ht="15" hidden="false" customHeight="false" outlineLevel="0" collapsed="false">
      <c r="A369" s="295" t="n">
        <v>98459</v>
      </c>
      <c r="B369" s="295" t="s">
        <v>6543</v>
      </c>
      <c r="C369" s="296" t="s">
        <v>6544</v>
      </c>
      <c r="D369" s="295" t="s">
        <v>81</v>
      </c>
      <c r="E369" s="297" t="n">
        <v>124.71</v>
      </c>
    </row>
    <row r="370" customFormat="false" ht="15" hidden="false" customHeight="false" outlineLevel="0" collapsed="false">
      <c r="A370" s="295" t="n">
        <v>98460</v>
      </c>
      <c r="B370" s="295" t="s">
        <v>6545</v>
      </c>
      <c r="C370" s="296" t="s">
        <v>6546</v>
      </c>
      <c r="D370" s="295" t="s">
        <v>81</v>
      </c>
      <c r="E370" s="297" t="n">
        <v>158.25</v>
      </c>
    </row>
    <row r="371" customFormat="false" ht="27" hidden="false" customHeight="false" outlineLevel="0" collapsed="false">
      <c r="A371" s="295" t="n">
        <v>98461</v>
      </c>
      <c r="B371" s="295" t="s">
        <v>6547</v>
      </c>
      <c r="C371" s="296" t="s">
        <v>6548</v>
      </c>
      <c r="D371" s="295" t="s">
        <v>31</v>
      </c>
      <c r="E371" s="298" t="n">
        <v>5384.84</v>
      </c>
    </row>
    <row r="372" customFormat="false" ht="27" hidden="false" customHeight="false" outlineLevel="0" collapsed="false">
      <c r="A372" s="295" t="n">
        <v>98462</v>
      </c>
      <c r="B372" s="295" t="s">
        <v>6549</v>
      </c>
      <c r="C372" s="296" t="s">
        <v>6550</v>
      </c>
      <c r="D372" s="295" t="s">
        <v>31</v>
      </c>
      <c r="E372" s="298" t="n">
        <v>8048.35</v>
      </c>
    </row>
    <row r="373" customFormat="false" ht="27" hidden="false" customHeight="false" outlineLevel="0" collapsed="false">
      <c r="A373" s="295" t="n">
        <v>5631</v>
      </c>
      <c r="B373" s="295" t="s">
        <v>6551</v>
      </c>
      <c r="C373" s="296" t="s">
        <v>6552</v>
      </c>
      <c r="D373" s="295" t="s">
        <v>6553</v>
      </c>
      <c r="E373" s="297" t="n">
        <v>223.71</v>
      </c>
    </row>
    <row r="374" customFormat="false" ht="40.5" hidden="false" customHeight="false" outlineLevel="0" collapsed="false">
      <c r="A374" s="295" t="n">
        <v>5678</v>
      </c>
      <c r="B374" s="295" t="s">
        <v>6554</v>
      </c>
      <c r="C374" s="296" t="s">
        <v>6555</v>
      </c>
      <c r="D374" s="295" t="s">
        <v>6553</v>
      </c>
      <c r="E374" s="297" t="n">
        <v>151.15</v>
      </c>
    </row>
    <row r="375" customFormat="false" ht="40.5" hidden="false" customHeight="false" outlineLevel="0" collapsed="false">
      <c r="A375" s="295" t="n">
        <v>5680</v>
      </c>
      <c r="B375" s="295" t="s">
        <v>6556</v>
      </c>
      <c r="C375" s="296" t="s">
        <v>6557</v>
      </c>
      <c r="D375" s="295" t="s">
        <v>6553</v>
      </c>
      <c r="E375" s="297" t="n">
        <v>138.24</v>
      </c>
    </row>
    <row r="376" customFormat="false" ht="40.5" hidden="false" customHeight="false" outlineLevel="0" collapsed="false">
      <c r="A376" s="295" t="n">
        <v>5684</v>
      </c>
      <c r="B376" s="295" t="s">
        <v>6558</v>
      </c>
      <c r="C376" s="296" t="s">
        <v>6559</v>
      </c>
      <c r="D376" s="295" t="s">
        <v>6553</v>
      </c>
      <c r="E376" s="297" t="n">
        <v>166.7</v>
      </c>
    </row>
    <row r="377" customFormat="false" ht="27" hidden="false" customHeight="false" outlineLevel="0" collapsed="false">
      <c r="A377" s="295" t="n">
        <v>5689</v>
      </c>
      <c r="B377" s="295" t="s">
        <v>6560</v>
      </c>
      <c r="C377" s="296" t="s">
        <v>6561</v>
      </c>
      <c r="D377" s="295" t="s">
        <v>6553</v>
      </c>
      <c r="E377" s="297" t="n">
        <v>7.56</v>
      </c>
    </row>
    <row r="378" customFormat="false" ht="27" hidden="false" customHeight="false" outlineLevel="0" collapsed="false">
      <c r="A378" s="295" t="n">
        <v>5795</v>
      </c>
      <c r="B378" s="295" t="s">
        <v>6562</v>
      </c>
      <c r="C378" s="296" t="s">
        <v>6563</v>
      </c>
      <c r="D378" s="295" t="s">
        <v>6553</v>
      </c>
      <c r="E378" s="297" t="n">
        <v>20.84</v>
      </c>
    </row>
    <row r="379" customFormat="false" ht="40.5" hidden="false" customHeight="false" outlineLevel="0" collapsed="false">
      <c r="A379" s="295" t="n">
        <v>5811</v>
      </c>
      <c r="B379" s="295" t="s">
        <v>6564</v>
      </c>
      <c r="C379" s="296" t="s">
        <v>6565</v>
      </c>
      <c r="D379" s="295" t="s">
        <v>6553</v>
      </c>
      <c r="E379" s="297" t="n">
        <v>209.78</v>
      </c>
    </row>
    <row r="380" customFormat="false" ht="27" hidden="false" customHeight="false" outlineLevel="0" collapsed="false">
      <c r="A380" s="295" t="n">
        <v>5823</v>
      </c>
      <c r="B380" s="295" t="s">
        <v>6566</v>
      </c>
      <c r="C380" s="296" t="s">
        <v>6567</v>
      </c>
      <c r="D380" s="295" t="s">
        <v>6553</v>
      </c>
      <c r="E380" s="297" t="n">
        <v>183.27</v>
      </c>
    </row>
    <row r="381" customFormat="false" ht="40.5" hidden="false" customHeight="false" outlineLevel="0" collapsed="false">
      <c r="A381" s="295" t="n">
        <v>5824</v>
      </c>
      <c r="B381" s="295" t="s">
        <v>6568</v>
      </c>
      <c r="C381" s="296" t="s">
        <v>6569</v>
      </c>
      <c r="D381" s="295" t="s">
        <v>6553</v>
      </c>
      <c r="E381" s="297" t="n">
        <v>227.48</v>
      </c>
    </row>
    <row r="382" customFormat="false" ht="27" hidden="false" customHeight="false" outlineLevel="0" collapsed="false">
      <c r="A382" s="295" t="n">
        <v>5835</v>
      </c>
      <c r="B382" s="295" t="s">
        <v>6570</v>
      </c>
      <c r="C382" s="296" t="s">
        <v>6571</v>
      </c>
      <c r="D382" s="295" t="s">
        <v>6553</v>
      </c>
      <c r="E382" s="297" t="n">
        <v>417.86</v>
      </c>
    </row>
    <row r="383" customFormat="false" ht="27" hidden="false" customHeight="false" outlineLevel="0" collapsed="false">
      <c r="A383" s="295" t="n">
        <v>5839</v>
      </c>
      <c r="B383" s="295" t="s">
        <v>6572</v>
      </c>
      <c r="C383" s="296" t="s">
        <v>6573</v>
      </c>
      <c r="D383" s="295" t="s">
        <v>6553</v>
      </c>
      <c r="E383" s="297" t="n">
        <v>11.36</v>
      </c>
    </row>
    <row r="384" customFormat="false" ht="27" hidden="false" customHeight="false" outlineLevel="0" collapsed="false">
      <c r="A384" s="295" t="n">
        <v>5843</v>
      </c>
      <c r="B384" s="295" t="s">
        <v>6574</v>
      </c>
      <c r="C384" s="296" t="s">
        <v>6575</v>
      </c>
      <c r="D384" s="295" t="s">
        <v>6553</v>
      </c>
      <c r="E384" s="297" t="n">
        <v>188.46</v>
      </c>
    </row>
    <row r="385" customFormat="false" ht="27" hidden="false" customHeight="false" outlineLevel="0" collapsed="false">
      <c r="A385" s="295" t="n">
        <v>5847</v>
      </c>
      <c r="B385" s="295" t="s">
        <v>6576</v>
      </c>
      <c r="C385" s="296" t="s">
        <v>6577</v>
      </c>
      <c r="D385" s="295" t="s">
        <v>6553</v>
      </c>
      <c r="E385" s="297" t="n">
        <v>280.76</v>
      </c>
    </row>
    <row r="386" customFormat="false" ht="27" hidden="false" customHeight="false" outlineLevel="0" collapsed="false">
      <c r="A386" s="295" t="n">
        <v>5851</v>
      </c>
      <c r="B386" s="295" t="s">
        <v>6578</v>
      </c>
      <c r="C386" s="296" t="s">
        <v>6579</v>
      </c>
      <c r="D386" s="295" t="s">
        <v>6553</v>
      </c>
      <c r="E386" s="297" t="n">
        <v>265.84</v>
      </c>
    </row>
    <row r="387" customFormat="false" ht="27" hidden="false" customHeight="false" outlineLevel="0" collapsed="false">
      <c r="A387" s="295" t="n">
        <v>5855</v>
      </c>
      <c r="B387" s="295" t="s">
        <v>6580</v>
      </c>
      <c r="C387" s="296" t="s">
        <v>6581</v>
      </c>
      <c r="D387" s="295" t="s">
        <v>6553</v>
      </c>
      <c r="E387" s="297" t="n">
        <v>701.55</v>
      </c>
    </row>
    <row r="388" customFormat="false" ht="40.5" hidden="false" customHeight="false" outlineLevel="0" collapsed="false">
      <c r="A388" s="295" t="n">
        <v>5863</v>
      </c>
      <c r="B388" s="295" t="s">
        <v>6582</v>
      </c>
      <c r="C388" s="296" t="s">
        <v>6583</v>
      </c>
      <c r="D388" s="295" t="s">
        <v>6553</v>
      </c>
      <c r="E388" s="297" t="n">
        <v>21.55</v>
      </c>
    </row>
    <row r="389" customFormat="false" ht="27" hidden="false" customHeight="false" outlineLevel="0" collapsed="false">
      <c r="A389" s="295" t="n">
        <v>5867</v>
      </c>
      <c r="B389" s="295" t="s">
        <v>6584</v>
      </c>
      <c r="C389" s="296" t="s">
        <v>6585</v>
      </c>
      <c r="D389" s="295" t="s">
        <v>6553</v>
      </c>
      <c r="E389" s="297" t="n">
        <v>162.58</v>
      </c>
    </row>
    <row r="390" customFormat="false" ht="40.5" hidden="false" customHeight="false" outlineLevel="0" collapsed="false">
      <c r="A390" s="295" t="n">
        <v>5875</v>
      </c>
      <c r="B390" s="295" t="s">
        <v>6586</v>
      </c>
      <c r="C390" s="296" t="s">
        <v>6587</v>
      </c>
      <c r="D390" s="295" t="s">
        <v>6553</v>
      </c>
      <c r="E390" s="297" t="n">
        <v>137.5</v>
      </c>
    </row>
    <row r="391" customFormat="false" ht="40.5" hidden="false" customHeight="false" outlineLevel="0" collapsed="false">
      <c r="A391" s="295" t="n">
        <v>5879</v>
      </c>
      <c r="B391" s="295" t="s">
        <v>6588</v>
      </c>
      <c r="C391" s="296" t="s">
        <v>6589</v>
      </c>
      <c r="D391" s="295" t="s">
        <v>6553</v>
      </c>
      <c r="E391" s="297" t="n">
        <v>136.25</v>
      </c>
    </row>
    <row r="392" customFormat="false" ht="40.5" hidden="false" customHeight="false" outlineLevel="0" collapsed="false">
      <c r="A392" s="295" t="n">
        <v>5882</v>
      </c>
      <c r="B392" s="295" t="s">
        <v>6590</v>
      </c>
      <c r="C392" s="296" t="s">
        <v>6591</v>
      </c>
      <c r="D392" s="295" t="s">
        <v>6553</v>
      </c>
      <c r="E392" s="297" t="n">
        <v>125.24</v>
      </c>
    </row>
    <row r="393" customFormat="false" ht="27" hidden="false" customHeight="false" outlineLevel="0" collapsed="false">
      <c r="A393" s="295" t="n">
        <v>5890</v>
      </c>
      <c r="B393" s="295" t="s">
        <v>6592</v>
      </c>
      <c r="C393" s="296" t="s">
        <v>6593</v>
      </c>
      <c r="D393" s="295" t="s">
        <v>6553</v>
      </c>
      <c r="E393" s="297" t="n">
        <v>215.84</v>
      </c>
    </row>
    <row r="394" customFormat="false" ht="27" hidden="false" customHeight="false" outlineLevel="0" collapsed="false">
      <c r="A394" s="295" t="n">
        <v>5894</v>
      </c>
      <c r="B394" s="295" t="s">
        <v>6594</v>
      </c>
      <c r="C394" s="296" t="s">
        <v>6595</v>
      </c>
      <c r="D394" s="295" t="s">
        <v>6553</v>
      </c>
      <c r="E394" s="297" t="n">
        <v>223.61</v>
      </c>
    </row>
    <row r="395" customFormat="false" ht="40.5" hidden="false" customHeight="false" outlineLevel="0" collapsed="false">
      <c r="A395" s="295" t="n">
        <v>5901</v>
      </c>
      <c r="B395" s="295" t="s">
        <v>6596</v>
      </c>
      <c r="C395" s="296" t="s">
        <v>6597</v>
      </c>
      <c r="D395" s="295" t="s">
        <v>6553</v>
      </c>
      <c r="E395" s="297" t="n">
        <v>344.09</v>
      </c>
    </row>
    <row r="396" customFormat="false" ht="27" hidden="false" customHeight="false" outlineLevel="0" collapsed="false">
      <c r="A396" s="295" t="n">
        <v>5909</v>
      </c>
      <c r="B396" s="295" t="s">
        <v>6598</v>
      </c>
      <c r="C396" s="296" t="s">
        <v>6599</v>
      </c>
      <c r="D396" s="295" t="s">
        <v>6553</v>
      </c>
      <c r="E396" s="297" t="n">
        <v>28.64</v>
      </c>
    </row>
    <row r="397" customFormat="false" ht="27" hidden="false" customHeight="false" outlineLevel="0" collapsed="false">
      <c r="A397" s="295" t="n">
        <v>5921</v>
      </c>
      <c r="B397" s="295" t="s">
        <v>6600</v>
      </c>
      <c r="C397" s="296" t="s">
        <v>6601</v>
      </c>
      <c r="D397" s="295" t="s">
        <v>6553</v>
      </c>
      <c r="E397" s="297" t="n">
        <v>5.92</v>
      </c>
    </row>
    <row r="398" customFormat="false" ht="40.5" hidden="false" customHeight="false" outlineLevel="0" collapsed="false">
      <c r="A398" s="295" t="n">
        <v>5928</v>
      </c>
      <c r="B398" s="295" t="s">
        <v>6602</v>
      </c>
      <c r="C398" s="296" t="s">
        <v>6603</v>
      </c>
      <c r="D398" s="295" t="s">
        <v>6553</v>
      </c>
      <c r="E398" s="297" t="n">
        <v>295.6</v>
      </c>
    </row>
    <row r="399" customFormat="false" ht="27" hidden="false" customHeight="false" outlineLevel="0" collapsed="false">
      <c r="A399" s="295" t="n">
        <v>5932</v>
      </c>
      <c r="B399" s="295" t="s">
        <v>6604</v>
      </c>
      <c r="C399" s="296" t="s">
        <v>6605</v>
      </c>
      <c r="D399" s="295" t="s">
        <v>6553</v>
      </c>
      <c r="E399" s="297" t="n">
        <v>254.01</v>
      </c>
    </row>
    <row r="400" customFormat="false" ht="27" hidden="false" customHeight="false" outlineLevel="0" collapsed="false">
      <c r="A400" s="295" t="n">
        <v>5940</v>
      </c>
      <c r="B400" s="295" t="s">
        <v>6606</v>
      </c>
      <c r="C400" s="296" t="s">
        <v>6607</v>
      </c>
      <c r="D400" s="295" t="s">
        <v>6553</v>
      </c>
      <c r="E400" s="297" t="n">
        <v>182.17</v>
      </c>
    </row>
    <row r="401" customFormat="false" ht="27" hidden="false" customHeight="false" outlineLevel="0" collapsed="false">
      <c r="A401" s="295" t="n">
        <v>5944</v>
      </c>
      <c r="B401" s="295" t="s">
        <v>6608</v>
      </c>
      <c r="C401" s="296" t="s">
        <v>6609</v>
      </c>
      <c r="D401" s="295" t="s">
        <v>6553</v>
      </c>
      <c r="E401" s="297" t="n">
        <v>226.38</v>
      </c>
    </row>
    <row r="402" customFormat="false" ht="27" hidden="false" customHeight="false" outlineLevel="0" collapsed="false">
      <c r="A402" s="295" t="n">
        <v>5953</v>
      </c>
      <c r="B402" s="295" t="s">
        <v>6610</v>
      </c>
      <c r="C402" s="296" t="s">
        <v>6611</v>
      </c>
      <c r="D402" s="295" t="s">
        <v>6553</v>
      </c>
      <c r="E402" s="297" t="n">
        <v>68.42</v>
      </c>
    </row>
    <row r="403" customFormat="false" ht="40.5" hidden="false" customHeight="false" outlineLevel="0" collapsed="false">
      <c r="A403" s="295" t="n">
        <v>6259</v>
      </c>
      <c r="B403" s="295" t="s">
        <v>6612</v>
      </c>
      <c r="C403" s="296" t="s">
        <v>6613</v>
      </c>
      <c r="D403" s="295" t="s">
        <v>6553</v>
      </c>
      <c r="E403" s="297" t="n">
        <v>279.18</v>
      </c>
    </row>
    <row r="404" customFormat="false" ht="27" hidden="false" customHeight="false" outlineLevel="0" collapsed="false">
      <c r="A404" s="295" t="n">
        <v>6879</v>
      </c>
      <c r="B404" s="295" t="s">
        <v>6614</v>
      </c>
      <c r="C404" s="296" t="s">
        <v>6615</v>
      </c>
      <c r="D404" s="295" t="s">
        <v>6553</v>
      </c>
      <c r="E404" s="297" t="n">
        <v>216.06</v>
      </c>
    </row>
    <row r="405" customFormat="false" ht="27" hidden="false" customHeight="false" outlineLevel="0" collapsed="false">
      <c r="A405" s="295" t="n">
        <v>7030</v>
      </c>
      <c r="B405" s="295" t="s">
        <v>6616</v>
      </c>
      <c r="C405" s="296" t="s">
        <v>6617</v>
      </c>
      <c r="D405" s="295" t="s">
        <v>6553</v>
      </c>
      <c r="E405" s="297" t="n">
        <v>331.8</v>
      </c>
    </row>
    <row r="406" customFormat="false" ht="40.5" hidden="false" customHeight="false" outlineLevel="0" collapsed="false">
      <c r="A406" s="295" t="n">
        <v>7042</v>
      </c>
      <c r="B406" s="295" t="s">
        <v>6618</v>
      </c>
      <c r="C406" s="296" t="s">
        <v>6619</v>
      </c>
      <c r="D406" s="295" t="s">
        <v>6553</v>
      </c>
      <c r="E406" s="297" t="n">
        <v>24.31</v>
      </c>
    </row>
    <row r="407" customFormat="false" ht="40.5" hidden="false" customHeight="false" outlineLevel="0" collapsed="false">
      <c r="A407" s="295" t="n">
        <v>7049</v>
      </c>
      <c r="B407" s="295" t="s">
        <v>6620</v>
      </c>
      <c r="C407" s="296" t="s">
        <v>6621</v>
      </c>
      <c r="D407" s="295" t="s">
        <v>6553</v>
      </c>
      <c r="E407" s="297" t="n">
        <v>234.57</v>
      </c>
    </row>
    <row r="408" customFormat="false" ht="40.5" hidden="false" customHeight="false" outlineLevel="0" collapsed="false">
      <c r="A408" s="295" t="n">
        <v>67826</v>
      </c>
      <c r="B408" s="295" t="s">
        <v>6622</v>
      </c>
      <c r="C408" s="296" t="s">
        <v>6623</v>
      </c>
      <c r="D408" s="295" t="s">
        <v>6553</v>
      </c>
      <c r="E408" s="297" t="n">
        <v>186.99</v>
      </c>
    </row>
    <row r="409" customFormat="false" ht="15" hidden="false" customHeight="false" outlineLevel="0" collapsed="false">
      <c r="A409" s="295" t="n">
        <v>73417</v>
      </c>
      <c r="B409" s="295" t="s">
        <v>6624</v>
      </c>
      <c r="C409" s="296" t="s">
        <v>6625</v>
      </c>
      <c r="D409" s="295" t="s">
        <v>6553</v>
      </c>
      <c r="E409" s="297" t="n">
        <v>234.62</v>
      </c>
    </row>
    <row r="410" customFormat="false" ht="40.5" hidden="false" customHeight="false" outlineLevel="0" collapsed="false">
      <c r="A410" s="295" t="n">
        <v>73436</v>
      </c>
      <c r="B410" s="295" t="s">
        <v>6626</v>
      </c>
      <c r="C410" s="296" t="s">
        <v>6627</v>
      </c>
      <c r="D410" s="295" t="s">
        <v>6553</v>
      </c>
      <c r="E410" s="297" t="n">
        <v>216.87</v>
      </c>
    </row>
    <row r="411" customFormat="false" ht="40.5" hidden="false" customHeight="false" outlineLevel="0" collapsed="false">
      <c r="A411" s="295" t="n">
        <v>73467</v>
      </c>
      <c r="B411" s="295" t="s">
        <v>6628</v>
      </c>
      <c r="C411" s="296" t="s">
        <v>6629</v>
      </c>
      <c r="D411" s="295" t="s">
        <v>6553</v>
      </c>
      <c r="E411" s="297" t="n">
        <v>178.65</v>
      </c>
    </row>
    <row r="412" customFormat="false" ht="40.5" hidden="false" customHeight="false" outlineLevel="0" collapsed="false">
      <c r="A412" s="295" t="n">
        <v>73536</v>
      </c>
      <c r="B412" s="295" t="s">
        <v>6630</v>
      </c>
      <c r="C412" s="296" t="s">
        <v>6631</v>
      </c>
      <c r="D412" s="295" t="s">
        <v>6553</v>
      </c>
      <c r="E412" s="297" t="n">
        <v>20.57</v>
      </c>
    </row>
    <row r="413" customFormat="false" ht="40.5" hidden="false" customHeight="false" outlineLevel="0" collapsed="false">
      <c r="A413" s="295" t="n">
        <v>83362</v>
      </c>
      <c r="B413" s="295" t="s">
        <v>6632</v>
      </c>
      <c r="C413" s="296" t="s">
        <v>6633</v>
      </c>
      <c r="D413" s="295" t="s">
        <v>6553</v>
      </c>
      <c r="E413" s="297" t="n">
        <v>288.24</v>
      </c>
    </row>
    <row r="414" customFormat="false" ht="27" hidden="false" customHeight="false" outlineLevel="0" collapsed="false">
      <c r="A414" s="295" t="n">
        <v>83765</v>
      </c>
      <c r="B414" s="295" t="s">
        <v>6634</v>
      </c>
      <c r="C414" s="296" t="s">
        <v>6635</v>
      </c>
      <c r="D414" s="295" t="s">
        <v>6553</v>
      </c>
      <c r="E414" s="297" t="n">
        <v>103.74</v>
      </c>
    </row>
    <row r="415" customFormat="false" ht="27" hidden="false" customHeight="false" outlineLevel="0" collapsed="false">
      <c r="A415" s="295" t="n">
        <v>87445</v>
      </c>
      <c r="B415" s="295" t="s">
        <v>6636</v>
      </c>
      <c r="C415" s="296" t="s">
        <v>6637</v>
      </c>
      <c r="D415" s="295" t="s">
        <v>6553</v>
      </c>
      <c r="E415" s="297" t="n">
        <v>6.27</v>
      </c>
    </row>
    <row r="416" customFormat="false" ht="27" hidden="false" customHeight="false" outlineLevel="0" collapsed="false">
      <c r="A416" s="295" t="n">
        <v>88386</v>
      </c>
      <c r="B416" s="295" t="s">
        <v>6638</v>
      </c>
      <c r="C416" s="296" t="s">
        <v>6639</v>
      </c>
      <c r="D416" s="295" t="s">
        <v>6553</v>
      </c>
      <c r="E416" s="297" t="n">
        <v>4.77</v>
      </c>
    </row>
    <row r="417" customFormat="false" ht="27" hidden="false" customHeight="false" outlineLevel="0" collapsed="false">
      <c r="A417" s="295" t="n">
        <v>88393</v>
      </c>
      <c r="B417" s="295" t="s">
        <v>6640</v>
      </c>
      <c r="C417" s="296" t="s">
        <v>6641</v>
      </c>
      <c r="D417" s="295" t="s">
        <v>6553</v>
      </c>
      <c r="E417" s="297" t="n">
        <v>6.57</v>
      </c>
    </row>
    <row r="418" customFormat="false" ht="27" hidden="false" customHeight="false" outlineLevel="0" collapsed="false">
      <c r="A418" s="295" t="n">
        <v>88399</v>
      </c>
      <c r="B418" s="295" t="s">
        <v>6642</v>
      </c>
      <c r="C418" s="296" t="s">
        <v>6643</v>
      </c>
      <c r="D418" s="295" t="s">
        <v>6553</v>
      </c>
      <c r="E418" s="297" t="n">
        <v>3.5</v>
      </c>
    </row>
    <row r="419" customFormat="false" ht="27" hidden="false" customHeight="false" outlineLevel="0" collapsed="false">
      <c r="A419" s="295" t="n">
        <v>88418</v>
      </c>
      <c r="B419" s="295" t="s">
        <v>6644</v>
      </c>
      <c r="C419" s="296" t="s">
        <v>6645</v>
      </c>
      <c r="D419" s="295" t="s">
        <v>6553</v>
      </c>
      <c r="E419" s="297" t="n">
        <v>13.32</v>
      </c>
    </row>
    <row r="420" customFormat="false" ht="27" hidden="false" customHeight="false" outlineLevel="0" collapsed="false">
      <c r="A420" s="295" t="n">
        <v>88433</v>
      </c>
      <c r="B420" s="295" t="s">
        <v>6646</v>
      </c>
      <c r="C420" s="296" t="s">
        <v>6647</v>
      </c>
      <c r="D420" s="295" t="s">
        <v>6553</v>
      </c>
      <c r="E420" s="297" t="n">
        <v>17.35</v>
      </c>
    </row>
    <row r="421" customFormat="false" ht="27" hidden="false" customHeight="false" outlineLevel="0" collapsed="false">
      <c r="A421" s="295" t="n">
        <v>88830</v>
      </c>
      <c r="B421" s="295" t="s">
        <v>6648</v>
      </c>
      <c r="C421" s="296" t="s">
        <v>6649</v>
      </c>
      <c r="D421" s="295" t="s">
        <v>6553</v>
      </c>
      <c r="E421" s="297" t="n">
        <v>1.86</v>
      </c>
    </row>
    <row r="422" customFormat="false" ht="27" hidden="false" customHeight="false" outlineLevel="0" collapsed="false">
      <c r="A422" s="295" t="n">
        <v>88843</v>
      </c>
      <c r="B422" s="295" t="s">
        <v>6650</v>
      </c>
      <c r="C422" s="296" t="s">
        <v>6651</v>
      </c>
      <c r="D422" s="295" t="s">
        <v>6553</v>
      </c>
      <c r="E422" s="297" t="n">
        <v>222.43</v>
      </c>
    </row>
    <row r="423" customFormat="false" ht="27" hidden="false" customHeight="false" outlineLevel="0" collapsed="false">
      <c r="A423" s="295" t="n">
        <v>88907</v>
      </c>
      <c r="B423" s="295" t="s">
        <v>6652</v>
      </c>
      <c r="C423" s="296" t="s">
        <v>6653</v>
      </c>
      <c r="D423" s="295" t="s">
        <v>6553</v>
      </c>
      <c r="E423" s="297" t="n">
        <v>268.42</v>
      </c>
    </row>
    <row r="424" customFormat="false" ht="40.5" hidden="false" customHeight="false" outlineLevel="0" collapsed="false">
      <c r="A424" s="295" t="n">
        <v>89021</v>
      </c>
      <c r="B424" s="295" t="s">
        <v>6654</v>
      </c>
      <c r="C424" s="296" t="s">
        <v>6655</v>
      </c>
      <c r="D424" s="295" t="s">
        <v>6553</v>
      </c>
      <c r="E424" s="297" t="n">
        <v>2.52</v>
      </c>
    </row>
    <row r="425" customFormat="false" ht="27" hidden="false" customHeight="false" outlineLevel="0" collapsed="false">
      <c r="A425" s="295" t="n">
        <v>89028</v>
      </c>
      <c r="B425" s="295" t="s">
        <v>6656</v>
      </c>
      <c r="C425" s="296" t="s">
        <v>6657</v>
      </c>
      <c r="D425" s="295" t="s">
        <v>6553</v>
      </c>
      <c r="E425" s="297" t="n">
        <v>307.95</v>
      </c>
    </row>
    <row r="426" customFormat="false" ht="27" hidden="false" customHeight="false" outlineLevel="0" collapsed="false">
      <c r="A426" s="295" t="n">
        <v>89032</v>
      </c>
      <c r="B426" s="295" t="s">
        <v>6658</v>
      </c>
      <c r="C426" s="296" t="s">
        <v>6659</v>
      </c>
      <c r="D426" s="295" t="s">
        <v>6553</v>
      </c>
      <c r="E426" s="297" t="n">
        <v>198.33</v>
      </c>
    </row>
    <row r="427" customFormat="false" ht="27" hidden="false" customHeight="false" outlineLevel="0" collapsed="false">
      <c r="A427" s="295" t="n">
        <v>89035</v>
      </c>
      <c r="B427" s="295" t="s">
        <v>6660</v>
      </c>
      <c r="C427" s="296" t="s">
        <v>6661</v>
      </c>
      <c r="D427" s="295" t="s">
        <v>6553</v>
      </c>
      <c r="E427" s="297" t="n">
        <v>140.32</v>
      </c>
    </row>
    <row r="428" customFormat="false" ht="27" hidden="false" customHeight="false" outlineLevel="0" collapsed="false">
      <c r="A428" s="295" t="n">
        <v>89225</v>
      </c>
      <c r="B428" s="295" t="s">
        <v>6662</v>
      </c>
      <c r="C428" s="296" t="s">
        <v>6663</v>
      </c>
      <c r="D428" s="295" t="s">
        <v>6553</v>
      </c>
      <c r="E428" s="297" t="n">
        <v>5.19</v>
      </c>
    </row>
    <row r="429" customFormat="false" ht="27" hidden="false" customHeight="false" outlineLevel="0" collapsed="false">
      <c r="A429" s="295" t="n">
        <v>89234</v>
      </c>
      <c r="B429" s="295" t="s">
        <v>6664</v>
      </c>
      <c r="C429" s="296" t="s">
        <v>6665</v>
      </c>
      <c r="D429" s="295" t="s">
        <v>6553</v>
      </c>
      <c r="E429" s="297" t="n">
        <v>647.02</v>
      </c>
    </row>
    <row r="430" customFormat="false" ht="27" hidden="false" customHeight="false" outlineLevel="0" collapsed="false">
      <c r="A430" s="295" t="n">
        <v>89242</v>
      </c>
      <c r="B430" s="295" t="s">
        <v>6666</v>
      </c>
      <c r="C430" s="296" t="s">
        <v>6667</v>
      </c>
      <c r="D430" s="295" t="s">
        <v>6553</v>
      </c>
      <c r="E430" s="298" t="n">
        <v>1538.34</v>
      </c>
    </row>
    <row r="431" customFormat="false" ht="27" hidden="false" customHeight="false" outlineLevel="0" collapsed="false">
      <c r="A431" s="295" t="n">
        <v>89250</v>
      </c>
      <c r="B431" s="295" t="s">
        <v>6668</v>
      </c>
      <c r="C431" s="296" t="s">
        <v>6669</v>
      </c>
      <c r="D431" s="295" t="s">
        <v>6553</v>
      </c>
      <c r="E431" s="298" t="n">
        <v>1331.27</v>
      </c>
    </row>
    <row r="432" customFormat="false" ht="27" hidden="false" customHeight="false" outlineLevel="0" collapsed="false">
      <c r="A432" s="295" t="n">
        <v>89257</v>
      </c>
      <c r="B432" s="295" t="s">
        <v>6670</v>
      </c>
      <c r="C432" s="296" t="s">
        <v>6671</v>
      </c>
      <c r="D432" s="295" t="s">
        <v>6553</v>
      </c>
      <c r="E432" s="297" t="n">
        <v>362.34</v>
      </c>
    </row>
    <row r="433" customFormat="false" ht="27" hidden="false" customHeight="false" outlineLevel="0" collapsed="false">
      <c r="A433" s="295" t="n">
        <v>89272</v>
      </c>
      <c r="B433" s="295" t="s">
        <v>6672</v>
      </c>
      <c r="C433" s="296" t="s">
        <v>6673</v>
      </c>
      <c r="D433" s="295" t="s">
        <v>6553</v>
      </c>
      <c r="E433" s="297" t="n">
        <v>205.44</v>
      </c>
    </row>
    <row r="434" customFormat="false" ht="27" hidden="false" customHeight="false" outlineLevel="0" collapsed="false">
      <c r="A434" s="295" t="n">
        <v>89278</v>
      </c>
      <c r="B434" s="295" t="s">
        <v>6674</v>
      </c>
      <c r="C434" s="296" t="s">
        <v>6675</v>
      </c>
      <c r="D434" s="295" t="s">
        <v>6553</v>
      </c>
      <c r="E434" s="297" t="n">
        <v>14.23</v>
      </c>
    </row>
    <row r="435" customFormat="false" ht="27" hidden="false" customHeight="false" outlineLevel="0" collapsed="false">
      <c r="A435" s="295" t="n">
        <v>89843</v>
      </c>
      <c r="B435" s="295" t="s">
        <v>6676</v>
      </c>
      <c r="C435" s="296" t="s">
        <v>6677</v>
      </c>
      <c r="D435" s="295" t="s">
        <v>6553</v>
      </c>
      <c r="E435" s="297" t="n">
        <v>229.96</v>
      </c>
    </row>
    <row r="436" customFormat="false" ht="40.5" hidden="false" customHeight="false" outlineLevel="0" collapsed="false">
      <c r="A436" s="295" t="n">
        <v>89876</v>
      </c>
      <c r="B436" s="295" t="s">
        <v>6678</v>
      </c>
      <c r="C436" s="296" t="s">
        <v>6679</v>
      </c>
      <c r="D436" s="295" t="s">
        <v>6553</v>
      </c>
      <c r="E436" s="297" t="n">
        <v>346.73</v>
      </c>
    </row>
    <row r="437" customFormat="false" ht="40.5" hidden="false" customHeight="false" outlineLevel="0" collapsed="false">
      <c r="A437" s="295" t="n">
        <v>89883</v>
      </c>
      <c r="B437" s="295" t="s">
        <v>6680</v>
      </c>
      <c r="C437" s="296" t="s">
        <v>6681</v>
      </c>
      <c r="D437" s="295" t="s">
        <v>6553</v>
      </c>
      <c r="E437" s="297" t="n">
        <v>387.4</v>
      </c>
    </row>
    <row r="438" customFormat="false" ht="27" hidden="false" customHeight="false" outlineLevel="0" collapsed="false">
      <c r="A438" s="295" t="n">
        <v>90586</v>
      </c>
      <c r="B438" s="295" t="s">
        <v>6682</v>
      </c>
      <c r="C438" s="296" t="s">
        <v>6683</v>
      </c>
      <c r="D438" s="295" t="s">
        <v>6553</v>
      </c>
      <c r="E438" s="297" t="n">
        <v>1.43</v>
      </c>
    </row>
    <row r="439" customFormat="false" ht="27" hidden="false" customHeight="false" outlineLevel="0" collapsed="false">
      <c r="A439" s="295" t="n">
        <v>90625</v>
      </c>
      <c r="B439" s="295" t="s">
        <v>6684</v>
      </c>
      <c r="C439" s="296" t="s">
        <v>6685</v>
      </c>
      <c r="D439" s="295" t="s">
        <v>6553</v>
      </c>
      <c r="E439" s="297" t="n">
        <v>6.72</v>
      </c>
    </row>
    <row r="440" customFormat="false" ht="27" hidden="false" customHeight="false" outlineLevel="0" collapsed="false">
      <c r="A440" s="295" t="n">
        <v>90631</v>
      </c>
      <c r="B440" s="295" t="s">
        <v>6686</v>
      </c>
      <c r="C440" s="296" t="s">
        <v>6687</v>
      </c>
      <c r="D440" s="295" t="s">
        <v>6553</v>
      </c>
      <c r="E440" s="297" t="n">
        <v>140.81</v>
      </c>
    </row>
    <row r="441" customFormat="false" ht="40.5" hidden="false" customHeight="false" outlineLevel="0" collapsed="false">
      <c r="A441" s="295" t="n">
        <v>90637</v>
      </c>
      <c r="B441" s="295" t="s">
        <v>6688</v>
      </c>
      <c r="C441" s="296" t="s">
        <v>6689</v>
      </c>
      <c r="D441" s="295" t="s">
        <v>6553</v>
      </c>
      <c r="E441" s="297" t="n">
        <v>14.69</v>
      </c>
    </row>
    <row r="442" customFormat="false" ht="27" hidden="false" customHeight="false" outlineLevel="0" collapsed="false">
      <c r="A442" s="295" t="n">
        <v>90643</v>
      </c>
      <c r="B442" s="295" t="s">
        <v>6690</v>
      </c>
      <c r="C442" s="296" t="s">
        <v>6691</v>
      </c>
      <c r="D442" s="295" t="s">
        <v>6553</v>
      </c>
      <c r="E442" s="297" t="n">
        <v>29</v>
      </c>
    </row>
    <row r="443" customFormat="false" ht="27" hidden="false" customHeight="false" outlineLevel="0" collapsed="false">
      <c r="A443" s="295" t="n">
        <v>90650</v>
      </c>
      <c r="B443" s="295" t="s">
        <v>6692</v>
      </c>
      <c r="C443" s="296" t="s">
        <v>6693</v>
      </c>
      <c r="D443" s="295" t="s">
        <v>6553</v>
      </c>
      <c r="E443" s="297" t="n">
        <v>11.37</v>
      </c>
    </row>
    <row r="444" customFormat="false" ht="27" hidden="false" customHeight="false" outlineLevel="0" collapsed="false">
      <c r="A444" s="295" t="n">
        <v>90656</v>
      </c>
      <c r="B444" s="295" t="s">
        <v>6694</v>
      </c>
      <c r="C444" s="296" t="s">
        <v>6695</v>
      </c>
      <c r="D444" s="295" t="s">
        <v>6553</v>
      </c>
      <c r="E444" s="297" t="n">
        <v>14.56</v>
      </c>
    </row>
    <row r="445" customFormat="false" ht="27" hidden="false" customHeight="false" outlineLevel="0" collapsed="false">
      <c r="A445" s="295" t="n">
        <v>90662</v>
      </c>
      <c r="B445" s="295" t="s">
        <v>6696</v>
      </c>
      <c r="C445" s="296" t="s">
        <v>6697</v>
      </c>
      <c r="D445" s="295" t="s">
        <v>6553</v>
      </c>
      <c r="E445" s="297" t="n">
        <v>15.17</v>
      </c>
    </row>
    <row r="446" customFormat="false" ht="40.5" hidden="false" customHeight="false" outlineLevel="0" collapsed="false">
      <c r="A446" s="295" t="n">
        <v>90668</v>
      </c>
      <c r="B446" s="295" t="s">
        <v>6698</v>
      </c>
      <c r="C446" s="296" t="s">
        <v>6699</v>
      </c>
      <c r="D446" s="295" t="s">
        <v>6553</v>
      </c>
      <c r="E446" s="297" t="n">
        <v>31.26</v>
      </c>
    </row>
    <row r="447" customFormat="false" ht="40.5" hidden="false" customHeight="false" outlineLevel="0" collapsed="false">
      <c r="A447" s="295" t="n">
        <v>90674</v>
      </c>
      <c r="B447" s="295" t="s">
        <v>6700</v>
      </c>
      <c r="C447" s="296" t="s">
        <v>6701</v>
      </c>
      <c r="D447" s="295" t="s">
        <v>6553</v>
      </c>
      <c r="E447" s="297" t="n">
        <v>705.11</v>
      </c>
    </row>
    <row r="448" customFormat="false" ht="40.5" hidden="false" customHeight="false" outlineLevel="0" collapsed="false">
      <c r="A448" s="295" t="n">
        <v>90680</v>
      </c>
      <c r="B448" s="295" t="s">
        <v>6702</v>
      </c>
      <c r="C448" s="296" t="s">
        <v>6703</v>
      </c>
      <c r="D448" s="295" t="s">
        <v>6553</v>
      </c>
      <c r="E448" s="297" t="n">
        <v>413.17</v>
      </c>
    </row>
    <row r="449" customFormat="false" ht="27" hidden="false" customHeight="false" outlineLevel="0" collapsed="false">
      <c r="A449" s="295" t="n">
        <v>90686</v>
      </c>
      <c r="B449" s="295" t="s">
        <v>6704</v>
      </c>
      <c r="C449" s="296" t="s">
        <v>6705</v>
      </c>
      <c r="D449" s="295" t="s">
        <v>6553</v>
      </c>
      <c r="E449" s="297" t="n">
        <v>160.1</v>
      </c>
    </row>
    <row r="450" customFormat="false" ht="27" hidden="false" customHeight="false" outlineLevel="0" collapsed="false">
      <c r="A450" s="295" t="n">
        <v>90692</v>
      </c>
      <c r="B450" s="295" t="s">
        <v>6706</v>
      </c>
      <c r="C450" s="296" t="s">
        <v>6707</v>
      </c>
      <c r="D450" s="295" t="s">
        <v>6553</v>
      </c>
      <c r="E450" s="297" t="n">
        <v>120.29</v>
      </c>
    </row>
    <row r="451" customFormat="false" ht="27" hidden="false" customHeight="false" outlineLevel="0" collapsed="false">
      <c r="A451" s="295" t="n">
        <v>90964</v>
      </c>
      <c r="B451" s="295" t="s">
        <v>6708</v>
      </c>
      <c r="C451" s="296" t="s">
        <v>6709</v>
      </c>
      <c r="D451" s="295" t="s">
        <v>6553</v>
      </c>
      <c r="E451" s="297" t="n">
        <v>31.19</v>
      </c>
    </row>
    <row r="452" customFormat="false" ht="27" hidden="false" customHeight="false" outlineLevel="0" collapsed="false">
      <c r="A452" s="295" t="n">
        <v>90972</v>
      </c>
      <c r="B452" s="295" t="s">
        <v>6710</v>
      </c>
      <c r="C452" s="296" t="s">
        <v>6711</v>
      </c>
      <c r="D452" s="295" t="s">
        <v>6553</v>
      </c>
      <c r="E452" s="297" t="n">
        <v>88.44</v>
      </c>
    </row>
    <row r="453" customFormat="false" ht="27" hidden="false" customHeight="false" outlineLevel="0" collapsed="false">
      <c r="A453" s="295" t="n">
        <v>90979</v>
      </c>
      <c r="B453" s="295" t="s">
        <v>6712</v>
      </c>
      <c r="C453" s="296" t="s">
        <v>6713</v>
      </c>
      <c r="D453" s="295" t="s">
        <v>6553</v>
      </c>
      <c r="E453" s="297" t="n">
        <v>228.8</v>
      </c>
    </row>
    <row r="454" customFormat="false" ht="27" hidden="false" customHeight="false" outlineLevel="0" collapsed="false">
      <c r="A454" s="295" t="n">
        <v>90991</v>
      </c>
      <c r="B454" s="295" t="s">
        <v>6714</v>
      </c>
      <c r="C454" s="296" t="s">
        <v>6715</v>
      </c>
      <c r="D454" s="295" t="s">
        <v>6553</v>
      </c>
      <c r="E454" s="297" t="n">
        <v>217.74</v>
      </c>
    </row>
    <row r="455" customFormat="false" ht="27" hidden="false" customHeight="false" outlineLevel="0" collapsed="false">
      <c r="A455" s="295" t="n">
        <v>90999</v>
      </c>
      <c r="B455" s="295" t="s">
        <v>6716</v>
      </c>
      <c r="C455" s="296" t="s">
        <v>6717</v>
      </c>
      <c r="D455" s="295" t="s">
        <v>6553</v>
      </c>
      <c r="E455" s="297" t="n">
        <v>118</v>
      </c>
    </row>
    <row r="456" customFormat="false" ht="40.5" hidden="false" customHeight="false" outlineLevel="0" collapsed="false">
      <c r="A456" s="295" t="n">
        <v>91031</v>
      </c>
      <c r="B456" s="295" t="s">
        <v>6718</v>
      </c>
      <c r="C456" s="296" t="s">
        <v>6719</v>
      </c>
      <c r="D456" s="295" t="s">
        <v>6553</v>
      </c>
      <c r="E456" s="297" t="n">
        <v>275.41</v>
      </c>
    </row>
    <row r="457" customFormat="false" ht="27" hidden="false" customHeight="false" outlineLevel="0" collapsed="false">
      <c r="A457" s="295" t="n">
        <v>91277</v>
      </c>
      <c r="B457" s="295" t="s">
        <v>6720</v>
      </c>
      <c r="C457" s="296" t="s">
        <v>6721</v>
      </c>
      <c r="D457" s="295" t="s">
        <v>6553</v>
      </c>
      <c r="E457" s="297" t="n">
        <v>9.55</v>
      </c>
    </row>
    <row r="458" customFormat="false" ht="40.5" hidden="false" customHeight="false" outlineLevel="0" collapsed="false">
      <c r="A458" s="295" t="n">
        <v>91283</v>
      </c>
      <c r="B458" s="295" t="s">
        <v>6722</v>
      </c>
      <c r="C458" s="296" t="s">
        <v>6723</v>
      </c>
      <c r="D458" s="295" t="s">
        <v>6553</v>
      </c>
      <c r="E458" s="297" t="n">
        <v>10.24</v>
      </c>
    </row>
    <row r="459" customFormat="false" ht="40.5" hidden="false" customHeight="false" outlineLevel="0" collapsed="false">
      <c r="A459" s="295" t="n">
        <v>91386</v>
      </c>
      <c r="B459" s="295" t="s">
        <v>6724</v>
      </c>
      <c r="C459" s="296" t="s">
        <v>6725</v>
      </c>
      <c r="D459" s="295" t="s">
        <v>6553</v>
      </c>
      <c r="E459" s="297" t="n">
        <v>279.19</v>
      </c>
    </row>
    <row r="460" customFormat="false" ht="27" hidden="false" customHeight="false" outlineLevel="0" collapsed="false">
      <c r="A460" s="295" t="n">
        <v>91533</v>
      </c>
      <c r="B460" s="295" t="s">
        <v>6726</v>
      </c>
      <c r="C460" s="296" t="s">
        <v>6727</v>
      </c>
      <c r="D460" s="295" t="s">
        <v>6553</v>
      </c>
      <c r="E460" s="297" t="n">
        <v>31.49</v>
      </c>
    </row>
    <row r="461" customFormat="false" ht="40.5" hidden="false" customHeight="false" outlineLevel="0" collapsed="false">
      <c r="A461" s="295" t="n">
        <v>91634</v>
      </c>
      <c r="B461" s="295" t="s">
        <v>6728</v>
      </c>
      <c r="C461" s="296" t="s">
        <v>6729</v>
      </c>
      <c r="D461" s="295" t="s">
        <v>6553</v>
      </c>
      <c r="E461" s="297" t="n">
        <v>250.53</v>
      </c>
    </row>
    <row r="462" customFormat="false" ht="40.5" hidden="false" customHeight="false" outlineLevel="0" collapsed="false">
      <c r="A462" s="295" t="n">
        <v>91645</v>
      </c>
      <c r="B462" s="295" t="s">
        <v>6730</v>
      </c>
      <c r="C462" s="296" t="s">
        <v>6731</v>
      </c>
      <c r="D462" s="295" t="s">
        <v>6553</v>
      </c>
      <c r="E462" s="297" t="n">
        <v>518.46</v>
      </c>
    </row>
    <row r="463" customFormat="false" ht="27" hidden="false" customHeight="false" outlineLevel="0" collapsed="false">
      <c r="A463" s="295" t="n">
        <v>91692</v>
      </c>
      <c r="B463" s="295" t="s">
        <v>6732</v>
      </c>
      <c r="C463" s="296" t="s">
        <v>6733</v>
      </c>
      <c r="D463" s="295" t="s">
        <v>6553</v>
      </c>
      <c r="E463" s="297" t="n">
        <v>25.13</v>
      </c>
    </row>
    <row r="464" customFormat="false" ht="27" hidden="false" customHeight="false" outlineLevel="0" collapsed="false">
      <c r="A464" s="295" t="n">
        <v>92043</v>
      </c>
      <c r="B464" s="295" t="s">
        <v>6734</v>
      </c>
      <c r="C464" s="296" t="s">
        <v>6735</v>
      </c>
      <c r="D464" s="295" t="s">
        <v>6553</v>
      </c>
      <c r="E464" s="297" t="n">
        <v>13.31</v>
      </c>
    </row>
    <row r="465" customFormat="false" ht="40.5" hidden="false" customHeight="false" outlineLevel="0" collapsed="false">
      <c r="A465" s="295" t="n">
        <v>92106</v>
      </c>
      <c r="B465" s="295" t="s">
        <v>6736</v>
      </c>
      <c r="C465" s="296" t="s">
        <v>6737</v>
      </c>
      <c r="D465" s="295" t="s">
        <v>6553</v>
      </c>
      <c r="E465" s="297" t="n">
        <v>366.11</v>
      </c>
    </row>
    <row r="466" customFormat="false" ht="27" hidden="false" customHeight="false" outlineLevel="0" collapsed="false">
      <c r="A466" s="295" t="n">
        <v>92112</v>
      </c>
      <c r="B466" s="295" t="s">
        <v>6738</v>
      </c>
      <c r="C466" s="296" t="s">
        <v>6739</v>
      </c>
      <c r="D466" s="295" t="s">
        <v>6553</v>
      </c>
      <c r="E466" s="297" t="n">
        <v>2.93</v>
      </c>
    </row>
    <row r="467" customFormat="false" ht="15" hidden="false" customHeight="false" outlineLevel="0" collapsed="false">
      <c r="A467" s="295" t="n">
        <v>92118</v>
      </c>
      <c r="B467" s="295" t="s">
        <v>6740</v>
      </c>
      <c r="C467" s="296" t="s">
        <v>6741</v>
      </c>
      <c r="D467" s="295" t="s">
        <v>6553</v>
      </c>
      <c r="E467" s="297" t="n">
        <v>0.24</v>
      </c>
    </row>
    <row r="468" customFormat="false" ht="27" hidden="false" customHeight="false" outlineLevel="0" collapsed="false">
      <c r="A468" s="295" t="n">
        <v>92138</v>
      </c>
      <c r="B468" s="295" t="s">
        <v>6742</v>
      </c>
      <c r="C468" s="296" t="s">
        <v>6743</v>
      </c>
      <c r="D468" s="295" t="s">
        <v>6553</v>
      </c>
      <c r="E468" s="297" t="n">
        <v>99.46</v>
      </c>
    </row>
    <row r="469" customFormat="false" ht="27" hidden="false" customHeight="false" outlineLevel="0" collapsed="false">
      <c r="A469" s="295" t="n">
        <v>92145</v>
      </c>
      <c r="B469" s="295" t="s">
        <v>6744</v>
      </c>
      <c r="C469" s="296" t="s">
        <v>6745</v>
      </c>
      <c r="D469" s="295" t="s">
        <v>6553</v>
      </c>
      <c r="E469" s="297" t="n">
        <v>74.53</v>
      </c>
    </row>
    <row r="470" customFormat="false" ht="40.5" hidden="false" customHeight="false" outlineLevel="0" collapsed="false">
      <c r="A470" s="295" t="n">
        <v>92242</v>
      </c>
      <c r="B470" s="295" t="s">
        <v>6746</v>
      </c>
      <c r="C470" s="296" t="s">
        <v>6747</v>
      </c>
      <c r="D470" s="295" t="s">
        <v>6553</v>
      </c>
      <c r="E470" s="297" t="n">
        <v>457.27</v>
      </c>
    </row>
    <row r="471" customFormat="false" ht="27" hidden="false" customHeight="false" outlineLevel="0" collapsed="false">
      <c r="A471" s="295" t="n">
        <v>92716</v>
      </c>
      <c r="B471" s="295" t="s">
        <v>6748</v>
      </c>
      <c r="C471" s="296" t="s">
        <v>6749</v>
      </c>
      <c r="D471" s="295" t="s">
        <v>6553</v>
      </c>
      <c r="E471" s="297" t="n">
        <v>25.58</v>
      </c>
    </row>
    <row r="472" customFormat="false" ht="27" hidden="false" customHeight="false" outlineLevel="0" collapsed="false">
      <c r="A472" s="295" t="n">
        <v>92960</v>
      </c>
      <c r="B472" s="295" t="s">
        <v>6750</v>
      </c>
      <c r="C472" s="296" t="s">
        <v>6751</v>
      </c>
      <c r="D472" s="295" t="s">
        <v>6553</v>
      </c>
      <c r="E472" s="297" t="n">
        <v>21.59</v>
      </c>
    </row>
    <row r="473" customFormat="false" ht="27" hidden="false" customHeight="false" outlineLevel="0" collapsed="false">
      <c r="A473" s="295" t="n">
        <v>92966</v>
      </c>
      <c r="B473" s="295" t="s">
        <v>6752</v>
      </c>
      <c r="C473" s="296" t="s">
        <v>6753</v>
      </c>
      <c r="D473" s="295" t="s">
        <v>6553</v>
      </c>
      <c r="E473" s="297" t="n">
        <v>20.91</v>
      </c>
    </row>
    <row r="474" customFormat="false" ht="40.5" hidden="false" customHeight="false" outlineLevel="0" collapsed="false">
      <c r="A474" s="295" t="n">
        <v>93224</v>
      </c>
      <c r="B474" s="295" t="s">
        <v>6754</v>
      </c>
      <c r="C474" s="296" t="s">
        <v>6755</v>
      </c>
      <c r="D474" s="295" t="s">
        <v>6553</v>
      </c>
      <c r="E474" s="298" t="n">
        <v>1045.95</v>
      </c>
    </row>
    <row r="475" customFormat="false" ht="27" hidden="false" customHeight="false" outlineLevel="0" collapsed="false">
      <c r="A475" s="295" t="n">
        <v>93233</v>
      </c>
      <c r="B475" s="295" t="s">
        <v>6756</v>
      </c>
      <c r="C475" s="296" t="s">
        <v>6757</v>
      </c>
      <c r="D475" s="295" t="s">
        <v>6553</v>
      </c>
      <c r="E475" s="297" t="n">
        <v>9.03</v>
      </c>
    </row>
    <row r="476" customFormat="false" ht="27" hidden="false" customHeight="false" outlineLevel="0" collapsed="false">
      <c r="A476" s="295" t="n">
        <v>93272</v>
      </c>
      <c r="B476" s="295" t="s">
        <v>6758</v>
      </c>
      <c r="C476" s="296" t="s">
        <v>6759</v>
      </c>
      <c r="D476" s="295" t="s">
        <v>6553</v>
      </c>
      <c r="E476" s="297" t="n">
        <v>133.15</v>
      </c>
    </row>
    <row r="477" customFormat="false" ht="27" hidden="false" customHeight="false" outlineLevel="0" collapsed="false">
      <c r="A477" s="295" t="n">
        <v>93281</v>
      </c>
      <c r="B477" s="295" t="s">
        <v>6760</v>
      </c>
      <c r="C477" s="296" t="s">
        <v>6761</v>
      </c>
      <c r="D477" s="295" t="s">
        <v>6553</v>
      </c>
      <c r="E477" s="297" t="n">
        <v>20.21</v>
      </c>
    </row>
    <row r="478" customFormat="false" ht="27" hidden="false" customHeight="false" outlineLevel="0" collapsed="false">
      <c r="A478" s="295" t="n">
        <v>93287</v>
      </c>
      <c r="B478" s="295" t="s">
        <v>6762</v>
      </c>
      <c r="C478" s="296" t="s">
        <v>6763</v>
      </c>
      <c r="D478" s="295" t="s">
        <v>6553</v>
      </c>
      <c r="E478" s="297" t="n">
        <v>314.42</v>
      </c>
    </row>
    <row r="479" customFormat="false" ht="40.5" hidden="false" customHeight="false" outlineLevel="0" collapsed="false">
      <c r="A479" s="295" t="n">
        <v>93402</v>
      </c>
      <c r="B479" s="295" t="s">
        <v>6764</v>
      </c>
      <c r="C479" s="296" t="s">
        <v>6765</v>
      </c>
      <c r="D479" s="295" t="s">
        <v>6553</v>
      </c>
      <c r="E479" s="297" t="n">
        <v>290.18</v>
      </c>
    </row>
    <row r="480" customFormat="false" ht="40.5" hidden="false" customHeight="false" outlineLevel="0" collapsed="false">
      <c r="A480" s="295" t="n">
        <v>93408</v>
      </c>
      <c r="B480" s="295" t="s">
        <v>6766</v>
      </c>
      <c r="C480" s="296" t="s">
        <v>6767</v>
      </c>
      <c r="D480" s="295" t="s">
        <v>6553</v>
      </c>
      <c r="E480" s="297" t="n">
        <v>98.84</v>
      </c>
    </row>
    <row r="481" customFormat="false" ht="27" hidden="false" customHeight="false" outlineLevel="0" collapsed="false">
      <c r="A481" s="295" t="n">
        <v>93415</v>
      </c>
      <c r="B481" s="295" t="s">
        <v>6768</v>
      </c>
      <c r="C481" s="296" t="s">
        <v>6769</v>
      </c>
      <c r="D481" s="295" t="s">
        <v>6553</v>
      </c>
      <c r="E481" s="297" t="n">
        <v>14.99</v>
      </c>
    </row>
    <row r="482" customFormat="false" ht="15" hidden="false" customHeight="false" outlineLevel="0" collapsed="false">
      <c r="A482" s="295" t="n">
        <v>93421</v>
      </c>
      <c r="B482" s="295" t="s">
        <v>6770</v>
      </c>
      <c r="C482" s="296" t="s">
        <v>6771</v>
      </c>
      <c r="D482" s="295" t="s">
        <v>6553</v>
      </c>
      <c r="E482" s="297" t="n">
        <v>91.88</v>
      </c>
    </row>
    <row r="483" customFormat="false" ht="15" hidden="false" customHeight="false" outlineLevel="0" collapsed="false">
      <c r="A483" s="295" t="n">
        <v>93427</v>
      </c>
      <c r="B483" s="295" t="s">
        <v>6772</v>
      </c>
      <c r="C483" s="296" t="s">
        <v>6773</v>
      </c>
      <c r="D483" s="295" t="s">
        <v>6553</v>
      </c>
      <c r="E483" s="297" t="n">
        <v>211.98</v>
      </c>
    </row>
    <row r="484" customFormat="false" ht="27" hidden="false" customHeight="false" outlineLevel="0" collapsed="false">
      <c r="A484" s="295" t="n">
        <v>93433</v>
      </c>
      <c r="B484" s="295" t="s">
        <v>6774</v>
      </c>
      <c r="C484" s="296" t="s">
        <v>6775</v>
      </c>
      <c r="D484" s="295" t="s">
        <v>6553</v>
      </c>
      <c r="E484" s="298" t="n">
        <v>3984.63</v>
      </c>
    </row>
    <row r="485" customFormat="false" ht="27" hidden="false" customHeight="false" outlineLevel="0" collapsed="false">
      <c r="A485" s="295" t="n">
        <v>93439</v>
      </c>
      <c r="B485" s="295" t="s">
        <v>6776</v>
      </c>
      <c r="C485" s="296" t="s">
        <v>6777</v>
      </c>
      <c r="D485" s="295" t="s">
        <v>6553</v>
      </c>
      <c r="E485" s="297" t="n">
        <v>138.31</v>
      </c>
    </row>
    <row r="486" customFormat="false" ht="27" hidden="false" customHeight="false" outlineLevel="0" collapsed="false">
      <c r="A486" s="295" t="n">
        <v>95121</v>
      </c>
      <c r="B486" s="295" t="s">
        <v>6778</v>
      </c>
      <c r="C486" s="296" t="s">
        <v>6779</v>
      </c>
      <c r="D486" s="295" t="s">
        <v>6553</v>
      </c>
      <c r="E486" s="297" t="n">
        <v>289.07</v>
      </c>
    </row>
    <row r="487" customFormat="false" ht="27" hidden="false" customHeight="false" outlineLevel="0" collapsed="false">
      <c r="A487" s="295" t="n">
        <v>95127</v>
      </c>
      <c r="B487" s="295" t="s">
        <v>6780</v>
      </c>
      <c r="C487" s="296" t="s">
        <v>6781</v>
      </c>
      <c r="D487" s="295" t="s">
        <v>6553</v>
      </c>
      <c r="E487" s="297" t="n">
        <v>250.96</v>
      </c>
    </row>
    <row r="488" customFormat="false" ht="27" hidden="false" customHeight="false" outlineLevel="0" collapsed="false">
      <c r="A488" s="295" t="n">
        <v>95133</v>
      </c>
      <c r="B488" s="295" t="s">
        <v>6782</v>
      </c>
      <c r="C488" s="296" t="s">
        <v>6783</v>
      </c>
      <c r="D488" s="295" t="s">
        <v>6553</v>
      </c>
      <c r="E488" s="297" t="n">
        <v>187.55</v>
      </c>
    </row>
    <row r="489" customFormat="false" ht="27" hidden="false" customHeight="false" outlineLevel="0" collapsed="false">
      <c r="A489" s="295" t="n">
        <v>95139</v>
      </c>
      <c r="B489" s="295" t="s">
        <v>6784</v>
      </c>
      <c r="C489" s="296" t="s">
        <v>6785</v>
      </c>
      <c r="D489" s="295" t="s">
        <v>6553</v>
      </c>
      <c r="E489" s="297" t="n">
        <v>0.05</v>
      </c>
    </row>
    <row r="490" customFormat="false" ht="27" hidden="false" customHeight="false" outlineLevel="0" collapsed="false">
      <c r="A490" s="295" t="n">
        <v>95212</v>
      </c>
      <c r="B490" s="295" t="s">
        <v>6786</v>
      </c>
      <c r="C490" s="296" t="s">
        <v>6787</v>
      </c>
      <c r="D490" s="295" t="s">
        <v>6553</v>
      </c>
      <c r="E490" s="297" t="n">
        <v>146.4</v>
      </c>
    </row>
    <row r="491" customFormat="false" ht="15" hidden="false" customHeight="false" outlineLevel="0" collapsed="false">
      <c r="A491" s="295" t="n">
        <v>95258</v>
      </c>
      <c r="B491" s="295" t="s">
        <v>6788</v>
      </c>
      <c r="C491" s="296" t="s">
        <v>6789</v>
      </c>
      <c r="D491" s="295" t="s">
        <v>6553</v>
      </c>
      <c r="E491" s="297" t="n">
        <v>20.51</v>
      </c>
    </row>
    <row r="492" customFormat="false" ht="27" hidden="false" customHeight="false" outlineLevel="0" collapsed="false">
      <c r="A492" s="295" t="n">
        <v>95264</v>
      </c>
      <c r="B492" s="295" t="s">
        <v>6790</v>
      </c>
      <c r="C492" s="296" t="s">
        <v>6791</v>
      </c>
      <c r="D492" s="295" t="s">
        <v>6553</v>
      </c>
      <c r="E492" s="297" t="n">
        <v>6.36</v>
      </c>
    </row>
    <row r="493" customFormat="false" ht="27" hidden="false" customHeight="false" outlineLevel="0" collapsed="false">
      <c r="A493" s="295" t="n">
        <v>95270</v>
      </c>
      <c r="B493" s="295" t="s">
        <v>6792</v>
      </c>
      <c r="C493" s="296" t="s">
        <v>6793</v>
      </c>
      <c r="D493" s="295" t="s">
        <v>6553</v>
      </c>
      <c r="E493" s="297" t="n">
        <v>9.28</v>
      </c>
    </row>
    <row r="494" customFormat="false" ht="27" hidden="false" customHeight="false" outlineLevel="0" collapsed="false">
      <c r="A494" s="295" t="n">
        <v>95276</v>
      </c>
      <c r="B494" s="295" t="s">
        <v>6794</v>
      </c>
      <c r="C494" s="296" t="s">
        <v>6795</v>
      </c>
      <c r="D494" s="295" t="s">
        <v>6553</v>
      </c>
      <c r="E494" s="297" t="n">
        <v>3.21</v>
      </c>
    </row>
    <row r="495" customFormat="false" ht="27" hidden="false" customHeight="false" outlineLevel="0" collapsed="false">
      <c r="A495" s="295" t="n">
        <v>95282</v>
      </c>
      <c r="B495" s="295" t="s">
        <v>6796</v>
      </c>
      <c r="C495" s="296" t="s">
        <v>6797</v>
      </c>
      <c r="D495" s="295" t="s">
        <v>6553</v>
      </c>
      <c r="E495" s="297" t="n">
        <v>9.47</v>
      </c>
    </row>
    <row r="496" customFormat="false" ht="27" hidden="false" customHeight="false" outlineLevel="0" collapsed="false">
      <c r="A496" s="295" t="n">
        <v>95620</v>
      </c>
      <c r="B496" s="295" t="s">
        <v>6798</v>
      </c>
      <c r="C496" s="296" t="s">
        <v>6799</v>
      </c>
      <c r="D496" s="295" t="s">
        <v>6553</v>
      </c>
      <c r="E496" s="297" t="n">
        <v>20.06</v>
      </c>
    </row>
    <row r="497" customFormat="false" ht="27" hidden="false" customHeight="false" outlineLevel="0" collapsed="false">
      <c r="A497" s="295" t="n">
        <v>95631</v>
      </c>
      <c r="B497" s="295" t="s">
        <v>6800</v>
      </c>
      <c r="C497" s="296" t="s">
        <v>6801</v>
      </c>
      <c r="D497" s="295" t="s">
        <v>6553</v>
      </c>
      <c r="E497" s="297" t="n">
        <v>242.39</v>
      </c>
    </row>
    <row r="498" customFormat="false" ht="27" hidden="false" customHeight="false" outlineLevel="0" collapsed="false">
      <c r="A498" s="295" t="n">
        <v>95702</v>
      </c>
      <c r="B498" s="295" t="s">
        <v>6802</v>
      </c>
      <c r="C498" s="296" t="s">
        <v>6803</v>
      </c>
      <c r="D498" s="295" t="s">
        <v>6553</v>
      </c>
      <c r="E498" s="297" t="n">
        <v>35.09</v>
      </c>
    </row>
    <row r="499" customFormat="false" ht="27" hidden="false" customHeight="false" outlineLevel="0" collapsed="false">
      <c r="A499" s="295" t="n">
        <v>95708</v>
      </c>
      <c r="B499" s="295" t="s">
        <v>6804</v>
      </c>
      <c r="C499" s="296" t="s">
        <v>6805</v>
      </c>
      <c r="D499" s="295" t="s">
        <v>6553</v>
      </c>
      <c r="E499" s="297" t="n">
        <v>138.43</v>
      </c>
    </row>
    <row r="500" customFormat="false" ht="40.5" hidden="false" customHeight="false" outlineLevel="0" collapsed="false">
      <c r="A500" s="295" t="n">
        <v>95714</v>
      </c>
      <c r="B500" s="295" t="s">
        <v>6806</v>
      </c>
      <c r="C500" s="296" t="s">
        <v>6807</v>
      </c>
      <c r="D500" s="295" t="s">
        <v>6553</v>
      </c>
      <c r="E500" s="297" t="n">
        <v>275.24</v>
      </c>
    </row>
    <row r="501" customFormat="false" ht="40.5" hidden="false" customHeight="false" outlineLevel="0" collapsed="false">
      <c r="A501" s="295" t="n">
        <v>95720</v>
      </c>
      <c r="B501" s="295" t="s">
        <v>6808</v>
      </c>
      <c r="C501" s="296" t="s">
        <v>6809</v>
      </c>
      <c r="D501" s="295" t="s">
        <v>6553</v>
      </c>
      <c r="E501" s="297" t="n">
        <v>270.27</v>
      </c>
    </row>
    <row r="502" customFormat="false" ht="27" hidden="false" customHeight="false" outlineLevel="0" collapsed="false">
      <c r="A502" s="295" t="n">
        <v>95872</v>
      </c>
      <c r="B502" s="295" t="s">
        <v>6810</v>
      </c>
      <c r="C502" s="296" t="s">
        <v>6811</v>
      </c>
      <c r="D502" s="295" t="s">
        <v>6553</v>
      </c>
      <c r="E502" s="297" t="n">
        <v>359.99</v>
      </c>
    </row>
    <row r="503" customFormat="false" ht="27" hidden="false" customHeight="false" outlineLevel="0" collapsed="false">
      <c r="A503" s="295" t="n">
        <v>96013</v>
      </c>
      <c r="B503" s="295" t="s">
        <v>6812</v>
      </c>
      <c r="C503" s="296" t="s">
        <v>6813</v>
      </c>
      <c r="D503" s="295" t="s">
        <v>6553</v>
      </c>
      <c r="E503" s="297" t="n">
        <v>198.59</v>
      </c>
    </row>
    <row r="504" customFormat="false" ht="27" hidden="false" customHeight="false" outlineLevel="0" collapsed="false">
      <c r="A504" s="295" t="n">
        <v>96020</v>
      </c>
      <c r="B504" s="295" t="s">
        <v>6814</v>
      </c>
      <c r="C504" s="296" t="s">
        <v>6815</v>
      </c>
      <c r="D504" s="295" t="s">
        <v>6553</v>
      </c>
      <c r="E504" s="297" t="n">
        <v>198.01</v>
      </c>
    </row>
    <row r="505" customFormat="false" ht="27" hidden="false" customHeight="false" outlineLevel="0" collapsed="false">
      <c r="A505" s="295" t="n">
        <v>96028</v>
      </c>
      <c r="B505" s="295" t="s">
        <v>6816</v>
      </c>
      <c r="C505" s="296" t="s">
        <v>6817</v>
      </c>
      <c r="D505" s="295" t="s">
        <v>6553</v>
      </c>
      <c r="E505" s="297" t="n">
        <v>149.87</v>
      </c>
    </row>
    <row r="506" customFormat="false" ht="27" hidden="false" customHeight="false" outlineLevel="0" collapsed="false">
      <c r="A506" s="295" t="n">
        <v>96035</v>
      </c>
      <c r="B506" s="295" t="s">
        <v>6818</v>
      </c>
      <c r="C506" s="296" t="s">
        <v>6819</v>
      </c>
      <c r="D506" s="295" t="s">
        <v>6553</v>
      </c>
      <c r="E506" s="297" t="n">
        <v>289.54</v>
      </c>
    </row>
    <row r="507" customFormat="false" ht="27" hidden="false" customHeight="false" outlineLevel="0" collapsed="false">
      <c r="A507" s="295" t="n">
        <v>96157</v>
      </c>
      <c r="B507" s="295" t="s">
        <v>6820</v>
      </c>
      <c r="C507" s="296" t="s">
        <v>6821</v>
      </c>
      <c r="D507" s="295" t="s">
        <v>6553</v>
      </c>
      <c r="E507" s="297" t="n">
        <v>150.45</v>
      </c>
    </row>
    <row r="508" customFormat="false" ht="27" hidden="false" customHeight="false" outlineLevel="0" collapsed="false">
      <c r="A508" s="295" t="n">
        <v>96158</v>
      </c>
      <c r="B508" s="295" t="s">
        <v>6822</v>
      </c>
      <c r="C508" s="296" t="s">
        <v>6823</v>
      </c>
      <c r="D508" s="295" t="s">
        <v>6553</v>
      </c>
      <c r="E508" s="297" t="n">
        <v>136.29</v>
      </c>
    </row>
    <row r="509" customFormat="false" ht="27" hidden="false" customHeight="false" outlineLevel="0" collapsed="false">
      <c r="A509" s="295" t="n">
        <v>96245</v>
      </c>
      <c r="B509" s="295" t="s">
        <v>6824</v>
      </c>
      <c r="C509" s="296" t="s">
        <v>6825</v>
      </c>
      <c r="D509" s="295" t="s">
        <v>6553</v>
      </c>
      <c r="E509" s="297" t="n">
        <v>100.87</v>
      </c>
    </row>
    <row r="510" customFormat="false" ht="27" hidden="false" customHeight="false" outlineLevel="0" collapsed="false">
      <c r="A510" s="295" t="n">
        <v>96463</v>
      </c>
      <c r="B510" s="295" t="s">
        <v>6826</v>
      </c>
      <c r="C510" s="296" t="s">
        <v>6827</v>
      </c>
      <c r="D510" s="295" t="s">
        <v>6553</v>
      </c>
      <c r="E510" s="297" t="n">
        <v>222.17</v>
      </c>
    </row>
    <row r="511" customFormat="false" ht="27" hidden="false" customHeight="false" outlineLevel="0" collapsed="false">
      <c r="A511" s="295" t="n">
        <v>98764</v>
      </c>
      <c r="B511" s="295" t="s">
        <v>6828</v>
      </c>
      <c r="C511" s="296" t="s">
        <v>6829</v>
      </c>
      <c r="D511" s="295" t="s">
        <v>6553</v>
      </c>
      <c r="E511" s="297" t="n">
        <v>4.4</v>
      </c>
    </row>
    <row r="512" customFormat="false" ht="27" hidden="false" customHeight="false" outlineLevel="0" collapsed="false">
      <c r="A512" s="295" t="n">
        <v>99833</v>
      </c>
      <c r="B512" s="295" t="s">
        <v>6830</v>
      </c>
      <c r="C512" s="296" t="s">
        <v>6831</v>
      </c>
      <c r="D512" s="295" t="s">
        <v>6553</v>
      </c>
      <c r="E512" s="297" t="n">
        <v>4.56</v>
      </c>
    </row>
    <row r="513" customFormat="false" ht="27" hidden="false" customHeight="false" outlineLevel="0" collapsed="false">
      <c r="A513" s="295" t="n">
        <v>100641</v>
      </c>
      <c r="B513" s="295" t="s">
        <v>6832</v>
      </c>
      <c r="C513" s="296" t="s">
        <v>6833</v>
      </c>
      <c r="D513" s="295" t="s">
        <v>6553</v>
      </c>
      <c r="E513" s="297" t="n">
        <v>609.25</v>
      </c>
    </row>
    <row r="514" customFormat="false" ht="15" hidden="false" customHeight="false" outlineLevel="0" collapsed="false">
      <c r="A514" s="295" t="n">
        <v>100647</v>
      </c>
      <c r="B514" s="295" t="s">
        <v>6834</v>
      </c>
      <c r="C514" s="296" t="s">
        <v>6835</v>
      </c>
      <c r="D514" s="295" t="s">
        <v>6553</v>
      </c>
      <c r="E514" s="298" t="n">
        <v>1296.88</v>
      </c>
    </row>
    <row r="515" customFormat="false" ht="27" hidden="false" customHeight="false" outlineLevel="0" collapsed="false">
      <c r="A515" s="295" t="n">
        <v>102275</v>
      </c>
      <c r="B515" s="295" t="s">
        <v>6836</v>
      </c>
      <c r="C515" s="296" t="s">
        <v>6837</v>
      </c>
      <c r="D515" s="295" t="s">
        <v>6553</v>
      </c>
      <c r="E515" s="297" t="n">
        <v>20.81</v>
      </c>
    </row>
    <row r="516" customFormat="false" ht="27" hidden="false" customHeight="false" outlineLevel="0" collapsed="false">
      <c r="A516" s="295" t="n">
        <v>104091</v>
      </c>
      <c r="B516" s="295" t="s">
        <v>6838</v>
      </c>
      <c r="C516" s="296" t="s">
        <v>6839</v>
      </c>
      <c r="D516" s="295" t="s">
        <v>6553</v>
      </c>
      <c r="E516" s="297" t="n">
        <v>0.83</v>
      </c>
    </row>
    <row r="517" customFormat="false" ht="27" hidden="false" customHeight="false" outlineLevel="0" collapsed="false">
      <c r="A517" s="295" t="n">
        <v>104097</v>
      </c>
      <c r="B517" s="295" t="s">
        <v>6840</v>
      </c>
      <c r="C517" s="296" t="s">
        <v>6841</v>
      </c>
      <c r="D517" s="295" t="s">
        <v>6553</v>
      </c>
      <c r="E517" s="297" t="n">
        <v>1.15</v>
      </c>
    </row>
    <row r="518" customFormat="false" ht="27" hidden="false" customHeight="false" outlineLevel="0" collapsed="false">
      <c r="A518" s="295" t="n">
        <v>5632</v>
      </c>
      <c r="B518" s="295" t="s">
        <v>6842</v>
      </c>
      <c r="C518" s="296" t="s">
        <v>6843</v>
      </c>
      <c r="D518" s="295" t="s">
        <v>6844</v>
      </c>
      <c r="E518" s="297" t="n">
        <v>83.44</v>
      </c>
    </row>
    <row r="519" customFormat="false" ht="40.5" hidden="false" customHeight="false" outlineLevel="0" collapsed="false">
      <c r="A519" s="295" t="n">
        <v>5679</v>
      </c>
      <c r="B519" s="295" t="s">
        <v>6845</v>
      </c>
      <c r="C519" s="296" t="s">
        <v>6846</v>
      </c>
      <c r="D519" s="295" t="s">
        <v>6844</v>
      </c>
      <c r="E519" s="297" t="n">
        <v>56.89</v>
      </c>
    </row>
    <row r="520" customFormat="false" ht="40.5" hidden="false" customHeight="false" outlineLevel="0" collapsed="false">
      <c r="A520" s="295" t="n">
        <v>5681</v>
      </c>
      <c r="B520" s="295" t="s">
        <v>6847</v>
      </c>
      <c r="C520" s="296" t="s">
        <v>6848</v>
      </c>
      <c r="D520" s="295" t="s">
        <v>6844</v>
      </c>
      <c r="E520" s="297" t="n">
        <v>53.85</v>
      </c>
    </row>
    <row r="521" customFormat="false" ht="40.5" hidden="false" customHeight="false" outlineLevel="0" collapsed="false">
      <c r="A521" s="295" t="n">
        <v>5685</v>
      </c>
      <c r="B521" s="295" t="s">
        <v>6849</v>
      </c>
      <c r="C521" s="296" t="s">
        <v>6850</v>
      </c>
      <c r="D521" s="295" t="s">
        <v>6844</v>
      </c>
      <c r="E521" s="297" t="n">
        <v>57.69</v>
      </c>
    </row>
    <row r="522" customFormat="false" ht="27" hidden="false" customHeight="false" outlineLevel="0" collapsed="false">
      <c r="A522" s="295" t="n">
        <v>5690</v>
      </c>
      <c r="B522" s="295" t="s">
        <v>6851</v>
      </c>
      <c r="C522" s="296" t="s">
        <v>6852</v>
      </c>
      <c r="D522" s="295" t="s">
        <v>6844</v>
      </c>
      <c r="E522" s="297" t="n">
        <v>4.7</v>
      </c>
    </row>
    <row r="523" customFormat="false" ht="40.5" hidden="false" customHeight="false" outlineLevel="0" collapsed="false">
      <c r="A523" s="295" t="n">
        <v>5806</v>
      </c>
      <c r="B523" s="295" t="s">
        <v>6853</v>
      </c>
      <c r="C523" s="296" t="s">
        <v>6854</v>
      </c>
      <c r="D523" s="295" t="s">
        <v>6844</v>
      </c>
      <c r="E523" s="297" t="n">
        <v>0.33</v>
      </c>
    </row>
    <row r="524" customFormat="false" ht="40.5" hidden="false" customHeight="false" outlineLevel="0" collapsed="false">
      <c r="A524" s="295" t="n">
        <v>5826</v>
      </c>
      <c r="B524" s="295" t="s">
        <v>6855</v>
      </c>
      <c r="C524" s="296" t="s">
        <v>6856</v>
      </c>
      <c r="D524" s="295" t="s">
        <v>6844</v>
      </c>
      <c r="E524" s="297" t="n">
        <v>49.08</v>
      </c>
    </row>
    <row r="525" customFormat="false" ht="27" hidden="false" customHeight="false" outlineLevel="0" collapsed="false">
      <c r="A525" s="295" t="n">
        <v>5829</v>
      </c>
      <c r="B525" s="295" t="s">
        <v>6857</v>
      </c>
      <c r="C525" s="296" t="s">
        <v>6858</v>
      </c>
      <c r="D525" s="295" t="s">
        <v>6844</v>
      </c>
      <c r="E525" s="297" t="n">
        <v>126.14</v>
      </c>
    </row>
    <row r="526" customFormat="false" ht="27" hidden="false" customHeight="false" outlineLevel="0" collapsed="false">
      <c r="A526" s="295" t="n">
        <v>5837</v>
      </c>
      <c r="B526" s="295" t="s">
        <v>6859</v>
      </c>
      <c r="C526" s="296" t="s">
        <v>6860</v>
      </c>
      <c r="D526" s="295" t="s">
        <v>6844</v>
      </c>
      <c r="E526" s="297" t="n">
        <v>145.94</v>
      </c>
    </row>
    <row r="527" customFormat="false" ht="27" hidden="false" customHeight="false" outlineLevel="0" collapsed="false">
      <c r="A527" s="295" t="n">
        <v>5841</v>
      </c>
      <c r="B527" s="295" t="s">
        <v>6861</v>
      </c>
      <c r="C527" s="296" t="s">
        <v>6862</v>
      </c>
      <c r="D527" s="295" t="s">
        <v>6844</v>
      </c>
      <c r="E527" s="297" t="n">
        <v>5.4</v>
      </c>
    </row>
    <row r="528" customFormat="false" ht="27" hidden="false" customHeight="false" outlineLevel="0" collapsed="false">
      <c r="A528" s="295" t="n">
        <v>5845</v>
      </c>
      <c r="B528" s="295" t="s">
        <v>6863</v>
      </c>
      <c r="C528" s="296" t="s">
        <v>6864</v>
      </c>
      <c r="D528" s="295" t="s">
        <v>6844</v>
      </c>
      <c r="E528" s="297" t="n">
        <v>46.38</v>
      </c>
    </row>
    <row r="529" customFormat="false" ht="27" hidden="false" customHeight="false" outlineLevel="0" collapsed="false">
      <c r="A529" s="295" t="n">
        <v>5849</v>
      </c>
      <c r="B529" s="295" t="s">
        <v>6865</v>
      </c>
      <c r="C529" s="296" t="s">
        <v>6866</v>
      </c>
      <c r="D529" s="295" t="s">
        <v>6844</v>
      </c>
      <c r="E529" s="297" t="n">
        <v>74.62</v>
      </c>
    </row>
    <row r="530" customFormat="false" ht="27" hidden="false" customHeight="false" outlineLevel="0" collapsed="false">
      <c r="A530" s="295" t="n">
        <v>5853</v>
      </c>
      <c r="B530" s="295" t="s">
        <v>6867</v>
      </c>
      <c r="C530" s="296" t="s">
        <v>6868</v>
      </c>
      <c r="D530" s="295" t="s">
        <v>6844</v>
      </c>
      <c r="E530" s="297" t="n">
        <v>74.93</v>
      </c>
    </row>
    <row r="531" customFormat="false" ht="27" hidden="false" customHeight="false" outlineLevel="0" collapsed="false">
      <c r="A531" s="295" t="n">
        <v>5857</v>
      </c>
      <c r="B531" s="295" t="s">
        <v>6869</v>
      </c>
      <c r="C531" s="296" t="s">
        <v>6870</v>
      </c>
      <c r="D531" s="295" t="s">
        <v>6844</v>
      </c>
      <c r="E531" s="297" t="n">
        <v>189.36</v>
      </c>
    </row>
    <row r="532" customFormat="false" ht="40.5" hidden="false" customHeight="false" outlineLevel="0" collapsed="false">
      <c r="A532" s="295" t="n">
        <v>5865</v>
      </c>
      <c r="B532" s="295" t="s">
        <v>6871</v>
      </c>
      <c r="C532" s="296" t="s">
        <v>6872</v>
      </c>
      <c r="D532" s="295" t="s">
        <v>6844</v>
      </c>
      <c r="E532" s="297" t="n">
        <v>10.27</v>
      </c>
    </row>
    <row r="533" customFormat="false" ht="27" hidden="false" customHeight="false" outlineLevel="0" collapsed="false">
      <c r="A533" s="295" t="n">
        <v>5869</v>
      </c>
      <c r="B533" s="295" t="s">
        <v>6873</v>
      </c>
      <c r="C533" s="296" t="s">
        <v>6874</v>
      </c>
      <c r="D533" s="295" t="s">
        <v>6844</v>
      </c>
      <c r="E533" s="297" t="n">
        <v>65.45</v>
      </c>
    </row>
    <row r="534" customFormat="false" ht="40.5" hidden="false" customHeight="false" outlineLevel="0" collapsed="false">
      <c r="A534" s="295" t="n">
        <v>5877</v>
      </c>
      <c r="B534" s="295" t="s">
        <v>6875</v>
      </c>
      <c r="C534" s="296" t="s">
        <v>6876</v>
      </c>
      <c r="D534" s="295" t="s">
        <v>6844</v>
      </c>
      <c r="E534" s="297" t="n">
        <v>55.93</v>
      </c>
    </row>
    <row r="535" customFormat="false" ht="40.5" hidden="false" customHeight="false" outlineLevel="0" collapsed="false">
      <c r="A535" s="295" t="n">
        <v>5881</v>
      </c>
      <c r="B535" s="295" t="s">
        <v>6877</v>
      </c>
      <c r="C535" s="296" t="s">
        <v>6878</v>
      </c>
      <c r="D535" s="295" t="s">
        <v>6844</v>
      </c>
      <c r="E535" s="297" t="n">
        <v>70.16</v>
      </c>
    </row>
    <row r="536" customFormat="false" ht="40.5" hidden="false" customHeight="false" outlineLevel="0" collapsed="false">
      <c r="A536" s="295" t="n">
        <v>5884</v>
      </c>
      <c r="B536" s="295" t="s">
        <v>6879</v>
      </c>
      <c r="C536" s="296" t="s">
        <v>6880</v>
      </c>
      <c r="D536" s="295" t="s">
        <v>6844</v>
      </c>
      <c r="E536" s="297" t="n">
        <v>45.31</v>
      </c>
    </row>
    <row r="537" customFormat="false" ht="27" hidden="false" customHeight="false" outlineLevel="0" collapsed="false">
      <c r="A537" s="295" t="n">
        <v>5892</v>
      </c>
      <c r="B537" s="295" t="s">
        <v>6881</v>
      </c>
      <c r="C537" s="296" t="s">
        <v>6882</v>
      </c>
      <c r="D537" s="295" t="s">
        <v>6844</v>
      </c>
      <c r="E537" s="297" t="n">
        <v>45.17</v>
      </c>
    </row>
    <row r="538" customFormat="false" ht="27" hidden="false" customHeight="false" outlineLevel="0" collapsed="false">
      <c r="A538" s="295" t="n">
        <v>5896</v>
      </c>
      <c r="B538" s="295" t="s">
        <v>6883</v>
      </c>
      <c r="C538" s="296" t="s">
        <v>6884</v>
      </c>
      <c r="D538" s="295" t="s">
        <v>6844</v>
      </c>
      <c r="E538" s="297" t="n">
        <v>47.16</v>
      </c>
    </row>
    <row r="539" customFormat="false" ht="40.5" hidden="false" customHeight="false" outlineLevel="0" collapsed="false">
      <c r="A539" s="295" t="n">
        <v>5903</v>
      </c>
      <c r="B539" s="295" t="s">
        <v>6885</v>
      </c>
      <c r="C539" s="296" t="s">
        <v>6886</v>
      </c>
      <c r="D539" s="295" t="s">
        <v>6844</v>
      </c>
      <c r="E539" s="297" t="n">
        <v>58.73</v>
      </c>
    </row>
    <row r="540" customFormat="false" ht="27" hidden="false" customHeight="false" outlineLevel="0" collapsed="false">
      <c r="A540" s="295" t="n">
        <v>5911</v>
      </c>
      <c r="B540" s="295" t="s">
        <v>6887</v>
      </c>
      <c r="C540" s="296" t="s">
        <v>6888</v>
      </c>
      <c r="D540" s="295" t="s">
        <v>6844</v>
      </c>
      <c r="E540" s="297" t="n">
        <v>20.95</v>
      </c>
    </row>
    <row r="541" customFormat="false" ht="27" hidden="false" customHeight="false" outlineLevel="0" collapsed="false">
      <c r="A541" s="295" t="n">
        <v>5923</v>
      </c>
      <c r="B541" s="295" t="s">
        <v>6889</v>
      </c>
      <c r="C541" s="296" t="s">
        <v>6890</v>
      </c>
      <c r="D541" s="295" t="s">
        <v>6844</v>
      </c>
      <c r="E541" s="297" t="n">
        <v>3.68</v>
      </c>
    </row>
    <row r="542" customFormat="false" ht="40.5" hidden="false" customHeight="false" outlineLevel="0" collapsed="false">
      <c r="A542" s="295" t="n">
        <v>5930</v>
      </c>
      <c r="B542" s="295" t="s">
        <v>6891</v>
      </c>
      <c r="C542" s="296" t="s">
        <v>6892</v>
      </c>
      <c r="D542" s="295" t="s">
        <v>6844</v>
      </c>
      <c r="E542" s="297" t="n">
        <v>57.54</v>
      </c>
    </row>
    <row r="543" customFormat="false" ht="27" hidden="false" customHeight="false" outlineLevel="0" collapsed="false">
      <c r="A543" s="295" t="n">
        <v>5934</v>
      </c>
      <c r="B543" s="295" t="s">
        <v>6893</v>
      </c>
      <c r="C543" s="296" t="s">
        <v>6894</v>
      </c>
      <c r="D543" s="295" t="s">
        <v>6844</v>
      </c>
      <c r="E543" s="297" t="n">
        <v>82</v>
      </c>
    </row>
    <row r="544" customFormat="false" ht="27" hidden="false" customHeight="false" outlineLevel="0" collapsed="false">
      <c r="A544" s="295" t="n">
        <v>5942</v>
      </c>
      <c r="B544" s="295" t="s">
        <v>6895</v>
      </c>
      <c r="C544" s="296" t="s">
        <v>6896</v>
      </c>
      <c r="D544" s="295" t="s">
        <v>6844</v>
      </c>
      <c r="E544" s="297" t="n">
        <v>63.37</v>
      </c>
    </row>
    <row r="545" customFormat="false" ht="27" hidden="false" customHeight="false" outlineLevel="0" collapsed="false">
      <c r="A545" s="295" t="n">
        <v>5946</v>
      </c>
      <c r="B545" s="295" t="s">
        <v>6897</v>
      </c>
      <c r="C545" s="296" t="s">
        <v>6898</v>
      </c>
      <c r="D545" s="295" t="s">
        <v>6844</v>
      </c>
      <c r="E545" s="297" t="n">
        <v>78.49</v>
      </c>
    </row>
    <row r="546" customFormat="false" ht="27" hidden="false" customHeight="false" outlineLevel="0" collapsed="false">
      <c r="A546" s="295" t="n">
        <v>5952</v>
      </c>
      <c r="B546" s="295" t="s">
        <v>6899</v>
      </c>
      <c r="C546" s="296" t="s">
        <v>6900</v>
      </c>
      <c r="D546" s="295" t="s">
        <v>6844</v>
      </c>
      <c r="E546" s="297" t="n">
        <v>19.33</v>
      </c>
    </row>
    <row r="547" customFormat="false" ht="27" hidden="false" customHeight="false" outlineLevel="0" collapsed="false">
      <c r="A547" s="295" t="n">
        <v>5954</v>
      </c>
      <c r="B547" s="295" t="s">
        <v>6901</v>
      </c>
      <c r="C547" s="296" t="s">
        <v>6902</v>
      </c>
      <c r="D547" s="295" t="s">
        <v>6844</v>
      </c>
      <c r="E547" s="297" t="n">
        <v>4.44</v>
      </c>
    </row>
    <row r="548" customFormat="false" ht="40.5" hidden="false" customHeight="false" outlineLevel="0" collapsed="false">
      <c r="A548" s="295" t="n">
        <v>5961</v>
      </c>
      <c r="B548" s="295" t="s">
        <v>6903</v>
      </c>
      <c r="C548" s="296" t="s">
        <v>6904</v>
      </c>
      <c r="D548" s="295" t="s">
        <v>6844</v>
      </c>
      <c r="E548" s="297" t="n">
        <v>49.02</v>
      </c>
    </row>
    <row r="549" customFormat="false" ht="40.5" hidden="false" customHeight="false" outlineLevel="0" collapsed="false">
      <c r="A549" s="295" t="n">
        <v>6260</v>
      </c>
      <c r="B549" s="295" t="s">
        <v>6905</v>
      </c>
      <c r="C549" s="296" t="s">
        <v>6906</v>
      </c>
      <c r="D549" s="295" t="s">
        <v>6844</v>
      </c>
      <c r="E549" s="297" t="n">
        <v>49.3</v>
      </c>
    </row>
    <row r="550" customFormat="false" ht="27" hidden="false" customHeight="false" outlineLevel="0" collapsed="false">
      <c r="A550" s="295" t="n">
        <v>6880</v>
      </c>
      <c r="B550" s="295" t="s">
        <v>6907</v>
      </c>
      <c r="C550" s="296" t="s">
        <v>6908</v>
      </c>
      <c r="D550" s="295" t="s">
        <v>6844</v>
      </c>
      <c r="E550" s="297" t="n">
        <v>76.85</v>
      </c>
    </row>
    <row r="551" customFormat="false" ht="27" hidden="false" customHeight="false" outlineLevel="0" collapsed="false">
      <c r="A551" s="295" t="n">
        <v>7031</v>
      </c>
      <c r="B551" s="295" t="s">
        <v>6909</v>
      </c>
      <c r="C551" s="296" t="s">
        <v>6910</v>
      </c>
      <c r="D551" s="295" t="s">
        <v>6844</v>
      </c>
      <c r="E551" s="297" t="n">
        <v>6.02</v>
      </c>
    </row>
    <row r="552" customFormat="false" ht="40.5" hidden="false" customHeight="false" outlineLevel="0" collapsed="false">
      <c r="A552" s="295" t="n">
        <v>7043</v>
      </c>
      <c r="B552" s="295" t="s">
        <v>6911</v>
      </c>
      <c r="C552" s="296" t="s">
        <v>6912</v>
      </c>
      <c r="D552" s="295" t="s">
        <v>6844</v>
      </c>
      <c r="E552" s="297" t="n">
        <v>0.41</v>
      </c>
    </row>
    <row r="553" customFormat="false" ht="40.5" hidden="false" customHeight="false" outlineLevel="0" collapsed="false">
      <c r="A553" s="295" t="n">
        <v>7050</v>
      </c>
      <c r="B553" s="295" t="s">
        <v>6913</v>
      </c>
      <c r="C553" s="296" t="s">
        <v>6914</v>
      </c>
      <c r="D553" s="295" t="s">
        <v>6844</v>
      </c>
      <c r="E553" s="297" t="n">
        <v>70.84</v>
      </c>
    </row>
    <row r="554" customFormat="false" ht="40.5" hidden="false" customHeight="false" outlineLevel="0" collapsed="false">
      <c r="A554" s="295" t="n">
        <v>67827</v>
      </c>
      <c r="B554" s="295" t="s">
        <v>6915</v>
      </c>
      <c r="C554" s="296" t="s">
        <v>6916</v>
      </c>
      <c r="D554" s="295" t="s">
        <v>6844</v>
      </c>
      <c r="E554" s="297" t="n">
        <v>49.89</v>
      </c>
    </row>
    <row r="555" customFormat="false" ht="15" hidden="false" customHeight="false" outlineLevel="0" collapsed="false">
      <c r="A555" s="295" t="n">
        <v>73395</v>
      </c>
      <c r="B555" s="295" t="s">
        <v>6917</v>
      </c>
      <c r="C555" s="296" t="s">
        <v>6918</v>
      </c>
      <c r="D555" s="295" t="s">
        <v>6844</v>
      </c>
      <c r="E555" s="297" t="n">
        <v>7.08</v>
      </c>
    </row>
    <row r="556" customFormat="false" ht="27" hidden="false" customHeight="false" outlineLevel="0" collapsed="false">
      <c r="A556" s="295" t="n">
        <v>83766</v>
      </c>
      <c r="B556" s="295" t="s">
        <v>6919</v>
      </c>
      <c r="C556" s="296" t="s">
        <v>6920</v>
      </c>
      <c r="D556" s="295" t="s">
        <v>6844</v>
      </c>
      <c r="E556" s="297" t="n">
        <v>33.69</v>
      </c>
    </row>
    <row r="557" customFormat="false" ht="27" hidden="false" customHeight="false" outlineLevel="0" collapsed="false">
      <c r="A557" s="295" t="n">
        <v>84013</v>
      </c>
      <c r="B557" s="295" t="s">
        <v>6921</v>
      </c>
      <c r="C557" s="296" t="s">
        <v>6922</v>
      </c>
      <c r="D557" s="295" t="s">
        <v>6844</v>
      </c>
      <c r="E557" s="297" t="n">
        <v>80.95</v>
      </c>
    </row>
    <row r="558" customFormat="false" ht="27" hidden="false" customHeight="false" outlineLevel="0" collapsed="false">
      <c r="A558" s="295" t="n">
        <v>87446</v>
      </c>
      <c r="B558" s="295" t="s">
        <v>6923</v>
      </c>
      <c r="C558" s="296" t="s">
        <v>6924</v>
      </c>
      <c r="D558" s="295" t="s">
        <v>6844</v>
      </c>
      <c r="E558" s="297" t="n">
        <v>0.48</v>
      </c>
    </row>
    <row r="559" customFormat="false" ht="27" hidden="false" customHeight="false" outlineLevel="0" collapsed="false">
      <c r="A559" s="295" t="n">
        <v>88392</v>
      </c>
      <c r="B559" s="295" t="s">
        <v>6925</v>
      </c>
      <c r="C559" s="296" t="s">
        <v>6926</v>
      </c>
      <c r="D559" s="295" t="s">
        <v>6844</v>
      </c>
      <c r="E559" s="297" t="n">
        <v>0.94</v>
      </c>
    </row>
    <row r="560" customFormat="false" ht="27" hidden="false" customHeight="false" outlineLevel="0" collapsed="false">
      <c r="A560" s="295" t="n">
        <v>88398</v>
      </c>
      <c r="B560" s="295" t="s">
        <v>6927</v>
      </c>
      <c r="C560" s="296" t="s">
        <v>6928</v>
      </c>
      <c r="D560" s="295" t="s">
        <v>6844</v>
      </c>
      <c r="E560" s="297" t="n">
        <v>1.11</v>
      </c>
    </row>
    <row r="561" customFormat="false" ht="27" hidden="false" customHeight="false" outlineLevel="0" collapsed="false">
      <c r="A561" s="295" t="n">
        <v>88404</v>
      </c>
      <c r="B561" s="295" t="s">
        <v>6929</v>
      </c>
      <c r="C561" s="296" t="s">
        <v>6930</v>
      </c>
      <c r="D561" s="295" t="s">
        <v>6844</v>
      </c>
      <c r="E561" s="297" t="n">
        <v>0.89</v>
      </c>
    </row>
    <row r="562" customFormat="false" ht="27" hidden="false" customHeight="false" outlineLevel="0" collapsed="false">
      <c r="A562" s="295" t="n">
        <v>88430</v>
      </c>
      <c r="B562" s="295" t="s">
        <v>6931</v>
      </c>
      <c r="C562" s="296" t="s">
        <v>6932</v>
      </c>
      <c r="D562" s="295" t="s">
        <v>6844</v>
      </c>
      <c r="E562" s="297" t="n">
        <v>5.82</v>
      </c>
    </row>
    <row r="563" customFormat="false" ht="27" hidden="false" customHeight="false" outlineLevel="0" collapsed="false">
      <c r="A563" s="295" t="n">
        <v>88438</v>
      </c>
      <c r="B563" s="295" t="s">
        <v>6933</v>
      </c>
      <c r="C563" s="296" t="s">
        <v>6934</v>
      </c>
      <c r="D563" s="295" t="s">
        <v>6844</v>
      </c>
      <c r="E563" s="297" t="n">
        <v>7.73</v>
      </c>
    </row>
    <row r="564" customFormat="false" ht="27" hidden="false" customHeight="false" outlineLevel="0" collapsed="false">
      <c r="A564" s="295" t="n">
        <v>88831</v>
      </c>
      <c r="B564" s="295" t="s">
        <v>6935</v>
      </c>
      <c r="C564" s="296" t="s">
        <v>6936</v>
      </c>
      <c r="D564" s="295" t="s">
        <v>6844</v>
      </c>
      <c r="E564" s="297" t="n">
        <v>0.35</v>
      </c>
    </row>
    <row r="565" customFormat="false" ht="27" hidden="false" customHeight="false" outlineLevel="0" collapsed="false">
      <c r="A565" s="295" t="n">
        <v>88844</v>
      </c>
      <c r="B565" s="295" t="s">
        <v>6937</v>
      </c>
      <c r="C565" s="296" t="s">
        <v>6938</v>
      </c>
      <c r="D565" s="295" t="s">
        <v>6844</v>
      </c>
      <c r="E565" s="297" t="n">
        <v>65.23</v>
      </c>
    </row>
    <row r="566" customFormat="false" ht="27" hidden="false" customHeight="false" outlineLevel="0" collapsed="false">
      <c r="A566" s="295" t="n">
        <v>88908</v>
      </c>
      <c r="B566" s="295" t="s">
        <v>6939</v>
      </c>
      <c r="C566" s="296" t="s">
        <v>6940</v>
      </c>
      <c r="D566" s="295" t="s">
        <v>6844</v>
      </c>
      <c r="E566" s="297" t="n">
        <v>89.51</v>
      </c>
    </row>
    <row r="567" customFormat="false" ht="40.5" hidden="false" customHeight="false" outlineLevel="0" collapsed="false">
      <c r="A567" s="295" t="n">
        <v>89022</v>
      </c>
      <c r="B567" s="295" t="s">
        <v>6941</v>
      </c>
      <c r="C567" s="296" t="s">
        <v>6942</v>
      </c>
      <c r="D567" s="295" t="s">
        <v>6844</v>
      </c>
      <c r="E567" s="297" t="n">
        <v>0.37</v>
      </c>
    </row>
    <row r="568" customFormat="false" ht="27" hidden="false" customHeight="false" outlineLevel="0" collapsed="false">
      <c r="A568" s="295" t="n">
        <v>89027</v>
      </c>
      <c r="B568" s="295" t="s">
        <v>6943</v>
      </c>
      <c r="C568" s="296" t="s">
        <v>6944</v>
      </c>
      <c r="D568" s="295" t="s">
        <v>6844</v>
      </c>
      <c r="E568" s="297" t="n">
        <v>4.88</v>
      </c>
    </row>
    <row r="569" customFormat="false" ht="27" hidden="false" customHeight="false" outlineLevel="0" collapsed="false">
      <c r="A569" s="295" t="n">
        <v>89031</v>
      </c>
      <c r="B569" s="295" t="s">
        <v>6945</v>
      </c>
      <c r="C569" s="296" t="s">
        <v>6946</v>
      </c>
      <c r="D569" s="295" t="s">
        <v>6844</v>
      </c>
      <c r="E569" s="297" t="n">
        <v>63.42</v>
      </c>
    </row>
    <row r="570" customFormat="false" ht="27" hidden="false" customHeight="false" outlineLevel="0" collapsed="false">
      <c r="A570" s="295" t="n">
        <v>89036</v>
      </c>
      <c r="B570" s="295" t="s">
        <v>6947</v>
      </c>
      <c r="C570" s="296" t="s">
        <v>6948</v>
      </c>
      <c r="D570" s="295" t="s">
        <v>6844</v>
      </c>
      <c r="E570" s="297" t="n">
        <v>40.57</v>
      </c>
    </row>
    <row r="571" customFormat="false" ht="27" hidden="false" customHeight="false" outlineLevel="0" collapsed="false">
      <c r="A571" s="295" t="n">
        <v>89218</v>
      </c>
      <c r="B571" s="295" t="s">
        <v>6949</v>
      </c>
      <c r="C571" s="296" t="s">
        <v>6950</v>
      </c>
      <c r="D571" s="295" t="s">
        <v>6844</v>
      </c>
      <c r="E571" s="297" t="n">
        <v>86.99</v>
      </c>
    </row>
    <row r="572" customFormat="false" ht="27" hidden="false" customHeight="false" outlineLevel="0" collapsed="false">
      <c r="A572" s="295" t="n">
        <v>89226</v>
      </c>
      <c r="B572" s="295" t="s">
        <v>6951</v>
      </c>
      <c r="C572" s="296" t="s">
        <v>6952</v>
      </c>
      <c r="D572" s="295" t="s">
        <v>6844</v>
      </c>
      <c r="E572" s="297" t="n">
        <v>1.45</v>
      </c>
    </row>
    <row r="573" customFormat="false" ht="27" hidden="false" customHeight="false" outlineLevel="0" collapsed="false">
      <c r="A573" s="295" t="n">
        <v>89235</v>
      </c>
      <c r="B573" s="295" t="s">
        <v>6953</v>
      </c>
      <c r="C573" s="296" t="s">
        <v>6954</v>
      </c>
      <c r="D573" s="295" t="s">
        <v>6844</v>
      </c>
      <c r="E573" s="297" t="n">
        <v>189.41</v>
      </c>
    </row>
    <row r="574" customFormat="false" ht="27" hidden="false" customHeight="false" outlineLevel="0" collapsed="false">
      <c r="A574" s="295" t="n">
        <v>89243</v>
      </c>
      <c r="B574" s="295" t="s">
        <v>6955</v>
      </c>
      <c r="C574" s="296" t="s">
        <v>6956</v>
      </c>
      <c r="D574" s="295" t="s">
        <v>6844</v>
      </c>
      <c r="E574" s="297" t="n">
        <v>404.72</v>
      </c>
    </row>
    <row r="575" customFormat="false" ht="27" hidden="false" customHeight="false" outlineLevel="0" collapsed="false">
      <c r="A575" s="295" t="n">
        <v>89251</v>
      </c>
      <c r="B575" s="295" t="s">
        <v>6957</v>
      </c>
      <c r="C575" s="296" t="s">
        <v>6958</v>
      </c>
      <c r="D575" s="295" t="s">
        <v>6844</v>
      </c>
      <c r="E575" s="297" t="n">
        <v>355.38</v>
      </c>
    </row>
    <row r="576" customFormat="false" ht="27" hidden="false" customHeight="false" outlineLevel="0" collapsed="false">
      <c r="A576" s="295" t="n">
        <v>89258</v>
      </c>
      <c r="B576" s="295" t="s">
        <v>6959</v>
      </c>
      <c r="C576" s="296" t="s">
        <v>6960</v>
      </c>
      <c r="D576" s="295" t="s">
        <v>6844</v>
      </c>
      <c r="E576" s="297" t="n">
        <v>124.69</v>
      </c>
    </row>
    <row r="577" customFormat="false" ht="27" hidden="false" customHeight="false" outlineLevel="0" collapsed="false">
      <c r="A577" s="295" t="n">
        <v>89273</v>
      </c>
      <c r="B577" s="295" t="s">
        <v>6961</v>
      </c>
      <c r="C577" s="296" t="s">
        <v>6962</v>
      </c>
      <c r="D577" s="295" t="s">
        <v>6844</v>
      </c>
      <c r="E577" s="297" t="n">
        <v>89.87</v>
      </c>
    </row>
    <row r="578" customFormat="false" ht="27" hidden="false" customHeight="false" outlineLevel="0" collapsed="false">
      <c r="A578" s="295" t="n">
        <v>89279</v>
      </c>
      <c r="B578" s="295" t="s">
        <v>6963</v>
      </c>
      <c r="C578" s="296" t="s">
        <v>6964</v>
      </c>
      <c r="D578" s="295" t="s">
        <v>6844</v>
      </c>
      <c r="E578" s="297" t="n">
        <v>1.76</v>
      </c>
    </row>
    <row r="579" customFormat="false" ht="40.5" hidden="false" customHeight="false" outlineLevel="0" collapsed="false">
      <c r="A579" s="295" t="n">
        <v>89877</v>
      </c>
      <c r="B579" s="295" t="s">
        <v>6965</v>
      </c>
      <c r="C579" s="296" t="s">
        <v>6966</v>
      </c>
      <c r="D579" s="295" t="s">
        <v>6844</v>
      </c>
      <c r="E579" s="297" t="n">
        <v>68.2</v>
      </c>
    </row>
    <row r="580" customFormat="false" ht="40.5" hidden="false" customHeight="false" outlineLevel="0" collapsed="false">
      <c r="A580" s="295" t="n">
        <v>89884</v>
      </c>
      <c r="B580" s="295" t="s">
        <v>6967</v>
      </c>
      <c r="C580" s="296" t="s">
        <v>6968</v>
      </c>
      <c r="D580" s="295" t="s">
        <v>6844</v>
      </c>
      <c r="E580" s="297" t="n">
        <v>71.29</v>
      </c>
    </row>
    <row r="581" customFormat="false" ht="27" hidden="false" customHeight="false" outlineLevel="0" collapsed="false">
      <c r="A581" s="295" t="n">
        <v>90587</v>
      </c>
      <c r="B581" s="295" t="s">
        <v>6969</v>
      </c>
      <c r="C581" s="296" t="s">
        <v>6970</v>
      </c>
      <c r="D581" s="295" t="s">
        <v>6844</v>
      </c>
      <c r="E581" s="297" t="n">
        <v>0.56</v>
      </c>
    </row>
    <row r="582" customFormat="false" ht="27" hidden="false" customHeight="false" outlineLevel="0" collapsed="false">
      <c r="A582" s="295" t="n">
        <v>90626</v>
      </c>
      <c r="B582" s="295" t="s">
        <v>6971</v>
      </c>
      <c r="C582" s="296" t="s">
        <v>6972</v>
      </c>
      <c r="D582" s="295" t="s">
        <v>6844</v>
      </c>
      <c r="E582" s="297" t="n">
        <v>1.8</v>
      </c>
    </row>
    <row r="583" customFormat="false" ht="27" hidden="false" customHeight="false" outlineLevel="0" collapsed="false">
      <c r="A583" s="295" t="n">
        <v>90632</v>
      </c>
      <c r="B583" s="295" t="s">
        <v>6973</v>
      </c>
      <c r="C583" s="296" t="s">
        <v>6974</v>
      </c>
      <c r="D583" s="295" t="s">
        <v>6844</v>
      </c>
      <c r="E583" s="297" t="n">
        <v>78.8</v>
      </c>
    </row>
    <row r="584" customFormat="false" ht="40.5" hidden="false" customHeight="false" outlineLevel="0" collapsed="false">
      <c r="A584" s="295" t="n">
        <v>90638</v>
      </c>
      <c r="B584" s="295" t="s">
        <v>6975</v>
      </c>
      <c r="C584" s="296" t="s">
        <v>6976</v>
      </c>
      <c r="D584" s="295" t="s">
        <v>6844</v>
      </c>
      <c r="E584" s="297" t="n">
        <v>4.48</v>
      </c>
    </row>
    <row r="585" customFormat="false" ht="27" hidden="false" customHeight="false" outlineLevel="0" collapsed="false">
      <c r="A585" s="295" t="n">
        <v>90644</v>
      </c>
      <c r="B585" s="295" t="s">
        <v>6977</v>
      </c>
      <c r="C585" s="296" t="s">
        <v>6978</v>
      </c>
      <c r="D585" s="295" t="s">
        <v>6844</v>
      </c>
      <c r="E585" s="297" t="n">
        <v>6.7</v>
      </c>
    </row>
    <row r="586" customFormat="false" ht="27" hidden="false" customHeight="false" outlineLevel="0" collapsed="false">
      <c r="A586" s="295" t="n">
        <v>90651</v>
      </c>
      <c r="B586" s="295" t="s">
        <v>6979</v>
      </c>
      <c r="C586" s="296" t="s">
        <v>6980</v>
      </c>
      <c r="D586" s="295" t="s">
        <v>6844</v>
      </c>
      <c r="E586" s="297" t="n">
        <v>1.18</v>
      </c>
    </row>
    <row r="587" customFormat="false" ht="27" hidden="false" customHeight="false" outlineLevel="0" collapsed="false">
      <c r="A587" s="295" t="n">
        <v>90657</v>
      </c>
      <c r="B587" s="295" t="s">
        <v>6981</v>
      </c>
      <c r="C587" s="296" t="s">
        <v>6982</v>
      </c>
      <c r="D587" s="295" t="s">
        <v>6844</v>
      </c>
      <c r="E587" s="297" t="n">
        <v>4.36</v>
      </c>
    </row>
    <row r="588" customFormat="false" ht="27" hidden="false" customHeight="false" outlineLevel="0" collapsed="false">
      <c r="A588" s="295" t="n">
        <v>90663</v>
      </c>
      <c r="B588" s="295" t="s">
        <v>6983</v>
      </c>
      <c r="C588" s="296" t="s">
        <v>6984</v>
      </c>
      <c r="D588" s="295" t="s">
        <v>6844</v>
      </c>
      <c r="E588" s="297" t="n">
        <v>4.66</v>
      </c>
    </row>
    <row r="589" customFormat="false" ht="40.5" hidden="false" customHeight="false" outlineLevel="0" collapsed="false">
      <c r="A589" s="295" t="n">
        <v>90669</v>
      </c>
      <c r="B589" s="295" t="s">
        <v>6985</v>
      </c>
      <c r="C589" s="296" t="s">
        <v>6986</v>
      </c>
      <c r="D589" s="295" t="s">
        <v>6844</v>
      </c>
      <c r="E589" s="297" t="n">
        <v>5.96</v>
      </c>
    </row>
    <row r="590" customFormat="false" ht="40.5" hidden="false" customHeight="false" outlineLevel="0" collapsed="false">
      <c r="A590" s="295" t="n">
        <v>90675</v>
      </c>
      <c r="B590" s="295" t="s">
        <v>6987</v>
      </c>
      <c r="C590" s="296" t="s">
        <v>6988</v>
      </c>
      <c r="D590" s="295" t="s">
        <v>6844</v>
      </c>
      <c r="E590" s="297" t="n">
        <v>276.94</v>
      </c>
    </row>
    <row r="591" customFormat="false" ht="40.5" hidden="false" customHeight="false" outlineLevel="0" collapsed="false">
      <c r="A591" s="295" t="n">
        <v>90681</v>
      </c>
      <c r="B591" s="295" t="s">
        <v>6989</v>
      </c>
      <c r="C591" s="296" t="s">
        <v>6990</v>
      </c>
      <c r="D591" s="295" t="s">
        <v>6844</v>
      </c>
      <c r="E591" s="297" t="n">
        <v>155.95</v>
      </c>
    </row>
    <row r="592" customFormat="false" ht="27" hidden="false" customHeight="false" outlineLevel="0" collapsed="false">
      <c r="A592" s="295" t="n">
        <v>90687</v>
      </c>
      <c r="B592" s="295" t="s">
        <v>6991</v>
      </c>
      <c r="C592" s="296" t="s">
        <v>6992</v>
      </c>
      <c r="D592" s="295" t="s">
        <v>6844</v>
      </c>
      <c r="E592" s="297" t="n">
        <v>56.88</v>
      </c>
    </row>
    <row r="593" customFormat="false" ht="27" hidden="false" customHeight="false" outlineLevel="0" collapsed="false">
      <c r="A593" s="295" t="n">
        <v>90693</v>
      </c>
      <c r="B593" s="295" t="s">
        <v>6993</v>
      </c>
      <c r="C593" s="296" t="s">
        <v>6994</v>
      </c>
      <c r="D593" s="295" t="s">
        <v>6844</v>
      </c>
      <c r="E593" s="297" t="n">
        <v>45.84</v>
      </c>
    </row>
    <row r="594" customFormat="false" ht="27" hidden="false" customHeight="false" outlineLevel="0" collapsed="false">
      <c r="A594" s="295" t="n">
        <v>90965</v>
      </c>
      <c r="B594" s="295" t="s">
        <v>6995</v>
      </c>
      <c r="C594" s="296" t="s">
        <v>6996</v>
      </c>
      <c r="D594" s="295" t="s">
        <v>6844</v>
      </c>
      <c r="E594" s="297" t="n">
        <v>5.93</v>
      </c>
    </row>
    <row r="595" customFormat="false" ht="27" hidden="false" customHeight="false" outlineLevel="0" collapsed="false">
      <c r="A595" s="295" t="n">
        <v>90973</v>
      </c>
      <c r="B595" s="295" t="s">
        <v>6997</v>
      </c>
      <c r="C595" s="296" t="s">
        <v>6998</v>
      </c>
      <c r="D595" s="295" t="s">
        <v>6844</v>
      </c>
      <c r="E595" s="297" t="n">
        <v>5.94</v>
      </c>
    </row>
    <row r="596" customFormat="false" ht="27" hidden="false" customHeight="false" outlineLevel="0" collapsed="false">
      <c r="A596" s="295" t="n">
        <v>90982</v>
      </c>
      <c r="B596" s="295" t="s">
        <v>6999</v>
      </c>
      <c r="C596" s="296" t="s">
        <v>7000</v>
      </c>
      <c r="D596" s="295" t="s">
        <v>6844</v>
      </c>
      <c r="E596" s="297" t="n">
        <v>15.1</v>
      </c>
    </row>
    <row r="597" customFormat="false" ht="27" hidden="false" customHeight="false" outlineLevel="0" collapsed="false">
      <c r="A597" s="295" t="n">
        <v>91001</v>
      </c>
      <c r="B597" s="295" t="s">
        <v>7001</v>
      </c>
      <c r="C597" s="296" t="s">
        <v>7002</v>
      </c>
      <c r="D597" s="295" t="s">
        <v>6844</v>
      </c>
      <c r="E597" s="297" t="n">
        <v>7.05</v>
      </c>
    </row>
    <row r="598" customFormat="false" ht="40.5" hidden="false" customHeight="false" outlineLevel="0" collapsed="false">
      <c r="A598" s="295" t="n">
        <v>91032</v>
      </c>
      <c r="B598" s="295" t="s">
        <v>7003</v>
      </c>
      <c r="C598" s="296" t="s">
        <v>7004</v>
      </c>
      <c r="D598" s="295" t="s">
        <v>6844</v>
      </c>
      <c r="E598" s="297" t="n">
        <v>53.32</v>
      </c>
    </row>
    <row r="599" customFormat="false" ht="27" hidden="false" customHeight="false" outlineLevel="0" collapsed="false">
      <c r="A599" s="295" t="n">
        <v>91278</v>
      </c>
      <c r="B599" s="295" t="s">
        <v>7005</v>
      </c>
      <c r="C599" s="296" t="s">
        <v>7006</v>
      </c>
      <c r="D599" s="295" t="s">
        <v>6844</v>
      </c>
      <c r="E599" s="297" t="n">
        <v>0.58</v>
      </c>
    </row>
    <row r="600" customFormat="false" ht="40.5" hidden="false" customHeight="false" outlineLevel="0" collapsed="false">
      <c r="A600" s="295" t="n">
        <v>91285</v>
      </c>
      <c r="B600" s="295" t="s">
        <v>7007</v>
      </c>
      <c r="C600" s="296" t="s">
        <v>7008</v>
      </c>
      <c r="D600" s="295" t="s">
        <v>6844</v>
      </c>
      <c r="E600" s="297" t="n">
        <v>0.87</v>
      </c>
    </row>
    <row r="601" customFormat="false" ht="40.5" hidden="false" customHeight="false" outlineLevel="0" collapsed="false">
      <c r="A601" s="295" t="n">
        <v>91387</v>
      </c>
      <c r="B601" s="295" t="s">
        <v>7009</v>
      </c>
      <c r="C601" s="296" t="s">
        <v>7010</v>
      </c>
      <c r="D601" s="295" t="s">
        <v>6844</v>
      </c>
      <c r="E601" s="297" t="n">
        <v>57.05</v>
      </c>
    </row>
    <row r="602" customFormat="false" ht="40.5" hidden="false" customHeight="false" outlineLevel="0" collapsed="false">
      <c r="A602" s="295" t="n">
        <v>91395</v>
      </c>
      <c r="B602" s="295" t="s">
        <v>7011</v>
      </c>
      <c r="C602" s="296" t="s">
        <v>7012</v>
      </c>
      <c r="D602" s="295" t="s">
        <v>6844</v>
      </c>
      <c r="E602" s="297" t="n">
        <v>46.96</v>
      </c>
    </row>
    <row r="603" customFormat="false" ht="40.5" hidden="false" customHeight="false" outlineLevel="0" collapsed="false">
      <c r="A603" s="295" t="n">
        <v>91486</v>
      </c>
      <c r="B603" s="295" t="s">
        <v>7013</v>
      </c>
      <c r="C603" s="296" t="s">
        <v>7014</v>
      </c>
      <c r="D603" s="295" t="s">
        <v>6844</v>
      </c>
      <c r="E603" s="297" t="n">
        <v>56.11</v>
      </c>
    </row>
    <row r="604" customFormat="false" ht="27" hidden="false" customHeight="false" outlineLevel="0" collapsed="false">
      <c r="A604" s="295" t="n">
        <v>91534</v>
      </c>
      <c r="B604" s="295" t="s">
        <v>7015</v>
      </c>
      <c r="C604" s="296" t="s">
        <v>7016</v>
      </c>
      <c r="D604" s="295" t="s">
        <v>6844</v>
      </c>
      <c r="E604" s="297" t="n">
        <v>24.58</v>
      </c>
    </row>
    <row r="605" customFormat="false" ht="40.5" hidden="false" customHeight="false" outlineLevel="0" collapsed="false">
      <c r="A605" s="295" t="n">
        <v>91635</v>
      </c>
      <c r="B605" s="295" t="s">
        <v>7017</v>
      </c>
      <c r="C605" s="296" t="s">
        <v>7018</v>
      </c>
      <c r="D605" s="295" t="s">
        <v>6844</v>
      </c>
      <c r="E605" s="297" t="n">
        <v>50.95</v>
      </c>
    </row>
    <row r="606" customFormat="false" ht="40.5" hidden="false" customHeight="false" outlineLevel="0" collapsed="false">
      <c r="A606" s="295" t="n">
        <v>91646</v>
      </c>
      <c r="B606" s="295" t="s">
        <v>7019</v>
      </c>
      <c r="C606" s="296" t="s">
        <v>7020</v>
      </c>
      <c r="D606" s="295" t="s">
        <v>6844</v>
      </c>
      <c r="E606" s="297" t="n">
        <v>78.97</v>
      </c>
    </row>
    <row r="607" customFormat="false" ht="27" hidden="false" customHeight="false" outlineLevel="0" collapsed="false">
      <c r="A607" s="295" t="n">
        <v>91693</v>
      </c>
      <c r="B607" s="295" t="s">
        <v>7021</v>
      </c>
      <c r="C607" s="296" t="s">
        <v>7022</v>
      </c>
      <c r="D607" s="295" t="s">
        <v>6844</v>
      </c>
      <c r="E607" s="297" t="n">
        <v>23.81</v>
      </c>
    </row>
    <row r="608" customFormat="false" ht="27" hidden="false" customHeight="false" outlineLevel="0" collapsed="false">
      <c r="A608" s="295" t="n">
        <v>92044</v>
      </c>
      <c r="B608" s="295" t="s">
        <v>7023</v>
      </c>
      <c r="C608" s="296" t="s">
        <v>7024</v>
      </c>
      <c r="D608" s="295" t="s">
        <v>6844</v>
      </c>
      <c r="E608" s="297" t="n">
        <v>7.59</v>
      </c>
    </row>
    <row r="609" customFormat="false" ht="40.5" hidden="false" customHeight="false" outlineLevel="0" collapsed="false">
      <c r="A609" s="295" t="n">
        <v>92107</v>
      </c>
      <c r="B609" s="295" t="s">
        <v>7025</v>
      </c>
      <c r="C609" s="296" t="s">
        <v>7026</v>
      </c>
      <c r="D609" s="295" t="s">
        <v>6844</v>
      </c>
      <c r="E609" s="297" t="n">
        <v>69.68</v>
      </c>
    </row>
    <row r="610" customFormat="false" ht="27" hidden="false" customHeight="false" outlineLevel="0" collapsed="false">
      <c r="A610" s="295" t="n">
        <v>92113</v>
      </c>
      <c r="B610" s="295" t="s">
        <v>7027</v>
      </c>
      <c r="C610" s="296" t="s">
        <v>7028</v>
      </c>
      <c r="D610" s="295" t="s">
        <v>6844</v>
      </c>
      <c r="E610" s="297" t="n">
        <v>1.04</v>
      </c>
    </row>
    <row r="611" customFormat="false" ht="15" hidden="false" customHeight="false" outlineLevel="0" collapsed="false">
      <c r="A611" s="295" t="n">
        <v>92119</v>
      </c>
      <c r="B611" s="295" t="s">
        <v>7029</v>
      </c>
      <c r="C611" s="296" t="s">
        <v>7030</v>
      </c>
      <c r="D611" s="295" t="s">
        <v>6844</v>
      </c>
      <c r="E611" s="297" t="n">
        <v>0.11</v>
      </c>
    </row>
    <row r="612" customFormat="false" ht="27" hidden="false" customHeight="false" outlineLevel="0" collapsed="false">
      <c r="A612" s="295" t="n">
        <v>92139</v>
      </c>
      <c r="B612" s="295" t="s">
        <v>7031</v>
      </c>
      <c r="C612" s="296" t="s">
        <v>7032</v>
      </c>
      <c r="D612" s="295" t="s">
        <v>6844</v>
      </c>
      <c r="E612" s="297" t="n">
        <v>40.11</v>
      </c>
    </row>
    <row r="613" customFormat="false" ht="27" hidden="false" customHeight="false" outlineLevel="0" collapsed="false">
      <c r="A613" s="295" t="n">
        <v>92146</v>
      </c>
      <c r="B613" s="295" t="s">
        <v>7033</v>
      </c>
      <c r="C613" s="296" t="s">
        <v>7034</v>
      </c>
      <c r="D613" s="295" t="s">
        <v>6844</v>
      </c>
      <c r="E613" s="297" t="n">
        <v>30.24</v>
      </c>
    </row>
    <row r="614" customFormat="false" ht="40.5" hidden="false" customHeight="false" outlineLevel="0" collapsed="false">
      <c r="A614" s="295" t="n">
        <v>92243</v>
      </c>
      <c r="B614" s="295" t="s">
        <v>7035</v>
      </c>
      <c r="C614" s="296" t="s">
        <v>7036</v>
      </c>
      <c r="D614" s="295" t="s">
        <v>6844</v>
      </c>
      <c r="E614" s="297" t="n">
        <v>66.16</v>
      </c>
    </row>
    <row r="615" customFormat="false" ht="27" hidden="false" customHeight="false" outlineLevel="0" collapsed="false">
      <c r="A615" s="295" t="n">
        <v>92717</v>
      </c>
      <c r="B615" s="295" t="s">
        <v>7037</v>
      </c>
      <c r="C615" s="296" t="s">
        <v>7038</v>
      </c>
      <c r="D615" s="295" t="s">
        <v>6844</v>
      </c>
      <c r="E615" s="297" t="n">
        <v>0.19</v>
      </c>
    </row>
    <row r="616" customFormat="false" ht="27" hidden="false" customHeight="false" outlineLevel="0" collapsed="false">
      <c r="A616" s="295" t="n">
        <v>92961</v>
      </c>
      <c r="B616" s="295" t="s">
        <v>7039</v>
      </c>
      <c r="C616" s="296" t="s">
        <v>7040</v>
      </c>
      <c r="D616" s="295" t="s">
        <v>6844</v>
      </c>
      <c r="E616" s="297" t="n">
        <v>5.04</v>
      </c>
    </row>
    <row r="617" customFormat="false" ht="27" hidden="false" customHeight="false" outlineLevel="0" collapsed="false">
      <c r="A617" s="295" t="n">
        <v>92967</v>
      </c>
      <c r="B617" s="295" t="s">
        <v>7041</v>
      </c>
      <c r="C617" s="296" t="s">
        <v>7042</v>
      </c>
      <c r="D617" s="295" t="s">
        <v>6844</v>
      </c>
      <c r="E617" s="297" t="n">
        <v>19.36</v>
      </c>
    </row>
    <row r="618" customFormat="false" ht="40.5" hidden="false" customHeight="false" outlineLevel="0" collapsed="false">
      <c r="A618" s="295" t="n">
        <v>93225</v>
      </c>
      <c r="B618" s="295" t="s">
        <v>7043</v>
      </c>
      <c r="C618" s="296" t="s">
        <v>7044</v>
      </c>
      <c r="D618" s="295" t="s">
        <v>6844</v>
      </c>
      <c r="E618" s="297" t="n">
        <v>417.46</v>
      </c>
    </row>
    <row r="619" customFormat="false" ht="27" hidden="false" customHeight="false" outlineLevel="0" collapsed="false">
      <c r="A619" s="295" t="n">
        <v>93234</v>
      </c>
      <c r="B619" s="295" t="s">
        <v>7045</v>
      </c>
      <c r="C619" s="296" t="s">
        <v>7046</v>
      </c>
      <c r="D619" s="295" t="s">
        <v>6844</v>
      </c>
      <c r="E619" s="297" t="n">
        <v>0.44</v>
      </c>
    </row>
    <row r="620" customFormat="false" ht="40.5" hidden="false" customHeight="false" outlineLevel="0" collapsed="false">
      <c r="A620" s="295" t="n">
        <v>93244</v>
      </c>
      <c r="B620" s="295" t="s">
        <v>7047</v>
      </c>
      <c r="C620" s="296" t="s">
        <v>7048</v>
      </c>
      <c r="D620" s="295" t="s">
        <v>6844</v>
      </c>
      <c r="E620" s="297" t="n">
        <v>59.04</v>
      </c>
    </row>
    <row r="621" customFormat="false" ht="27" hidden="false" customHeight="false" outlineLevel="0" collapsed="false">
      <c r="A621" s="295" t="n">
        <v>93274</v>
      </c>
      <c r="B621" s="295" t="s">
        <v>7049</v>
      </c>
      <c r="C621" s="296" t="s">
        <v>7050</v>
      </c>
      <c r="D621" s="295" t="s">
        <v>6844</v>
      </c>
      <c r="E621" s="297" t="n">
        <v>75.15</v>
      </c>
    </row>
    <row r="622" customFormat="false" ht="27" hidden="false" customHeight="false" outlineLevel="0" collapsed="false">
      <c r="A622" s="295" t="n">
        <v>93282</v>
      </c>
      <c r="B622" s="295" t="s">
        <v>7051</v>
      </c>
      <c r="C622" s="296" t="s">
        <v>7052</v>
      </c>
      <c r="D622" s="295" t="s">
        <v>6844</v>
      </c>
      <c r="E622" s="297" t="n">
        <v>19.19</v>
      </c>
    </row>
    <row r="623" customFormat="false" ht="27" hidden="false" customHeight="false" outlineLevel="0" collapsed="false">
      <c r="A623" s="295" t="n">
        <v>93288</v>
      </c>
      <c r="B623" s="295" t="s">
        <v>7053</v>
      </c>
      <c r="C623" s="296" t="s">
        <v>7054</v>
      </c>
      <c r="D623" s="295" t="s">
        <v>6844</v>
      </c>
      <c r="E623" s="297" t="n">
        <v>150.02</v>
      </c>
    </row>
    <row r="624" customFormat="false" ht="40.5" hidden="false" customHeight="false" outlineLevel="0" collapsed="false">
      <c r="A624" s="295" t="n">
        <v>93403</v>
      </c>
      <c r="B624" s="295" t="s">
        <v>7055</v>
      </c>
      <c r="C624" s="296" t="s">
        <v>7056</v>
      </c>
      <c r="D624" s="295" t="s">
        <v>6844</v>
      </c>
      <c r="E624" s="297" t="n">
        <v>54.84</v>
      </c>
    </row>
    <row r="625" customFormat="false" ht="40.5" hidden="false" customHeight="false" outlineLevel="0" collapsed="false">
      <c r="A625" s="295" t="n">
        <v>93409</v>
      </c>
      <c r="B625" s="295" t="s">
        <v>7057</v>
      </c>
      <c r="C625" s="296" t="s">
        <v>7058</v>
      </c>
      <c r="D625" s="295" t="s">
        <v>6844</v>
      </c>
      <c r="E625" s="297" t="n">
        <v>32.95</v>
      </c>
    </row>
    <row r="626" customFormat="false" ht="27" hidden="false" customHeight="false" outlineLevel="0" collapsed="false">
      <c r="A626" s="295" t="n">
        <v>93416</v>
      </c>
      <c r="B626" s="295" t="s">
        <v>7059</v>
      </c>
      <c r="C626" s="296" t="s">
        <v>7060</v>
      </c>
      <c r="D626" s="295" t="s">
        <v>6844</v>
      </c>
      <c r="E626" s="297" t="n">
        <v>0.33</v>
      </c>
    </row>
    <row r="627" customFormat="false" ht="15" hidden="false" customHeight="false" outlineLevel="0" collapsed="false">
      <c r="A627" s="295" t="n">
        <v>93422</v>
      </c>
      <c r="B627" s="295" t="s">
        <v>7061</v>
      </c>
      <c r="C627" s="296" t="s">
        <v>7062</v>
      </c>
      <c r="D627" s="295" t="s">
        <v>6844</v>
      </c>
      <c r="E627" s="297" t="n">
        <v>4.44</v>
      </c>
    </row>
    <row r="628" customFormat="false" ht="15" hidden="false" customHeight="false" outlineLevel="0" collapsed="false">
      <c r="A628" s="295" t="n">
        <v>93428</v>
      </c>
      <c r="B628" s="295" t="s">
        <v>7063</v>
      </c>
      <c r="C628" s="296" t="s">
        <v>7064</v>
      </c>
      <c r="D628" s="295" t="s">
        <v>6844</v>
      </c>
      <c r="E628" s="297" t="n">
        <v>6.3</v>
      </c>
    </row>
    <row r="629" customFormat="false" ht="27" hidden="false" customHeight="false" outlineLevel="0" collapsed="false">
      <c r="A629" s="295" t="n">
        <v>93434</v>
      </c>
      <c r="B629" s="295" t="s">
        <v>7065</v>
      </c>
      <c r="C629" s="296" t="s">
        <v>7066</v>
      </c>
      <c r="D629" s="295" t="s">
        <v>6844</v>
      </c>
      <c r="E629" s="297" t="n">
        <v>214.21</v>
      </c>
    </row>
    <row r="630" customFormat="false" ht="27" hidden="false" customHeight="false" outlineLevel="0" collapsed="false">
      <c r="A630" s="295" t="n">
        <v>93440</v>
      </c>
      <c r="B630" s="295" t="s">
        <v>7067</v>
      </c>
      <c r="C630" s="296" t="s">
        <v>7068</v>
      </c>
      <c r="D630" s="295" t="s">
        <v>6844</v>
      </c>
      <c r="E630" s="297" t="n">
        <v>96.05</v>
      </c>
    </row>
    <row r="631" customFormat="false" ht="27" hidden="false" customHeight="false" outlineLevel="0" collapsed="false">
      <c r="A631" s="295" t="n">
        <v>95122</v>
      </c>
      <c r="B631" s="295" t="s">
        <v>7069</v>
      </c>
      <c r="C631" s="296" t="s">
        <v>7070</v>
      </c>
      <c r="D631" s="295" t="s">
        <v>6844</v>
      </c>
      <c r="E631" s="297" t="n">
        <v>161.43</v>
      </c>
    </row>
    <row r="632" customFormat="false" ht="27" hidden="false" customHeight="false" outlineLevel="0" collapsed="false">
      <c r="A632" s="295" t="n">
        <v>95128</v>
      </c>
      <c r="B632" s="295" t="s">
        <v>7071</v>
      </c>
      <c r="C632" s="296" t="s">
        <v>7072</v>
      </c>
      <c r="D632" s="295" t="s">
        <v>6844</v>
      </c>
      <c r="E632" s="297" t="n">
        <v>45.65</v>
      </c>
    </row>
    <row r="633" customFormat="false" ht="27" hidden="false" customHeight="false" outlineLevel="0" collapsed="false">
      <c r="A633" s="295" t="n">
        <v>95140</v>
      </c>
      <c r="B633" s="295" t="s">
        <v>7073</v>
      </c>
      <c r="C633" s="296" t="s">
        <v>7074</v>
      </c>
      <c r="D633" s="295" t="s">
        <v>6844</v>
      </c>
      <c r="E633" s="297" t="n">
        <v>0.03</v>
      </c>
    </row>
    <row r="634" customFormat="false" ht="27" hidden="false" customHeight="false" outlineLevel="0" collapsed="false">
      <c r="A634" s="295" t="n">
        <v>95213</v>
      </c>
      <c r="B634" s="295" t="s">
        <v>7075</v>
      </c>
      <c r="C634" s="296" t="s">
        <v>7076</v>
      </c>
      <c r="D634" s="295" t="s">
        <v>6844</v>
      </c>
      <c r="E634" s="297" t="n">
        <v>81.85</v>
      </c>
    </row>
    <row r="635" customFormat="false" ht="15" hidden="false" customHeight="false" outlineLevel="0" collapsed="false">
      <c r="A635" s="295" t="n">
        <v>95259</v>
      </c>
      <c r="B635" s="295" t="s">
        <v>7077</v>
      </c>
      <c r="C635" s="296" t="s">
        <v>7078</v>
      </c>
      <c r="D635" s="295" t="s">
        <v>6844</v>
      </c>
      <c r="E635" s="297" t="n">
        <v>19.17</v>
      </c>
    </row>
    <row r="636" customFormat="false" ht="27" hidden="false" customHeight="false" outlineLevel="0" collapsed="false">
      <c r="A636" s="295" t="n">
        <v>95265</v>
      </c>
      <c r="B636" s="295" t="s">
        <v>7079</v>
      </c>
      <c r="C636" s="296" t="s">
        <v>7080</v>
      </c>
      <c r="D636" s="295" t="s">
        <v>6844</v>
      </c>
      <c r="E636" s="297" t="n">
        <v>0.73</v>
      </c>
    </row>
    <row r="637" customFormat="false" ht="27" hidden="false" customHeight="false" outlineLevel="0" collapsed="false">
      <c r="A637" s="295" t="n">
        <v>95271</v>
      </c>
      <c r="B637" s="295" t="s">
        <v>7081</v>
      </c>
      <c r="C637" s="296" t="s">
        <v>7082</v>
      </c>
      <c r="D637" s="295" t="s">
        <v>6844</v>
      </c>
      <c r="E637" s="297" t="n">
        <v>0.5</v>
      </c>
    </row>
    <row r="638" customFormat="false" ht="27" hidden="false" customHeight="false" outlineLevel="0" collapsed="false">
      <c r="A638" s="295" t="n">
        <v>95277</v>
      </c>
      <c r="B638" s="295" t="s">
        <v>7083</v>
      </c>
      <c r="C638" s="296" t="s">
        <v>7084</v>
      </c>
      <c r="D638" s="295" t="s">
        <v>6844</v>
      </c>
      <c r="E638" s="297" t="n">
        <v>0.5</v>
      </c>
    </row>
    <row r="639" customFormat="false" ht="27" hidden="false" customHeight="false" outlineLevel="0" collapsed="false">
      <c r="A639" s="295" t="n">
        <v>95283</v>
      </c>
      <c r="B639" s="295" t="s">
        <v>7085</v>
      </c>
      <c r="C639" s="296" t="s">
        <v>7086</v>
      </c>
      <c r="D639" s="295" t="s">
        <v>6844</v>
      </c>
      <c r="E639" s="297" t="n">
        <v>0.6</v>
      </c>
    </row>
    <row r="640" customFormat="false" ht="27" hidden="false" customHeight="false" outlineLevel="0" collapsed="false">
      <c r="A640" s="295" t="n">
        <v>95621</v>
      </c>
      <c r="B640" s="295" t="s">
        <v>7087</v>
      </c>
      <c r="C640" s="296" t="s">
        <v>7088</v>
      </c>
      <c r="D640" s="295" t="s">
        <v>6844</v>
      </c>
      <c r="E640" s="297" t="n">
        <v>18.96</v>
      </c>
    </row>
    <row r="641" customFormat="false" ht="27" hidden="false" customHeight="false" outlineLevel="0" collapsed="false">
      <c r="A641" s="295" t="n">
        <v>95632</v>
      </c>
      <c r="B641" s="295" t="s">
        <v>7089</v>
      </c>
      <c r="C641" s="296" t="s">
        <v>7090</v>
      </c>
      <c r="D641" s="295" t="s">
        <v>6844</v>
      </c>
      <c r="E641" s="297" t="n">
        <v>74.56</v>
      </c>
    </row>
    <row r="642" customFormat="false" ht="27" hidden="false" customHeight="false" outlineLevel="0" collapsed="false">
      <c r="A642" s="295" t="n">
        <v>95703</v>
      </c>
      <c r="B642" s="295" t="s">
        <v>7091</v>
      </c>
      <c r="C642" s="296" t="s">
        <v>7092</v>
      </c>
      <c r="D642" s="295" t="s">
        <v>6844</v>
      </c>
      <c r="E642" s="297" t="n">
        <v>27.71</v>
      </c>
    </row>
    <row r="643" customFormat="false" ht="27" hidden="false" customHeight="false" outlineLevel="0" collapsed="false">
      <c r="A643" s="295" t="n">
        <v>95709</v>
      </c>
      <c r="B643" s="295" t="s">
        <v>7093</v>
      </c>
      <c r="C643" s="296" t="s">
        <v>7094</v>
      </c>
      <c r="D643" s="295" t="s">
        <v>6844</v>
      </c>
      <c r="E643" s="297" t="n">
        <v>76.51</v>
      </c>
    </row>
    <row r="644" customFormat="false" ht="40.5" hidden="false" customHeight="false" outlineLevel="0" collapsed="false">
      <c r="A644" s="295" t="n">
        <v>95715</v>
      </c>
      <c r="B644" s="295" t="s">
        <v>7095</v>
      </c>
      <c r="C644" s="296" t="s">
        <v>7096</v>
      </c>
      <c r="D644" s="295" t="s">
        <v>6844</v>
      </c>
      <c r="E644" s="297" t="n">
        <v>92.76</v>
      </c>
    </row>
    <row r="645" customFormat="false" ht="40.5" hidden="false" customHeight="false" outlineLevel="0" collapsed="false">
      <c r="A645" s="295" t="n">
        <v>95721</v>
      </c>
      <c r="B645" s="295" t="s">
        <v>7097</v>
      </c>
      <c r="C645" s="296" t="s">
        <v>7098</v>
      </c>
      <c r="D645" s="295" t="s">
        <v>6844</v>
      </c>
      <c r="E645" s="297" t="n">
        <v>90.39</v>
      </c>
    </row>
    <row r="646" customFormat="false" ht="27" hidden="false" customHeight="false" outlineLevel="0" collapsed="false">
      <c r="A646" s="295" t="n">
        <v>95873</v>
      </c>
      <c r="B646" s="295" t="s">
        <v>7099</v>
      </c>
      <c r="C646" s="296" t="s">
        <v>7100</v>
      </c>
      <c r="D646" s="295" t="s">
        <v>6844</v>
      </c>
      <c r="E646" s="297" t="n">
        <v>10.07</v>
      </c>
    </row>
    <row r="647" customFormat="false" ht="27" hidden="false" customHeight="false" outlineLevel="0" collapsed="false">
      <c r="A647" s="295" t="n">
        <v>96014</v>
      </c>
      <c r="B647" s="295" t="s">
        <v>7101</v>
      </c>
      <c r="C647" s="296" t="s">
        <v>7102</v>
      </c>
      <c r="D647" s="295" t="s">
        <v>6844</v>
      </c>
      <c r="E647" s="297" t="n">
        <v>51.55</v>
      </c>
    </row>
    <row r="648" customFormat="false" ht="27" hidden="false" customHeight="false" outlineLevel="0" collapsed="false">
      <c r="A648" s="295" t="n">
        <v>96021</v>
      </c>
      <c r="B648" s="295" t="s">
        <v>7103</v>
      </c>
      <c r="C648" s="296" t="s">
        <v>7104</v>
      </c>
      <c r="D648" s="295" t="s">
        <v>6844</v>
      </c>
      <c r="E648" s="297" t="n">
        <v>51.25</v>
      </c>
    </row>
    <row r="649" customFormat="false" ht="27" hidden="false" customHeight="false" outlineLevel="0" collapsed="false">
      <c r="A649" s="295" t="n">
        <v>96029</v>
      </c>
      <c r="B649" s="295" t="s">
        <v>7105</v>
      </c>
      <c r="C649" s="296" t="s">
        <v>7106</v>
      </c>
      <c r="D649" s="295" t="s">
        <v>6844</v>
      </c>
      <c r="E649" s="297" t="n">
        <v>45.44</v>
      </c>
    </row>
    <row r="650" customFormat="false" ht="27" hidden="false" customHeight="false" outlineLevel="0" collapsed="false">
      <c r="A650" s="295" t="n">
        <v>96036</v>
      </c>
      <c r="B650" s="295" t="s">
        <v>7107</v>
      </c>
      <c r="C650" s="296" t="s">
        <v>7108</v>
      </c>
      <c r="D650" s="295" t="s">
        <v>6844</v>
      </c>
      <c r="E650" s="297" t="n">
        <v>62.63</v>
      </c>
    </row>
    <row r="651" customFormat="false" ht="27" hidden="false" customHeight="false" outlineLevel="0" collapsed="false">
      <c r="A651" s="295" t="n">
        <v>96155</v>
      </c>
      <c r="B651" s="295" t="s">
        <v>7109</v>
      </c>
      <c r="C651" s="296" t="s">
        <v>7110</v>
      </c>
      <c r="D651" s="295" t="s">
        <v>6844</v>
      </c>
      <c r="E651" s="297" t="n">
        <v>45.74</v>
      </c>
    </row>
    <row r="652" customFormat="false" ht="27" hidden="false" customHeight="false" outlineLevel="0" collapsed="false">
      <c r="A652" s="295" t="n">
        <v>96156</v>
      </c>
      <c r="B652" s="295" t="s">
        <v>7111</v>
      </c>
      <c r="C652" s="296" t="s">
        <v>7112</v>
      </c>
      <c r="D652" s="295" t="s">
        <v>6844</v>
      </c>
      <c r="E652" s="297" t="n">
        <v>53.33</v>
      </c>
    </row>
    <row r="653" customFormat="false" ht="27" hidden="false" customHeight="false" outlineLevel="0" collapsed="false">
      <c r="A653" s="295" t="n">
        <v>96159</v>
      </c>
      <c r="B653" s="295" t="s">
        <v>7113</v>
      </c>
      <c r="C653" s="296" t="s">
        <v>7114</v>
      </c>
      <c r="D653" s="295" t="s">
        <v>6844</v>
      </c>
      <c r="E653" s="297" t="n">
        <v>87.34</v>
      </c>
    </row>
    <row r="654" customFormat="false" ht="27" hidden="false" customHeight="false" outlineLevel="0" collapsed="false">
      <c r="A654" s="295" t="n">
        <v>96246</v>
      </c>
      <c r="B654" s="295" t="s">
        <v>7115</v>
      </c>
      <c r="C654" s="296" t="s">
        <v>7116</v>
      </c>
      <c r="D654" s="295" t="s">
        <v>6844</v>
      </c>
      <c r="E654" s="297" t="n">
        <v>53.02</v>
      </c>
    </row>
    <row r="655" customFormat="false" ht="27" hidden="false" customHeight="false" outlineLevel="0" collapsed="false">
      <c r="A655" s="295" t="n">
        <v>96464</v>
      </c>
      <c r="B655" s="295" t="s">
        <v>7117</v>
      </c>
      <c r="C655" s="296" t="s">
        <v>7118</v>
      </c>
      <c r="D655" s="295" t="s">
        <v>6844</v>
      </c>
      <c r="E655" s="297" t="n">
        <v>80.12</v>
      </c>
    </row>
    <row r="656" customFormat="false" ht="27" hidden="false" customHeight="false" outlineLevel="0" collapsed="false">
      <c r="A656" s="295" t="n">
        <v>98765</v>
      </c>
      <c r="B656" s="295" t="s">
        <v>7119</v>
      </c>
      <c r="C656" s="296" t="s">
        <v>7120</v>
      </c>
      <c r="D656" s="295" t="s">
        <v>6844</v>
      </c>
      <c r="E656" s="297" t="n">
        <v>0.06</v>
      </c>
    </row>
    <row r="657" customFormat="false" ht="27" hidden="false" customHeight="false" outlineLevel="0" collapsed="false">
      <c r="A657" s="295" t="n">
        <v>99834</v>
      </c>
      <c r="B657" s="295" t="s">
        <v>7121</v>
      </c>
      <c r="C657" s="296" t="s">
        <v>7122</v>
      </c>
      <c r="D657" s="295" t="s">
        <v>6844</v>
      </c>
      <c r="E657" s="297" t="n">
        <v>0.21</v>
      </c>
    </row>
    <row r="658" customFormat="false" ht="27" hidden="false" customHeight="false" outlineLevel="0" collapsed="false">
      <c r="A658" s="295" t="n">
        <v>100642</v>
      </c>
      <c r="B658" s="295" t="s">
        <v>7123</v>
      </c>
      <c r="C658" s="296" t="s">
        <v>7124</v>
      </c>
      <c r="D658" s="295" t="s">
        <v>6844</v>
      </c>
      <c r="E658" s="297" t="n">
        <v>178.57</v>
      </c>
    </row>
    <row r="659" customFormat="false" ht="15" hidden="false" customHeight="false" outlineLevel="0" collapsed="false">
      <c r="A659" s="295" t="n">
        <v>100648</v>
      </c>
      <c r="B659" s="295" t="s">
        <v>7125</v>
      </c>
      <c r="C659" s="296" t="s">
        <v>7126</v>
      </c>
      <c r="D659" s="295" t="s">
        <v>6844</v>
      </c>
      <c r="E659" s="297" t="n">
        <v>429.5</v>
      </c>
    </row>
    <row r="660" customFormat="false" ht="27" hidden="false" customHeight="false" outlineLevel="0" collapsed="false">
      <c r="A660" s="295" t="n">
        <v>102274</v>
      </c>
      <c r="B660" s="295" t="s">
        <v>7127</v>
      </c>
      <c r="C660" s="296" t="s">
        <v>7128</v>
      </c>
      <c r="D660" s="295" t="s">
        <v>6844</v>
      </c>
      <c r="E660" s="297" t="n">
        <v>18.57</v>
      </c>
    </row>
    <row r="661" customFormat="false" ht="27" hidden="false" customHeight="false" outlineLevel="0" collapsed="false">
      <c r="A661" s="295" t="n">
        <v>104092</v>
      </c>
      <c r="B661" s="295" t="s">
        <v>7129</v>
      </c>
      <c r="C661" s="296" t="s">
        <v>7130</v>
      </c>
      <c r="D661" s="295" t="s">
        <v>6844</v>
      </c>
      <c r="E661" s="297" t="n">
        <v>0.13</v>
      </c>
    </row>
    <row r="662" customFormat="false" ht="27" hidden="false" customHeight="false" outlineLevel="0" collapsed="false">
      <c r="A662" s="295" t="n">
        <v>104098</v>
      </c>
      <c r="B662" s="295" t="s">
        <v>7131</v>
      </c>
      <c r="C662" s="296" t="s">
        <v>7132</v>
      </c>
      <c r="D662" s="295" t="s">
        <v>6844</v>
      </c>
      <c r="E662" s="297" t="n">
        <v>0.18</v>
      </c>
    </row>
    <row r="663" customFormat="false" ht="40.5" hidden="false" customHeight="false" outlineLevel="0" collapsed="false">
      <c r="A663" s="295" t="n">
        <v>5089</v>
      </c>
      <c r="B663" s="295" t="s">
        <v>7133</v>
      </c>
      <c r="C663" s="296" t="s">
        <v>7134</v>
      </c>
      <c r="D663" s="295" t="s">
        <v>289</v>
      </c>
      <c r="E663" s="297" t="n">
        <v>38.87</v>
      </c>
    </row>
    <row r="664" customFormat="false" ht="27" hidden="false" customHeight="false" outlineLevel="0" collapsed="false">
      <c r="A664" s="295" t="n">
        <v>5627</v>
      </c>
      <c r="B664" s="295" t="s">
        <v>7135</v>
      </c>
      <c r="C664" s="296" t="s">
        <v>7136</v>
      </c>
      <c r="D664" s="295" t="s">
        <v>289</v>
      </c>
      <c r="E664" s="297" t="n">
        <v>47.6</v>
      </c>
    </row>
    <row r="665" customFormat="false" ht="27" hidden="false" customHeight="false" outlineLevel="0" collapsed="false">
      <c r="A665" s="295" t="n">
        <v>5628</v>
      </c>
      <c r="B665" s="295" t="s">
        <v>7137</v>
      </c>
      <c r="C665" s="296" t="s">
        <v>7138</v>
      </c>
      <c r="D665" s="295" t="s">
        <v>289</v>
      </c>
      <c r="E665" s="297" t="n">
        <v>6.46</v>
      </c>
    </row>
    <row r="666" customFormat="false" ht="27" hidden="false" customHeight="false" outlineLevel="0" collapsed="false">
      <c r="A666" s="295" t="n">
        <v>5629</v>
      </c>
      <c r="B666" s="295" t="s">
        <v>7139</v>
      </c>
      <c r="C666" s="296" t="s">
        <v>7140</v>
      </c>
      <c r="D666" s="295" t="s">
        <v>289</v>
      </c>
      <c r="E666" s="297" t="n">
        <v>59.5</v>
      </c>
    </row>
    <row r="667" customFormat="false" ht="27" hidden="false" customHeight="false" outlineLevel="0" collapsed="false">
      <c r="A667" s="295" t="n">
        <v>5630</v>
      </c>
      <c r="B667" s="295" t="s">
        <v>7141</v>
      </c>
      <c r="C667" s="296" t="s">
        <v>7142</v>
      </c>
      <c r="D667" s="295" t="s">
        <v>289</v>
      </c>
      <c r="E667" s="297" t="n">
        <v>80.77</v>
      </c>
    </row>
    <row r="668" customFormat="false" ht="27" hidden="false" customHeight="false" outlineLevel="0" collapsed="false">
      <c r="A668" s="295" t="n">
        <v>5658</v>
      </c>
      <c r="B668" s="295" t="s">
        <v>7143</v>
      </c>
      <c r="C668" s="296" t="s">
        <v>7144</v>
      </c>
      <c r="D668" s="295" t="s">
        <v>289</v>
      </c>
      <c r="E668" s="297" t="n">
        <v>2.86</v>
      </c>
    </row>
    <row r="669" customFormat="false" ht="40.5" hidden="false" customHeight="false" outlineLevel="0" collapsed="false">
      <c r="A669" s="295" t="n">
        <v>5664</v>
      </c>
      <c r="B669" s="295" t="s">
        <v>7145</v>
      </c>
      <c r="C669" s="296" t="s">
        <v>7146</v>
      </c>
      <c r="D669" s="295" t="s">
        <v>289</v>
      </c>
      <c r="E669" s="297" t="n">
        <v>30.29</v>
      </c>
    </row>
    <row r="670" customFormat="false" ht="40.5" hidden="false" customHeight="false" outlineLevel="0" collapsed="false">
      <c r="A670" s="295" t="n">
        <v>5667</v>
      </c>
      <c r="B670" s="295" t="s">
        <v>7147</v>
      </c>
      <c r="C670" s="296" t="s">
        <v>7148</v>
      </c>
      <c r="D670" s="295" t="s">
        <v>289</v>
      </c>
      <c r="E670" s="297" t="n">
        <v>26.94</v>
      </c>
    </row>
    <row r="671" customFormat="false" ht="40.5" hidden="false" customHeight="false" outlineLevel="0" collapsed="false">
      <c r="A671" s="295" t="n">
        <v>5668</v>
      </c>
      <c r="B671" s="295" t="s">
        <v>7149</v>
      </c>
      <c r="C671" s="296" t="s">
        <v>7150</v>
      </c>
      <c r="D671" s="295" t="s">
        <v>289</v>
      </c>
      <c r="E671" s="297" t="n">
        <v>57.45</v>
      </c>
    </row>
    <row r="672" customFormat="false" ht="40.5" hidden="false" customHeight="false" outlineLevel="0" collapsed="false">
      <c r="A672" s="295" t="n">
        <v>5674</v>
      </c>
      <c r="B672" s="295" t="s">
        <v>7151</v>
      </c>
      <c r="C672" s="296" t="s">
        <v>7152</v>
      </c>
      <c r="D672" s="295" t="s">
        <v>289</v>
      </c>
      <c r="E672" s="297" t="n">
        <v>37.39</v>
      </c>
    </row>
    <row r="673" customFormat="false" ht="40.5" hidden="false" customHeight="false" outlineLevel="0" collapsed="false">
      <c r="A673" s="295" t="n">
        <v>5692</v>
      </c>
      <c r="B673" s="295" t="s">
        <v>7153</v>
      </c>
      <c r="C673" s="296" t="s">
        <v>7154</v>
      </c>
      <c r="D673" s="295" t="s">
        <v>289</v>
      </c>
      <c r="E673" s="297" t="n">
        <v>0.33</v>
      </c>
    </row>
    <row r="674" customFormat="false" ht="40.5" hidden="false" customHeight="false" outlineLevel="0" collapsed="false">
      <c r="A674" s="295" t="n">
        <v>5693</v>
      </c>
      <c r="B674" s="295" t="s">
        <v>7155</v>
      </c>
      <c r="C674" s="296" t="s">
        <v>7156</v>
      </c>
      <c r="D674" s="295" t="s">
        <v>289</v>
      </c>
      <c r="E674" s="297" t="n">
        <v>19.91</v>
      </c>
    </row>
    <row r="675" customFormat="false" ht="40.5" hidden="false" customHeight="false" outlineLevel="0" collapsed="false">
      <c r="A675" s="295" t="n">
        <v>5695</v>
      </c>
      <c r="B675" s="295" t="s">
        <v>7157</v>
      </c>
      <c r="C675" s="296" t="s">
        <v>7158</v>
      </c>
      <c r="D675" s="295" t="s">
        <v>289</v>
      </c>
      <c r="E675" s="297" t="n">
        <v>33.79</v>
      </c>
    </row>
    <row r="676" customFormat="false" ht="27" hidden="false" customHeight="false" outlineLevel="0" collapsed="false">
      <c r="A676" s="295" t="n">
        <v>5703</v>
      </c>
      <c r="B676" s="295" t="s">
        <v>7159</v>
      </c>
      <c r="C676" s="296" t="s">
        <v>7160</v>
      </c>
      <c r="D676" s="295" t="s">
        <v>289</v>
      </c>
      <c r="E676" s="297" t="n">
        <v>22.13</v>
      </c>
    </row>
    <row r="677" customFormat="false" ht="40.5" hidden="false" customHeight="false" outlineLevel="0" collapsed="false">
      <c r="A677" s="295" t="n">
        <v>5705</v>
      </c>
      <c r="B677" s="295" t="s">
        <v>7161</v>
      </c>
      <c r="C677" s="296" t="s">
        <v>7162</v>
      </c>
      <c r="D677" s="295" t="s">
        <v>289</v>
      </c>
      <c r="E677" s="297" t="n">
        <v>32.38</v>
      </c>
    </row>
    <row r="678" customFormat="false" ht="27" hidden="false" customHeight="false" outlineLevel="0" collapsed="false">
      <c r="A678" s="295" t="n">
        <v>5707</v>
      </c>
      <c r="B678" s="295" t="s">
        <v>7163</v>
      </c>
      <c r="C678" s="296" t="s">
        <v>7164</v>
      </c>
      <c r="D678" s="295" t="s">
        <v>289</v>
      </c>
      <c r="E678" s="297" t="n">
        <v>68.36</v>
      </c>
    </row>
    <row r="679" customFormat="false" ht="27" hidden="false" customHeight="false" outlineLevel="0" collapsed="false">
      <c r="A679" s="295" t="n">
        <v>5710</v>
      </c>
      <c r="B679" s="295" t="s">
        <v>7165</v>
      </c>
      <c r="C679" s="296" t="s">
        <v>7166</v>
      </c>
      <c r="D679" s="295" t="s">
        <v>289</v>
      </c>
      <c r="E679" s="297" t="n">
        <v>160.32</v>
      </c>
    </row>
    <row r="680" customFormat="false" ht="27" hidden="false" customHeight="false" outlineLevel="0" collapsed="false">
      <c r="A680" s="295" t="n">
        <v>5711</v>
      </c>
      <c r="B680" s="295" t="s">
        <v>7167</v>
      </c>
      <c r="C680" s="296" t="s">
        <v>7168</v>
      </c>
      <c r="D680" s="295" t="s">
        <v>289</v>
      </c>
      <c r="E680" s="297" t="n">
        <v>111.6</v>
      </c>
    </row>
    <row r="681" customFormat="false" ht="27" hidden="false" customHeight="false" outlineLevel="0" collapsed="false">
      <c r="A681" s="295" t="n">
        <v>5714</v>
      </c>
      <c r="B681" s="295" t="s">
        <v>7169</v>
      </c>
      <c r="C681" s="296" t="s">
        <v>7170</v>
      </c>
      <c r="D681" s="295" t="s">
        <v>289</v>
      </c>
      <c r="E681" s="297" t="n">
        <v>15.3</v>
      </c>
    </row>
    <row r="682" customFormat="false" ht="27" hidden="false" customHeight="false" outlineLevel="0" collapsed="false">
      <c r="A682" s="295" t="n">
        <v>5715</v>
      </c>
      <c r="B682" s="295" t="s">
        <v>7171</v>
      </c>
      <c r="C682" s="296" t="s">
        <v>7172</v>
      </c>
      <c r="D682" s="295" t="s">
        <v>289</v>
      </c>
      <c r="E682" s="297" t="n">
        <v>84.45</v>
      </c>
    </row>
    <row r="683" customFormat="false" ht="27" hidden="false" customHeight="false" outlineLevel="0" collapsed="false">
      <c r="A683" s="295" t="n">
        <v>5718</v>
      </c>
      <c r="B683" s="295" t="s">
        <v>7173</v>
      </c>
      <c r="C683" s="296" t="s">
        <v>7174</v>
      </c>
      <c r="D683" s="295" t="s">
        <v>289</v>
      </c>
      <c r="E683" s="297" t="n">
        <v>133.2</v>
      </c>
    </row>
    <row r="684" customFormat="false" ht="27" hidden="false" customHeight="false" outlineLevel="0" collapsed="false">
      <c r="A684" s="295" t="n">
        <v>5721</v>
      </c>
      <c r="B684" s="295" t="s">
        <v>7175</v>
      </c>
      <c r="C684" s="296" t="s">
        <v>7176</v>
      </c>
      <c r="D684" s="295" t="s">
        <v>289</v>
      </c>
      <c r="E684" s="297" t="n">
        <v>117.52</v>
      </c>
    </row>
    <row r="685" customFormat="false" ht="27" hidden="false" customHeight="false" outlineLevel="0" collapsed="false">
      <c r="A685" s="295" t="n">
        <v>5722</v>
      </c>
      <c r="B685" s="295" t="s">
        <v>7177</v>
      </c>
      <c r="C685" s="296" t="s">
        <v>7178</v>
      </c>
      <c r="D685" s="295" t="s">
        <v>289</v>
      </c>
      <c r="E685" s="297" t="n">
        <v>271.8</v>
      </c>
    </row>
    <row r="686" customFormat="false" ht="27" hidden="false" customHeight="false" outlineLevel="0" collapsed="false">
      <c r="A686" s="295" t="n">
        <v>5724</v>
      </c>
      <c r="B686" s="295" t="s">
        <v>7179</v>
      </c>
      <c r="C686" s="296" t="s">
        <v>7180</v>
      </c>
      <c r="D686" s="295" t="s">
        <v>289</v>
      </c>
      <c r="E686" s="297" t="n">
        <v>56.61</v>
      </c>
    </row>
    <row r="687" customFormat="false" ht="40.5" hidden="false" customHeight="false" outlineLevel="0" collapsed="false">
      <c r="A687" s="295" t="n">
        <v>5727</v>
      </c>
      <c r="B687" s="295" t="s">
        <v>7181</v>
      </c>
      <c r="C687" s="296" t="s">
        <v>7182</v>
      </c>
      <c r="D687" s="295" t="s">
        <v>289</v>
      </c>
      <c r="E687" s="297" t="n">
        <v>11.28</v>
      </c>
    </row>
    <row r="688" customFormat="false" ht="27" hidden="false" customHeight="false" outlineLevel="0" collapsed="false">
      <c r="A688" s="295" t="n">
        <v>5729</v>
      </c>
      <c r="B688" s="295" t="s">
        <v>7183</v>
      </c>
      <c r="C688" s="296" t="s">
        <v>7184</v>
      </c>
      <c r="D688" s="295" t="s">
        <v>289</v>
      </c>
      <c r="E688" s="297" t="n">
        <v>45.91</v>
      </c>
    </row>
    <row r="689" customFormat="false" ht="27" hidden="false" customHeight="false" outlineLevel="0" collapsed="false">
      <c r="A689" s="295" t="n">
        <v>5730</v>
      </c>
      <c r="B689" s="295" t="s">
        <v>7185</v>
      </c>
      <c r="C689" s="296" t="s">
        <v>7186</v>
      </c>
      <c r="D689" s="295" t="s">
        <v>289</v>
      </c>
      <c r="E689" s="297" t="n">
        <v>51.22</v>
      </c>
    </row>
    <row r="690" customFormat="false" ht="40.5" hidden="false" customHeight="false" outlineLevel="0" collapsed="false">
      <c r="A690" s="295" t="n">
        <v>5735</v>
      </c>
      <c r="B690" s="295" t="s">
        <v>7187</v>
      </c>
      <c r="C690" s="296" t="s">
        <v>7188</v>
      </c>
      <c r="D690" s="295" t="s">
        <v>289</v>
      </c>
      <c r="E690" s="297" t="n">
        <v>29.22</v>
      </c>
    </row>
    <row r="691" customFormat="false" ht="40.5" hidden="false" customHeight="false" outlineLevel="0" collapsed="false">
      <c r="A691" s="295" t="n">
        <v>5736</v>
      </c>
      <c r="B691" s="295" t="s">
        <v>7189</v>
      </c>
      <c r="C691" s="296" t="s">
        <v>7190</v>
      </c>
      <c r="D691" s="295" t="s">
        <v>289</v>
      </c>
      <c r="E691" s="297" t="n">
        <v>52.35</v>
      </c>
    </row>
    <row r="692" customFormat="false" ht="40.5" hidden="false" customHeight="false" outlineLevel="0" collapsed="false">
      <c r="A692" s="295" t="n">
        <v>5738</v>
      </c>
      <c r="B692" s="295" t="s">
        <v>7191</v>
      </c>
      <c r="C692" s="296" t="s">
        <v>7192</v>
      </c>
      <c r="D692" s="295" t="s">
        <v>289</v>
      </c>
      <c r="E692" s="297" t="n">
        <v>40.83</v>
      </c>
    </row>
    <row r="693" customFormat="false" ht="40.5" hidden="false" customHeight="false" outlineLevel="0" collapsed="false">
      <c r="A693" s="295" t="n">
        <v>5739</v>
      </c>
      <c r="B693" s="295" t="s">
        <v>7193</v>
      </c>
      <c r="C693" s="296" t="s">
        <v>7194</v>
      </c>
      <c r="D693" s="295" t="s">
        <v>289</v>
      </c>
      <c r="E693" s="297" t="n">
        <v>51.09</v>
      </c>
    </row>
    <row r="694" customFormat="false" ht="40.5" hidden="false" customHeight="false" outlineLevel="0" collapsed="false">
      <c r="A694" s="295" t="n">
        <v>5741</v>
      </c>
      <c r="B694" s="295" t="s">
        <v>7195</v>
      </c>
      <c r="C694" s="296" t="s">
        <v>7196</v>
      </c>
      <c r="D694" s="295" t="s">
        <v>289</v>
      </c>
      <c r="E694" s="297" t="n">
        <v>45.36</v>
      </c>
    </row>
    <row r="695" customFormat="false" ht="40.5" hidden="false" customHeight="false" outlineLevel="0" collapsed="false">
      <c r="A695" s="295" t="n">
        <v>5742</v>
      </c>
      <c r="B695" s="295" t="s">
        <v>7197</v>
      </c>
      <c r="C695" s="296" t="s">
        <v>7198</v>
      </c>
      <c r="D695" s="295" t="s">
        <v>289</v>
      </c>
      <c r="E695" s="297" t="n">
        <v>34.57</v>
      </c>
    </row>
    <row r="696" customFormat="false" ht="40.5" hidden="false" customHeight="false" outlineLevel="0" collapsed="false">
      <c r="A696" s="295" t="n">
        <v>5747</v>
      </c>
      <c r="B696" s="295" t="s">
        <v>7199</v>
      </c>
      <c r="C696" s="296" t="s">
        <v>7200</v>
      </c>
      <c r="D696" s="295" t="s">
        <v>289</v>
      </c>
      <c r="E696" s="297" t="n">
        <v>198.22</v>
      </c>
    </row>
    <row r="697" customFormat="false" ht="27" hidden="false" customHeight="false" outlineLevel="0" collapsed="false">
      <c r="A697" s="295" t="n">
        <v>5751</v>
      </c>
      <c r="B697" s="295" t="s">
        <v>7201</v>
      </c>
      <c r="C697" s="296" t="s">
        <v>7202</v>
      </c>
      <c r="D697" s="295" t="s">
        <v>289</v>
      </c>
      <c r="E697" s="297" t="n">
        <v>27.72</v>
      </c>
    </row>
    <row r="698" customFormat="false" ht="27" hidden="false" customHeight="false" outlineLevel="0" collapsed="false">
      <c r="A698" s="295" t="n">
        <v>5754</v>
      </c>
      <c r="B698" s="295" t="s">
        <v>7203</v>
      </c>
      <c r="C698" s="296" t="s">
        <v>7204</v>
      </c>
      <c r="D698" s="295" t="s">
        <v>289</v>
      </c>
      <c r="E698" s="297" t="n">
        <v>30.43</v>
      </c>
    </row>
    <row r="699" customFormat="false" ht="40.5" hidden="false" customHeight="false" outlineLevel="0" collapsed="false">
      <c r="A699" s="295" t="n">
        <v>5763</v>
      </c>
      <c r="B699" s="295" t="s">
        <v>7205</v>
      </c>
      <c r="C699" s="296" t="s">
        <v>7206</v>
      </c>
      <c r="D699" s="295" t="s">
        <v>289</v>
      </c>
      <c r="E699" s="297" t="n">
        <v>44.16</v>
      </c>
    </row>
    <row r="700" customFormat="false" ht="27" hidden="false" customHeight="false" outlineLevel="0" collapsed="false">
      <c r="A700" s="295" t="n">
        <v>5765</v>
      </c>
      <c r="B700" s="295" t="s">
        <v>7207</v>
      </c>
      <c r="C700" s="296" t="s">
        <v>7208</v>
      </c>
      <c r="D700" s="295" t="s">
        <v>289</v>
      </c>
      <c r="E700" s="297" t="n">
        <v>4.92</v>
      </c>
    </row>
    <row r="701" customFormat="false" ht="27" hidden="false" customHeight="false" outlineLevel="0" collapsed="false">
      <c r="A701" s="295" t="n">
        <v>5766</v>
      </c>
      <c r="B701" s="295" t="s">
        <v>7209</v>
      </c>
      <c r="C701" s="296" t="s">
        <v>7210</v>
      </c>
      <c r="D701" s="295" t="s">
        <v>289</v>
      </c>
      <c r="E701" s="297" t="n">
        <v>2.77</v>
      </c>
    </row>
    <row r="702" customFormat="false" ht="27" hidden="false" customHeight="false" outlineLevel="0" collapsed="false">
      <c r="A702" s="295" t="n">
        <v>5779</v>
      </c>
      <c r="B702" s="295" t="s">
        <v>7211</v>
      </c>
      <c r="C702" s="296" t="s">
        <v>7212</v>
      </c>
      <c r="D702" s="295" t="s">
        <v>289</v>
      </c>
      <c r="E702" s="297" t="n">
        <v>67.09</v>
      </c>
    </row>
    <row r="703" customFormat="false" ht="27" hidden="false" customHeight="false" outlineLevel="0" collapsed="false">
      <c r="A703" s="295" t="n">
        <v>5787</v>
      </c>
      <c r="B703" s="295" t="s">
        <v>7213</v>
      </c>
      <c r="C703" s="296" t="s">
        <v>7214</v>
      </c>
      <c r="D703" s="295" t="s">
        <v>289</v>
      </c>
      <c r="E703" s="297" t="n">
        <v>88.2</v>
      </c>
    </row>
    <row r="704" customFormat="false" ht="27" hidden="false" customHeight="false" outlineLevel="0" collapsed="false">
      <c r="A704" s="295" t="n">
        <v>5797</v>
      </c>
      <c r="B704" s="295" t="s">
        <v>7215</v>
      </c>
      <c r="C704" s="296" t="s">
        <v>7216</v>
      </c>
      <c r="D704" s="295" t="s">
        <v>289</v>
      </c>
      <c r="E704" s="297" t="n">
        <v>4.88</v>
      </c>
    </row>
    <row r="705" customFormat="false" ht="40.5" hidden="false" customHeight="false" outlineLevel="0" collapsed="false">
      <c r="A705" s="295" t="n">
        <v>5800</v>
      </c>
      <c r="B705" s="295" t="s">
        <v>7217</v>
      </c>
      <c r="C705" s="296" t="s">
        <v>7218</v>
      </c>
      <c r="D705" s="295" t="s">
        <v>289</v>
      </c>
      <c r="E705" s="297" t="n">
        <v>0.37</v>
      </c>
    </row>
    <row r="706" customFormat="false" ht="27" hidden="false" customHeight="false" outlineLevel="0" collapsed="false">
      <c r="A706" s="295" t="n">
        <v>7032</v>
      </c>
      <c r="B706" s="295" t="s">
        <v>7219</v>
      </c>
      <c r="C706" s="296" t="s">
        <v>7220</v>
      </c>
      <c r="D706" s="295" t="s">
        <v>289</v>
      </c>
      <c r="E706" s="297" t="n">
        <v>5.2</v>
      </c>
    </row>
    <row r="707" customFormat="false" ht="27" hidden="false" customHeight="false" outlineLevel="0" collapsed="false">
      <c r="A707" s="295" t="n">
        <v>7033</v>
      </c>
      <c r="B707" s="295" t="s">
        <v>7221</v>
      </c>
      <c r="C707" s="296" t="s">
        <v>7222</v>
      </c>
      <c r="D707" s="295" t="s">
        <v>289</v>
      </c>
      <c r="E707" s="297" t="n">
        <v>0.82</v>
      </c>
    </row>
    <row r="708" customFormat="false" ht="27" hidden="false" customHeight="false" outlineLevel="0" collapsed="false">
      <c r="A708" s="295" t="n">
        <v>7034</v>
      </c>
      <c r="B708" s="295" t="s">
        <v>7223</v>
      </c>
      <c r="C708" s="296" t="s">
        <v>7224</v>
      </c>
      <c r="D708" s="295" t="s">
        <v>289</v>
      </c>
      <c r="E708" s="297" t="n">
        <v>4.33</v>
      </c>
    </row>
    <row r="709" customFormat="false" ht="27" hidden="false" customHeight="false" outlineLevel="0" collapsed="false">
      <c r="A709" s="295" t="n">
        <v>7035</v>
      </c>
      <c r="B709" s="295" t="s">
        <v>7225</v>
      </c>
      <c r="C709" s="296" t="s">
        <v>7226</v>
      </c>
      <c r="D709" s="295" t="s">
        <v>289</v>
      </c>
      <c r="E709" s="297" t="n">
        <v>321.45</v>
      </c>
    </row>
    <row r="710" customFormat="false" ht="27" hidden="false" customHeight="false" outlineLevel="0" collapsed="false">
      <c r="A710" s="295" t="n">
        <v>7038</v>
      </c>
      <c r="B710" s="295" t="s">
        <v>7227</v>
      </c>
      <c r="C710" s="296" t="s">
        <v>7228</v>
      </c>
      <c r="D710" s="295" t="s">
        <v>289</v>
      </c>
      <c r="E710" s="297" t="n">
        <v>46.7</v>
      </c>
    </row>
    <row r="711" customFormat="false" ht="27" hidden="false" customHeight="false" outlineLevel="0" collapsed="false">
      <c r="A711" s="295" t="n">
        <v>7039</v>
      </c>
      <c r="B711" s="295" t="s">
        <v>7229</v>
      </c>
      <c r="C711" s="296" t="s">
        <v>7230</v>
      </c>
      <c r="D711" s="295" t="s">
        <v>289</v>
      </c>
      <c r="E711" s="297" t="n">
        <v>6.48</v>
      </c>
    </row>
    <row r="712" customFormat="false" ht="27" hidden="false" customHeight="false" outlineLevel="0" collapsed="false">
      <c r="A712" s="295" t="n">
        <v>7040</v>
      </c>
      <c r="B712" s="295" t="s">
        <v>7231</v>
      </c>
      <c r="C712" s="296" t="s">
        <v>7232</v>
      </c>
      <c r="D712" s="295" t="s">
        <v>289</v>
      </c>
      <c r="E712" s="297" t="n">
        <v>58.44</v>
      </c>
    </row>
    <row r="713" customFormat="false" ht="40.5" hidden="false" customHeight="false" outlineLevel="0" collapsed="false">
      <c r="A713" s="295" t="n">
        <v>7044</v>
      </c>
      <c r="B713" s="295" t="s">
        <v>7233</v>
      </c>
      <c r="C713" s="296" t="s">
        <v>7234</v>
      </c>
      <c r="D713" s="295" t="s">
        <v>289</v>
      </c>
      <c r="E713" s="297" t="n">
        <v>0.37</v>
      </c>
    </row>
    <row r="714" customFormat="false" ht="40.5" hidden="false" customHeight="false" outlineLevel="0" collapsed="false">
      <c r="A714" s="295" t="n">
        <v>7045</v>
      </c>
      <c r="B714" s="295" t="s">
        <v>7235</v>
      </c>
      <c r="C714" s="296" t="s">
        <v>7236</v>
      </c>
      <c r="D714" s="295" t="s">
        <v>289</v>
      </c>
      <c r="E714" s="297" t="n">
        <v>0.04</v>
      </c>
    </row>
    <row r="715" customFormat="false" ht="40.5" hidden="false" customHeight="false" outlineLevel="0" collapsed="false">
      <c r="A715" s="295" t="n">
        <v>7046</v>
      </c>
      <c r="B715" s="295" t="s">
        <v>7237</v>
      </c>
      <c r="C715" s="296" t="s">
        <v>7238</v>
      </c>
      <c r="D715" s="295" t="s">
        <v>289</v>
      </c>
      <c r="E715" s="297" t="n">
        <v>0.4</v>
      </c>
    </row>
    <row r="716" customFormat="false" ht="40.5" hidden="false" customHeight="false" outlineLevel="0" collapsed="false">
      <c r="A716" s="295" t="n">
        <v>7047</v>
      </c>
      <c r="B716" s="295" t="s">
        <v>7239</v>
      </c>
      <c r="C716" s="296" t="s">
        <v>7240</v>
      </c>
      <c r="D716" s="295" t="s">
        <v>289</v>
      </c>
      <c r="E716" s="297" t="n">
        <v>23.5</v>
      </c>
    </row>
    <row r="717" customFormat="false" ht="40.5" hidden="false" customHeight="false" outlineLevel="0" collapsed="false">
      <c r="A717" s="295" t="n">
        <v>7051</v>
      </c>
      <c r="B717" s="295" t="s">
        <v>7241</v>
      </c>
      <c r="C717" s="296" t="s">
        <v>7242</v>
      </c>
      <c r="D717" s="295" t="s">
        <v>289</v>
      </c>
      <c r="E717" s="297" t="n">
        <v>41.42</v>
      </c>
    </row>
    <row r="718" customFormat="false" ht="40.5" hidden="false" customHeight="false" outlineLevel="0" collapsed="false">
      <c r="A718" s="295" t="n">
        <v>7052</v>
      </c>
      <c r="B718" s="295" t="s">
        <v>7243</v>
      </c>
      <c r="C718" s="296" t="s">
        <v>7244</v>
      </c>
      <c r="D718" s="295" t="s">
        <v>289</v>
      </c>
      <c r="E718" s="297" t="n">
        <v>5.75</v>
      </c>
    </row>
    <row r="719" customFormat="false" ht="40.5" hidden="false" customHeight="false" outlineLevel="0" collapsed="false">
      <c r="A719" s="295" t="n">
        <v>7053</v>
      </c>
      <c r="B719" s="295" t="s">
        <v>7245</v>
      </c>
      <c r="C719" s="296" t="s">
        <v>7246</v>
      </c>
      <c r="D719" s="295" t="s">
        <v>289</v>
      </c>
      <c r="E719" s="297" t="n">
        <v>51.83</v>
      </c>
    </row>
    <row r="720" customFormat="false" ht="40.5" hidden="false" customHeight="false" outlineLevel="0" collapsed="false">
      <c r="A720" s="295" t="n">
        <v>7054</v>
      </c>
      <c r="B720" s="295" t="s">
        <v>7247</v>
      </c>
      <c r="C720" s="296" t="s">
        <v>7248</v>
      </c>
      <c r="D720" s="295" t="s">
        <v>289</v>
      </c>
      <c r="E720" s="297" t="n">
        <v>111.9</v>
      </c>
    </row>
    <row r="721" customFormat="false" ht="40.5" hidden="false" customHeight="false" outlineLevel="0" collapsed="false">
      <c r="A721" s="295" t="n">
        <v>7058</v>
      </c>
      <c r="B721" s="295" t="s">
        <v>7249</v>
      </c>
      <c r="C721" s="296" t="s">
        <v>7250</v>
      </c>
      <c r="D721" s="295" t="s">
        <v>289</v>
      </c>
      <c r="E721" s="297" t="n">
        <v>19.42</v>
      </c>
    </row>
    <row r="722" customFormat="false" ht="40.5" hidden="false" customHeight="false" outlineLevel="0" collapsed="false">
      <c r="A722" s="295" t="n">
        <v>7059</v>
      </c>
      <c r="B722" s="295" t="s">
        <v>7251</v>
      </c>
      <c r="C722" s="296" t="s">
        <v>7252</v>
      </c>
      <c r="D722" s="295" t="s">
        <v>289</v>
      </c>
      <c r="E722" s="297" t="n">
        <v>3.79</v>
      </c>
    </row>
    <row r="723" customFormat="false" ht="40.5" hidden="false" customHeight="false" outlineLevel="0" collapsed="false">
      <c r="A723" s="295" t="n">
        <v>7060</v>
      </c>
      <c r="B723" s="295" t="s">
        <v>7253</v>
      </c>
      <c r="C723" s="296" t="s">
        <v>7254</v>
      </c>
      <c r="D723" s="295" t="s">
        <v>289</v>
      </c>
      <c r="E723" s="297" t="n">
        <v>34.95</v>
      </c>
    </row>
    <row r="724" customFormat="false" ht="40.5" hidden="false" customHeight="false" outlineLevel="0" collapsed="false">
      <c r="A724" s="295" t="n">
        <v>7061</v>
      </c>
      <c r="B724" s="295" t="s">
        <v>7255</v>
      </c>
      <c r="C724" s="296" t="s">
        <v>7256</v>
      </c>
      <c r="D724" s="295" t="s">
        <v>289</v>
      </c>
      <c r="E724" s="297" t="n">
        <v>102.15</v>
      </c>
    </row>
    <row r="725" customFormat="false" ht="27" hidden="false" customHeight="false" outlineLevel="0" collapsed="false">
      <c r="A725" s="295" t="n">
        <v>7063</v>
      </c>
      <c r="B725" s="295" t="s">
        <v>7257</v>
      </c>
      <c r="C725" s="296" t="s">
        <v>7258</v>
      </c>
      <c r="D725" s="295" t="s">
        <v>289</v>
      </c>
      <c r="E725" s="297" t="n">
        <v>19.09</v>
      </c>
    </row>
    <row r="726" customFormat="false" ht="27" hidden="false" customHeight="false" outlineLevel="0" collapsed="false">
      <c r="A726" s="295" t="n">
        <v>7064</v>
      </c>
      <c r="B726" s="295" t="s">
        <v>7259</v>
      </c>
      <c r="C726" s="296" t="s">
        <v>7260</v>
      </c>
      <c r="D726" s="295" t="s">
        <v>289</v>
      </c>
      <c r="E726" s="297" t="n">
        <v>2.65</v>
      </c>
    </row>
    <row r="727" customFormat="false" ht="27" hidden="false" customHeight="false" outlineLevel="0" collapsed="false">
      <c r="A727" s="295" t="n">
        <v>7065</v>
      </c>
      <c r="B727" s="295" t="s">
        <v>7261</v>
      </c>
      <c r="C727" s="296" t="s">
        <v>7262</v>
      </c>
      <c r="D727" s="295" t="s">
        <v>289</v>
      </c>
      <c r="E727" s="297" t="n">
        <v>20.88</v>
      </c>
    </row>
    <row r="728" customFormat="false" ht="27" hidden="false" customHeight="false" outlineLevel="0" collapsed="false">
      <c r="A728" s="295" t="n">
        <v>7066</v>
      </c>
      <c r="B728" s="295" t="s">
        <v>7263</v>
      </c>
      <c r="C728" s="296" t="s">
        <v>7264</v>
      </c>
      <c r="D728" s="295" t="s">
        <v>289</v>
      </c>
      <c r="E728" s="297" t="n">
        <v>121.2</v>
      </c>
    </row>
    <row r="729" customFormat="false" ht="40.5" hidden="false" customHeight="false" outlineLevel="0" collapsed="false">
      <c r="A729" s="295" t="n">
        <v>53786</v>
      </c>
      <c r="B729" s="295" t="s">
        <v>7265</v>
      </c>
      <c r="C729" s="296" t="s">
        <v>7266</v>
      </c>
      <c r="D729" s="295" t="s">
        <v>289</v>
      </c>
      <c r="E729" s="297" t="n">
        <v>63.97</v>
      </c>
    </row>
    <row r="730" customFormat="false" ht="40.5" hidden="false" customHeight="false" outlineLevel="0" collapsed="false">
      <c r="A730" s="295" t="n">
        <v>53788</v>
      </c>
      <c r="B730" s="295" t="s">
        <v>7267</v>
      </c>
      <c r="C730" s="296" t="s">
        <v>7268</v>
      </c>
      <c r="D730" s="295" t="s">
        <v>289</v>
      </c>
      <c r="E730" s="297" t="n">
        <v>71.62</v>
      </c>
    </row>
    <row r="731" customFormat="false" ht="40.5" hidden="false" customHeight="false" outlineLevel="0" collapsed="false">
      <c r="A731" s="295" t="n">
        <v>53792</v>
      </c>
      <c r="B731" s="295" t="s">
        <v>7269</v>
      </c>
      <c r="C731" s="296" t="s">
        <v>7270</v>
      </c>
      <c r="D731" s="295" t="s">
        <v>289</v>
      </c>
      <c r="E731" s="297" t="n">
        <v>126.97</v>
      </c>
    </row>
    <row r="732" customFormat="false" ht="27" hidden="false" customHeight="false" outlineLevel="0" collapsed="false">
      <c r="A732" s="295" t="n">
        <v>53794</v>
      </c>
      <c r="B732" s="295" t="s">
        <v>7271</v>
      </c>
      <c r="C732" s="296" t="s">
        <v>7272</v>
      </c>
      <c r="D732" s="295" t="s">
        <v>289</v>
      </c>
      <c r="E732" s="297" t="n">
        <v>35</v>
      </c>
    </row>
    <row r="733" customFormat="false" ht="40.5" hidden="false" customHeight="false" outlineLevel="0" collapsed="false">
      <c r="A733" s="295" t="n">
        <v>53797</v>
      </c>
      <c r="B733" s="295" t="s">
        <v>7273</v>
      </c>
      <c r="C733" s="296" t="s">
        <v>7274</v>
      </c>
      <c r="D733" s="295" t="s">
        <v>289</v>
      </c>
      <c r="E733" s="297" t="n">
        <v>146.02</v>
      </c>
    </row>
    <row r="734" customFormat="false" ht="27" hidden="false" customHeight="false" outlineLevel="0" collapsed="false">
      <c r="A734" s="295" t="n">
        <v>53804</v>
      </c>
      <c r="B734" s="295" t="s">
        <v>7275</v>
      </c>
      <c r="C734" s="296" t="s">
        <v>7276</v>
      </c>
      <c r="D734" s="295" t="s">
        <v>289</v>
      </c>
      <c r="E734" s="297" t="n">
        <v>5.96</v>
      </c>
    </row>
    <row r="735" customFormat="false" ht="27" hidden="false" customHeight="false" outlineLevel="0" collapsed="false">
      <c r="A735" s="295" t="n">
        <v>53806</v>
      </c>
      <c r="B735" s="295" t="s">
        <v>7277</v>
      </c>
      <c r="C735" s="296" t="s">
        <v>7278</v>
      </c>
      <c r="D735" s="295" t="s">
        <v>289</v>
      </c>
      <c r="E735" s="297" t="n">
        <v>72.94</v>
      </c>
    </row>
    <row r="736" customFormat="false" ht="27" hidden="false" customHeight="false" outlineLevel="0" collapsed="false">
      <c r="A736" s="295" t="n">
        <v>53810</v>
      </c>
      <c r="B736" s="295" t="s">
        <v>7279</v>
      </c>
      <c r="C736" s="296" t="s">
        <v>7280</v>
      </c>
      <c r="D736" s="295" t="s">
        <v>289</v>
      </c>
      <c r="E736" s="297" t="n">
        <v>73.39</v>
      </c>
    </row>
    <row r="737" customFormat="false" ht="27" hidden="false" customHeight="false" outlineLevel="0" collapsed="false">
      <c r="A737" s="295" t="n">
        <v>53814</v>
      </c>
      <c r="B737" s="295" t="s">
        <v>7281</v>
      </c>
      <c r="C737" s="296" t="s">
        <v>7282</v>
      </c>
      <c r="D737" s="295" t="s">
        <v>289</v>
      </c>
      <c r="E737" s="297" t="n">
        <v>240.39</v>
      </c>
    </row>
    <row r="738" customFormat="false" ht="27" hidden="false" customHeight="false" outlineLevel="0" collapsed="false">
      <c r="A738" s="295" t="n">
        <v>53817</v>
      </c>
      <c r="B738" s="295" t="s">
        <v>7283</v>
      </c>
      <c r="C738" s="296" t="s">
        <v>7284</v>
      </c>
      <c r="D738" s="295" t="s">
        <v>289</v>
      </c>
      <c r="E738" s="297" t="n">
        <v>78.3</v>
      </c>
    </row>
    <row r="739" customFormat="false" ht="40.5" hidden="false" customHeight="false" outlineLevel="0" collapsed="false">
      <c r="A739" s="295" t="n">
        <v>53818</v>
      </c>
      <c r="B739" s="295" t="s">
        <v>7285</v>
      </c>
      <c r="C739" s="296" t="s">
        <v>7286</v>
      </c>
      <c r="D739" s="295" t="s">
        <v>289</v>
      </c>
      <c r="E739" s="297" t="n">
        <v>9.02</v>
      </c>
    </row>
    <row r="740" customFormat="false" ht="40.5" hidden="false" customHeight="false" outlineLevel="0" collapsed="false">
      <c r="A740" s="295" t="n">
        <v>53827</v>
      </c>
      <c r="B740" s="295" t="s">
        <v>7287</v>
      </c>
      <c r="C740" s="296" t="s">
        <v>7288</v>
      </c>
      <c r="D740" s="295" t="s">
        <v>289</v>
      </c>
      <c r="E740" s="297" t="n">
        <v>142.95</v>
      </c>
    </row>
    <row r="741" customFormat="false" ht="40.5" hidden="false" customHeight="false" outlineLevel="0" collapsed="false">
      <c r="A741" s="295" t="n">
        <v>53829</v>
      </c>
      <c r="B741" s="295" t="s">
        <v>7289</v>
      </c>
      <c r="C741" s="296" t="s">
        <v>7290</v>
      </c>
      <c r="D741" s="295" t="s">
        <v>289</v>
      </c>
      <c r="E741" s="297" t="n">
        <v>146.02</v>
      </c>
    </row>
    <row r="742" customFormat="false" ht="40.5" hidden="false" customHeight="false" outlineLevel="0" collapsed="false">
      <c r="A742" s="295" t="n">
        <v>53831</v>
      </c>
      <c r="B742" s="295" t="s">
        <v>7291</v>
      </c>
      <c r="C742" s="296" t="s">
        <v>7292</v>
      </c>
      <c r="D742" s="295" t="s">
        <v>289</v>
      </c>
      <c r="E742" s="297" t="n">
        <v>241.2</v>
      </c>
    </row>
    <row r="743" customFormat="false" ht="27" hidden="false" customHeight="false" outlineLevel="0" collapsed="false">
      <c r="A743" s="295" t="n">
        <v>53840</v>
      </c>
      <c r="B743" s="295" t="s">
        <v>7293</v>
      </c>
      <c r="C743" s="296" t="s">
        <v>7294</v>
      </c>
      <c r="D743" s="295" t="s">
        <v>289</v>
      </c>
      <c r="E743" s="297" t="n">
        <v>3.23</v>
      </c>
    </row>
    <row r="744" customFormat="false" ht="27" hidden="false" customHeight="false" outlineLevel="0" collapsed="false">
      <c r="A744" s="295" t="n">
        <v>53841</v>
      </c>
      <c r="B744" s="295" t="s">
        <v>7295</v>
      </c>
      <c r="C744" s="296" t="s">
        <v>7296</v>
      </c>
      <c r="D744" s="295" t="s">
        <v>289</v>
      </c>
      <c r="E744" s="297" t="n">
        <v>2.24</v>
      </c>
    </row>
    <row r="745" customFormat="false" ht="27" hidden="false" customHeight="false" outlineLevel="0" collapsed="false">
      <c r="A745" s="295" t="n">
        <v>53849</v>
      </c>
      <c r="B745" s="295" t="s">
        <v>7297</v>
      </c>
      <c r="C745" s="296" t="s">
        <v>7298</v>
      </c>
      <c r="D745" s="295" t="s">
        <v>289</v>
      </c>
      <c r="E745" s="297" t="n">
        <v>104.92</v>
      </c>
    </row>
    <row r="746" customFormat="false" ht="27" hidden="false" customHeight="false" outlineLevel="0" collapsed="false">
      <c r="A746" s="295" t="n">
        <v>53857</v>
      </c>
      <c r="B746" s="295" t="s">
        <v>7299</v>
      </c>
      <c r="C746" s="296" t="s">
        <v>7300</v>
      </c>
      <c r="D746" s="295" t="s">
        <v>289</v>
      </c>
      <c r="E746" s="297" t="n">
        <v>61.5</v>
      </c>
    </row>
    <row r="747" customFormat="false" ht="27" hidden="false" customHeight="false" outlineLevel="0" collapsed="false">
      <c r="A747" s="295" t="n">
        <v>53858</v>
      </c>
      <c r="B747" s="295" t="s">
        <v>7301</v>
      </c>
      <c r="C747" s="296" t="s">
        <v>7302</v>
      </c>
      <c r="D747" s="295" t="s">
        <v>289</v>
      </c>
      <c r="E747" s="297" t="n">
        <v>57.3</v>
      </c>
    </row>
    <row r="748" customFormat="false" ht="27" hidden="false" customHeight="false" outlineLevel="0" collapsed="false">
      <c r="A748" s="295" t="n">
        <v>53861</v>
      </c>
      <c r="B748" s="295" t="s">
        <v>7303</v>
      </c>
      <c r="C748" s="296" t="s">
        <v>7304</v>
      </c>
      <c r="D748" s="295" t="s">
        <v>289</v>
      </c>
      <c r="E748" s="297" t="n">
        <v>59.69</v>
      </c>
    </row>
    <row r="749" customFormat="false" ht="27" hidden="false" customHeight="false" outlineLevel="0" collapsed="false">
      <c r="A749" s="295" t="n">
        <v>53863</v>
      </c>
      <c r="B749" s="295" t="s">
        <v>7305</v>
      </c>
      <c r="C749" s="296" t="s">
        <v>7306</v>
      </c>
      <c r="D749" s="295" t="s">
        <v>289</v>
      </c>
      <c r="E749" s="297" t="n">
        <v>1.51</v>
      </c>
    </row>
    <row r="750" customFormat="false" ht="27" hidden="false" customHeight="false" outlineLevel="0" collapsed="false">
      <c r="A750" s="295" t="n">
        <v>53865</v>
      </c>
      <c r="B750" s="295" t="s">
        <v>7307</v>
      </c>
      <c r="C750" s="296" t="s">
        <v>7308</v>
      </c>
      <c r="D750" s="295" t="s">
        <v>289</v>
      </c>
      <c r="E750" s="297" t="n">
        <v>59.1</v>
      </c>
    </row>
    <row r="751" customFormat="false" ht="40.5" hidden="false" customHeight="false" outlineLevel="0" collapsed="false">
      <c r="A751" s="295" t="n">
        <v>53866</v>
      </c>
      <c r="B751" s="295" t="s">
        <v>7309</v>
      </c>
      <c r="C751" s="296" t="s">
        <v>7310</v>
      </c>
      <c r="D751" s="295" t="s">
        <v>289</v>
      </c>
      <c r="E751" s="297" t="n">
        <v>1.78</v>
      </c>
    </row>
    <row r="752" customFormat="false" ht="40.5" hidden="false" customHeight="false" outlineLevel="0" collapsed="false">
      <c r="A752" s="295" t="n">
        <v>53882</v>
      </c>
      <c r="B752" s="295" t="s">
        <v>7311</v>
      </c>
      <c r="C752" s="296" t="s">
        <v>7312</v>
      </c>
      <c r="D752" s="295" t="s">
        <v>289</v>
      </c>
      <c r="E752" s="297" t="n">
        <v>31.66</v>
      </c>
    </row>
    <row r="753" customFormat="false" ht="27" hidden="false" customHeight="false" outlineLevel="0" collapsed="false">
      <c r="A753" s="295" t="n">
        <v>55263</v>
      </c>
      <c r="B753" s="295" t="s">
        <v>7313</v>
      </c>
      <c r="C753" s="296" t="s">
        <v>7314</v>
      </c>
      <c r="D753" s="295" t="s">
        <v>289</v>
      </c>
      <c r="E753" s="297" t="n">
        <v>80.77</v>
      </c>
    </row>
    <row r="754" customFormat="false" ht="15" hidden="false" customHeight="false" outlineLevel="0" collapsed="false">
      <c r="A754" s="295" t="n">
        <v>73303</v>
      </c>
      <c r="B754" s="295" t="s">
        <v>7315</v>
      </c>
      <c r="C754" s="296" t="s">
        <v>7316</v>
      </c>
      <c r="D754" s="295" t="s">
        <v>289</v>
      </c>
      <c r="E754" s="297" t="n">
        <v>6</v>
      </c>
    </row>
    <row r="755" customFormat="false" ht="15" hidden="false" customHeight="false" outlineLevel="0" collapsed="false">
      <c r="A755" s="295" t="n">
        <v>73307</v>
      </c>
      <c r="B755" s="295" t="s">
        <v>7317</v>
      </c>
      <c r="C755" s="296" t="s">
        <v>7318</v>
      </c>
      <c r="D755" s="295" t="s">
        <v>289</v>
      </c>
      <c r="E755" s="297" t="n">
        <v>5.35</v>
      </c>
    </row>
    <row r="756" customFormat="false" ht="40.5" hidden="false" customHeight="false" outlineLevel="0" collapsed="false">
      <c r="A756" s="295" t="n">
        <v>73309</v>
      </c>
      <c r="B756" s="295" t="s">
        <v>7319</v>
      </c>
      <c r="C756" s="296" t="s">
        <v>7320</v>
      </c>
      <c r="D756" s="295" t="s">
        <v>289</v>
      </c>
      <c r="E756" s="297" t="n">
        <v>31.06</v>
      </c>
    </row>
    <row r="757" customFormat="false" ht="27" hidden="false" customHeight="false" outlineLevel="0" collapsed="false">
      <c r="A757" s="295" t="n">
        <v>73311</v>
      </c>
      <c r="B757" s="295" t="s">
        <v>7321</v>
      </c>
      <c r="C757" s="296" t="s">
        <v>7322</v>
      </c>
      <c r="D757" s="295" t="s">
        <v>289</v>
      </c>
      <c r="E757" s="297" t="n">
        <v>223.27</v>
      </c>
    </row>
    <row r="758" customFormat="false" ht="40.5" hidden="false" customHeight="false" outlineLevel="0" collapsed="false">
      <c r="A758" s="295" t="n">
        <v>73313</v>
      </c>
      <c r="B758" s="295" t="s">
        <v>7323</v>
      </c>
      <c r="C758" s="296" t="s">
        <v>7324</v>
      </c>
      <c r="D758" s="295" t="s">
        <v>289</v>
      </c>
      <c r="E758" s="297" t="n">
        <v>4.31</v>
      </c>
    </row>
    <row r="759" customFormat="false" ht="40.5" hidden="false" customHeight="false" outlineLevel="0" collapsed="false">
      <c r="A759" s="295" t="n">
        <v>73315</v>
      </c>
      <c r="B759" s="295" t="s">
        <v>7325</v>
      </c>
      <c r="C759" s="296" t="s">
        <v>7326</v>
      </c>
      <c r="D759" s="295" t="s">
        <v>289</v>
      </c>
      <c r="E759" s="297" t="n">
        <v>71.62</v>
      </c>
    </row>
    <row r="760" customFormat="false" ht="40.5" hidden="false" customHeight="false" outlineLevel="0" collapsed="false">
      <c r="A760" s="295" t="n">
        <v>73335</v>
      </c>
      <c r="B760" s="295" t="s">
        <v>7327</v>
      </c>
      <c r="C760" s="296" t="s">
        <v>7328</v>
      </c>
      <c r="D760" s="295" t="s">
        <v>289</v>
      </c>
      <c r="E760" s="297" t="n">
        <v>29.54</v>
      </c>
    </row>
    <row r="761" customFormat="false" ht="40.5" hidden="false" customHeight="false" outlineLevel="0" collapsed="false">
      <c r="A761" s="295" t="n">
        <v>73340</v>
      </c>
      <c r="B761" s="295" t="s">
        <v>7329</v>
      </c>
      <c r="C761" s="296" t="s">
        <v>7330</v>
      </c>
      <c r="D761" s="295" t="s">
        <v>289</v>
      </c>
      <c r="E761" s="297" t="n">
        <v>102.15</v>
      </c>
    </row>
    <row r="762" customFormat="false" ht="40.5" hidden="false" customHeight="false" outlineLevel="0" collapsed="false">
      <c r="A762" s="295" t="n">
        <v>83361</v>
      </c>
      <c r="B762" s="295" t="s">
        <v>7331</v>
      </c>
      <c r="C762" s="296" t="s">
        <v>7332</v>
      </c>
      <c r="D762" s="295" t="s">
        <v>289</v>
      </c>
      <c r="E762" s="297" t="n">
        <v>38.11</v>
      </c>
    </row>
    <row r="763" customFormat="false" ht="27" hidden="false" customHeight="false" outlineLevel="0" collapsed="false">
      <c r="A763" s="295" t="n">
        <v>83761</v>
      </c>
      <c r="B763" s="295" t="s">
        <v>7333</v>
      </c>
      <c r="C763" s="296" t="s">
        <v>7334</v>
      </c>
      <c r="D763" s="295" t="s">
        <v>289</v>
      </c>
      <c r="E763" s="297" t="n">
        <v>7.99</v>
      </c>
    </row>
    <row r="764" customFormat="false" ht="27" hidden="false" customHeight="false" outlineLevel="0" collapsed="false">
      <c r="A764" s="295" t="n">
        <v>83762</v>
      </c>
      <c r="B764" s="295" t="s">
        <v>7335</v>
      </c>
      <c r="C764" s="296" t="s">
        <v>7336</v>
      </c>
      <c r="D764" s="295" t="s">
        <v>289</v>
      </c>
      <c r="E764" s="297" t="n">
        <v>7.13</v>
      </c>
    </row>
    <row r="765" customFormat="false" ht="27" hidden="false" customHeight="false" outlineLevel="0" collapsed="false">
      <c r="A765" s="295" t="n">
        <v>83763</v>
      </c>
      <c r="B765" s="295" t="s">
        <v>7337</v>
      </c>
      <c r="C765" s="296" t="s">
        <v>7338</v>
      </c>
      <c r="D765" s="295" t="s">
        <v>289</v>
      </c>
      <c r="E765" s="297" t="n">
        <v>62.92</v>
      </c>
    </row>
    <row r="766" customFormat="false" ht="27" hidden="false" customHeight="false" outlineLevel="0" collapsed="false">
      <c r="A766" s="295" t="n">
        <v>83764</v>
      </c>
      <c r="B766" s="295" t="s">
        <v>7339</v>
      </c>
      <c r="C766" s="296" t="s">
        <v>7340</v>
      </c>
      <c r="D766" s="295" t="s">
        <v>289</v>
      </c>
      <c r="E766" s="297" t="n">
        <v>1.43</v>
      </c>
    </row>
    <row r="767" customFormat="false" ht="27" hidden="false" customHeight="false" outlineLevel="0" collapsed="false">
      <c r="A767" s="295" t="n">
        <v>87026</v>
      </c>
      <c r="B767" s="295" t="s">
        <v>7341</v>
      </c>
      <c r="C767" s="296" t="s">
        <v>7342</v>
      </c>
      <c r="D767" s="295" t="s">
        <v>289</v>
      </c>
      <c r="E767" s="297" t="n">
        <v>0.45</v>
      </c>
    </row>
    <row r="768" customFormat="false" ht="27" hidden="false" customHeight="false" outlineLevel="0" collapsed="false">
      <c r="A768" s="295" t="n">
        <v>87441</v>
      </c>
      <c r="B768" s="295" t="s">
        <v>7343</v>
      </c>
      <c r="C768" s="296" t="s">
        <v>7344</v>
      </c>
      <c r="D768" s="295" t="s">
        <v>289</v>
      </c>
      <c r="E768" s="297" t="n">
        <v>0.43</v>
      </c>
    </row>
    <row r="769" customFormat="false" ht="27" hidden="false" customHeight="false" outlineLevel="0" collapsed="false">
      <c r="A769" s="295" t="n">
        <v>87442</v>
      </c>
      <c r="B769" s="295" t="s">
        <v>7345</v>
      </c>
      <c r="C769" s="296" t="s">
        <v>7346</v>
      </c>
      <c r="D769" s="295" t="s">
        <v>289</v>
      </c>
      <c r="E769" s="297" t="n">
        <v>0.05</v>
      </c>
    </row>
    <row r="770" customFormat="false" ht="27" hidden="false" customHeight="false" outlineLevel="0" collapsed="false">
      <c r="A770" s="295" t="n">
        <v>87443</v>
      </c>
      <c r="B770" s="295" t="s">
        <v>7347</v>
      </c>
      <c r="C770" s="296" t="s">
        <v>7348</v>
      </c>
      <c r="D770" s="295" t="s">
        <v>289</v>
      </c>
      <c r="E770" s="297" t="n">
        <v>0.54</v>
      </c>
    </row>
    <row r="771" customFormat="false" ht="27" hidden="false" customHeight="false" outlineLevel="0" collapsed="false">
      <c r="A771" s="295" t="n">
        <v>87444</v>
      </c>
      <c r="B771" s="295" t="s">
        <v>7349</v>
      </c>
      <c r="C771" s="296" t="s">
        <v>7350</v>
      </c>
      <c r="D771" s="295" t="s">
        <v>289</v>
      </c>
      <c r="E771" s="297" t="n">
        <v>5.25</v>
      </c>
    </row>
    <row r="772" customFormat="false" ht="27" hidden="false" customHeight="false" outlineLevel="0" collapsed="false">
      <c r="A772" s="295" t="n">
        <v>88387</v>
      </c>
      <c r="B772" s="295" t="s">
        <v>7351</v>
      </c>
      <c r="C772" s="296" t="s">
        <v>7352</v>
      </c>
      <c r="D772" s="295" t="s">
        <v>289</v>
      </c>
      <c r="E772" s="297" t="n">
        <v>0.84</v>
      </c>
    </row>
    <row r="773" customFormat="false" ht="27" hidden="false" customHeight="false" outlineLevel="0" collapsed="false">
      <c r="A773" s="295" t="n">
        <v>88389</v>
      </c>
      <c r="B773" s="295" t="s">
        <v>7353</v>
      </c>
      <c r="C773" s="296" t="s">
        <v>7354</v>
      </c>
      <c r="D773" s="295" t="s">
        <v>289</v>
      </c>
      <c r="E773" s="297" t="n">
        <v>0.1</v>
      </c>
    </row>
    <row r="774" customFormat="false" ht="27" hidden="false" customHeight="false" outlineLevel="0" collapsed="false">
      <c r="A774" s="295" t="n">
        <v>88390</v>
      </c>
      <c r="B774" s="295" t="s">
        <v>7355</v>
      </c>
      <c r="C774" s="296" t="s">
        <v>7356</v>
      </c>
      <c r="D774" s="295" t="s">
        <v>289</v>
      </c>
      <c r="E774" s="297" t="n">
        <v>0.92</v>
      </c>
    </row>
    <row r="775" customFormat="false" ht="27" hidden="false" customHeight="false" outlineLevel="0" collapsed="false">
      <c r="A775" s="295" t="n">
        <v>88391</v>
      </c>
      <c r="B775" s="295" t="s">
        <v>7357</v>
      </c>
      <c r="C775" s="296" t="s">
        <v>7358</v>
      </c>
      <c r="D775" s="295" t="s">
        <v>289</v>
      </c>
      <c r="E775" s="297" t="n">
        <v>2.91</v>
      </c>
    </row>
    <row r="776" customFormat="false" ht="27" hidden="false" customHeight="false" outlineLevel="0" collapsed="false">
      <c r="A776" s="295" t="n">
        <v>88394</v>
      </c>
      <c r="B776" s="295" t="s">
        <v>7359</v>
      </c>
      <c r="C776" s="296" t="s">
        <v>7360</v>
      </c>
      <c r="D776" s="295" t="s">
        <v>289</v>
      </c>
      <c r="E776" s="297" t="n">
        <v>1</v>
      </c>
    </row>
    <row r="777" customFormat="false" ht="27" hidden="false" customHeight="false" outlineLevel="0" collapsed="false">
      <c r="A777" s="295" t="n">
        <v>88395</v>
      </c>
      <c r="B777" s="295" t="s">
        <v>7361</v>
      </c>
      <c r="C777" s="296" t="s">
        <v>7362</v>
      </c>
      <c r="D777" s="295" t="s">
        <v>289</v>
      </c>
      <c r="E777" s="297" t="n">
        <v>0.11</v>
      </c>
    </row>
    <row r="778" customFormat="false" ht="27" hidden="false" customHeight="false" outlineLevel="0" collapsed="false">
      <c r="A778" s="295" t="n">
        <v>88396</v>
      </c>
      <c r="B778" s="295" t="s">
        <v>7363</v>
      </c>
      <c r="C778" s="296" t="s">
        <v>7364</v>
      </c>
      <c r="D778" s="295" t="s">
        <v>289</v>
      </c>
      <c r="E778" s="297" t="n">
        <v>1.1</v>
      </c>
    </row>
    <row r="779" customFormat="false" ht="27" hidden="false" customHeight="false" outlineLevel="0" collapsed="false">
      <c r="A779" s="295" t="n">
        <v>88397</v>
      </c>
      <c r="B779" s="295" t="s">
        <v>7365</v>
      </c>
      <c r="C779" s="296" t="s">
        <v>7366</v>
      </c>
      <c r="D779" s="295" t="s">
        <v>289</v>
      </c>
      <c r="E779" s="297" t="n">
        <v>4.36</v>
      </c>
    </row>
    <row r="780" customFormat="false" ht="27" hidden="false" customHeight="false" outlineLevel="0" collapsed="false">
      <c r="A780" s="295" t="n">
        <v>88400</v>
      </c>
      <c r="B780" s="295" t="s">
        <v>7367</v>
      </c>
      <c r="C780" s="296" t="s">
        <v>7368</v>
      </c>
      <c r="D780" s="295" t="s">
        <v>289</v>
      </c>
      <c r="E780" s="297" t="n">
        <v>0.8</v>
      </c>
    </row>
    <row r="781" customFormat="false" ht="27" hidden="false" customHeight="false" outlineLevel="0" collapsed="false">
      <c r="A781" s="295" t="n">
        <v>88401</v>
      </c>
      <c r="B781" s="295" t="s">
        <v>7369</v>
      </c>
      <c r="C781" s="296" t="s">
        <v>7370</v>
      </c>
      <c r="D781" s="295" t="s">
        <v>289</v>
      </c>
      <c r="E781" s="297" t="n">
        <v>0.09</v>
      </c>
    </row>
    <row r="782" customFormat="false" ht="27" hidden="false" customHeight="false" outlineLevel="0" collapsed="false">
      <c r="A782" s="295" t="n">
        <v>88402</v>
      </c>
      <c r="B782" s="295" t="s">
        <v>7371</v>
      </c>
      <c r="C782" s="296" t="s">
        <v>7372</v>
      </c>
      <c r="D782" s="295" t="s">
        <v>289</v>
      </c>
      <c r="E782" s="297" t="n">
        <v>0.87</v>
      </c>
    </row>
    <row r="783" customFormat="false" ht="27" hidden="false" customHeight="false" outlineLevel="0" collapsed="false">
      <c r="A783" s="295" t="n">
        <v>88403</v>
      </c>
      <c r="B783" s="295" t="s">
        <v>7373</v>
      </c>
      <c r="C783" s="296" t="s">
        <v>7374</v>
      </c>
      <c r="D783" s="295" t="s">
        <v>289</v>
      </c>
      <c r="E783" s="297" t="n">
        <v>1.74</v>
      </c>
    </row>
    <row r="784" customFormat="false" ht="27" hidden="false" customHeight="false" outlineLevel="0" collapsed="false">
      <c r="A784" s="295" t="n">
        <v>88419</v>
      </c>
      <c r="B784" s="295" t="s">
        <v>7375</v>
      </c>
      <c r="C784" s="296" t="s">
        <v>7376</v>
      </c>
      <c r="D784" s="295" t="s">
        <v>289</v>
      </c>
      <c r="E784" s="297" t="n">
        <v>5.21</v>
      </c>
    </row>
    <row r="785" customFormat="false" ht="27" hidden="false" customHeight="false" outlineLevel="0" collapsed="false">
      <c r="A785" s="295" t="n">
        <v>88422</v>
      </c>
      <c r="B785" s="295" t="s">
        <v>7377</v>
      </c>
      <c r="C785" s="296" t="s">
        <v>7378</v>
      </c>
      <c r="D785" s="295" t="s">
        <v>289</v>
      </c>
      <c r="E785" s="297" t="n">
        <v>0.61</v>
      </c>
    </row>
    <row r="786" customFormat="false" ht="27" hidden="false" customHeight="false" outlineLevel="0" collapsed="false">
      <c r="A786" s="295" t="n">
        <v>88425</v>
      </c>
      <c r="B786" s="295" t="s">
        <v>7379</v>
      </c>
      <c r="C786" s="296" t="s">
        <v>7380</v>
      </c>
      <c r="D786" s="295" t="s">
        <v>289</v>
      </c>
      <c r="E786" s="297" t="n">
        <v>6.52</v>
      </c>
    </row>
    <row r="787" customFormat="false" ht="27" hidden="false" customHeight="false" outlineLevel="0" collapsed="false">
      <c r="A787" s="295" t="n">
        <v>88427</v>
      </c>
      <c r="B787" s="295" t="s">
        <v>7381</v>
      </c>
      <c r="C787" s="296" t="s">
        <v>7382</v>
      </c>
      <c r="D787" s="295" t="s">
        <v>289</v>
      </c>
      <c r="E787" s="297" t="n">
        <v>0.98</v>
      </c>
    </row>
    <row r="788" customFormat="false" ht="27" hidden="false" customHeight="false" outlineLevel="0" collapsed="false">
      <c r="A788" s="295" t="n">
        <v>88434</v>
      </c>
      <c r="B788" s="295" t="s">
        <v>7383</v>
      </c>
      <c r="C788" s="296" t="s">
        <v>7384</v>
      </c>
      <c r="D788" s="295" t="s">
        <v>289</v>
      </c>
      <c r="E788" s="297" t="n">
        <v>6.91</v>
      </c>
    </row>
    <row r="789" customFormat="false" ht="27" hidden="false" customHeight="false" outlineLevel="0" collapsed="false">
      <c r="A789" s="295" t="n">
        <v>88435</v>
      </c>
      <c r="B789" s="295" t="s">
        <v>7385</v>
      </c>
      <c r="C789" s="296" t="s">
        <v>7386</v>
      </c>
      <c r="D789" s="295" t="s">
        <v>289</v>
      </c>
      <c r="E789" s="297" t="n">
        <v>0.82</v>
      </c>
    </row>
    <row r="790" customFormat="false" ht="27" hidden="false" customHeight="false" outlineLevel="0" collapsed="false">
      <c r="A790" s="295" t="n">
        <v>88436</v>
      </c>
      <c r="B790" s="295" t="s">
        <v>7387</v>
      </c>
      <c r="C790" s="296" t="s">
        <v>7388</v>
      </c>
      <c r="D790" s="295" t="s">
        <v>289</v>
      </c>
      <c r="E790" s="297" t="n">
        <v>8.64</v>
      </c>
    </row>
    <row r="791" customFormat="false" ht="27" hidden="false" customHeight="false" outlineLevel="0" collapsed="false">
      <c r="A791" s="295" t="n">
        <v>88437</v>
      </c>
      <c r="B791" s="295" t="s">
        <v>7389</v>
      </c>
      <c r="C791" s="296" t="s">
        <v>7390</v>
      </c>
      <c r="D791" s="295" t="s">
        <v>289</v>
      </c>
      <c r="E791" s="297" t="n">
        <v>0.98</v>
      </c>
    </row>
    <row r="792" customFormat="false" ht="27" hidden="false" customHeight="false" outlineLevel="0" collapsed="false">
      <c r="A792" s="295" t="n">
        <v>88569</v>
      </c>
      <c r="B792" s="295" t="s">
        <v>7391</v>
      </c>
      <c r="C792" s="296" t="s">
        <v>7392</v>
      </c>
      <c r="D792" s="295" t="s">
        <v>289</v>
      </c>
      <c r="E792" s="297" t="n">
        <v>4.2</v>
      </c>
    </row>
    <row r="793" customFormat="false" ht="27" hidden="false" customHeight="false" outlineLevel="0" collapsed="false">
      <c r="A793" s="295" t="n">
        <v>88570</v>
      </c>
      <c r="B793" s="295" t="s">
        <v>7393</v>
      </c>
      <c r="C793" s="296" t="s">
        <v>7394</v>
      </c>
      <c r="D793" s="295" t="s">
        <v>289</v>
      </c>
      <c r="E793" s="297" t="n">
        <v>0.7</v>
      </c>
    </row>
    <row r="794" customFormat="false" ht="27" hidden="false" customHeight="false" outlineLevel="0" collapsed="false">
      <c r="A794" s="295" t="n">
        <v>88826</v>
      </c>
      <c r="B794" s="295" t="s">
        <v>7395</v>
      </c>
      <c r="C794" s="296" t="s">
        <v>7396</v>
      </c>
      <c r="D794" s="295" t="s">
        <v>289</v>
      </c>
      <c r="E794" s="297" t="n">
        <v>0.32</v>
      </c>
    </row>
    <row r="795" customFormat="false" ht="27" hidden="false" customHeight="false" outlineLevel="0" collapsed="false">
      <c r="A795" s="295" t="n">
        <v>88827</v>
      </c>
      <c r="B795" s="295" t="s">
        <v>7397</v>
      </c>
      <c r="C795" s="296" t="s">
        <v>7398</v>
      </c>
      <c r="D795" s="295" t="s">
        <v>289</v>
      </c>
      <c r="E795" s="297" t="n">
        <v>0.03</v>
      </c>
    </row>
    <row r="796" customFormat="false" ht="27" hidden="false" customHeight="false" outlineLevel="0" collapsed="false">
      <c r="A796" s="295" t="n">
        <v>88828</v>
      </c>
      <c r="B796" s="295" t="s">
        <v>7399</v>
      </c>
      <c r="C796" s="296" t="s">
        <v>7400</v>
      </c>
      <c r="D796" s="295" t="s">
        <v>289</v>
      </c>
      <c r="E796" s="297" t="n">
        <v>0.35</v>
      </c>
    </row>
    <row r="797" customFormat="false" ht="27" hidden="false" customHeight="false" outlineLevel="0" collapsed="false">
      <c r="A797" s="295" t="n">
        <v>88829</v>
      </c>
      <c r="B797" s="295" t="s">
        <v>7401</v>
      </c>
      <c r="C797" s="296" t="s">
        <v>7402</v>
      </c>
      <c r="D797" s="295" t="s">
        <v>289</v>
      </c>
      <c r="E797" s="297" t="n">
        <v>1.16</v>
      </c>
    </row>
    <row r="798" customFormat="false" ht="27" hidden="false" customHeight="false" outlineLevel="0" collapsed="false">
      <c r="A798" s="295" t="n">
        <v>88832</v>
      </c>
      <c r="B798" s="295" t="s">
        <v>7403</v>
      </c>
      <c r="C798" s="296" t="s">
        <v>7404</v>
      </c>
      <c r="D798" s="295" t="s">
        <v>289</v>
      </c>
      <c r="E798" s="297" t="n">
        <v>45.41</v>
      </c>
    </row>
    <row r="799" customFormat="false" ht="27" hidden="false" customHeight="false" outlineLevel="0" collapsed="false">
      <c r="A799" s="295" t="n">
        <v>88834</v>
      </c>
      <c r="B799" s="295" t="s">
        <v>7405</v>
      </c>
      <c r="C799" s="296" t="s">
        <v>7406</v>
      </c>
      <c r="D799" s="295" t="s">
        <v>289</v>
      </c>
      <c r="E799" s="297" t="n">
        <v>6.16</v>
      </c>
    </row>
    <row r="800" customFormat="false" ht="27" hidden="false" customHeight="false" outlineLevel="0" collapsed="false">
      <c r="A800" s="295" t="n">
        <v>88835</v>
      </c>
      <c r="B800" s="295" t="s">
        <v>7407</v>
      </c>
      <c r="C800" s="296" t="s">
        <v>7408</v>
      </c>
      <c r="D800" s="295" t="s">
        <v>289</v>
      </c>
      <c r="E800" s="297" t="n">
        <v>56.77</v>
      </c>
    </row>
    <row r="801" customFormat="false" ht="27" hidden="false" customHeight="false" outlineLevel="0" collapsed="false">
      <c r="A801" s="295" t="n">
        <v>88836</v>
      </c>
      <c r="B801" s="295" t="s">
        <v>7409</v>
      </c>
      <c r="C801" s="296" t="s">
        <v>7410</v>
      </c>
      <c r="D801" s="295" t="s">
        <v>289</v>
      </c>
      <c r="E801" s="297" t="n">
        <v>80.02</v>
      </c>
    </row>
    <row r="802" customFormat="false" ht="27" hidden="false" customHeight="false" outlineLevel="0" collapsed="false">
      <c r="A802" s="295" t="n">
        <v>88839</v>
      </c>
      <c r="B802" s="295" t="s">
        <v>7411</v>
      </c>
      <c r="C802" s="296" t="s">
        <v>7412</v>
      </c>
      <c r="D802" s="295" t="s">
        <v>289</v>
      </c>
      <c r="E802" s="297" t="n">
        <v>33.14</v>
      </c>
    </row>
    <row r="803" customFormat="false" ht="27" hidden="false" customHeight="false" outlineLevel="0" collapsed="false">
      <c r="A803" s="295" t="n">
        <v>88840</v>
      </c>
      <c r="B803" s="295" t="s">
        <v>7413</v>
      </c>
      <c r="C803" s="296" t="s">
        <v>7414</v>
      </c>
      <c r="D803" s="295" t="s">
        <v>289</v>
      </c>
      <c r="E803" s="297" t="n">
        <v>7.45</v>
      </c>
    </row>
    <row r="804" customFormat="false" ht="27" hidden="false" customHeight="false" outlineLevel="0" collapsed="false">
      <c r="A804" s="295" t="n">
        <v>88841</v>
      </c>
      <c r="B804" s="295" t="s">
        <v>7415</v>
      </c>
      <c r="C804" s="296" t="s">
        <v>7416</v>
      </c>
      <c r="D804" s="295" t="s">
        <v>289</v>
      </c>
      <c r="E804" s="297" t="n">
        <v>59.25</v>
      </c>
    </row>
    <row r="805" customFormat="false" ht="27" hidden="false" customHeight="false" outlineLevel="0" collapsed="false">
      <c r="A805" s="295" t="n">
        <v>88842</v>
      </c>
      <c r="B805" s="295" t="s">
        <v>7417</v>
      </c>
      <c r="C805" s="296" t="s">
        <v>7418</v>
      </c>
      <c r="D805" s="295" t="s">
        <v>289</v>
      </c>
      <c r="E805" s="297" t="n">
        <v>97.95</v>
      </c>
    </row>
    <row r="806" customFormat="false" ht="40.5" hidden="false" customHeight="false" outlineLevel="0" collapsed="false">
      <c r="A806" s="295" t="n">
        <v>88847</v>
      </c>
      <c r="B806" s="295" t="s">
        <v>7419</v>
      </c>
      <c r="C806" s="296" t="s">
        <v>7420</v>
      </c>
      <c r="D806" s="295" t="s">
        <v>289</v>
      </c>
      <c r="E806" s="297" t="n">
        <v>24.19</v>
      </c>
    </row>
    <row r="807" customFormat="false" ht="40.5" hidden="false" customHeight="false" outlineLevel="0" collapsed="false">
      <c r="A807" s="295" t="n">
        <v>88848</v>
      </c>
      <c r="B807" s="295" t="s">
        <v>7421</v>
      </c>
      <c r="C807" s="296" t="s">
        <v>7422</v>
      </c>
      <c r="D807" s="295" t="s">
        <v>289</v>
      </c>
      <c r="E807" s="297" t="n">
        <v>5.07</v>
      </c>
    </row>
    <row r="808" customFormat="false" ht="40.5" hidden="false" customHeight="false" outlineLevel="0" collapsed="false">
      <c r="A808" s="295" t="n">
        <v>88853</v>
      </c>
      <c r="B808" s="295" t="s">
        <v>7423</v>
      </c>
      <c r="C808" s="296" t="s">
        <v>7424</v>
      </c>
      <c r="D808" s="295" t="s">
        <v>289</v>
      </c>
      <c r="E808" s="297" t="n">
        <v>0.3</v>
      </c>
    </row>
    <row r="809" customFormat="false" ht="40.5" hidden="false" customHeight="false" outlineLevel="0" collapsed="false">
      <c r="A809" s="295" t="n">
        <v>88854</v>
      </c>
      <c r="B809" s="295" t="s">
        <v>7425</v>
      </c>
      <c r="C809" s="296" t="s">
        <v>7426</v>
      </c>
      <c r="D809" s="295" t="s">
        <v>289</v>
      </c>
      <c r="E809" s="297" t="n">
        <v>0.03</v>
      </c>
    </row>
    <row r="810" customFormat="false" ht="27" hidden="false" customHeight="false" outlineLevel="0" collapsed="false">
      <c r="A810" s="295" t="n">
        <v>88855</v>
      </c>
      <c r="B810" s="295" t="s">
        <v>7427</v>
      </c>
      <c r="C810" s="296" t="s">
        <v>7428</v>
      </c>
      <c r="D810" s="295" t="s">
        <v>289</v>
      </c>
      <c r="E810" s="297" t="n">
        <v>4.13</v>
      </c>
    </row>
    <row r="811" customFormat="false" ht="27" hidden="false" customHeight="false" outlineLevel="0" collapsed="false">
      <c r="A811" s="295" t="n">
        <v>88856</v>
      </c>
      <c r="B811" s="295" t="s">
        <v>7429</v>
      </c>
      <c r="C811" s="296" t="s">
        <v>7430</v>
      </c>
      <c r="D811" s="295" t="s">
        <v>289</v>
      </c>
      <c r="E811" s="297" t="n">
        <v>0.57</v>
      </c>
    </row>
    <row r="812" customFormat="false" ht="40.5" hidden="false" customHeight="false" outlineLevel="0" collapsed="false">
      <c r="A812" s="295" t="n">
        <v>88857</v>
      </c>
      <c r="B812" s="295" t="s">
        <v>7431</v>
      </c>
      <c r="C812" s="296" t="s">
        <v>7432</v>
      </c>
      <c r="D812" s="295" t="s">
        <v>289</v>
      </c>
      <c r="E812" s="297" t="n">
        <v>24.23</v>
      </c>
    </row>
    <row r="813" customFormat="false" ht="40.5" hidden="false" customHeight="false" outlineLevel="0" collapsed="false">
      <c r="A813" s="295" t="n">
        <v>88858</v>
      </c>
      <c r="B813" s="295" t="s">
        <v>7433</v>
      </c>
      <c r="C813" s="296" t="s">
        <v>7434</v>
      </c>
      <c r="D813" s="295" t="s">
        <v>289</v>
      </c>
      <c r="E813" s="297" t="n">
        <v>3.28</v>
      </c>
    </row>
    <row r="814" customFormat="false" ht="40.5" hidden="false" customHeight="false" outlineLevel="0" collapsed="false">
      <c r="A814" s="295" t="n">
        <v>88859</v>
      </c>
      <c r="B814" s="295" t="s">
        <v>7435</v>
      </c>
      <c r="C814" s="296" t="s">
        <v>7436</v>
      </c>
      <c r="D814" s="295" t="s">
        <v>289</v>
      </c>
      <c r="E814" s="297" t="n">
        <v>21.55</v>
      </c>
    </row>
    <row r="815" customFormat="false" ht="40.5" hidden="false" customHeight="false" outlineLevel="0" collapsed="false">
      <c r="A815" s="295" t="n">
        <v>88860</v>
      </c>
      <c r="B815" s="295" t="s">
        <v>7437</v>
      </c>
      <c r="C815" s="296" t="s">
        <v>7438</v>
      </c>
      <c r="D815" s="295" t="s">
        <v>289</v>
      </c>
      <c r="E815" s="297" t="n">
        <v>2.92</v>
      </c>
    </row>
    <row r="816" customFormat="false" ht="27" hidden="false" customHeight="false" outlineLevel="0" collapsed="false">
      <c r="A816" s="295" t="n">
        <v>88900</v>
      </c>
      <c r="B816" s="295" t="s">
        <v>7439</v>
      </c>
      <c r="C816" s="296" t="s">
        <v>7440</v>
      </c>
      <c r="D816" s="295" t="s">
        <v>289</v>
      </c>
      <c r="E816" s="297" t="n">
        <v>52.95</v>
      </c>
    </row>
    <row r="817" customFormat="false" ht="27" hidden="false" customHeight="false" outlineLevel="0" collapsed="false">
      <c r="A817" s="295" t="n">
        <v>88902</v>
      </c>
      <c r="B817" s="295" t="s">
        <v>7441</v>
      </c>
      <c r="C817" s="296" t="s">
        <v>7442</v>
      </c>
      <c r="D817" s="295" t="s">
        <v>289</v>
      </c>
      <c r="E817" s="297" t="n">
        <v>7.18</v>
      </c>
    </row>
    <row r="818" customFormat="false" ht="27" hidden="false" customHeight="false" outlineLevel="0" collapsed="false">
      <c r="A818" s="295" t="n">
        <v>88903</v>
      </c>
      <c r="B818" s="295" t="s">
        <v>7443</v>
      </c>
      <c r="C818" s="296" t="s">
        <v>7444</v>
      </c>
      <c r="D818" s="295" t="s">
        <v>289</v>
      </c>
      <c r="E818" s="297" t="n">
        <v>66.19</v>
      </c>
    </row>
    <row r="819" customFormat="false" ht="27" hidden="false" customHeight="false" outlineLevel="0" collapsed="false">
      <c r="A819" s="295" t="n">
        <v>88904</v>
      </c>
      <c r="B819" s="295" t="s">
        <v>7445</v>
      </c>
      <c r="C819" s="296" t="s">
        <v>7446</v>
      </c>
      <c r="D819" s="295" t="s">
        <v>289</v>
      </c>
      <c r="E819" s="297" t="n">
        <v>112.72</v>
      </c>
    </row>
    <row r="820" customFormat="false" ht="27" hidden="false" customHeight="false" outlineLevel="0" collapsed="false">
      <c r="A820" s="295" t="n">
        <v>89009</v>
      </c>
      <c r="B820" s="295" t="s">
        <v>7447</v>
      </c>
      <c r="C820" s="296" t="s">
        <v>7448</v>
      </c>
      <c r="D820" s="295" t="s">
        <v>289</v>
      </c>
      <c r="E820" s="297" t="n">
        <v>41.05</v>
      </c>
    </row>
    <row r="821" customFormat="false" ht="27" hidden="false" customHeight="false" outlineLevel="0" collapsed="false">
      <c r="A821" s="295" t="n">
        <v>89010</v>
      </c>
      <c r="B821" s="295" t="s">
        <v>7449</v>
      </c>
      <c r="C821" s="296" t="s">
        <v>7450</v>
      </c>
      <c r="D821" s="295" t="s">
        <v>289</v>
      </c>
      <c r="E821" s="297" t="n">
        <v>9.24</v>
      </c>
    </row>
    <row r="822" customFormat="false" ht="40.5" hidden="false" customHeight="false" outlineLevel="0" collapsed="false">
      <c r="A822" s="295" t="n">
        <v>89011</v>
      </c>
      <c r="B822" s="295" t="s">
        <v>7451</v>
      </c>
      <c r="C822" s="296" t="s">
        <v>7452</v>
      </c>
      <c r="D822" s="295" t="s">
        <v>289</v>
      </c>
      <c r="E822" s="297" t="n">
        <v>23.38</v>
      </c>
    </row>
    <row r="823" customFormat="false" ht="40.5" hidden="false" customHeight="false" outlineLevel="0" collapsed="false">
      <c r="A823" s="295" t="n">
        <v>89012</v>
      </c>
      <c r="B823" s="295" t="s">
        <v>7453</v>
      </c>
      <c r="C823" s="296" t="s">
        <v>7454</v>
      </c>
      <c r="D823" s="295" t="s">
        <v>289</v>
      </c>
      <c r="E823" s="297" t="n">
        <v>3.17</v>
      </c>
    </row>
    <row r="824" customFormat="false" ht="27" hidden="false" customHeight="false" outlineLevel="0" collapsed="false">
      <c r="A824" s="295" t="n">
        <v>89013</v>
      </c>
      <c r="B824" s="295" t="s">
        <v>7455</v>
      </c>
      <c r="C824" s="296" t="s">
        <v>7456</v>
      </c>
      <c r="D824" s="295" t="s">
        <v>289</v>
      </c>
      <c r="E824" s="297" t="n">
        <v>134.46</v>
      </c>
    </row>
    <row r="825" customFormat="false" ht="27" hidden="false" customHeight="false" outlineLevel="0" collapsed="false">
      <c r="A825" s="295" t="n">
        <v>89014</v>
      </c>
      <c r="B825" s="295" t="s">
        <v>7457</v>
      </c>
      <c r="C825" s="296" t="s">
        <v>7458</v>
      </c>
      <c r="D825" s="295" t="s">
        <v>289</v>
      </c>
      <c r="E825" s="297" t="n">
        <v>30.26</v>
      </c>
    </row>
    <row r="826" customFormat="false" ht="27" hidden="false" customHeight="false" outlineLevel="0" collapsed="false">
      <c r="A826" s="295" t="n">
        <v>89015</v>
      </c>
      <c r="B826" s="295" t="s">
        <v>7459</v>
      </c>
      <c r="C826" s="296" t="s">
        <v>7460</v>
      </c>
      <c r="D826" s="295" t="s">
        <v>289</v>
      </c>
      <c r="E826" s="297" t="n">
        <v>4.76</v>
      </c>
    </row>
    <row r="827" customFormat="false" ht="27" hidden="false" customHeight="false" outlineLevel="0" collapsed="false">
      <c r="A827" s="295" t="n">
        <v>89016</v>
      </c>
      <c r="B827" s="295" t="s">
        <v>7461</v>
      </c>
      <c r="C827" s="296" t="s">
        <v>7462</v>
      </c>
      <c r="D827" s="295" t="s">
        <v>289</v>
      </c>
      <c r="E827" s="297" t="n">
        <v>0.64</v>
      </c>
    </row>
    <row r="828" customFormat="false" ht="27" hidden="false" customHeight="false" outlineLevel="0" collapsed="false">
      <c r="A828" s="295" t="n">
        <v>89017</v>
      </c>
      <c r="B828" s="295" t="s">
        <v>7463</v>
      </c>
      <c r="C828" s="296" t="s">
        <v>7464</v>
      </c>
      <c r="D828" s="295" t="s">
        <v>289</v>
      </c>
      <c r="E828" s="297" t="n">
        <v>40.8</v>
      </c>
    </row>
    <row r="829" customFormat="false" ht="27" hidden="false" customHeight="false" outlineLevel="0" collapsed="false">
      <c r="A829" s="295" t="n">
        <v>89018</v>
      </c>
      <c r="B829" s="295" t="s">
        <v>7465</v>
      </c>
      <c r="C829" s="296" t="s">
        <v>7466</v>
      </c>
      <c r="D829" s="295" t="s">
        <v>289</v>
      </c>
      <c r="E829" s="297" t="n">
        <v>9.18</v>
      </c>
    </row>
    <row r="830" customFormat="false" ht="40.5" hidden="false" customHeight="false" outlineLevel="0" collapsed="false">
      <c r="A830" s="295" t="n">
        <v>89019</v>
      </c>
      <c r="B830" s="295" t="s">
        <v>7467</v>
      </c>
      <c r="C830" s="296" t="s">
        <v>7468</v>
      </c>
      <c r="D830" s="295" t="s">
        <v>289</v>
      </c>
      <c r="E830" s="297" t="n">
        <v>0.33</v>
      </c>
    </row>
    <row r="831" customFormat="false" ht="27" hidden="false" customHeight="false" outlineLevel="0" collapsed="false">
      <c r="A831" s="295" t="n">
        <v>89020</v>
      </c>
      <c r="B831" s="295" t="s">
        <v>7469</v>
      </c>
      <c r="C831" s="296" t="s">
        <v>7470</v>
      </c>
      <c r="D831" s="295" t="s">
        <v>289</v>
      </c>
      <c r="E831" s="297" t="n">
        <v>0.04</v>
      </c>
    </row>
    <row r="832" customFormat="false" ht="27" hidden="false" customHeight="false" outlineLevel="0" collapsed="false">
      <c r="A832" s="295" t="n">
        <v>89023</v>
      </c>
      <c r="B832" s="295" t="s">
        <v>7471</v>
      </c>
      <c r="C832" s="296" t="s">
        <v>7472</v>
      </c>
      <c r="D832" s="295" t="s">
        <v>289</v>
      </c>
      <c r="E832" s="297" t="n">
        <v>4.22</v>
      </c>
    </row>
    <row r="833" customFormat="false" ht="15" hidden="false" customHeight="false" outlineLevel="0" collapsed="false">
      <c r="A833" s="295" t="n">
        <v>89024</v>
      </c>
      <c r="B833" s="295" t="s">
        <v>7473</v>
      </c>
      <c r="C833" s="296" t="s">
        <v>7474</v>
      </c>
      <c r="D833" s="295" t="s">
        <v>289</v>
      </c>
      <c r="E833" s="297" t="n">
        <v>0.66</v>
      </c>
    </row>
    <row r="834" customFormat="false" ht="27" hidden="false" customHeight="false" outlineLevel="0" collapsed="false">
      <c r="A834" s="295" t="n">
        <v>89025</v>
      </c>
      <c r="B834" s="295" t="s">
        <v>7475</v>
      </c>
      <c r="C834" s="296" t="s">
        <v>7476</v>
      </c>
      <c r="D834" s="295" t="s">
        <v>289</v>
      </c>
      <c r="E834" s="297" t="n">
        <v>3.52</v>
      </c>
    </row>
    <row r="835" customFormat="false" ht="27" hidden="false" customHeight="false" outlineLevel="0" collapsed="false">
      <c r="A835" s="295" t="n">
        <v>89026</v>
      </c>
      <c r="B835" s="295" t="s">
        <v>7477</v>
      </c>
      <c r="C835" s="296" t="s">
        <v>7478</v>
      </c>
      <c r="D835" s="295" t="s">
        <v>289</v>
      </c>
      <c r="E835" s="297" t="n">
        <v>299.55</v>
      </c>
    </row>
    <row r="836" customFormat="false" ht="27" hidden="false" customHeight="false" outlineLevel="0" collapsed="false">
      <c r="A836" s="295" t="n">
        <v>89029</v>
      </c>
      <c r="B836" s="295" t="s">
        <v>7479</v>
      </c>
      <c r="C836" s="296" t="s">
        <v>7480</v>
      </c>
      <c r="D836" s="295" t="s">
        <v>289</v>
      </c>
      <c r="E836" s="297" t="n">
        <v>31.66</v>
      </c>
    </row>
    <row r="837" customFormat="false" ht="27" hidden="false" customHeight="false" outlineLevel="0" collapsed="false">
      <c r="A837" s="295" t="n">
        <v>89030</v>
      </c>
      <c r="B837" s="295" t="s">
        <v>7481</v>
      </c>
      <c r="C837" s="296" t="s">
        <v>7482</v>
      </c>
      <c r="D837" s="295" t="s">
        <v>289</v>
      </c>
      <c r="E837" s="297" t="n">
        <v>7.12</v>
      </c>
    </row>
    <row r="838" customFormat="false" ht="27" hidden="false" customHeight="false" outlineLevel="0" collapsed="false">
      <c r="A838" s="295" t="n">
        <v>89033</v>
      </c>
      <c r="B838" s="295" t="s">
        <v>7483</v>
      </c>
      <c r="C838" s="296" t="s">
        <v>7484</v>
      </c>
      <c r="D838" s="295" t="s">
        <v>289</v>
      </c>
      <c r="E838" s="297" t="n">
        <v>13.99</v>
      </c>
    </row>
    <row r="839" customFormat="false" ht="27" hidden="false" customHeight="false" outlineLevel="0" collapsed="false">
      <c r="A839" s="295" t="n">
        <v>89034</v>
      </c>
      <c r="B839" s="295" t="s">
        <v>7485</v>
      </c>
      <c r="C839" s="296" t="s">
        <v>7486</v>
      </c>
      <c r="D839" s="295" t="s">
        <v>289</v>
      </c>
      <c r="E839" s="297" t="n">
        <v>1.94</v>
      </c>
    </row>
    <row r="840" customFormat="false" ht="27" hidden="false" customHeight="false" outlineLevel="0" collapsed="false">
      <c r="A840" s="295" t="n">
        <v>89128</v>
      </c>
      <c r="B840" s="295" t="s">
        <v>7487</v>
      </c>
      <c r="C840" s="296" t="s">
        <v>7488</v>
      </c>
      <c r="D840" s="295" t="s">
        <v>289</v>
      </c>
      <c r="E840" s="297" t="n">
        <v>34.44</v>
      </c>
    </row>
    <row r="841" customFormat="false" ht="27" hidden="false" customHeight="false" outlineLevel="0" collapsed="false">
      <c r="A841" s="295" t="n">
        <v>89129</v>
      </c>
      <c r="B841" s="295" t="s">
        <v>7489</v>
      </c>
      <c r="C841" s="296" t="s">
        <v>7490</v>
      </c>
      <c r="D841" s="295" t="s">
        <v>289</v>
      </c>
      <c r="E841" s="297" t="n">
        <v>4.67</v>
      </c>
    </row>
    <row r="842" customFormat="false" ht="27" hidden="false" customHeight="false" outlineLevel="0" collapsed="false">
      <c r="A842" s="295" t="n">
        <v>89130</v>
      </c>
      <c r="B842" s="295" t="s">
        <v>7491</v>
      </c>
      <c r="C842" s="296" t="s">
        <v>7492</v>
      </c>
      <c r="D842" s="295" t="s">
        <v>289</v>
      </c>
      <c r="E842" s="297" t="n">
        <v>47.75</v>
      </c>
    </row>
    <row r="843" customFormat="false" ht="27" hidden="false" customHeight="false" outlineLevel="0" collapsed="false">
      <c r="A843" s="295" t="n">
        <v>89131</v>
      </c>
      <c r="B843" s="295" t="s">
        <v>7493</v>
      </c>
      <c r="C843" s="296" t="s">
        <v>7494</v>
      </c>
      <c r="D843" s="295" t="s">
        <v>289</v>
      </c>
      <c r="E843" s="297" t="n">
        <v>6.48</v>
      </c>
    </row>
    <row r="844" customFormat="false" ht="40.5" hidden="false" customHeight="false" outlineLevel="0" collapsed="false">
      <c r="A844" s="295" t="n">
        <v>89210</v>
      </c>
      <c r="B844" s="295" t="s">
        <v>7495</v>
      </c>
      <c r="C844" s="296" t="s">
        <v>7496</v>
      </c>
      <c r="D844" s="295" t="s">
        <v>289</v>
      </c>
      <c r="E844" s="297" t="n">
        <v>29.88</v>
      </c>
    </row>
    <row r="845" customFormat="false" ht="40.5" hidden="false" customHeight="false" outlineLevel="0" collapsed="false">
      <c r="A845" s="295" t="n">
        <v>89211</v>
      </c>
      <c r="B845" s="295" t="s">
        <v>7497</v>
      </c>
      <c r="C845" s="296" t="s">
        <v>7498</v>
      </c>
      <c r="D845" s="295" t="s">
        <v>289</v>
      </c>
      <c r="E845" s="297" t="n">
        <v>4.14</v>
      </c>
    </row>
    <row r="846" customFormat="false" ht="27" hidden="false" customHeight="false" outlineLevel="0" collapsed="false">
      <c r="A846" s="295" t="n">
        <v>89212</v>
      </c>
      <c r="B846" s="295" t="s">
        <v>7499</v>
      </c>
      <c r="C846" s="296" t="s">
        <v>7500</v>
      </c>
      <c r="D846" s="295" t="s">
        <v>289</v>
      </c>
      <c r="E846" s="297" t="n">
        <v>28.3</v>
      </c>
    </row>
    <row r="847" customFormat="false" ht="27" hidden="false" customHeight="false" outlineLevel="0" collapsed="false">
      <c r="A847" s="295" t="n">
        <v>89213</v>
      </c>
      <c r="B847" s="295" t="s">
        <v>7501</v>
      </c>
      <c r="C847" s="296" t="s">
        <v>7502</v>
      </c>
      <c r="D847" s="295" t="s">
        <v>289</v>
      </c>
      <c r="E847" s="297" t="n">
        <v>4.45</v>
      </c>
    </row>
    <row r="848" customFormat="false" ht="27" hidden="false" customHeight="false" outlineLevel="0" collapsed="false">
      <c r="A848" s="295" t="n">
        <v>89214</v>
      </c>
      <c r="B848" s="295" t="s">
        <v>7503</v>
      </c>
      <c r="C848" s="296" t="s">
        <v>7504</v>
      </c>
      <c r="D848" s="295" t="s">
        <v>289</v>
      </c>
      <c r="E848" s="297" t="n">
        <v>26.57</v>
      </c>
    </row>
    <row r="849" customFormat="false" ht="27" hidden="false" customHeight="false" outlineLevel="0" collapsed="false">
      <c r="A849" s="295" t="n">
        <v>89215</v>
      </c>
      <c r="B849" s="295" t="s">
        <v>7505</v>
      </c>
      <c r="C849" s="296" t="s">
        <v>7506</v>
      </c>
      <c r="D849" s="295" t="s">
        <v>289</v>
      </c>
      <c r="E849" s="297" t="n">
        <v>116.4</v>
      </c>
    </row>
    <row r="850" customFormat="false" ht="27" hidden="false" customHeight="false" outlineLevel="0" collapsed="false">
      <c r="A850" s="295" t="n">
        <v>89221</v>
      </c>
      <c r="B850" s="295" t="s">
        <v>7507</v>
      </c>
      <c r="C850" s="296" t="s">
        <v>7508</v>
      </c>
      <c r="D850" s="295" t="s">
        <v>289</v>
      </c>
      <c r="E850" s="297" t="n">
        <v>1.3</v>
      </c>
    </row>
    <row r="851" customFormat="false" ht="27" hidden="false" customHeight="false" outlineLevel="0" collapsed="false">
      <c r="A851" s="295" t="n">
        <v>89222</v>
      </c>
      <c r="B851" s="295" t="s">
        <v>7509</v>
      </c>
      <c r="C851" s="296" t="s">
        <v>7510</v>
      </c>
      <c r="D851" s="295" t="s">
        <v>289</v>
      </c>
      <c r="E851" s="297" t="n">
        <v>0.15</v>
      </c>
    </row>
    <row r="852" customFormat="false" ht="27" hidden="false" customHeight="false" outlineLevel="0" collapsed="false">
      <c r="A852" s="295" t="n">
        <v>89223</v>
      </c>
      <c r="B852" s="295" t="s">
        <v>7511</v>
      </c>
      <c r="C852" s="296" t="s">
        <v>7512</v>
      </c>
      <c r="D852" s="295" t="s">
        <v>289</v>
      </c>
      <c r="E852" s="297" t="n">
        <v>1.42</v>
      </c>
    </row>
    <row r="853" customFormat="false" ht="27" hidden="false" customHeight="false" outlineLevel="0" collapsed="false">
      <c r="A853" s="295" t="n">
        <v>89224</v>
      </c>
      <c r="B853" s="295" t="s">
        <v>7513</v>
      </c>
      <c r="C853" s="296" t="s">
        <v>7514</v>
      </c>
      <c r="D853" s="295" t="s">
        <v>289</v>
      </c>
      <c r="E853" s="297" t="n">
        <v>2.32</v>
      </c>
    </row>
    <row r="854" customFormat="false" ht="27" hidden="false" customHeight="false" outlineLevel="0" collapsed="false">
      <c r="A854" s="295" t="n">
        <v>89228</v>
      </c>
      <c r="B854" s="295" t="s">
        <v>7515</v>
      </c>
      <c r="C854" s="296" t="s">
        <v>7516</v>
      </c>
      <c r="D854" s="295" t="s">
        <v>289</v>
      </c>
      <c r="E854" s="297" t="n">
        <v>41.74</v>
      </c>
    </row>
    <row r="855" customFormat="false" ht="27" hidden="false" customHeight="false" outlineLevel="0" collapsed="false">
      <c r="A855" s="295" t="n">
        <v>89229</v>
      </c>
      <c r="B855" s="295" t="s">
        <v>7517</v>
      </c>
      <c r="C855" s="296" t="s">
        <v>7518</v>
      </c>
      <c r="D855" s="295" t="s">
        <v>289</v>
      </c>
      <c r="E855" s="297" t="n">
        <v>7.51</v>
      </c>
    </row>
    <row r="856" customFormat="false" ht="27" hidden="false" customHeight="false" outlineLevel="0" collapsed="false">
      <c r="A856" s="295" t="n">
        <v>89230</v>
      </c>
      <c r="B856" s="295" t="s">
        <v>7519</v>
      </c>
      <c r="C856" s="296" t="s">
        <v>7520</v>
      </c>
      <c r="D856" s="295" t="s">
        <v>289</v>
      </c>
      <c r="E856" s="297" t="n">
        <v>139.11</v>
      </c>
    </row>
    <row r="857" customFormat="false" ht="27" hidden="false" customHeight="false" outlineLevel="0" collapsed="false">
      <c r="A857" s="295" t="n">
        <v>89231</v>
      </c>
      <c r="B857" s="295" t="s">
        <v>7521</v>
      </c>
      <c r="C857" s="296" t="s">
        <v>7522</v>
      </c>
      <c r="D857" s="295" t="s">
        <v>289</v>
      </c>
      <c r="E857" s="297" t="n">
        <v>22.04</v>
      </c>
    </row>
    <row r="858" customFormat="false" ht="27" hidden="false" customHeight="false" outlineLevel="0" collapsed="false">
      <c r="A858" s="295" t="n">
        <v>89232</v>
      </c>
      <c r="B858" s="295" t="s">
        <v>7523</v>
      </c>
      <c r="C858" s="296" t="s">
        <v>7524</v>
      </c>
      <c r="D858" s="295" t="s">
        <v>289</v>
      </c>
      <c r="E858" s="297" t="n">
        <v>248.14</v>
      </c>
    </row>
    <row r="859" customFormat="false" ht="27" hidden="false" customHeight="false" outlineLevel="0" collapsed="false">
      <c r="A859" s="295" t="n">
        <v>89233</v>
      </c>
      <c r="B859" s="295" t="s">
        <v>7525</v>
      </c>
      <c r="C859" s="296" t="s">
        <v>7526</v>
      </c>
      <c r="D859" s="295" t="s">
        <v>289</v>
      </c>
      <c r="E859" s="297" t="n">
        <v>209.47</v>
      </c>
    </row>
    <row r="860" customFormat="false" ht="27" hidden="false" customHeight="false" outlineLevel="0" collapsed="false">
      <c r="A860" s="295" t="n">
        <v>89236</v>
      </c>
      <c r="B860" s="295" t="s">
        <v>7527</v>
      </c>
      <c r="C860" s="296" t="s">
        <v>7528</v>
      </c>
      <c r="D860" s="295" t="s">
        <v>289</v>
      </c>
      <c r="E860" s="297" t="n">
        <v>324.97</v>
      </c>
    </row>
    <row r="861" customFormat="false" ht="27" hidden="false" customHeight="false" outlineLevel="0" collapsed="false">
      <c r="A861" s="295" t="n">
        <v>89237</v>
      </c>
      <c r="B861" s="295" t="s">
        <v>7529</v>
      </c>
      <c r="C861" s="296" t="s">
        <v>7530</v>
      </c>
      <c r="D861" s="295" t="s">
        <v>289</v>
      </c>
      <c r="E861" s="297" t="n">
        <v>51.49</v>
      </c>
    </row>
    <row r="862" customFormat="false" ht="27" hidden="false" customHeight="false" outlineLevel="0" collapsed="false">
      <c r="A862" s="295" t="n">
        <v>89238</v>
      </c>
      <c r="B862" s="295" t="s">
        <v>7531</v>
      </c>
      <c r="C862" s="296" t="s">
        <v>7532</v>
      </c>
      <c r="D862" s="295" t="s">
        <v>289</v>
      </c>
      <c r="E862" s="297" t="n">
        <v>579.67</v>
      </c>
    </row>
    <row r="863" customFormat="false" ht="27" hidden="false" customHeight="false" outlineLevel="0" collapsed="false">
      <c r="A863" s="295" t="n">
        <v>89239</v>
      </c>
      <c r="B863" s="295" t="s">
        <v>7533</v>
      </c>
      <c r="C863" s="296" t="s">
        <v>7534</v>
      </c>
      <c r="D863" s="295" t="s">
        <v>289</v>
      </c>
      <c r="E863" s="297" t="n">
        <v>553.95</v>
      </c>
    </row>
    <row r="864" customFormat="false" ht="27" hidden="false" customHeight="false" outlineLevel="0" collapsed="false">
      <c r="A864" s="295" t="n">
        <v>89240</v>
      </c>
      <c r="B864" s="295" t="s">
        <v>7535</v>
      </c>
      <c r="C864" s="296" t="s">
        <v>7536</v>
      </c>
      <c r="D864" s="295" t="s">
        <v>289</v>
      </c>
      <c r="E864" s="297" t="n">
        <v>99.73</v>
      </c>
    </row>
    <row r="865" customFormat="false" ht="27" hidden="false" customHeight="false" outlineLevel="0" collapsed="false">
      <c r="A865" s="295" t="n">
        <v>89241</v>
      </c>
      <c r="B865" s="295" t="s">
        <v>7537</v>
      </c>
      <c r="C865" s="296" t="s">
        <v>7538</v>
      </c>
      <c r="D865" s="295" t="s">
        <v>289</v>
      </c>
      <c r="E865" s="297" t="n">
        <v>17.95</v>
      </c>
    </row>
    <row r="866" customFormat="false" ht="27" hidden="false" customHeight="false" outlineLevel="0" collapsed="false">
      <c r="A866" s="295" t="n">
        <v>89246</v>
      </c>
      <c r="B866" s="295" t="s">
        <v>7539</v>
      </c>
      <c r="C866" s="296" t="s">
        <v>7540</v>
      </c>
      <c r="D866" s="295" t="s">
        <v>289</v>
      </c>
      <c r="E866" s="297" t="n">
        <v>282.38</v>
      </c>
    </row>
    <row r="867" customFormat="false" ht="27" hidden="false" customHeight="false" outlineLevel="0" collapsed="false">
      <c r="A867" s="295" t="n">
        <v>89247</v>
      </c>
      <c r="B867" s="295" t="s">
        <v>7541</v>
      </c>
      <c r="C867" s="296" t="s">
        <v>7542</v>
      </c>
      <c r="D867" s="295" t="s">
        <v>289</v>
      </c>
      <c r="E867" s="297" t="n">
        <v>44.74</v>
      </c>
    </row>
    <row r="868" customFormat="false" ht="27" hidden="false" customHeight="false" outlineLevel="0" collapsed="false">
      <c r="A868" s="295" t="n">
        <v>89248</v>
      </c>
      <c r="B868" s="295" t="s">
        <v>7543</v>
      </c>
      <c r="C868" s="296" t="s">
        <v>7544</v>
      </c>
      <c r="D868" s="295" t="s">
        <v>289</v>
      </c>
      <c r="E868" s="297" t="n">
        <v>503.69</v>
      </c>
    </row>
    <row r="869" customFormat="false" ht="27" hidden="false" customHeight="false" outlineLevel="0" collapsed="false">
      <c r="A869" s="295" t="n">
        <v>89249</v>
      </c>
      <c r="B869" s="295" t="s">
        <v>7545</v>
      </c>
      <c r="C869" s="296" t="s">
        <v>7546</v>
      </c>
      <c r="D869" s="295" t="s">
        <v>289</v>
      </c>
      <c r="E869" s="297" t="n">
        <v>472.2</v>
      </c>
    </row>
    <row r="870" customFormat="false" ht="27" hidden="false" customHeight="false" outlineLevel="0" collapsed="false">
      <c r="A870" s="295" t="n">
        <v>89253</v>
      </c>
      <c r="B870" s="295" t="s">
        <v>7547</v>
      </c>
      <c r="C870" s="296" t="s">
        <v>7548</v>
      </c>
      <c r="D870" s="295" t="s">
        <v>289</v>
      </c>
      <c r="E870" s="297" t="n">
        <v>81.72</v>
      </c>
    </row>
    <row r="871" customFormat="false" ht="27" hidden="false" customHeight="false" outlineLevel="0" collapsed="false">
      <c r="A871" s="295" t="n">
        <v>89254</v>
      </c>
      <c r="B871" s="295" t="s">
        <v>7549</v>
      </c>
      <c r="C871" s="296" t="s">
        <v>7550</v>
      </c>
      <c r="D871" s="295" t="s">
        <v>289</v>
      </c>
      <c r="E871" s="297" t="n">
        <v>14.71</v>
      </c>
    </row>
    <row r="872" customFormat="false" ht="27" hidden="false" customHeight="false" outlineLevel="0" collapsed="false">
      <c r="A872" s="295" t="n">
        <v>89255</v>
      </c>
      <c r="B872" s="295" t="s">
        <v>7551</v>
      </c>
      <c r="C872" s="296" t="s">
        <v>7552</v>
      </c>
      <c r="D872" s="295" t="s">
        <v>289</v>
      </c>
      <c r="E872" s="297" t="n">
        <v>131.38</v>
      </c>
    </row>
    <row r="873" customFormat="false" ht="27" hidden="false" customHeight="false" outlineLevel="0" collapsed="false">
      <c r="A873" s="295" t="n">
        <v>89256</v>
      </c>
      <c r="B873" s="295" t="s">
        <v>7553</v>
      </c>
      <c r="C873" s="296" t="s">
        <v>7554</v>
      </c>
      <c r="D873" s="295" t="s">
        <v>289</v>
      </c>
      <c r="E873" s="297" t="n">
        <v>106.27</v>
      </c>
    </row>
    <row r="874" customFormat="false" ht="40.5" hidden="false" customHeight="false" outlineLevel="0" collapsed="false">
      <c r="A874" s="295" t="n">
        <v>89259</v>
      </c>
      <c r="B874" s="295" t="s">
        <v>7555</v>
      </c>
      <c r="C874" s="296" t="s">
        <v>7556</v>
      </c>
      <c r="D874" s="295" t="s">
        <v>289</v>
      </c>
      <c r="E874" s="297" t="n">
        <v>23.76</v>
      </c>
    </row>
    <row r="875" customFormat="false" ht="40.5" hidden="false" customHeight="false" outlineLevel="0" collapsed="false">
      <c r="A875" s="295" t="n">
        <v>89260</v>
      </c>
      <c r="B875" s="295" t="s">
        <v>7557</v>
      </c>
      <c r="C875" s="296" t="s">
        <v>7558</v>
      </c>
      <c r="D875" s="295" t="s">
        <v>289</v>
      </c>
      <c r="E875" s="297" t="n">
        <v>4.39</v>
      </c>
    </row>
    <row r="876" customFormat="false" ht="40.5" hidden="false" customHeight="false" outlineLevel="0" collapsed="false">
      <c r="A876" s="295" t="n">
        <v>89262</v>
      </c>
      <c r="B876" s="295" t="s">
        <v>7559</v>
      </c>
      <c r="C876" s="296" t="s">
        <v>7560</v>
      </c>
      <c r="D876" s="295" t="s">
        <v>289</v>
      </c>
      <c r="E876" s="297" t="n">
        <v>39.84</v>
      </c>
    </row>
    <row r="877" customFormat="false" ht="40.5" hidden="false" customHeight="false" outlineLevel="0" collapsed="false">
      <c r="A877" s="295" t="n">
        <v>89264</v>
      </c>
      <c r="B877" s="295" t="s">
        <v>7561</v>
      </c>
      <c r="C877" s="296" t="s">
        <v>7562</v>
      </c>
      <c r="D877" s="295" t="s">
        <v>289</v>
      </c>
      <c r="E877" s="297" t="n">
        <v>17.79</v>
      </c>
    </row>
    <row r="878" customFormat="false" ht="40.5" hidden="false" customHeight="false" outlineLevel="0" collapsed="false">
      <c r="A878" s="295" t="n">
        <v>89265</v>
      </c>
      <c r="B878" s="295" t="s">
        <v>7563</v>
      </c>
      <c r="C878" s="296" t="s">
        <v>7564</v>
      </c>
      <c r="D878" s="295" t="s">
        <v>289</v>
      </c>
      <c r="E878" s="297" t="n">
        <v>3.6</v>
      </c>
    </row>
    <row r="879" customFormat="false" ht="40.5" hidden="false" customHeight="false" outlineLevel="0" collapsed="false">
      <c r="A879" s="295" t="n">
        <v>89266</v>
      </c>
      <c r="B879" s="295" t="s">
        <v>7565</v>
      </c>
      <c r="C879" s="296" t="s">
        <v>7566</v>
      </c>
      <c r="D879" s="295" t="s">
        <v>289</v>
      </c>
      <c r="E879" s="297" t="n">
        <v>2.85</v>
      </c>
    </row>
    <row r="880" customFormat="false" ht="27" hidden="false" customHeight="false" outlineLevel="0" collapsed="false">
      <c r="A880" s="295" t="n">
        <v>89267</v>
      </c>
      <c r="B880" s="295" t="s">
        <v>7567</v>
      </c>
      <c r="C880" s="296" t="s">
        <v>7568</v>
      </c>
      <c r="D880" s="295" t="s">
        <v>289</v>
      </c>
      <c r="E880" s="297" t="n">
        <v>49.27</v>
      </c>
    </row>
    <row r="881" customFormat="false" ht="27" hidden="false" customHeight="false" outlineLevel="0" collapsed="false">
      <c r="A881" s="295" t="n">
        <v>89268</v>
      </c>
      <c r="B881" s="295" t="s">
        <v>7569</v>
      </c>
      <c r="C881" s="296" t="s">
        <v>7570</v>
      </c>
      <c r="D881" s="295" t="s">
        <v>289</v>
      </c>
      <c r="E881" s="297" t="n">
        <v>8.86</v>
      </c>
    </row>
    <row r="882" customFormat="false" ht="27" hidden="false" customHeight="false" outlineLevel="0" collapsed="false">
      <c r="A882" s="295" t="n">
        <v>89269</v>
      </c>
      <c r="B882" s="295" t="s">
        <v>7571</v>
      </c>
      <c r="C882" s="296" t="s">
        <v>7572</v>
      </c>
      <c r="D882" s="295" t="s">
        <v>289</v>
      </c>
      <c r="E882" s="297" t="n">
        <v>7.02</v>
      </c>
    </row>
    <row r="883" customFormat="false" ht="27" hidden="false" customHeight="false" outlineLevel="0" collapsed="false">
      <c r="A883" s="295" t="n">
        <v>89270</v>
      </c>
      <c r="B883" s="295" t="s">
        <v>7573</v>
      </c>
      <c r="C883" s="296" t="s">
        <v>7574</v>
      </c>
      <c r="D883" s="295" t="s">
        <v>289</v>
      </c>
      <c r="E883" s="297" t="n">
        <v>79.2</v>
      </c>
    </row>
    <row r="884" customFormat="false" ht="27" hidden="false" customHeight="false" outlineLevel="0" collapsed="false">
      <c r="A884" s="295" t="n">
        <v>89271</v>
      </c>
      <c r="B884" s="295" t="s">
        <v>7575</v>
      </c>
      <c r="C884" s="296" t="s">
        <v>7576</v>
      </c>
      <c r="D884" s="295" t="s">
        <v>289</v>
      </c>
      <c r="E884" s="297" t="n">
        <v>36.37</v>
      </c>
    </row>
    <row r="885" customFormat="false" ht="27" hidden="false" customHeight="false" outlineLevel="0" collapsed="false">
      <c r="A885" s="295" t="n">
        <v>89274</v>
      </c>
      <c r="B885" s="295" t="s">
        <v>7577</v>
      </c>
      <c r="C885" s="296" t="s">
        <v>7578</v>
      </c>
      <c r="D885" s="295" t="s">
        <v>289</v>
      </c>
      <c r="E885" s="297" t="n">
        <v>1.58</v>
      </c>
    </row>
    <row r="886" customFormat="false" ht="27" hidden="false" customHeight="false" outlineLevel="0" collapsed="false">
      <c r="A886" s="295" t="n">
        <v>89275</v>
      </c>
      <c r="B886" s="295" t="s">
        <v>7579</v>
      </c>
      <c r="C886" s="296" t="s">
        <v>7580</v>
      </c>
      <c r="D886" s="295" t="s">
        <v>289</v>
      </c>
      <c r="E886" s="297" t="n">
        <v>0.18</v>
      </c>
    </row>
    <row r="887" customFormat="false" ht="27" hidden="false" customHeight="false" outlineLevel="0" collapsed="false">
      <c r="A887" s="295" t="n">
        <v>89276</v>
      </c>
      <c r="B887" s="295" t="s">
        <v>7581</v>
      </c>
      <c r="C887" s="296" t="s">
        <v>7582</v>
      </c>
      <c r="D887" s="295" t="s">
        <v>289</v>
      </c>
      <c r="E887" s="297" t="n">
        <v>1.97</v>
      </c>
    </row>
    <row r="888" customFormat="false" ht="27" hidden="false" customHeight="false" outlineLevel="0" collapsed="false">
      <c r="A888" s="295" t="n">
        <v>89277</v>
      </c>
      <c r="B888" s="295" t="s">
        <v>7583</v>
      </c>
      <c r="C888" s="296" t="s">
        <v>7584</v>
      </c>
      <c r="D888" s="295" t="s">
        <v>289</v>
      </c>
      <c r="E888" s="297" t="n">
        <v>10.5</v>
      </c>
    </row>
    <row r="889" customFormat="false" ht="27" hidden="false" customHeight="false" outlineLevel="0" collapsed="false">
      <c r="A889" s="295" t="n">
        <v>89280</v>
      </c>
      <c r="B889" s="295" t="s">
        <v>7585</v>
      </c>
      <c r="C889" s="296" t="s">
        <v>7586</v>
      </c>
      <c r="D889" s="295" t="s">
        <v>289</v>
      </c>
      <c r="E889" s="297" t="n">
        <v>36.69</v>
      </c>
    </row>
    <row r="890" customFormat="false" ht="27" hidden="false" customHeight="false" outlineLevel="0" collapsed="false">
      <c r="A890" s="295" t="n">
        <v>89281</v>
      </c>
      <c r="B890" s="295" t="s">
        <v>7587</v>
      </c>
      <c r="C890" s="296" t="s">
        <v>7588</v>
      </c>
      <c r="D890" s="295" t="s">
        <v>289</v>
      </c>
      <c r="E890" s="297" t="n">
        <v>5.09</v>
      </c>
    </row>
    <row r="891" customFormat="false" ht="40.5" hidden="false" customHeight="false" outlineLevel="0" collapsed="false">
      <c r="A891" s="295" t="n">
        <v>89870</v>
      </c>
      <c r="B891" s="295" t="s">
        <v>7589</v>
      </c>
      <c r="C891" s="296" t="s">
        <v>7590</v>
      </c>
      <c r="D891" s="295" t="s">
        <v>289</v>
      </c>
      <c r="E891" s="297" t="n">
        <v>33.78</v>
      </c>
    </row>
    <row r="892" customFormat="false" ht="40.5" hidden="false" customHeight="false" outlineLevel="0" collapsed="false">
      <c r="A892" s="295" t="n">
        <v>89871</v>
      </c>
      <c r="B892" s="295" t="s">
        <v>7591</v>
      </c>
      <c r="C892" s="296" t="s">
        <v>7592</v>
      </c>
      <c r="D892" s="295" t="s">
        <v>289</v>
      </c>
      <c r="E892" s="297" t="n">
        <v>5.99</v>
      </c>
    </row>
    <row r="893" customFormat="false" ht="40.5" hidden="false" customHeight="false" outlineLevel="0" collapsed="false">
      <c r="A893" s="295" t="n">
        <v>89872</v>
      </c>
      <c r="B893" s="295" t="s">
        <v>7593</v>
      </c>
      <c r="C893" s="296" t="s">
        <v>7594</v>
      </c>
      <c r="D893" s="295" t="s">
        <v>289</v>
      </c>
      <c r="E893" s="297" t="n">
        <v>4.75</v>
      </c>
    </row>
    <row r="894" customFormat="false" ht="40.5" hidden="false" customHeight="false" outlineLevel="0" collapsed="false">
      <c r="A894" s="295" t="n">
        <v>89873</v>
      </c>
      <c r="B894" s="295" t="s">
        <v>7595</v>
      </c>
      <c r="C894" s="296" t="s">
        <v>7596</v>
      </c>
      <c r="D894" s="295" t="s">
        <v>289</v>
      </c>
      <c r="E894" s="297" t="n">
        <v>57.51</v>
      </c>
    </row>
    <row r="895" customFormat="false" ht="40.5" hidden="false" customHeight="false" outlineLevel="0" collapsed="false">
      <c r="A895" s="295" t="n">
        <v>89874</v>
      </c>
      <c r="B895" s="295" t="s">
        <v>7597</v>
      </c>
      <c r="C895" s="296" t="s">
        <v>7598</v>
      </c>
      <c r="D895" s="295" t="s">
        <v>289</v>
      </c>
      <c r="E895" s="297" t="n">
        <v>221.02</v>
      </c>
    </row>
    <row r="896" customFormat="false" ht="40.5" hidden="false" customHeight="false" outlineLevel="0" collapsed="false">
      <c r="A896" s="295" t="n">
        <v>89878</v>
      </c>
      <c r="B896" s="295" t="s">
        <v>7599</v>
      </c>
      <c r="C896" s="296" t="s">
        <v>7600</v>
      </c>
      <c r="D896" s="295" t="s">
        <v>289</v>
      </c>
      <c r="E896" s="297" t="n">
        <v>36.26</v>
      </c>
    </row>
    <row r="897" customFormat="false" ht="40.5" hidden="false" customHeight="false" outlineLevel="0" collapsed="false">
      <c r="A897" s="295" t="n">
        <v>89879</v>
      </c>
      <c r="B897" s="295" t="s">
        <v>7601</v>
      </c>
      <c r="C897" s="296" t="s">
        <v>7602</v>
      </c>
      <c r="D897" s="295" t="s">
        <v>289</v>
      </c>
      <c r="E897" s="297" t="n">
        <v>6.33</v>
      </c>
    </row>
    <row r="898" customFormat="false" ht="40.5" hidden="false" customHeight="false" outlineLevel="0" collapsed="false">
      <c r="A898" s="295" t="n">
        <v>89880</v>
      </c>
      <c r="B898" s="295" t="s">
        <v>7603</v>
      </c>
      <c r="C898" s="296" t="s">
        <v>7604</v>
      </c>
      <c r="D898" s="295" t="s">
        <v>289</v>
      </c>
      <c r="E898" s="297" t="n">
        <v>5.02</v>
      </c>
    </row>
    <row r="899" customFormat="false" ht="40.5" hidden="false" customHeight="false" outlineLevel="0" collapsed="false">
      <c r="A899" s="295" t="n">
        <v>89881</v>
      </c>
      <c r="B899" s="295" t="s">
        <v>7605</v>
      </c>
      <c r="C899" s="296" t="s">
        <v>7606</v>
      </c>
      <c r="D899" s="295" t="s">
        <v>289</v>
      </c>
      <c r="E899" s="297" t="n">
        <v>61.11</v>
      </c>
    </row>
    <row r="900" customFormat="false" ht="40.5" hidden="false" customHeight="false" outlineLevel="0" collapsed="false">
      <c r="A900" s="295" t="n">
        <v>89882</v>
      </c>
      <c r="B900" s="295" t="s">
        <v>7607</v>
      </c>
      <c r="C900" s="296" t="s">
        <v>7608</v>
      </c>
      <c r="D900" s="295" t="s">
        <v>289</v>
      </c>
      <c r="E900" s="297" t="n">
        <v>255</v>
      </c>
    </row>
    <row r="901" customFormat="false" ht="27" hidden="false" customHeight="false" outlineLevel="0" collapsed="false">
      <c r="A901" s="295" t="n">
        <v>90582</v>
      </c>
      <c r="B901" s="295" t="s">
        <v>7609</v>
      </c>
      <c r="C901" s="296" t="s">
        <v>7610</v>
      </c>
      <c r="D901" s="295" t="s">
        <v>289</v>
      </c>
      <c r="E901" s="297" t="n">
        <v>0.5</v>
      </c>
    </row>
    <row r="902" customFormat="false" ht="27" hidden="false" customHeight="false" outlineLevel="0" collapsed="false">
      <c r="A902" s="295" t="n">
        <v>90583</v>
      </c>
      <c r="B902" s="295" t="s">
        <v>7611</v>
      </c>
      <c r="C902" s="296" t="s">
        <v>7612</v>
      </c>
      <c r="D902" s="295" t="s">
        <v>289</v>
      </c>
      <c r="E902" s="297" t="n">
        <v>0.06</v>
      </c>
    </row>
    <row r="903" customFormat="false" ht="27" hidden="false" customHeight="false" outlineLevel="0" collapsed="false">
      <c r="A903" s="295" t="n">
        <v>90584</v>
      </c>
      <c r="B903" s="295" t="s">
        <v>7613</v>
      </c>
      <c r="C903" s="296" t="s">
        <v>7614</v>
      </c>
      <c r="D903" s="295" t="s">
        <v>289</v>
      </c>
      <c r="E903" s="297" t="n">
        <v>0.39</v>
      </c>
    </row>
    <row r="904" customFormat="false" ht="27" hidden="false" customHeight="false" outlineLevel="0" collapsed="false">
      <c r="A904" s="295" t="n">
        <v>90585</v>
      </c>
      <c r="B904" s="295" t="s">
        <v>7615</v>
      </c>
      <c r="C904" s="296" t="s">
        <v>7616</v>
      </c>
      <c r="D904" s="295" t="s">
        <v>289</v>
      </c>
      <c r="E904" s="297" t="n">
        <v>0.48</v>
      </c>
    </row>
    <row r="905" customFormat="false" ht="27" hidden="false" customHeight="false" outlineLevel="0" collapsed="false">
      <c r="A905" s="295" t="n">
        <v>90621</v>
      </c>
      <c r="B905" s="295" t="s">
        <v>7617</v>
      </c>
      <c r="C905" s="296" t="s">
        <v>7618</v>
      </c>
      <c r="D905" s="295" t="s">
        <v>289</v>
      </c>
      <c r="E905" s="297" t="n">
        <v>1.61</v>
      </c>
    </row>
    <row r="906" customFormat="false" ht="27" hidden="false" customHeight="false" outlineLevel="0" collapsed="false">
      <c r="A906" s="295" t="n">
        <v>90622</v>
      </c>
      <c r="B906" s="295" t="s">
        <v>7619</v>
      </c>
      <c r="C906" s="296" t="s">
        <v>7620</v>
      </c>
      <c r="D906" s="295" t="s">
        <v>289</v>
      </c>
      <c r="E906" s="297" t="n">
        <v>0.19</v>
      </c>
    </row>
    <row r="907" customFormat="false" ht="27" hidden="false" customHeight="false" outlineLevel="0" collapsed="false">
      <c r="A907" s="295" t="n">
        <v>90623</v>
      </c>
      <c r="B907" s="295" t="s">
        <v>7621</v>
      </c>
      <c r="C907" s="296" t="s">
        <v>7622</v>
      </c>
      <c r="D907" s="295" t="s">
        <v>289</v>
      </c>
      <c r="E907" s="297" t="n">
        <v>2.01</v>
      </c>
    </row>
    <row r="908" customFormat="false" ht="27" hidden="false" customHeight="false" outlineLevel="0" collapsed="false">
      <c r="A908" s="295" t="n">
        <v>90624</v>
      </c>
      <c r="B908" s="295" t="s">
        <v>7623</v>
      </c>
      <c r="C908" s="296" t="s">
        <v>7624</v>
      </c>
      <c r="D908" s="295" t="s">
        <v>289</v>
      </c>
      <c r="E908" s="297" t="n">
        <v>2.91</v>
      </c>
    </row>
    <row r="909" customFormat="false" ht="27" hidden="false" customHeight="false" outlineLevel="0" collapsed="false">
      <c r="A909" s="295" t="n">
        <v>90627</v>
      </c>
      <c r="B909" s="295" t="s">
        <v>7625</v>
      </c>
      <c r="C909" s="296" t="s">
        <v>7626</v>
      </c>
      <c r="D909" s="295" t="s">
        <v>289</v>
      </c>
      <c r="E909" s="297" t="n">
        <v>48.45</v>
      </c>
    </row>
    <row r="910" customFormat="false" ht="27" hidden="false" customHeight="false" outlineLevel="0" collapsed="false">
      <c r="A910" s="295" t="n">
        <v>90628</v>
      </c>
      <c r="B910" s="295" t="s">
        <v>7627</v>
      </c>
      <c r="C910" s="296" t="s">
        <v>7628</v>
      </c>
      <c r="D910" s="295" t="s">
        <v>289</v>
      </c>
      <c r="E910" s="297" t="n">
        <v>6.63</v>
      </c>
    </row>
    <row r="911" customFormat="false" ht="27" hidden="false" customHeight="false" outlineLevel="0" collapsed="false">
      <c r="A911" s="295" t="n">
        <v>90629</v>
      </c>
      <c r="B911" s="295" t="s">
        <v>7629</v>
      </c>
      <c r="C911" s="296" t="s">
        <v>7630</v>
      </c>
      <c r="D911" s="295" t="s">
        <v>289</v>
      </c>
      <c r="E911" s="297" t="n">
        <v>60.63</v>
      </c>
    </row>
    <row r="912" customFormat="false" ht="27" hidden="false" customHeight="false" outlineLevel="0" collapsed="false">
      <c r="A912" s="295" t="n">
        <v>90630</v>
      </c>
      <c r="B912" s="295" t="s">
        <v>7631</v>
      </c>
      <c r="C912" s="296" t="s">
        <v>7632</v>
      </c>
      <c r="D912" s="295" t="s">
        <v>289</v>
      </c>
      <c r="E912" s="297" t="n">
        <v>1.38</v>
      </c>
    </row>
    <row r="913" customFormat="false" ht="40.5" hidden="false" customHeight="false" outlineLevel="0" collapsed="false">
      <c r="A913" s="295" t="n">
        <v>90633</v>
      </c>
      <c r="B913" s="295" t="s">
        <v>7633</v>
      </c>
      <c r="C913" s="296" t="s">
        <v>7634</v>
      </c>
      <c r="D913" s="295" t="s">
        <v>289</v>
      </c>
      <c r="E913" s="297" t="n">
        <v>4.01</v>
      </c>
    </row>
    <row r="914" customFormat="false" ht="40.5" hidden="false" customHeight="false" outlineLevel="0" collapsed="false">
      <c r="A914" s="295" t="n">
        <v>90634</v>
      </c>
      <c r="B914" s="295" t="s">
        <v>7635</v>
      </c>
      <c r="C914" s="296" t="s">
        <v>7636</v>
      </c>
      <c r="D914" s="295" t="s">
        <v>289</v>
      </c>
      <c r="E914" s="297" t="n">
        <v>0.47</v>
      </c>
    </row>
    <row r="915" customFormat="false" ht="40.5" hidden="false" customHeight="false" outlineLevel="0" collapsed="false">
      <c r="A915" s="295" t="n">
        <v>90635</v>
      </c>
      <c r="B915" s="295" t="s">
        <v>7637</v>
      </c>
      <c r="C915" s="296" t="s">
        <v>7638</v>
      </c>
      <c r="D915" s="295" t="s">
        <v>289</v>
      </c>
      <c r="E915" s="297" t="n">
        <v>4.39</v>
      </c>
    </row>
    <row r="916" customFormat="false" ht="40.5" hidden="false" customHeight="false" outlineLevel="0" collapsed="false">
      <c r="A916" s="295" t="n">
        <v>90636</v>
      </c>
      <c r="B916" s="295" t="s">
        <v>7639</v>
      </c>
      <c r="C916" s="296" t="s">
        <v>7640</v>
      </c>
      <c r="D916" s="295" t="s">
        <v>289</v>
      </c>
      <c r="E916" s="297" t="n">
        <v>5.82</v>
      </c>
    </row>
    <row r="917" customFormat="false" ht="27" hidden="false" customHeight="false" outlineLevel="0" collapsed="false">
      <c r="A917" s="295" t="n">
        <v>90639</v>
      </c>
      <c r="B917" s="295" t="s">
        <v>7641</v>
      </c>
      <c r="C917" s="296" t="s">
        <v>7642</v>
      </c>
      <c r="D917" s="295" t="s">
        <v>289</v>
      </c>
      <c r="E917" s="297" t="n">
        <v>5.99</v>
      </c>
    </row>
    <row r="918" customFormat="false" ht="27" hidden="false" customHeight="false" outlineLevel="0" collapsed="false">
      <c r="A918" s="295" t="n">
        <v>90640</v>
      </c>
      <c r="B918" s="295" t="s">
        <v>7643</v>
      </c>
      <c r="C918" s="296" t="s">
        <v>7644</v>
      </c>
      <c r="D918" s="295" t="s">
        <v>289</v>
      </c>
      <c r="E918" s="297" t="n">
        <v>0.71</v>
      </c>
    </row>
    <row r="919" customFormat="false" ht="27" hidden="false" customHeight="false" outlineLevel="0" collapsed="false">
      <c r="A919" s="295" t="n">
        <v>90641</v>
      </c>
      <c r="B919" s="295" t="s">
        <v>7645</v>
      </c>
      <c r="C919" s="296" t="s">
        <v>7646</v>
      </c>
      <c r="D919" s="295" t="s">
        <v>289</v>
      </c>
      <c r="E919" s="297" t="n">
        <v>6.55</v>
      </c>
    </row>
    <row r="920" customFormat="false" ht="27" hidden="false" customHeight="false" outlineLevel="0" collapsed="false">
      <c r="A920" s="295" t="n">
        <v>90642</v>
      </c>
      <c r="B920" s="295" t="s">
        <v>7647</v>
      </c>
      <c r="C920" s="296" t="s">
        <v>7648</v>
      </c>
      <c r="D920" s="295" t="s">
        <v>289</v>
      </c>
      <c r="E920" s="297" t="n">
        <v>15.75</v>
      </c>
    </row>
    <row r="921" customFormat="false" ht="27" hidden="false" customHeight="false" outlineLevel="0" collapsed="false">
      <c r="A921" s="295" t="n">
        <v>90646</v>
      </c>
      <c r="B921" s="295" t="s">
        <v>7649</v>
      </c>
      <c r="C921" s="296" t="s">
        <v>7650</v>
      </c>
      <c r="D921" s="295" t="s">
        <v>289</v>
      </c>
      <c r="E921" s="297" t="n">
        <v>1.06</v>
      </c>
    </row>
    <row r="922" customFormat="false" ht="27" hidden="false" customHeight="false" outlineLevel="0" collapsed="false">
      <c r="A922" s="295" t="n">
        <v>90647</v>
      </c>
      <c r="B922" s="295" t="s">
        <v>7651</v>
      </c>
      <c r="C922" s="296" t="s">
        <v>7652</v>
      </c>
      <c r="D922" s="295" t="s">
        <v>289</v>
      </c>
      <c r="E922" s="297" t="n">
        <v>0.12</v>
      </c>
    </row>
    <row r="923" customFormat="false" ht="27" hidden="false" customHeight="false" outlineLevel="0" collapsed="false">
      <c r="A923" s="295" t="n">
        <v>90648</v>
      </c>
      <c r="B923" s="295" t="s">
        <v>7653</v>
      </c>
      <c r="C923" s="296" t="s">
        <v>7654</v>
      </c>
      <c r="D923" s="295" t="s">
        <v>289</v>
      </c>
      <c r="E923" s="297" t="n">
        <v>1.16</v>
      </c>
    </row>
    <row r="924" customFormat="false" ht="40.5" hidden="false" customHeight="false" outlineLevel="0" collapsed="false">
      <c r="A924" s="295" t="n">
        <v>90649</v>
      </c>
      <c r="B924" s="295" t="s">
        <v>7655</v>
      </c>
      <c r="C924" s="296" t="s">
        <v>7656</v>
      </c>
      <c r="D924" s="295" t="s">
        <v>289</v>
      </c>
      <c r="E924" s="297" t="n">
        <v>9.03</v>
      </c>
    </row>
    <row r="925" customFormat="false" ht="27" hidden="false" customHeight="false" outlineLevel="0" collapsed="false">
      <c r="A925" s="295" t="n">
        <v>90652</v>
      </c>
      <c r="B925" s="295" t="s">
        <v>7657</v>
      </c>
      <c r="C925" s="296" t="s">
        <v>7658</v>
      </c>
      <c r="D925" s="295" t="s">
        <v>289</v>
      </c>
      <c r="E925" s="297" t="n">
        <v>3.9</v>
      </c>
    </row>
    <row r="926" customFormat="false" ht="15" hidden="false" customHeight="false" outlineLevel="0" collapsed="false">
      <c r="A926" s="295" t="n">
        <v>90653</v>
      </c>
      <c r="B926" s="295" t="s">
        <v>7659</v>
      </c>
      <c r="C926" s="296" t="s">
        <v>7660</v>
      </c>
      <c r="D926" s="295" t="s">
        <v>289</v>
      </c>
      <c r="E926" s="297" t="n">
        <v>0.46</v>
      </c>
    </row>
    <row r="927" customFormat="false" ht="27" hidden="false" customHeight="false" outlineLevel="0" collapsed="false">
      <c r="A927" s="295" t="n">
        <v>90654</v>
      </c>
      <c r="B927" s="295" t="s">
        <v>7661</v>
      </c>
      <c r="C927" s="296" t="s">
        <v>7662</v>
      </c>
      <c r="D927" s="295" t="s">
        <v>289</v>
      </c>
      <c r="E927" s="297" t="n">
        <v>4.26</v>
      </c>
    </row>
    <row r="928" customFormat="false" ht="27" hidden="false" customHeight="false" outlineLevel="0" collapsed="false">
      <c r="A928" s="295" t="n">
        <v>90655</v>
      </c>
      <c r="B928" s="295" t="s">
        <v>7663</v>
      </c>
      <c r="C928" s="296" t="s">
        <v>7664</v>
      </c>
      <c r="D928" s="295" t="s">
        <v>289</v>
      </c>
      <c r="E928" s="297" t="n">
        <v>5.94</v>
      </c>
    </row>
    <row r="929" customFormat="false" ht="27" hidden="false" customHeight="false" outlineLevel="0" collapsed="false">
      <c r="A929" s="295" t="n">
        <v>90658</v>
      </c>
      <c r="B929" s="295" t="s">
        <v>7665</v>
      </c>
      <c r="C929" s="296" t="s">
        <v>7666</v>
      </c>
      <c r="D929" s="295" t="s">
        <v>289</v>
      </c>
      <c r="E929" s="297" t="n">
        <v>4.17</v>
      </c>
    </row>
    <row r="930" customFormat="false" ht="15" hidden="false" customHeight="false" outlineLevel="0" collapsed="false">
      <c r="A930" s="295" t="n">
        <v>90659</v>
      </c>
      <c r="B930" s="295" t="s">
        <v>7667</v>
      </c>
      <c r="C930" s="296" t="s">
        <v>7668</v>
      </c>
      <c r="D930" s="295" t="s">
        <v>289</v>
      </c>
      <c r="E930" s="297" t="n">
        <v>0.49</v>
      </c>
    </row>
    <row r="931" customFormat="false" ht="27" hidden="false" customHeight="false" outlineLevel="0" collapsed="false">
      <c r="A931" s="295" t="n">
        <v>90660</v>
      </c>
      <c r="B931" s="295" t="s">
        <v>7669</v>
      </c>
      <c r="C931" s="296" t="s">
        <v>7670</v>
      </c>
      <c r="D931" s="295" t="s">
        <v>289</v>
      </c>
      <c r="E931" s="297" t="n">
        <v>4.57</v>
      </c>
    </row>
    <row r="932" customFormat="false" ht="27" hidden="false" customHeight="false" outlineLevel="0" collapsed="false">
      <c r="A932" s="295" t="n">
        <v>90661</v>
      </c>
      <c r="B932" s="295" t="s">
        <v>7671</v>
      </c>
      <c r="C932" s="296" t="s">
        <v>7672</v>
      </c>
      <c r="D932" s="295" t="s">
        <v>289</v>
      </c>
      <c r="E932" s="297" t="n">
        <v>5.94</v>
      </c>
    </row>
    <row r="933" customFormat="false" ht="40.5" hidden="false" customHeight="false" outlineLevel="0" collapsed="false">
      <c r="A933" s="295" t="n">
        <v>90664</v>
      </c>
      <c r="B933" s="295" t="s">
        <v>7673</v>
      </c>
      <c r="C933" s="296" t="s">
        <v>7674</v>
      </c>
      <c r="D933" s="295" t="s">
        <v>289</v>
      </c>
      <c r="E933" s="297" t="n">
        <v>5.24</v>
      </c>
    </row>
    <row r="934" customFormat="false" ht="40.5" hidden="false" customHeight="false" outlineLevel="0" collapsed="false">
      <c r="A934" s="295" t="n">
        <v>90665</v>
      </c>
      <c r="B934" s="295" t="s">
        <v>7675</v>
      </c>
      <c r="C934" s="296" t="s">
        <v>7676</v>
      </c>
      <c r="D934" s="295" t="s">
        <v>289</v>
      </c>
      <c r="E934" s="297" t="n">
        <v>0.72</v>
      </c>
    </row>
    <row r="935" customFormat="false" ht="40.5" hidden="false" customHeight="false" outlineLevel="0" collapsed="false">
      <c r="A935" s="295" t="n">
        <v>90666</v>
      </c>
      <c r="B935" s="295" t="s">
        <v>7677</v>
      </c>
      <c r="C935" s="296" t="s">
        <v>7678</v>
      </c>
      <c r="D935" s="295" t="s">
        <v>289</v>
      </c>
      <c r="E935" s="297" t="n">
        <v>6.55</v>
      </c>
    </row>
    <row r="936" customFormat="false" ht="40.5" hidden="false" customHeight="false" outlineLevel="0" collapsed="false">
      <c r="A936" s="295" t="n">
        <v>90667</v>
      </c>
      <c r="B936" s="295" t="s">
        <v>7679</v>
      </c>
      <c r="C936" s="296" t="s">
        <v>7680</v>
      </c>
      <c r="D936" s="295" t="s">
        <v>289</v>
      </c>
      <c r="E936" s="297" t="n">
        <v>18.75</v>
      </c>
    </row>
    <row r="937" customFormat="false" ht="40.5" hidden="false" customHeight="false" outlineLevel="0" collapsed="false">
      <c r="A937" s="295" t="n">
        <v>90670</v>
      </c>
      <c r="B937" s="295" t="s">
        <v>7681</v>
      </c>
      <c r="C937" s="296" t="s">
        <v>7682</v>
      </c>
      <c r="D937" s="295" t="s">
        <v>289</v>
      </c>
      <c r="E937" s="297" t="n">
        <v>222.35</v>
      </c>
    </row>
    <row r="938" customFormat="false" ht="40.5" hidden="false" customHeight="false" outlineLevel="0" collapsed="false">
      <c r="A938" s="295" t="n">
        <v>90671</v>
      </c>
      <c r="B938" s="295" t="s">
        <v>7683</v>
      </c>
      <c r="C938" s="296" t="s">
        <v>7684</v>
      </c>
      <c r="D938" s="295" t="s">
        <v>289</v>
      </c>
      <c r="E938" s="297" t="n">
        <v>30.87</v>
      </c>
    </row>
    <row r="939" customFormat="false" ht="40.5" hidden="false" customHeight="false" outlineLevel="0" collapsed="false">
      <c r="A939" s="295" t="n">
        <v>90672</v>
      </c>
      <c r="B939" s="295" t="s">
        <v>7685</v>
      </c>
      <c r="C939" s="296" t="s">
        <v>7686</v>
      </c>
      <c r="D939" s="295" t="s">
        <v>289</v>
      </c>
      <c r="E939" s="297" t="n">
        <v>278.25</v>
      </c>
    </row>
    <row r="940" customFormat="false" ht="40.5" hidden="false" customHeight="false" outlineLevel="0" collapsed="false">
      <c r="A940" s="295" t="n">
        <v>90673</v>
      </c>
      <c r="B940" s="295" t="s">
        <v>7687</v>
      </c>
      <c r="C940" s="296" t="s">
        <v>7688</v>
      </c>
      <c r="D940" s="295" t="s">
        <v>289</v>
      </c>
      <c r="E940" s="297" t="n">
        <v>149.92</v>
      </c>
    </row>
    <row r="941" customFormat="false" ht="40.5" hidden="false" customHeight="false" outlineLevel="0" collapsed="false">
      <c r="A941" s="295" t="n">
        <v>90676</v>
      </c>
      <c r="B941" s="295" t="s">
        <v>7689</v>
      </c>
      <c r="C941" s="296" t="s">
        <v>7690</v>
      </c>
      <c r="D941" s="295" t="s">
        <v>289</v>
      </c>
      <c r="E941" s="297" t="n">
        <v>103.98</v>
      </c>
    </row>
    <row r="942" customFormat="false" ht="40.5" hidden="false" customHeight="false" outlineLevel="0" collapsed="false">
      <c r="A942" s="295" t="n">
        <v>90677</v>
      </c>
      <c r="B942" s="295" t="s">
        <v>7691</v>
      </c>
      <c r="C942" s="296" t="s">
        <v>7692</v>
      </c>
      <c r="D942" s="295" t="s">
        <v>289</v>
      </c>
      <c r="E942" s="297" t="n">
        <v>15.82</v>
      </c>
    </row>
    <row r="943" customFormat="false" ht="40.5" hidden="false" customHeight="false" outlineLevel="0" collapsed="false">
      <c r="A943" s="295" t="n">
        <v>90678</v>
      </c>
      <c r="B943" s="295" t="s">
        <v>7693</v>
      </c>
      <c r="C943" s="296" t="s">
        <v>7694</v>
      </c>
      <c r="D943" s="295" t="s">
        <v>289</v>
      </c>
      <c r="E943" s="297" t="n">
        <v>142.25</v>
      </c>
    </row>
    <row r="944" customFormat="false" ht="40.5" hidden="false" customHeight="false" outlineLevel="0" collapsed="false">
      <c r="A944" s="295" t="n">
        <v>90679</v>
      </c>
      <c r="B944" s="295" t="s">
        <v>7695</v>
      </c>
      <c r="C944" s="296" t="s">
        <v>7696</v>
      </c>
      <c r="D944" s="295" t="s">
        <v>289</v>
      </c>
      <c r="E944" s="297" t="n">
        <v>114.97</v>
      </c>
    </row>
    <row r="945" customFormat="false" ht="27" hidden="false" customHeight="false" outlineLevel="0" collapsed="false">
      <c r="A945" s="295" t="n">
        <v>90682</v>
      </c>
      <c r="B945" s="295" t="s">
        <v>7697</v>
      </c>
      <c r="C945" s="296" t="s">
        <v>7698</v>
      </c>
      <c r="D945" s="295" t="s">
        <v>289</v>
      </c>
      <c r="E945" s="297" t="n">
        <v>29.16</v>
      </c>
    </row>
    <row r="946" customFormat="false" ht="27" hidden="false" customHeight="false" outlineLevel="0" collapsed="false">
      <c r="A946" s="295" t="n">
        <v>90683</v>
      </c>
      <c r="B946" s="295" t="s">
        <v>7699</v>
      </c>
      <c r="C946" s="296" t="s">
        <v>7700</v>
      </c>
      <c r="D946" s="295" t="s">
        <v>289</v>
      </c>
      <c r="E946" s="297" t="n">
        <v>3.46</v>
      </c>
    </row>
    <row r="947" customFormat="false" ht="27" hidden="false" customHeight="false" outlineLevel="0" collapsed="false">
      <c r="A947" s="295" t="n">
        <v>90684</v>
      </c>
      <c r="B947" s="295" t="s">
        <v>7701</v>
      </c>
      <c r="C947" s="296" t="s">
        <v>7702</v>
      </c>
      <c r="D947" s="295" t="s">
        <v>289</v>
      </c>
      <c r="E947" s="297" t="n">
        <v>31.9</v>
      </c>
    </row>
    <row r="948" customFormat="false" ht="27" hidden="false" customHeight="false" outlineLevel="0" collapsed="false">
      <c r="A948" s="295" t="n">
        <v>90685</v>
      </c>
      <c r="B948" s="295" t="s">
        <v>7703</v>
      </c>
      <c r="C948" s="296" t="s">
        <v>7704</v>
      </c>
      <c r="D948" s="295" t="s">
        <v>289</v>
      </c>
      <c r="E948" s="297" t="n">
        <v>71.32</v>
      </c>
    </row>
    <row r="949" customFormat="false" ht="27" hidden="false" customHeight="false" outlineLevel="0" collapsed="false">
      <c r="A949" s="295" t="n">
        <v>90688</v>
      </c>
      <c r="B949" s="295" t="s">
        <v>7705</v>
      </c>
      <c r="C949" s="296" t="s">
        <v>7706</v>
      </c>
      <c r="D949" s="295" t="s">
        <v>289</v>
      </c>
      <c r="E949" s="297" t="n">
        <v>19.6</v>
      </c>
    </row>
    <row r="950" customFormat="false" ht="27" hidden="false" customHeight="false" outlineLevel="0" collapsed="false">
      <c r="A950" s="295" t="n">
        <v>90689</v>
      </c>
      <c r="B950" s="295" t="s">
        <v>7707</v>
      </c>
      <c r="C950" s="296" t="s">
        <v>7708</v>
      </c>
      <c r="D950" s="295" t="s">
        <v>289</v>
      </c>
      <c r="E950" s="297" t="n">
        <v>1.98</v>
      </c>
    </row>
    <row r="951" customFormat="false" ht="27" hidden="false" customHeight="false" outlineLevel="0" collapsed="false">
      <c r="A951" s="295" t="n">
        <v>90690</v>
      </c>
      <c r="B951" s="295" t="s">
        <v>7709</v>
      </c>
      <c r="C951" s="296" t="s">
        <v>7710</v>
      </c>
      <c r="D951" s="295" t="s">
        <v>289</v>
      </c>
      <c r="E951" s="297" t="n">
        <v>24.5</v>
      </c>
    </row>
    <row r="952" customFormat="false" ht="27" hidden="false" customHeight="false" outlineLevel="0" collapsed="false">
      <c r="A952" s="295" t="n">
        <v>90691</v>
      </c>
      <c r="B952" s="295" t="s">
        <v>7711</v>
      </c>
      <c r="C952" s="296" t="s">
        <v>7712</v>
      </c>
      <c r="D952" s="295" t="s">
        <v>289</v>
      </c>
      <c r="E952" s="297" t="n">
        <v>49.95</v>
      </c>
    </row>
    <row r="953" customFormat="false" ht="27" hidden="false" customHeight="false" outlineLevel="0" collapsed="false">
      <c r="A953" s="295" t="n">
        <v>90957</v>
      </c>
      <c r="B953" s="295" t="s">
        <v>7713</v>
      </c>
      <c r="C953" s="296" t="s">
        <v>7714</v>
      </c>
      <c r="D953" s="295" t="s">
        <v>289</v>
      </c>
      <c r="E953" s="297" t="n">
        <v>3.9</v>
      </c>
    </row>
    <row r="954" customFormat="false" ht="27" hidden="false" customHeight="false" outlineLevel="0" collapsed="false">
      <c r="A954" s="295" t="n">
        <v>90958</v>
      </c>
      <c r="B954" s="295" t="s">
        <v>7715</v>
      </c>
      <c r="C954" s="296" t="s">
        <v>7716</v>
      </c>
      <c r="D954" s="295" t="s">
        <v>289</v>
      </c>
      <c r="E954" s="297" t="n">
        <v>0.54</v>
      </c>
    </row>
    <row r="955" customFormat="false" ht="27" hidden="false" customHeight="false" outlineLevel="0" collapsed="false">
      <c r="A955" s="295" t="n">
        <v>90960</v>
      </c>
      <c r="B955" s="295" t="s">
        <v>7717</v>
      </c>
      <c r="C955" s="296" t="s">
        <v>7718</v>
      </c>
      <c r="D955" s="295" t="s">
        <v>289</v>
      </c>
      <c r="E955" s="297" t="n">
        <v>5.21</v>
      </c>
    </row>
    <row r="956" customFormat="false" ht="27" hidden="false" customHeight="false" outlineLevel="0" collapsed="false">
      <c r="A956" s="295" t="n">
        <v>90961</v>
      </c>
      <c r="B956" s="295" t="s">
        <v>7719</v>
      </c>
      <c r="C956" s="296" t="s">
        <v>7720</v>
      </c>
      <c r="D956" s="295" t="s">
        <v>289</v>
      </c>
      <c r="E956" s="297" t="n">
        <v>0.72</v>
      </c>
    </row>
    <row r="957" customFormat="false" ht="27" hidden="false" customHeight="false" outlineLevel="0" collapsed="false">
      <c r="A957" s="295" t="n">
        <v>90962</v>
      </c>
      <c r="B957" s="295" t="s">
        <v>7721</v>
      </c>
      <c r="C957" s="296" t="s">
        <v>7722</v>
      </c>
      <c r="D957" s="295" t="s">
        <v>289</v>
      </c>
      <c r="E957" s="297" t="n">
        <v>6.51</v>
      </c>
    </row>
    <row r="958" customFormat="false" ht="27" hidden="false" customHeight="false" outlineLevel="0" collapsed="false">
      <c r="A958" s="295" t="n">
        <v>90963</v>
      </c>
      <c r="B958" s="295" t="s">
        <v>7723</v>
      </c>
      <c r="C958" s="296" t="s">
        <v>7724</v>
      </c>
      <c r="D958" s="295" t="s">
        <v>289</v>
      </c>
      <c r="E958" s="297" t="n">
        <v>18.75</v>
      </c>
    </row>
    <row r="959" customFormat="false" ht="27" hidden="false" customHeight="false" outlineLevel="0" collapsed="false">
      <c r="A959" s="295" t="n">
        <v>90968</v>
      </c>
      <c r="B959" s="295" t="s">
        <v>7725</v>
      </c>
      <c r="C959" s="296" t="s">
        <v>7726</v>
      </c>
      <c r="D959" s="295" t="s">
        <v>289</v>
      </c>
      <c r="E959" s="297" t="n">
        <v>5.22</v>
      </c>
    </row>
    <row r="960" customFormat="false" ht="27" hidden="false" customHeight="false" outlineLevel="0" collapsed="false">
      <c r="A960" s="295" t="n">
        <v>90969</v>
      </c>
      <c r="B960" s="295" t="s">
        <v>7727</v>
      </c>
      <c r="C960" s="296" t="s">
        <v>7728</v>
      </c>
      <c r="D960" s="295" t="s">
        <v>289</v>
      </c>
      <c r="E960" s="297" t="n">
        <v>0.72</v>
      </c>
    </row>
    <row r="961" customFormat="false" ht="27" hidden="false" customHeight="false" outlineLevel="0" collapsed="false">
      <c r="A961" s="295" t="n">
        <v>90970</v>
      </c>
      <c r="B961" s="295" t="s">
        <v>7729</v>
      </c>
      <c r="C961" s="296" t="s">
        <v>7730</v>
      </c>
      <c r="D961" s="295" t="s">
        <v>289</v>
      </c>
      <c r="E961" s="297" t="n">
        <v>6.53</v>
      </c>
    </row>
    <row r="962" customFormat="false" ht="27" hidden="false" customHeight="false" outlineLevel="0" collapsed="false">
      <c r="A962" s="295" t="n">
        <v>90971</v>
      </c>
      <c r="B962" s="295" t="s">
        <v>7731</v>
      </c>
      <c r="C962" s="296" t="s">
        <v>7732</v>
      </c>
      <c r="D962" s="295" t="s">
        <v>289</v>
      </c>
      <c r="E962" s="297" t="n">
        <v>75.97</v>
      </c>
    </row>
    <row r="963" customFormat="false" ht="27" hidden="false" customHeight="false" outlineLevel="0" collapsed="false">
      <c r="A963" s="295" t="n">
        <v>90975</v>
      </c>
      <c r="B963" s="295" t="s">
        <v>7733</v>
      </c>
      <c r="C963" s="296" t="s">
        <v>7734</v>
      </c>
      <c r="D963" s="295" t="s">
        <v>289</v>
      </c>
      <c r="E963" s="297" t="n">
        <v>13.26</v>
      </c>
    </row>
    <row r="964" customFormat="false" ht="27" hidden="false" customHeight="false" outlineLevel="0" collapsed="false">
      <c r="A964" s="295" t="n">
        <v>90976</v>
      </c>
      <c r="B964" s="295" t="s">
        <v>7735</v>
      </c>
      <c r="C964" s="296" t="s">
        <v>7736</v>
      </c>
      <c r="D964" s="295" t="s">
        <v>289</v>
      </c>
      <c r="E964" s="297" t="n">
        <v>1.84</v>
      </c>
    </row>
    <row r="965" customFormat="false" ht="27" hidden="false" customHeight="false" outlineLevel="0" collapsed="false">
      <c r="A965" s="295" t="n">
        <v>90977</v>
      </c>
      <c r="B965" s="295" t="s">
        <v>7737</v>
      </c>
      <c r="C965" s="296" t="s">
        <v>7738</v>
      </c>
      <c r="D965" s="295" t="s">
        <v>289</v>
      </c>
      <c r="E965" s="297" t="n">
        <v>16.6</v>
      </c>
    </row>
    <row r="966" customFormat="false" ht="27" hidden="false" customHeight="false" outlineLevel="0" collapsed="false">
      <c r="A966" s="295" t="n">
        <v>90978</v>
      </c>
      <c r="B966" s="295" t="s">
        <v>7739</v>
      </c>
      <c r="C966" s="296" t="s">
        <v>7740</v>
      </c>
      <c r="D966" s="295" t="s">
        <v>289</v>
      </c>
      <c r="E966" s="297" t="n">
        <v>197.1</v>
      </c>
    </row>
    <row r="967" customFormat="false" ht="27" hidden="false" customHeight="false" outlineLevel="0" collapsed="false">
      <c r="A967" s="295" t="n">
        <v>90992</v>
      </c>
      <c r="B967" s="295" t="s">
        <v>7741</v>
      </c>
      <c r="C967" s="296" t="s">
        <v>7742</v>
      </c>
      <c r="D967" s="295" t="s">
        <v>289</v>
      </c>
      <c r="E967" s="297" t="n">
        <v>6.19</v>
      </c>
    </row>
    <row r="968" customFormat="false" ht="27" hidden="false" customHeight="false" outlineLevel="0" collapsed="false">
      <c r="A968" s="295" t="n">
        <v>90993</v>
      </c>
      <c r="B968" s="295" t="s">
        <v>7743</v>
      </c>
      <c r="C968" s="296" t="s">
        <v>7744</v>
      </c>
      <c r="D968" s="295" t="s">
        <v>289</v>
      </c>
      <c r="E968" s="297" t="n">
        <v>0.86</v>
      </c>
    </row>
    <row r="969" customFormat="false" ht="27" hidden="false" customHeight="false" outlineLevel="0" collapsed="false">
      <c r="A969" s="295" t="n">
        <v>90994</v>
      </c>
      <c r="B969" s="295" t="s">
        <v>7745</v>
      </c>
      <c r="C969" s="296" t="s">
        <v>7746</v>
      </c>
      <c r="D969" s="295" t="s">
        <v>289</v>
      </c>
      <c r="E969" s="297" t="n">
        <v>7.75</v>
      </c>
    </row>
    <row r="970" customFormat="false" ht="27" hidden="false" customHeight="false" outlineLevel="0" collapsed="false">
      <c r="A970" s="295" t="n">
        <v>90995</v>
      </c>
      <c r="B970" s="295" t="s">
        <v>7747</v>
      </c>
      <c r="C970" s="296" t="s">
        <v>7748</v>
      </c>
      <c r="D970" s="295" t="s">
        <v>289</v>
      </c>
      <c r="E970" s="297" t="n">
        <v>103.2</v>
      </c>
    </row>
    <row r="971" customFormat="false" ht="40.5" hidden="false" customHeight="false" outlineLevel="0" collapsed="false">
      <c r="A971" s="295" t="n">
        <v>91021</v>
      </c>
      <c r="B971" s="295" t="s">
        <v>7749</v>
      </c>
      <c r="C971" s="296" t="s">
        <v>7750</v>
      </c>
      <c r="D971" s="295" t="s">
        <v>289</v>
      </c>
      <c r="E971" s="297" t="n">
        <v>12.43</v>
      </c>
    </row>
    <row r="972" customFormat="false" ht="40.5" hidden="false" customHeight="false" outlineLevel="0" collapsed="false">
      <c r="A972" s="295" t="n">
        <v>91026</v>
      </c>
      <c r="B972" s="295" t="s">
        <v>7751</v>
      </c>
      <c r="C972" s="296" t="s">
        <v>7752</v>
      </c>
      <c r="D972" s="295" t="s">
        <v>289</v>
      </c>
      <c r="E972" s="297" t="n">
        <v>20.85</v>
      </c>
    </row>
    <row r="973" customFormat="false" ht="40.5" hidden="false" customHeight="false" outlineLevel="0" collapsed="false">
      <c r="A973" s="295" t="n">
        <v>91027</v>
      </c>
      <c r="B973" s="295" t="s">
        <v>7753</v>
      </c>
      <c r="C973" s="296" t="s">
        <v>7754</v>
      </c>
      <c r="D973" s="295" t="s">
        <v>289</v>
      </c>
      <c r="E973" s="297" t="n">
        <v>4.26</v>
      </c>
    </row>
    <row r="974" customFormat="false" ht="40.5" hidden="false" customHeight="false" outlineLevel="0" collapsed="false">
      <c r="A974" s="295" t="n">
        <v>91028</v>
      </c>
      <c r="B974" s="295" t="s">
        <v>7755</v>
      </c>
      <c r="C974" s="296" t="s">
        <v>7756</v>
      </c>
      <c r="D974" s="295" t="s">
        <v>289</v>
      </c>
      <c r="E974" s="297" t="n">
        <v>3.37</v>
      </c>
    </row>
    <row r="975" customFormat="false" ht="40.5" hidden="false" customHeight="false" outlineLevel="0" collapsed="false">
      <c r="A975" s="295" t="n">
        <v>91029</v>
      </c>
      <c r="B975" s="295" t="s">
        <v>7757</v>
      </c>
      <c r="C975" s="296" t="s">
        <v>7758</v>
      </c>
      <c r="D975" s="295" t="s">
        <v>289</v>
      </c>
      <c r="E975" s="297" t="n">
        <v>38.19</v>
      </c>
    </row>
    <row r="976" customFormat="false" ht="40.5" hidden="false" customHeight="false" outlineLevel="0" collapsed="false">
      <c r="A976" s="295" t="n">
        <v>91030</v>
      </c>
      <c r="B976" s="295" t="s">
        <v>7759</v>
      </c>
      <c r="C976" s="296" t="s">
        <v>7760</v>
      </c>
      <c r="D976" s="295" t="s">
        <v>289</v>
      </c>
      <c r="E976" s="297" t="n">
        <v>183.9</v>
      </c>
    </row>
    <row r="977" customFormat="false" ht="27" hidden="false" customHeight="false" outlineLevel="0" collapsed="false">
      <c r="A977" s="295" t="n">
        <v>91273</v>
      </c>
      <c r="B977" s="295" t="s">
        <v>7761</v>
      </c>
      <c r="C977" s="296" t="s">
        <v>7762</v>
      </c>
      <c r="D977" s="295" t="s">
        <v>289</v>
      </c>
      <c r="E977" s="297" t="n">
        <v>0.51</v>
      </c>
    </row>
    <row r="978" customFormat="false" ht="27" hidden="false" customHeight="false" outlineLevel="0" collapsed="false">
      <c r="A978" s="295" t="n">
        <v>91274</v>
      </c>
      <c r="B978" s="295" t="s">
        <v>7763</v>
      </c>
      <c r="C978" s="296" t="s">
        <v>7764</v>
      </c>
      <c r="D978" s="295" t="s">
        <v>289</v>
      </c>
      <c r="E978" s="297" t="n">
        <v>0.07</v>
      </c>
    </row>
    <row r="979" customFormat="false" ht="27" hidden="false" customHeight="false" outlineLevel="0" collapsed="false">
      <c r="A979" s="295" t="n">
        <v>91275</v>
      </c>
      <c r="B979" s="295" t="s">
        <v>7765</v>
      </c>
      <c r="C979" s="296" t="s">
        <v>7766</v>
      </c>
      <c r="D979" s="295" t="s">
        <v>289</v>
      </c>
      <c r="E979" s="297" t="n">
        <v>0.64</v>
      </c>
    </row>
    <row r="980" customFormat="false" ht="27" hidden="false" customHeight="false" outlineLevel="0" collapsed="false">
      <c r="A980" s="295" t="n">
        <v>91276</v>
      </c>
      <c r="B980" s="295" t="s">
        <v>7767</v>
      </c>
      <c r="C980" s="296" t="s">
        <v>7768</v>
      </c>
      <c r="D980" s="295" t="s">
        <v>289</v>
      </c>
      <c r="E980" s="297" t="n">
        <v>8.33</v>
      </c>
    </row>
    <row r="981" customFormat="false" ht="40.5" hidden="false" customHeight="false" outlineLevel="0" collapsed="false">
      <c r="A981" s="295" t="n">
        <v>91279</v>
      </c>
      <c r="B981" s="295" t="s">
        <v>7769</v>
      </c>
      <c r="C981" s="296" t="s">
        <v>7770</v>
      </c>
      <c r="D981" s="295" t="s">
        <v>289</v>
      </c>
      <c r="E981" s="297" t="n">
        <v>0.78</v>
      </c>
    </row>
    <row r="982" customFormat="false" ht="40.5" hidden="false" customHeight="false" outlineLevel="0" collapsed="false">
      <c r="A982" s="295" t="n">
        <v>91280</v>
      </c>
      <c r="B982" s="295" t="s">
        <v>7771</v>
      </c>
      <c r="C982" s="296" t="s">
        <v>7772</v>
      </c>
      <c r="D982" s="295" t="s">
        <v>289</v>
      </c>
      <c r="E982" s="297" t="n">
        <v>0.09</v>
      </c>
    </row>
    <row r="983" customFormat="false" ht="40.5" hidden="false" customHeight="false" outlineLevel="0" collapsed="false">
      <c r="A983" s="295" t="n">
        <v>91281</v>
      </c>
      <c r="B983" s="295" t="s">
        <v>7773</v>
      </c>
      <c r="C983" s="296" t="s">
        <v>7774</v>
      </c>
      <c r="D983" s="295" t="s">
        <v>289</v>
      </c>
      <c r="E983" s="297" t="n">
        <v>0.98</v>
      </c>
    </row>
    <row r="984" customFormat="false" ht="40.5" hidden="false" customHeight="false" outlineLevel="0" collapsed="false">
      <c r="A984" s="295" t="n">
        <v>91282</v>
      </c>
      <c r="B984" s="295" t="s">
        <v>7775</v>
      </c>
      <c r="C984" s="296" t="s">
        <v>7776</v>
      </c>
      <c r="D984" s="295" t="s">
        <v>289</v>
      </c>
      <c r="E984" s="297" t="n">
        <v>8.39</v>
      </c>
    </row>
    <row r="985" customFormat="false" ht="27" hidden="false" customHeight="false" outlineLevel="0" collapsed="false">
      <c r="A985" s="295" t="n">
        <v>91354</v>
      </c>
      <c r="B985" s="295" t="s">
        <v>7777</v>
      </c>
      <c r="C985" s="296" t="s">
        <v>7778</v>
      </c>
      <c r="D985" s="295" t="s">
        <v>289</v>
      </c>
      <c r="E985" s="297" t="n">
        <v>14.78</v>
      </c>
    </row>
    <row r="986" customFormat="false" ht="27" hidden="false" customHeight="false" outlineLevel="0" collapsed="false">
      <c r="A986" s="295" t="n">
        <v>91355</v>
      </c>
      <c r="B986" s="295" t="s">
        <v>7779</v>
      </c>
      <c r="C986" s="296" t="s">
        <v>7780</v>
      </c>
      <c r="D986" s="295" t="s">
        <v>289</v>
      </c>
      <c r="E986" s="297" t="n">
        <v>3.1</v>
      </c>
    </row>
    <row r="987" customFormat="false" ht="40.5" hidden="false" customHeight="false" outlineLevel="0" collapsed="false">
      <c r="A987" s="295" t="n">
        <v>91356</v>
      </c>
      <c r="B987" s="295" t="s">
        <v>7781</v>
      </c>
      <c r="C987" s="296" t="s">
        <v>7782</v>
      </c>
      <c r="D987" s="295" t="s">
        <v>289</v>
      </c>
      <c r="E987" s="297" t="n">
        <v>2.45</v>
      </c>
    </row>
    <row r="988" customFormat="false" ht="40.5" hidden="false" customHeight="false" outlineLevel="0" collapsed="false">
      <c r="A988" s="295" t="n">
        <v>91359</v>
      </c>
      <c r="B988" s="295" t="s">
        <v>7783</v>
      </c>
      <c r="C988" s="296" t="s">
        <v>7784</v>
      </c>
      <c r="D988" s="295" t="s">
        <v>289</v>
      </c>
      <c r="E988" s="297" t="n">
        <v>18.18</v>
      </c>
    </row>
    <row r="989" customFormat="false" ht="40.5" hidden="false" customHeight="false" outlineLevel="0" collapsed="false">
      <c r="A989" s="295" t="n">
        <v>91360</v>
      </c>
      <c r="B989" s="295" t="s">
        <v>7785</v>
      </c>
      <c r="C989" s="296" t="s">
        <v>7786</v>
      </c>
      <c r="D989" s="295" t="s">
        <v>289</v>
      </c>
      <c r="E989" s="297" t="n">
        <v>3.51</v>
      </c>
    </row>
    <row r="990" customFormat="false" ht="40.5" hidden="false" customHeight="false" outlineLevel="0" collapsed="false">
      <c r="A990" s="295" t="n">
        <v>91361</v>
      </c>
      <c r="B990" s="295" t="s">
        <v>7787</v>
      </c>
      <c r="C990" s="296" t="s">
        <v>7788</v>
      </c>
      <c r="D990" s="295" t="s">
        <v>289</v>
      </c>
      <c r="E990" s="297" t="n">
        <v>2.77</v>
      </c>
    </row>
    <row r="991" customFormat="false" ht="40.5" hidden="false" customHeight="false" outlineLevel="0" collapsed="false">
      <c r="A991" s="295" t="n">
        <v>91367</v>
      </c>
      <c r="B991" s="295" t="s">
        <v>7789</v>
      </c>
      <c r="C991" s="296" t="s">
        <v>7790</v>
      </c>
      <c r="D991" s="295" t="s">
        <v>289</v>
      </c>
      <c r="E991" s="297" t="n">
        <v>18.78</v>
      </c>
    </row>
    <row r="992" customFormat="false" ht="40.5" hidden="false" customHeight="false" outlineLevel="0" collapsed="false">
      <c r="A992" s="295" t="n">
        <v>91368</v>
      </c>
      <c r="B992" s="295" t="s">
        <v>7791</v>
      </c>
      <c r="C992" s="296" t="s">
        <v>7792</v>
      </c>
      <c r="D992" s="295" t="s">
        <v>289</v>
      </c>
      <c r="E992" s="297" t="n">
        <v>3.66</v>
      </c>
    </row>
    <row r="993" customFormat="false" ht="40.5" hidden="false" customHeight="false" outlineLevel="0" collapsed="false">
      <c r="A993" s="295" t="n">
        <v>91369</v>
      </c>
      <c r="B993" s="295" t="s">
        <v>7793</v>
      </c>
      <c r="C993" s="296" t="s">
        <v>7794</v>
      </c>
      <c r="D993" s="295" t="s">
        <v>289</v>
      </c>
      <c r="E993" s="297" t="n">
        <v>2.9</v>
      </c>
    </row>
    <row r="994" customFormat="false" ht="27" hidden="false" customHeight="false" outlineLevel="0" collapsed="false">
      <c r="A994" s="295" t="n">
        <v>91375</v>
      </c>
      <c r="B994" s="295" t="s">
        <v>7795</v>
      </c>
      <c r="C994" s="296" t="s">
        <v>7796</v>
      </c>
      <c r="D994" s="295" t="s">
        <v>289</v>
      </c>
      <c r="E994" s="297" t="n">
        <v>16.23</v>
      </c>
    </row>
    <row r="995" customFormat="false" ht="27" hidden="false" customHeight="false" outlineLevel="0" collapsed="false">
      <c r="A995" s="295" t="n">
        <v>91376</v>
      </c>
      <c r="B995" s="295" t="s">
        <v>7797</v>
      </c>
      <c r="C995" s="296" t="s">
        <v>7798</v>
      </c>
      <c r="D995" s="295" t="s">
        <v>289</v>
      </c>
      <c r="E995" s="297" t="n">
        <v>3.4</v>
      </c>
    </row>
    <row r="996" customFormat="false" ht="40.5" hidden="false" customHeight="false" outlineLevel="0" collapsed="false">
      <c r="A996" s="295" t="n">
        <v>91377</v>
      </c>
      <c r="B996" s="295" t="s">
        <v>7799</v>
      </c>
      <c r="C996" s="296" t="s">
        <v>7800</v>
      </c>
      <c r="D996" s="295" t="s">
        <v>289</v>
      </c>
      <c r="E996" s="297" t="n">
        <v>2.69</v>
      </c>
    </row>
    <row r="997" customFormat="false" ht="40.5" hidden="false" customHeight="false" outlineLevel="0" collapsed="false">
      <c r="A997" s="295" t="n">
        <v>91380</v>
      </c>
      <c r="B997" s="295" t="s">
        <v>7801</v>
      </c>
      <c r="C997" s="296" t="s">
        <v>7802</v>
      </c>
      <c r="D997" s="295" t="s">
        <v>289</v>
      </c>
      <c r="E997" s="297" t="n">
        <v>24.73</v>
      </c>
    </row>
    <row r="998" customFormat="false" ht="40.5" hidden="false" customHeight="false" outlineLevel="0" collapsed="false">
      <c r="A998" s="295" t="n">
        <v>91381</v>
      </c>
      <c r="B998" s="295" t="s">
        <v>7803</v>
      </c>
      <c r="C998" s="296" t="s">
        <v>7804</v>
      </c>
      <c r="D998" s="295" t="s">
        <v>289</v>
      </c>
      <c r="E998" s="297" t="n">
        <v>4.82</v>
      </c>
    </row>
    <row r="999" customFormat="false" ht="40.5" hidden="false" customHeight="false" outlineLevel="0" collapsed="false">
      <c r="A999" s="295" t="n">
        <v>91382</v>
      </c>
      <c r="B999" s="295" t="s">
        <v>7805</v>
      </c>
      <c r="C999" s="296" t="s">
        <v>7806</v>
      </c>
      <c r="D999" s="295" t="s">
        <v>289</v>
      </c>
      <c r="E999" s="297" t="n">
        <v>3.82</v>
      </c>
    </row>
    <row r="1000" customFormat="false" ht="40.5" hidden="false" customHeight="false" outlineLevel="0" collapsed="false">
      <c r="A1000" s="295" t="n">
        <v>91383</v>
      </c>
      <c r="B1000" s="295" t="s">
        <v>7807</v>
      </c>
      <c r="C1000" s="296" t="s">
        <v>7808</v>
      </c>
      <c r="D1000" s="295" t="s">
        <v>289</v>
      </c>
      <c r="E1000" s="297" t="n">
        <v>44.39</v>
      </c>
    </row>
    <row r="1001" customFormat="false" ht="40.5" hidden="false" customHeight="false" outlineLevel="0" collapsed="false">
      <c r="A1001" s="295" t="n">
        <v>91384</v>
      </c>
      <c r="B1001" s="295" t="s">
        <v>7809</v>
      </c>
      <c r="C1001" s="296" t="s">
        <v>7810</v>
      </c>
      <c r="D1001" s="295" t="s">
        <v>289</v>
      </c>
      <c r="E1001" s="297" t="n">
        <v>177.75</v>
      </c>
    </row>
    <row r="1002" customFormat="false" ht="40.5" hidden="false" customHeight="false" outlineLevel="0" collapsed="false">
      <c r="A1002" s="295" t="n">
        <v>91390</v>
      </c>
      <c r="B1002" s="295" t="s">
        <v>7811</v>
      </c>
      <c r="C1002" s="296" t="s">
        <v>7812</v>
      </c>
      <c r="D1002" s="295" t="s">
        <v>289</v>
      </c>
      <c r="E1002" s="297" t="n">
        <v>16.23</v>
      </c>
    </row>
    <row r="1003" customFormat="false" ht="40.5" hidden="false" customHeight="false" outlineLevel="0" collapsed="false">
      <c r="A1003" s="295" t="n">
        <v>91391</v>
      </c>
      <c r="B1003" s="295" t="s">
        <v>7813</v>
      </c>
      <c r="C1003" s="296" t="s">
        <v>7814</v>
      </c>
      <c r="D1003" s="295" t="s">
        <v>289</v>
      </c>
      <c r="E1003" s="297" t="n">
        <v>3.29</v>
      </c>
    </row>
    <row r="1004" customFormat="false" ht="40.5" hidden="false" customHeight="false" outlineLevel="0" collapsed="false">
      <c r="A1004" s="295" t="n">
        <v>91392</v>
      </c>
      <c r="B1004" s="295" t="s">
        <v>7815</v>
      </c>
      <c r="C1004" s="296" t="s">
        <v>7816</v>
      </c>
      <c r="D1004" s="295" t="s">
        <v>289</v>
      </c>
      <c r="E1004" s="297" t="n">
        <v>2.6</v>
      </c>
    </row>
    <row r="1005" customFormat="false" ht="40.5" hidden="false" customHeight="false" outlineLevel="0" collapsed="false">
      <c r="A1005" s="295" t="n">
        <v>91396</v>
      </c>
      <c r="B1005" s="295" t="s">
        <v>7817</v>
      </c>
      <c r="C1005" s="296" t="s">
        <v>7818</v>
      </c>
      <c r="D1005" s="295" t="s">
        <v>289</v>
      </c>
      <c r="E1005" s="297" t="n">
        <v>25.11</v>
      </c>
    </row>
    <row r="1006" customFormat="false" ht="40.5" hidden="false" customHeight="false" outlineLevel="0" collapsed="false">
      <c r="A1006" s="295" t="n">
        <v>91397</v>
      </c>
      <c r="B1006" s="295" t="s">
        <v>7819</v>
      </c>
      <c r="C1006" s="296" t="s">
        <v>7820</v>
      </c>
      <c r="D1006" s="295" t="s">
        <v>289</v>
      </c>
      <c r="E1006" s="297" t="n">
        <v>4.9</v>
      </c>
    </row>
    <row r="1007" customFormat="false" ht="40.5" hidden="false" customHeight="false" outlineLevel="0" collapsed="false">
      <c r="A1007" s="295" t="n">
        <v>91398</v>
      </c>
      <c r="B1007" s="295" t="s">
        <v>7821</v>
      </c>
      <c r="C1007" s="296" t="s">
        <v>7822</v>
      </c>
      <c r="D1007" s="295" t="s">
        <v>289</v>
      </c>
      <c r="E1007" s="297" t="n">
        <v>3.88</v>
      </c>
    </row>
    <row r="1008" customFormat="false" ht="40.5" hidden="false" customHeight="false" outlineLevel="0" collapsed="false">
      <c r="A1008" s="295" t="n">
        <v>91402</v>
      </c>
      <c r="B1008" s="295" t="s">
        <v>7823</v>
      </c>
      <c r="C1008" s="296" t="s">
        <v>7824</v>
      </c>
      <c r="D1008" s="295" t="s">
        <v>289</v>
      </c>
      <c r="E1008" s="297" t="n">
        <v>3</v>
      </c>
    </row>
    <row r="1009" customFormat="false" ht="40.5" hidden="false" customHeight="false" outlineLevel="0" collapsed="false">
      <c r="A1009" s="295" t="n">
        <v>91466</v>
      </c>
      <c r="B1009" s="295" t="s">
        <v>7825</v>
      </c>
      <c r="C1009" s="296" t="s">
        <v>7826</v>
      </c>
      <c r="D1009" s="295" t="s">
        <v>289</v>
      </c>
      <c r="E1009" s="297" t="n">
        <v>3.48</v>
      </c>
    </row>
    <row r="1010" customFormat="false" ht="40.5" hidden="false" customHeight="false" outlineLevel="0" collapsed="false">
      <c r="A1010" s="295" t="n">
        <v>91467</v>
      </c>
      <c r="B1010" s="295" t="s">
        <v>7827</v>
      </c>
      <c r="C1010" s="296" t="s">
        <v>7828</v>
      </c>
      <c r="D1010" s="295" t="s">
        <v>289</v>
      </c>
      <c r="E1010" s="297" t="n">
        <v>198.22</v>
      </c>
    </row>
    <row r="1011" customFormat="false" ht="40.5" hidden="false" customHeight="false" outlineLevel="0" collapsed="false">
      <c r="A1011" s="295" t="n">
        <v>91468</v>
      </c>
      <c r="B1011" s="295" t="s">
        <v>7829</v>
      </c>
      <c r="C1011" s="296" t="s">
        <v>7830</v>
      </c>
      <c r="D1011" s="295" t="s">
        <v>289</v>
      </c>
      <c r="E1011" s="297" t="n">
        <v>23.09</v>
      </c>
    </row>
    <row r="1012" customFormat="false" ht="40.5" hidden="false" customHeight="false" outlineLevel="0" collapsed="false">
      <c r="A1012" s="295" t="n">
        <v>91469</v>
      </c>
      <c r="B1012" s="295" t="s">
        <v>7831</v>
      </c>
      <c r="C1012" s="296" t="s">
        <v>7832</v>
      </c>
      <c r="D1012" s="295" t="s">
        <v>289</v>
      </c>
      <c r="E1012" s="297" t="n">
        <v>4.56</v>
      </c>
    </row>
    <row r="1013" customFormat="false" ht="40.5" hidden="false" customHeight="false" outlineLevel="0" collapsed="false">
      <c r="A1013" s="295" t="n">
        <v>91484</v>
      </c>
      <c r="B1013" s="295" t="s">
        <v>7833</v>
      </c>
      <c r="C1013" s="296" t="s">
        <v>7834</v>
      </c>
      <c r="D1013" s="295" t="s">
        <v>289</v>
      </c>
      <c r="E1013" s="297" t="n">
        <v>3.62</v>
      </c>
    </row>
    <row r="1014" customFormat="false" ht="40.5" hidden="false" customHeight="false" outlineLevel="0" collapsed="false">
      <c r="A1014" s="295" t="n">
        <v>91485</v>
      </c>
      <c r="B1014" s="295" t="s">
        <v>7835</v>
      </c>
      <c r="C1014" s="296" t="s">
        <v>7836</v>
      </c>
      <c r="D1014" s="295" t="s">
        <v>289</v>
      </c>
      <c r="E1014" s="297" t="n">
        <v>194.02</v>
      </c>
    </row>
    <row r="1015" customFormat="false" ht="27" hidden="false" customHeight="false" outlineLevel="0" collapsed="false">
      <c r="A1015" s="295" t="n">
        <v>91529</v>
      </c>
      <c r="B1015" s="295" t="s">
        <v>7837</v>
      </c>
      <c r="C1015" s="296" t="s">
        <v>7838</v>
      </c>
      <c r="D1015" s="295" t="s">
        <v>289</v>
      </c>
      <c r="E1015" s="297" t="n">
        <v>0.76</v>
      </c>
    </row>
    <row r="1016" customFormat="false" ht="27" hidden="false" customHeight="false" outlineLevel="0" collapsed="false">
      <c r="A1016" s="295" t="n">
        <v>91530</v>
      </c>
      <c r="B1016" s="295" t="s">
        <v>7839</v>
      </c>
      <c r="C1016" s="296" t="s">
        <v>7840</v>
      </c>
      <c r="D1016" s="295" t="s">
        <v>289</v>
      </c>
      <c r="E1016" s="297" t="n">
        <v>0.1</v>
      </c>
    </row>
    <row r="1017" customFormat="false" ht="27" hidden="false" customHeight="false" outlineLevel="0" collapsed="false">
      <c r="A1017" s="295" t="n">
        <v>91531</v>
      </c>
      <c r="B1017" s="295" t="s">
        <v>7841</v>
      </c>
      <c r="C1017" s="296" t="s">
        <v>7842</v>
      </c>
      <c r="D1017" s="295" t="s">
        <v>289</v>
      </c>
      <c r="E1017" s="297" t="n">
        <v>0.95</v>
      </c>
    </row>
    <row r="1018" customFormat="false" ht="27" hidden="false" customHeight="false" outlineLevel="0" collapsed="false">
      <c r="A1018" s="295" t="n">
        <v>91532</v>
      </c>
      <c r="B1018" s="295" t="s">
        <v>7843</v>
      </c>
      <c r="C1018" s="296" t="s">
        <v>7844</v>
      </c>
      <c r="D1018" s="295" t="s">
        <v>289</v>
      </c>
      <c r="E1018" s="297" t="n">
        <v>5.96</v>
      </c>
    </row>
    <row r="1019" customFormat="false" ht="40.5" hidden="false" customHeight="false" outlineLevel="0" collapsed="false">
      <c r="A1019" s="295" t="n">
        <v>91629</v>
      </c>
      <c r="B1019" s="295" t="s">
        <v>7845</v>
      </c>
      <c r="C1019" s="296" t="s">
        <v>7846</v>
      </c>
      <c r="D1019" s="295" t="s">
        <v>289</v>
      </c>
      <c r="E1019" s="297" t="n">
        <v>18.75</v>
      </c>
    </row>
    <row r="1020" customFormat="false" ht="40.5" hidden="false" customHeight="false" outlineLevel="0" collapsed="false">
      <c r="A1020" s="295" t="n">
        <v>91630</v>
      </c>
      <c r="B1020" s="295" t="s">
        <v>7847</v>
      </c>
      <c r="C1020" s="296" t="s">
        <v>7848</v>
      </c>
      <c r="D1020" s="295" t="s">
        <v>289</v>
      </c>
      <c r="E1020" s="297" t="n">
        <v>3.51</v>
      </c>
    </row>
    <row r="1021" customFormat="false" ht="40.5" hidden="false" customHeight="false" outlineLevel="0" collapsed="false">
      <c r="A1021" s="295" t="n">
        <v>91631</v>
      </c>
      <c r="B1021" s="295" t="s">
        <v>7849</v>
      </c>
      <c r="C1021" s="296" t="s">
        <v>7850</v>
      </c>
      <c r="D1021" s="295" t="s">
        <v>289</v>
      </c>
      <c r="E1021" s="297" t="n">
        <v>2.78</v>
      </c>
    </row>
    <row r="1022" customFormat="false" ht="40.5" hidden="false" customHeight="false" outlineLevel="0" collapsed="false">
      <c r="A1022" s="295" t="n">
        <v>91632</v>
      </c>
      <c r="B1022" s="295" t="s">
        <v>7851</v>
      </c>
      <c r="C1022" s="296" t="s">
        <v>7852</v>
      </c>
      <c r="D1022" s="295" t="s">
        <v>289</v>
      </c>
      <c r="E1022" s="297" t="n">
        <v>31.81</v>
      </c>
    </row>
    <row r="1023" customFormat="false" ht="40.5" hidden="false" customHeight="false" outlineLevel="0" collapsed="false">
      <c r="A1023" s="295" t="n">
        <v>91633</v>
      </c>
      <c r="B1023" s="295" t="s">
        <v>7853</v>
      </c>
      <c r="C1023" s="296" t="s">
        <v>7854</v>
      </c>
      <c r="D1023" s="295" t="s">
        <v>289</v>
      </c>
      <c r="E1023" s="297" t="n">
        <v>167.77</v>
      </c>
    </row>
    <row r="1024" customFormat="false" ht="40.5" hidden="false" customHeight="false" outlineLevel="0" collapsed="false">
      <c r="A1024" s="295" t="n">
        <v>91640</v>
      </c>
      <c r="B1024" s="295" t="s">
        <v>7855</v>
      </c>
      <c r="C1024" s="296" t="s">
        <v>7856</v>
      </c>
      <c r="D1024" s="295" t="s">
        <v>289</v>
      </c>
      <c r="E1024" s="297" t="n">
        <v>34.58</v>
      </c>
    </row>
    <row r="1025" customFormat="false" ht="40.5" hidden="false" customHeight="false" outlineLevel="0" collapsed="false">
      <c r="A1025" s="295" t="n">
        <v>91641</v>
      </c>
      <c r="B1025" s="295" t="s">
        <v>7857</v>
      </c>
      <c r="C1025" s="296" t="s">
        <v>7858</v>
      </c>
      <c r="D1025" s="295" t="s">
        <v>289</v>
      </c>
      <c r="E1025" s="297" t="n">
        <v>7.09</v>
      </c>
    </row>
    <row r="1026" customFormat="false" ht="40.5" hidden="false" customHeight="false" outlineLevel="0" collapsed="false">
      <c r="A1026" s="295" t="n">
        <v>91642</v>
      </c>
      <c r="B1026" s="295" t="s">
        <v>7859</v>
      </c>
      <c r="C1026" s="296" t="s">
        <v>7860</v>
      </c>
      <c r="D1026" s="295" t="s">
        <v>289</v>
      </c>
      <c r="E1026" s="297" t="n">
        <v>5.63</v>
      </c>
    </row>
    <row r="1027" customFormat="false" ht="40.5" hidden="false" customHeight="false" outlineLevel="0" collapsed="false">
      <c r="A1027" s="295" t="n">
        <v>91643</v>
      </c>
      <c r="B1027" s="295" t="s">
        <v>7861</v>
      </c>
      <c r="C1027" s="296" t="s">
        <v>7862</v>
      </c>
      <c r="D1027" s="295" t="s">
        <v>289</v>
      </c>
      <c r="E1027" s="297" t="n">
        <v>61.94</v>
      </c>
    </row>
    <row r="1028" customFormat="false" ht="40.5" hidden="false" customHeight="false" outlineLevel="0" collapsed="false">
      <c r="A1028" s="295" t="n">
        <v>91644</v>
      </c>
      <c r="B1028" s="295" t="s">
        <v>7863</v>
      </c>
      <c r="C1028" s="296" t="s">
        <v>7864</v>
      </c>
      <c r="D1028" s="295" t="s">
        <v>289</v>
      </c>
      <c r="E1028" s="297" t="n">
        <v>377.55</v>
      </c>
    </row>
    <row r="1029" customFormat="false" ht="27" hidden="false" customHeight="false" outlineLevel="0" collapsed="false">
      <c r="A1029" s="295" t="n">
        <v>91688</v>
      </c>
      <c r="B1029" s="295" t="s">
        <v>7865</v>
      </c>
      <c r="C1029" s="296" t="s">
        <v>7866</v>
      </c>
      <c r="D1029" s="295" t="s">
        <v>289</v>
      </c>
      <c r="E1029" s="297" t="n">
        <v>0.09</v>
      </c>
    </row>
    <row r="1030" customFormat="false" ht="27" hidden="false" customHeight="false" outlineLevel="0" collapsed="false">
      <c r="A1030" s="295" t="n">
        <v>91689</v>
      </c>
      <c r="B1030" s="295" t="s">
        <v>7867</v>
      </c>
      <c r="C1030" s="296" t="s">
        <v>7868</v>
      </c>
      <c r="D1030" s="295" t="s">
        <v>289</v>
      </c>
      <c r="E1030" s="297" t="n">
        <v>0</v>
      </c>
    </row>
    <row r="1031" customFormat="false" ht="27" hidden="false" customHeight="false" outlineLevel="0" collapsed="false">
      <c r="A1031" s="295" t="n">
        <v>91690</v>
      </c>
      <c r="B1031" s="295" t="s">
        <v>7869</v>
      </c>
      <c r="C1031" s="296" t="s">
        <v>7870</v>
      </c>
      <c r="D1031" s="295" t="s">
        <v>289</v>
      </c>
      <c r="E1031" s="297" t="n">
        <v>0.06</v>
      </c>
    </row>
    <row r="1032" customFormat="false" ht="27" hidden="false" customHeight="false" outlineLevel="0" collapsed="false">
      <c r="A1032" s="295" t="n">
        <v>91691</v>
      </c>
      <c r="B1032" s="295" t="s">
        <v>7871</v>
      </c>
      <c r="C1032" s="296" t="s">
        <v>7872</v>
      </c>
      <c r="D1032" s="295" t="s">
        <v>289</v>
      </c>
      <c r="E1032" s="297" t="n">
        <v>1.26</v>
      </c>
    </row>
    <row r="1033" customFormat="false" ht="27" hidden="false" customHeight="false" outlineLevel="0" collapsed="false">
      <c r="A1033" s="295" t="n">
        <v>92040</v>
      </c>
      <c r="B1033" s="295" t="s">
        <v>7873</v>
      </c>
      <c r="C1033" s="296" t="s">
        <v>7874</v>
      </c>
      <c r="D1033" s="295" t="s">
        <v>289</v>
      </c>
      <c r="E1033" s="297" t="n">
        <v>6.87</v>
      </c>
    </row>
    <row r="1034" customFormat="false" ht="27" hidden="false" customHeight="false" outlineLevel="0" collapsed="false">
      <c r="A1034" s="295" t="n">
        <v>92041</v>
      </c>
      <c r="B1034" s="295" t="s">
        <v>7875</v>
      </c>
      <c r="C1034" s="296" t="s">
        <v>7876</v>
      </c>
      <c r="D1034" s="295" t="s">
        <v>289</v>
      </c>
      <c r="E1034" s="297" t="n">
        <v>0.72</v>
      </c>
    </row>
    <row r="1035" customFormat="false" ht="27" hidden="false" customHeight="false" outlineLevel="0" collapsed="false">
      <c r="A1035" s="295" t="n">
        <v>92042</v>
      </c>
      <c r="B1035" s="295" t="s">
        <v>7877</v>
      </c>
      <c r="C1035" s="296" t="s">
        <v>7878</v>
      </c>
      <c r="D1035" s="295" t="s">
        <v>289</v>
      </c>
      <c r="E1035" s="297" t="n">
        <v>5.72</v>
      </c>
    </row>
    <row r="1036" customFormat="false" ht="40.5" hidden="false" customHeight="false" outlineLevel="0" collapsed="false">
      <c r="A1036" s="295" t="n">
        <v>92101</v>
      </c>
      <c r="B1036" s="295" t="s">
        <v>7879</v>
      </c>
      <c r="C1036" s="296" t="s">
        <v>7880</v>
      </c>
      <c r="D1036" s="295" t="s">
        <v>289</v>
      </c>
      <c r="E1036" s="297" t="n">
        <v>33.95</v>
      </c>
    </row>
    <row r="1037" customFormat="false" ht="40.5" hidden="false" customHeight="false" outlineLevel="0" collapsed="false">
      <c r="A1037" s="295" t="n">
        <v>92102</v>
      </c>
      <c r="B1037" s="295" t="s">
        <v>7881</v>
      </c>
      <c r="C1037" s="296" t="s">
        <v>7882</v>
      </c>
      <c r="D1037" s="295" t="s">
        <v>289</v>
      </c>
      <c r="E1037" s="297" t="n">
        <v>6.07</v>
      </c>
    </row>
    <row r="1038" customFormat="false" ht="40.5" hidden="false" customHeight="false" outlineLevel="0" collapsed="false">
      <c r="A1038" s="295" t="n">
        <v>92103</v>
      </c>
      <c r="B1038" s="295" t="s">
        <v>7883</v>
      </c>
      <c r="C1038" s="296" t="s">
        <v>7884</v>
      </c>
      <c r="D1038" s="295" t="s">
        <v>289</v>
      </c>
      <c r="E1038" s="297" t="n">
        <v>4.82</v>
      </c>
    </row>
    <row r="1039" customFormat="false" ht="40.5" hidden="false" customHeight="false" outlineLevel="0" collapsed="false">
      <c r="A1039" s="295" t="n">
        <v>92104</v>
      </c>
      <c r="B1039" s="295" t="s">
        <v>7885</v>
      </c>
      <c r="C1039" s="296" t="s">
        <v>7886</v>
      </c>
      <c r="D1039" s="295" t="s">
        <v>289</v>
      </c>
      <c r="E1039" s="297" t="n">
        <v>55.23</v>
      </c>
    </row>
    <row r="1040" customFormat="false" ht="40.5" hidden="false" customHeight="false" outlineLevel="0" collapsed="false">
      <c r="A1040" s="295" t="n">
        <v>92105</v>
      </c>
      <c r="B1040" s="295" t="s">
        <v>7887</v>
      </c>
      <c r="C1040" s="296" t="s">
        <v>7888</v>
      </c>
      <c r="D1040" s="295" t="s">
        <v>289</v>
      </c>
      <c r="E1040" s="297" t="n">
        <v>241.2</v>
      </c>
    </row>
    <row r="1041" customFormat="false" ht="27" hidden="false" customHeight="false" outlineLevel="0" collapsed="false">
      <c r="A1041" s="295" t="n">
        <v>92108</v>
      </c>
      <c r="B1041" s="295" t="s">
        <v>7889</v>
      </c>
      <c r="C1041" s="296" t="s">
        <v>7890</v>
      </c>
      <c r="D1041" s="295" t="s">
        <v>289</v>
      </c>
      <c r="E1041" s="297" t="n">
        <v>0.93</v>
      </c>
    </row>
    <row r="1042" customFormat="false" ht="27" hidden="false" customHeight="false" outlineLevel="0" collapsed="false">
      <c r="A1042" s="295" t="n">
        <v>92109</v>
      </c>
      <c r="B1042" s="295" t="s">
        <v>7891</v>
      </c>
      <c r="C1042" s="296" t="s">
        <v>7892</v>
      </c>
      <c r="D1042" s="295" t="s">
        <v>289</v>
      </c>
      <c r="E1042" s="297" t="n">
        <v>0.11</v>
      </c>
    </row>
    <row r="1043" customFormat="false" ht="27" hidden="false" customHeight="false" outlineLevel="0" collapsed="false">
      <c r="A1043" s="295" t="n">
        <v>92110</v>
      </c>
      <c r="B1043" s="295" t="s">
        <v>7893</v>
      </c>
      <c r="C1043" s="296" t="s">
        <v>7894</v>
      </c>
      <c r="D1043" s="295" t="s">
        <v>289</v>
      </c>
      <c r="E1043" s="297" t="n">
        <v>0.73</v>
      </c>
    </row>
    <row r="1044" customFormat="false" ht="27" hidden="false" customHeight="false" outlineLevel="0" collapsed="false">
      <c r="A1044" s="295" t="n">
        <v>92111</v>
      </c>
      <c r="B1044" s="295" t="s">
        <v>7895</v>
      </c>
      <c r="C1044" s="296" t="s">
        <v>7896</v>
      </c>
      <c r="D1044" s="295" t="s">
        <v>289</v>
      </c>
      <c r="E1044" s="297" t="n">
        <v>1.16</v>
      </c>
    </row>
    <row r="1045" customFormat="false" ht="15" hidden="false" customHeight="false" outlineLevel="0" collapsed="false">
      <c r="A1045" s="295" t="n">
        <v>92114</v>
      </c>
      <c r="B1045" s="295" t="s">
        <v>7897</v>
      </c>
      <c r="C1045" s="296" t="s">
        <v>7898</v>
      </c>
      <c r="D1045" s="295" t="s">
        <v>289</v>
      </c>
      <c r="E1045" s="297" t="n">
        <v>0.1</v>
      </c>
    </row>
    <row r="1046" customFormat="false" ht="15" hidden="false" customHeight="false" outlineLevel="0" collapsed="false">
      <c r="A1046" s="295" t="n">
        <v>92115</v>
      </c>
      <c r="B1046" s="295" t="s">
        <v>7899</v>
      </c>
      <c r="C1046" s="296" t="s">
        <v>7900</v>
      </c>
      <c r="D1046" s="295" t="s">
        <v>289</v>
      </c>
      <c r="E1046" s="297" t="n">
        <v>0.01</v>
      </c>
    </row>
    <row r="1047" customFormat="false" ht="15" hidden="false" customHeight="false" outlineLevel="0" collapsed="false">
      <c r="A1047" s="295" t="n">
        <v>92116</v>
      </c>
      <c r="B1047" s="295" t="s">
        <v>7901</v>
      </c>
      <c r="C1047" s="296" t="s">
        <v>7902</v>
      </c>
      <c r="D1047" s="295" t="s">
        <v>289</v>
      </c>
      <c r="E1047" s="297" t="n">
        <v>0.13</v>
      </c>
    </row>
    <row r="1048" customFormat="false" ht="27" hidden="false" customHeight="false" outlineLevel="0" collapsed="false">
      <c r="A1048" s="295" t="n">
        <v>92133</v>
      </c>
      <c r="B1048" s="295" t="s">
        <v>7903</v>
      </c>
      <c r="C1048" s="296" t="s">
        <v>7904</v>
      </c>
      <c r="D1048" s="295" t="s">
        <v>289</v>
      </c>
      <c r="E1048" s="297" t="n">
        <v>12.14</v>
      </c>
    </row>
    <row r="1049" customFormat="false" ht="27" hidden="false" customHeight="false" outlineLevel="0" collapsed="false">
      <c r="A1049" s="295" t="n">
        <v>92134</v>
      </c>
      <c r="B1049" s="295" t="s">
        <v>7905</v>
      </c>
      <c r="C1049" s="296" t="s">
        <v>7906</v>
      </c>
      <c r="D1049" s="295" t="s">
        <v>289</v>
      </c>
      <c r="E1049" s="297" t="n">
        <v>1.92</v>
      </c>
    </row>
    <row r="1050" customFormat="false" ht="27" hidden="false" customHeight="false" outlineLevel="0" collapsed="false">
      <c r="A1050" s="295" t="n">
        <v>92135</v>
      </c>
      <c r="B1050" s="295" t="s">
        <v>7907</v>
      </c>
      <c r="C1050" s="296" t="s">
        <v>7908</v>
      </c>
      <c r="D1050" s="295" t="s">
        <v>289</v>
      </c>
      <c r="E1050" s="297" t="n">
        <v>1.51</v>
      </c>
    </row>
    <row r="1051" customFormat="false" ht="27" hidden="false" customHeight="false" outlineLevel="0" collapsed="false">
      <c r="A1051" s="295" t="n">
        <v>92136</v>
      </c>
      <c r="B1051" s="295" t="s">
        <v>7909</v>
      </c>
      <c r="C1051" s="296" t="s">
        <v>7910</v>
      </c>
      <c r="D1051" s="295" t="s">
        <v>289</v>
      </c>
      <c r="E1051" s="297" t="n">
        <v>15.18</v>
      </c>
    </row>
    <row r="1052" customFormat="false" ht="27" hidden="false" customHeight="false" outlineLevel="0" collapsed="false">
      <c r="A1052" s="295" t="n">
        <v>92137</v>
      </c>
      <c r="B1052" s="295" t="s">
        <v>7911</v>
      </c>
      <c r="C1052" s="296" t="s">
        <v>7912</v>
      </c>
      <c r="D1052" s="295" t="s">
        <v>289</v>
      </c>
      <c r="E1052" s="297" t="n">
        <v>44.17</v>
      </c>
    </row>
    <row r="1053" customFormat="false" ht="27" hidden="false" customHeight="false" outlineLevel="0" collapsed="false">
      <c r="A1053" s="295" t="n">
        <v>92140</v>
      </c>
      <c r="B1053" s="295" t="s">
        <v>7913</v>
      </c>
      <c r="C1053" s="296" t="s">
        <v>7914</v>
      </c>
      <c r="D1053" s="295" t="s">
        <v>289</v>
      </c>
      <c r="E1053" s="297" t="n">
        <v>4.45</v>
      </c>
    </row>
    <row r="1054" customFormat="false" ht="27" hidden="false" customHeight="false" outlineLevel="0" collapsed="false">
      <c r="A1054" s="295" t="n">
        <v>92141</v>
      </c>
      <c r="B1054" s="295" t="s">
        <v>7915</v>
      </c>
      <c r="C1054" s="296" t="s">
        <v>7916</v>
      </c>
      <c r="D1054" s="295" t="s">
        <v>289</v>
      </c>
      <c r="E1054" s="297" t="n">
        <v>0.7</v>
      </c>
    </row>
    <row r="1055" customFormat="false" ht="27" hidden="false" customHeight="false" outlineLevel="0" collapsed="false">
      <c r="A1055" s="295" t="n">
        <v>92142</v>
      </c>
      <c r="B1055" s="295" t="s">
        <v>7917</v>
      </c>
      <c r="C1055" s="296" t="s">
        <v>7918</v>
      </c>
      <c r="D1055" s="295" t="s">
        <v>289</v>
      </c>
      <c r="E1055" s="297" t="n">
        <v>0.55</v>
      </c>
    </row>
    <row r="1056" customFormat="false" ht="27" hidden="false" customHeight="false" outlineLevel="0" collapsed="false">
      <c r="A1056" s="295" t="n">
        <v>92143</v>
      </c>
      <c r="B1056" s="295" t="s">
        <v>7919</v>
      </c>
      <c r="C1056" s="296" t="s">
        <v>7920</v>
      </c>
      <c r="D1056" s="295" t="s">
        <v>289</v>
      </c>
      <c r="E1056" s="297" t="n">
        <v>5.56</v>
      </c>
    </row>
    <row r="1057" customFormat="false" ht="27" hidden="false" customHeight="false" outlineLevel="0" collapsed="false">
      <c r="A1057" s="295" t="n">
        <v>92144</v>
      </c>
      <c r="B1057" s="295" t="s">
        <v>7921</v>
      </c>
      <c r="C1057" s="296" t="s">
        <v>7922</v>
      </c>
      <c r="D1057" s="295" t="s">
        <v>289</v>
      </c>
      <c r="E1057" s="297" t="n">
        <v>38.73</v>
      </c>
    </row>
    <row r="1058" customFormat="false" ht="40.5" hidden="false" customHeight="false" outlineLevel="0" collapsed="false">
      <c r="A1058" s="295" t="n">
        <v>92237</v>
      </c>
      <c r="B1058" s="295" t="s">
        <v>7923</v>
      </c>
      <c r="C1058" s="296" t="s">
        <v>7924</v>
      </c>
      <c r="D1058" s="295" t="s">
        <v>289</v>
      </c>
      <c r="E1058" s="297" t="n">
        <v>25.24</v>
      </c>
    </row>
    <row r="1059" customFormat="false" ht="40.5" hidden="false" customHeight="false" outlineLevel="0" collapsed="false">
      <c r="A1059" s="295" t="n">
        <v>92238</v>
      </c>
      <c r="B1059" s="295" t="s">
        <v>7925</v>
      </c>
      <c r="C1059" s="296" t="s">
        <v>7926</v>
      </c>
      <c r="D1059" s="295" t="s">
        <v>289</v>
      </c>
      <c r="E1059" s="297" t="n">
        <v>5.16</v>
      </c>
    </row>
    <row r="1060" customFormat="false" ht="40.5" hidden="false" customHeight="false" outlineLevel="0" collapsed="false">
      <c r="A1060" s="295" t="n">
        <v>92239</v>
      </c>
      <c r="B1060" s="295" t="s">
        <v>7927</v>
      </c>
      <c r="C1060" s="296" t="s">
        <v>7928</v>
      </c>
      <c r="D1060" s="295" t="s">
        <v>289</v>
      </c>
      <c r="E1060" s="297" t="n">
        <v>4.09</v>
      </c>
    </row>
    <row r="1061" customFormat="false" ht="40.5" hidden="false" customHeight="false" outlineLevel="0" collapsed="false">
      <c r="A1061" s="295" t="n">
        <v>92240</v>
      </c>
      <c r="B1061" s="295" t="s">
        <v>7929</v>
      </c>
      <c r="C1061" s="296" t="s">
        <v>7930</v>
      </c>
      <c r="D1061" s="295" t="s">
        <v>289</v>
      </c>
      <c r="E1061" s="297" t="n">
        <v>44.99</v>
      </c>
    </row>
    <row r="1062" customFormat="false" ht="40.5" hidden="false" customHeight="false" outlineLevel="0" collapsed="false">
      <c r="A1062" s="295" t="n">
        <v>92241</v>
      </c>
      <c r="B1062" s="295" t="s">
        <v>7931</v>
      </c>
      <c r="C1062" s="296" t="s">
        <v>7932</v>
      </c>
      <c r="D1062" s="295" t="s">
        <v>289</v>
      </c>
      <c r="E1062" s="297" t="n">
        <v>346.12</v>
      </c>
    </row>
    <row r="1063" customFormat="false" ht="27" hidden="false" customHeight="false" outlineLevel="0" collapsed="false">
      <c r="A1063" s="295" t="n">
        <v>92712</v>
      </c>
      <c r="B1063" s="295" t="s">
        <v>7933</v>
      </c>
      <c r="C1063" s="296" t="s">
        <v>7934</v>
      </c>
      <c r="D1063" s="295" t="s">
        <v>289</v>
      </c>
      <c r="E1063" s="297" t="n">
        <v>0.17</v>
      </c>
    </row>
    <row r="1064" customFormat="false" ht="27" hidden="false" customHeight="false" outlineLevel="0" collapsed="false">
      <c r="A1064" s="295" t="n">
        <v>92713</v>
      </c>
      <c r="B1064" s="295" t="s">
        <v>7935</v>
      </c>
      <c r="C1064" s="296" t="s">
        <v>7936</v>
      </c>
      <c r="D1064" s="295" t="s">
        <v>289</v>
      </c>
      <c r="E1064" s="297" t="n">
        <v>0.02</v>
      </c>
    </row>
    <row r="1065" customFormat="false" ht="27" hidden="false" customHeight="false" outlineLevel="0" collapsed="false">
      <c r="A1065" s="295" t="n">
        <v>92714</v>
      </c>
      <c r="B1065" s="295" t="s">
        <v>7937</v>
      </c>
      <c r="C1065" s="296" t="s">
        <v>7938</v>
      </c>
      <c r="D1065" s="295" t="s">
        <v>289</v>
      </c>
      <c r="E1065" s="297" t="n">
        <v>0.21</v>
      </c>
    </row>
    <row r="1066" customFormat="false" ht="27" hidden="false" customHeight="false" outlineLevel="0" collapsed="false">
      <c r="A1066" s="295" t="n">
        <v>92715</v>
      </c>
      <c r="B1066" s="295" t="s">
        <v>7939</v>
      </c>
      <c r="C1066" s="296" t="s">
        <v>7940</v>
      </c>
      <c r="D1066" s="295" t="s">
        <v>289</v>
      </c>
      <c r="E1066" s="297" t="n">
        <v>25.18</v>
      </c>
    </row>
    <row r="1067" customFormat="false" ht="27" hidden="false" customHeight="false" outlineLevel="0" collapsed="false">
      <c r="A1067" s="295" t="n">
        <v>92956</v>
      </c>
      <c r="B1067" s="295" t="s">
        <v>7941</v>
      </c>
      <c r="C1067" s="296" t="s">
        <v>7942</v>
      </c>
      <c r="D1067" s="295" t="s">
        <v>289</v>
      </c>
      <c r="E1067" s="297" t="n">
        <v>4.51</v>
      </c>
    </row>
    <row r="1068" customFormat="false" ht="27" hidden="false" customHeight="false" outlineLevel="0" collapsed="false">
      <c r="A1068" s="295" t="n">
        <v>92957</v>
      </c>
      <c r="B1068" s="295" t="s">
        <v>7943</v>
      </c>
      <c r="C1068" s="296" t="s">
        <v>7944</v>
      </c>
      <c r="D1068" s="295" t="s">
        <v>289</v>
      </c>
      <c r="E1068" s="297" t="n">
        <v>0.53</v>
      </c>
    </row>
    <row r="1069" customFormat="false" ht="27" hidden="false" customHeight="false" outlineLevel="0" collapsed="false">
      <c r="A1069" s="295" t="n">
        <v>92958</v>
      </c>
      <c r="B1069" s="295" t="s">
        <v>7945</v>
      </c>
      <c r="C1069" s="296" t="s">
        <v>7946</v>
      </c>
      <c r="D1069" s="295" t="s">
        <v>289</v>
      </c>
      <c r="E1069" s="297" t="n">
        <v>4.93</v>
      </c>
    </row>
    <row r="1070" customFormat="false" ht="27" hidden="false" customHeight="false" outlineLevel="0" collapsed="false">
      <c r="A1070" s="295" t="n">
        <v>92959</v>
      </c>
      <c r="B1070" s="295" t="s">
        <v>7947</v>
      </c>
      <c r="C1070" s="296" t="s">
        <v>7948</v>
      </c>
      <c r="D1070" s="295" t="s">
        <v>289</v>
      </c>
      <c r="E1070" s="297" t="n">
        <v>11.62</v>
      </c>
    </row>
    <row r="1071" customFormat="false" ht="27" hidden="false" customHeight="false" outlineLevel="0" collapsed="false">
      <c r="A1071" s="295" t="n">
        <v>92963</v>
      </c>
      <c r="B1071" s="295" t="s">
        <v>7949</v>
      </c>
      <c r="C1071" s="296" t="s">
        <v>7950</v>
      </c>
      <c r="D1071" s="295" t="s">
        <v>289</v>
      </c>
      <c r="E1071" s="297" t="n">
        <v>1.24</v>
      </c>
    </row>
    <row r="1072" customFormat="false" ht="15" hidden="false" customHeight="false" outlineLevel="0" collapsed="false">
      <c r="A1072" s="295" t="n">
        <v>92964</v>
      </c>
      <c r="B1072" s="295" t="s">
        <v>7951</v>
      </c>
      <c r="C1072" s="296" t="s">
        <v>7952</v>
      </c>
      <c r="D1072" s="295" t="s">
        <v>289</v>
      </c>
      <c r="E1072" s="297" t="n">
        <v>0.14</v>
      </c>
    </row>
    <row r="1073" customFormat="false" ht="27" hidden="false" customHeight="false" outlineLevel="0" collapsed="false">
      <c r="A1073" s="295" t="n">
        <v>92965</v>
      </c>
      <c r="B1073" s="295" t="s">
        <v>7953</v>
      </c>
      <c r="C1073" s="296" t="s">
        <v>7954</v>
      </c>
      <c r="D1073" s="295" t="s">
        <v>289</v>
      </c>
      <c r="E1073" s="297" t="n">
        <v>1.55</v>
      </c>
    </row>
    <row r="1074" customFormat="false" ht="40.5" hidden="false" customHeight="false" outlineLevel="0" collapsed="false">
      <c r="A1074" s="295" t="n">
        <v>93220</v>
      </c>
      <c r="B1074" s="295" t="s">
        <v>7955</v>
      </c>
      <c r="C1074" s="296" t="s">
        <v>7956</v>
      </c>
      <c r="D1074" s="295" t="s">
        <v>289</v>
      </c>
      <c r="E1074" s="297" t="n">
        <v>345.74</v>
      </c>
    </row>
    <row r="1075" customFormat="false" ht="40.5" hidden="false" customHeight="false" outlineLevel="0" collapsed="false">
      <c r="A1075" s="295" t="n">
        <v>93221</v>
      </c>
      <c r="B1075" s="295" t="s">
        <v>7957</v>
      </c>
      <c r="C1075" s="296" t="s">
        <v>7958</v>
      </c>
      <c r="D1075" s="295" t="s">
        <v>289</v>
      </c>
      <c r="E1075" s="297" t="n">
        <v>48</v>
      </c>
    </row>
    <row r="1076" customFormat="false" ht="40.5" hidden="false" customHeight="false" outlineLevel="0" collapsed="false">
      <c r="A1076" s="295" t="n">
        <v>93222</v>
      </c>
      <c r="B1076" s="295" t="s">
        <v>7959</v>
      </c>
      <c r="C1076" s="296" t="s">
        <v>7960</v>
      </c>
      <c r="D1076" s="295" t="s">
        <v>289</v>
      </c>
      <c r="E1076" s="297" t="n">
        <v>432.67</v>
      </c>
    </row>
    <row r="1077" customFormat="false" ht="40.5" hidden="false" customHeight="false" outlineLevel="0" collapsed="false">
      <c r="A1077" s="295" t="n">
        <v>93223</v>
      </c>
      <c r="B1077" s="295" t="s">
        <v>7961</v>
      </c>
      <c r="C1077" s="296" t="s">
        <v>7962</v>
      </c>
      <c r="D1077" s="295" t="s">
        <v>289</v>
      </c>
      <c r="E1077" s="297" t="n">
        <v>195.82</v>
      </c>
    </row>
    <row r="1078" customFormat="false" ht="27" hidden="false" customHeight="false" outlineLevel="0" collapsed="false">
      <c r="A1078" s="295" t="n">
        <v>93229</v>
      </c>
      <c r="B1078" s="295" t="s">
        <v>7963</v>
      </c>
      <c r="C1078" s="296" t="s">
        <v>7964</v>
      </c>
      <c r="D1078" s="295" t="s">
        <v>289</v>
      </c>
      <c r="E1078" s="297" t="n">
        <v>0.4</v>
      </c>
    </row>
    <row r="1079" customFormat="false" ht="27" hidden="false" customHeight="false" outlineLevel="0" collapsed="false">
      <c r="A1079" s="295" t="n">
        <v>93230</v>
      </c>
      <c r="B1079" s="295" t="s">
        <v>7965</v>
      </c>
      <c r="C1079" s="296" t="s">
        <v>7966</v>
      </c>
      <c r="D1079" s="295" t="s">
        <v>289</v>
      </c>
      <c r="E1079" s="297" t="n">
        <v>0.04</v>
      </c>
    </row>
    <row r="1080" customFormat="false" ht="27" hidden="false" customHeight="false" outlineLevel="0" collapsed="false">
      <c r="A1080" s="295" t="n">
        <v>93231</v>
      </c>
      <c r="B1080" s="295" t="s">
        <v>7967</v>
      </c>
      <c r="C1080" s="296" t="s">
        <v>7968</v>
      </c>
      <c r="D1080" s="295" t="s">
        <v>289</v>
      </c>
      <c r="E1080" s="297" t="n">
        <v>0.37</v>
      </c>
    </row>
    <row r="1081" customFormat="false" ht="27" hidden="false" customHeight="false" outlineLevel="0" collapsed="false">
      <c r="A1081" s="295" t="n">
        <v>93232</v>
      </c>
      <c r="B1081" s="295" t="s">
        <v>7969</v>
      </c>
      <c r="C1081" s="296" t="s">
        <v>7970</v>
      </c>
      <c r="D1081" s="295" t="s">
        <v>289</v>
      </c>
      <c r="E1081" s="297" t="n">
        <v>8.22</v>
      </c>
    </row>
    <row r="1082" customFormat="false" ht="15" hidden="false" customHeight="false" outlineLevel="0" collapsed="false">
      <c r="A1082" s="295" t="n">
        <v>93235</v>
      </c>
      <c r="B1082" s="295" t="s">
        <v>7971</v>
      </c>
      <c r="C1082" s="296" t="s">
        <v>7972</v>
      </c>
      <c r="D1082" s="295" t="s">
        <v>289</v>
      </c>
      <c r="E1082" s="297" t="n">
        <v>1.08</v>
      </c>
    </row>
    <row r="1083" customFormat="false" ht="40.5" hidden="false" customHeight="false" outlineLevel="0" collapsed="false">
      <c r="A1083" s="295" t="n">
        <v>93238</v>
      </c>
      <c r="B1083" s="295" t="s">
        <v>7973</v>
      </c>
      <c r="C1083" s="296" t="s">
        <v>7974</v>
      </c>
      <c r="D1083" s="295" t="s">
        <v>289</v>
      </c>
      <c r="E1083" s="297" t="n">
        <v>1.25</v>
      </c>
    </row>
    <row r="1084" customFormat="false" ht="27" hidden="false" customHeight="false" outlineLevel="0" collapsed="false">
      <c r="A1084" s="295" t="n">
        <v>93239</v>
      </c>
      <c r="B1084" s="295" t="s">
        <v>7975</v>
      </c>
      <c r="C1084" s="296" t="s">
        <v>7976</v>
      </c>
      <c r="D1084" s="295" t="s">
        <v>289</v>
      </c>
      <c r="E1084" s="297" t="n">
        <v>5.66</v>
      </c>
    </row>
    <row r="1085" customFormat="false" ht="40.5" hidden="false" customHeight="false" outlineLevel="0" collapsed="false">
      <c r="A1085" s="295" t="n">
        <v>93240</v>
      </c>
      <c r="B1085" s="295" t="s">
        <v>7977</v>
      </c>
      <c r="C1085" s="296" t="s">
        <v>7978</v>
      </c>
      <c r="D1085" s="295" t="s">
        <v>289</v>
      </c>
      <c r="E1085" s="297" t="n">
        <v>15</v>
      </c>
    </row>
    <row r="1086" customFormat="false" ht="27" hidden="false" customHeight="false" outlineLevel="0" collapsed="false">
      <c r="A1086" s="295" t="n">
        <v>93267</v>
      </c>
      <c r="B1086" s="295" t="s">
        <v>7979</v>
      </c>
      <c r="C1086" s="296" t="s">
        <v>7980</v>
      </c>
      <c r="D1086" s="295" t="s">
        <v>289</v>
      </c>
      <c r="E1086" s="297" t="n">
        <v>45.08</v>
      </c>
    </row>
    <row r="1087" customFormat="false" ht="27" hidden="false" customHeight="false" outlineLevel="0" collapsed="false">
      <c r="A1087" s="295" t="n">
        <v>93269</v>
      </c>
      <c r="B1087" s="295" t="s">
        <v>7981</v>
      </c>
      <c r="C1087" s="296" t="s">
        <v>7982</v>
      </c>
      <c r="D1087" s="295" t="s">
        <v>289</v>
      </c>
      <c r="E1087" s="297" t="n">
        <v>5.35</v>
      </c>
    </row>
    <row r="1088" customFormat="false" ht="27" hidden="false" customHeight="false" outlineLevel="0" collapsed="false">
      <c r="A1088" s="295" t="n">
        <v>93270</v>
      </c>
      <c r="B1088" s="295" t="s">
        <v>7983</v>
      </c>
      <c r="C1088" s="296" t="s">
        <v>7984</v>
      </c>
      <c r="D1088" s="295" t="s">
        <v>289</v>
      </c>
      <c r="E1088" s="297" t="n">
        <v>49.31</v>
      </c>
    </row>
    <row r="1089" customFormat="false" ht="27" hidden="false" customHeight="false" outlineLevel="0" collapsed="false">
      <c r="A1089" s="295" t="n">
        <v>93271</v>
      </c>
      <c r="B1089" s="295" t="s">
        <v>7985</v>
      </c>
      <c r="C1089" s="296" t="s">
        <v>7986</v>
      </c>
      <c r="D1089" s="295" t="s">
        <v>289</v>
      </c>
      <c r="E1089" s="297" t="n">
        <v>8.69</v>
      </c>
    </row>
    <row r="1090" customFormat="false" ht="27" hidden="false" customHeight="false" outlineLevel="0" collapsed="false">
      <c r="A1090" s="295" t="n">
        <v>93277</v>
      </c>
      <c r="B1090" s="295" t="s">
        <v>7987</v>
      </c>
      <c r="C1090" s="296" t="s">
        <v>7988</v>
      </c>
      <c r="D1090" s="295" t="s">
        <v>289</v>
      </c>
      <c r="E1090" s="297" t="n">
        <v>0.32</v>
      </c>
    </row>
    <row r="1091" customFormat="false" ht="27" hidden="false" customHeight="false" outlineLevel="0" collapsed="false">
      <c r="A1091" s="295" t="n">
        <v>93278</v>
      </c>
      <c r="B1091" s="295" t="s">
        <v>7989</v>
      </c>
      <c r="C1091" s="296" t="s">
        <v>7990</v>
      </c>
      <c r="D1091" s="295" t="s">
        <v>289</v>
      </c>
      <c r="E1091" s="297" t="n">
        <v>0.03</v>
      </c>
    </row>
    <row r="1092" customFormat="false" ht="27" hidden="false" customHeight="false" outlineLevel="0" collapsed="false">
      <c r="A1092" s="295" t="n">
        <v>93279</v>
      </c>
      <c r="B1092" s="295" t="s">
        <v>7991</v>
      </c>
      <c r="C1092" s="296" t="s">
        <v>7992</v>
      </c>
      <c r="D1092" s="295" t="s">
        <v>289</v>
      </c>
      <c r="E1092" s="297" t="n">
        <v>0.3</v>
      </c>
    </row>
    <row r="1093" customFormat="false" ht="27" hidden="false" customHeight="false" outlineLevel="0" collapsed="false">
      <c r="A1093" s="295" t="n">
        <v>93280</v>
      </c>
      <c r="B1093" s="295" t="s">
        <v>7993</v>
      </c>
      <c r="C1093" s="296" t="s">
        <v>7994</v>
      </c>
      <c r="D1093" s="295" t="s">
        <v>289</v>
      </c>
      <c r="E1093" s="297" t="n">
        <v>0.72</v>
      </c>
    </row>
    <row r="1094" customFormat="false" ht="27" hidden="false" customHeight="false" outlineLevel="0" collapsed="false">
      <c r="A1094" s="295" t="n">
        <v>93283</v>
      </c>
      <c r="B1094" s="295" t="s">
        <v>7995</v>
      </c>
      <c r="C1094" s="296" t="s">
        <v>7996</v>
      </c>
      <c r="D1094" s="295" t="s">
        <v>289</v>
      </c>
      <c r="E1094" s="297" t="n">
        <v>94.75</v>
      </c>
    </row>
    <row r="1095" customFormat="false" ht="27" hidden="false" customHeight="false" outlineLevel="0" collapsed="false">
      <c r="A1095" s="295" t="n">
        <v>93284</v>
      </c>
      <c r="B1095" s="295" t="s">
        <v>7997</v>
      </c>
      <c r="C1095" s="296" t="s">
        <v>7998</v>
      </c>
      <c r="D1095" s="295" t="s">
        <v>289</v>
      </c>
      <c r="E1095" s="297" t="n">
        <v>17.05</v>
      </c>
    </row>
    <row r="1096" customFormat="false" ht="27" hidden="false" customHeight="false" outlineLevel="0" collapsed="false">
      <c r="A1096" s="295" t="n">
        <v>93285</v>
      </c>
      <c r="B1096" s="295" t="s">
        <v>7999</v>
      </c>
      <c r="C1096" s="296" t="s">
        <v>8000</v>
      </c>
      <c r="D1096" s="295" t="s">
        <v>289</v>
      </c>
      <c r="E1096" s="297" t="n">
        <v>152.31</v>
      </c>
    </row>
    <row r="1097" customFormat="false" ht="27" hidden="false" customHeight="false" outlineLevel="0" collapsed="false">
      <c r="A1097" s="295" t="n">
        <v>93286</v>
      </c>
      <c r="B1097" s="295" t="s">
        <v>8001</v>
      </c>
      <c r="C1097" s="296" t="s">
        <v>8002</v>
      </c>
      <c r="D1097" s="295" t="s">
        <v>289</v>
      </c>
      <c r="E1097" s="297" t="n">
        <v>12.09</v>
      </c>
    </row>
    <row r="1098" customFormat="false" ht="27" hidden="false" customHeight="false" outlineLevel="0" collapsed="false">
      <c r="A1098" s="295" t="n">
        <v>93296</v>
      </c>
      <c r="B1098" s="295" t="s">
        <v>8003</v>
      </c>
      <c r="C1098" s="296" t="s">
        <v>8004</v>
      </c>
      <c r="D1098" s="295" t="s">
        <v>289</v>
      </c>
      <c r="E1098" s="297" t="n">
        <v>13.5</v>
      </c>
    </row>
    <row r="1099" customFormat="false" ht="40.5" hidden="false" customHeight="false" outlineLevel="0" collapsed="false">
      <c r="A1099" s="295" t="n">
        <v>93397</v>
      </c>
      <c r="B1099" s="295" t="s">
        <v>8005</v>
      </c>
      <c r="C1099" s="296" t="s">
        <v>8006</v>
      </c>
      <c r="D1099" s="295" t="s">
        <v>289</v>
      </c>
      <c r="E1099" s="297" t="n">
        <v>21.58</v>
      </c>
    </row>
    <row r="1100" customFormat="false" ht="40.5" hidden="false" customHeight="false" outlineLevel="0" collapsed="false">
      <c r="A1100" s="295" t="n">
        <v>93398</v>
      </c>
      <c r="B1100" s="295" t="s">
        <v>8007</v>
      </c>
      <c r="C1100" s="296" t="s">
        <v>8008</v>
      </c>
      <c r="D1100" s="295" t="s">
        <v>289</v>
      </c>
      <c r="E1100" s="297" t="n">
        <v>4.1</v>
      </c>
    </row>
    <row r="1101" customFormat="false" ht="40.5" hidden="false" customHeight="false" outlineLevel="0" collapsed="false">
      <c r="A1101" s="295" t="n">
        <v>93399</v>
      </c>
      <c r="B1101" s="295" t="s">
        <v>8009</v>
      </c>
      <c r="C1101" s="296" t="s">
        <v>8010</v>
      </c>
      <c r="D1101" s="295" t="s">
        <v>289</v>
      </c>
      <c r="E1101" s="297" t="n">
        <v>3.25</v>
      </c>
    </row>
    <row r="1102" customFormat="false" ht="40.5" hidden="false" customHeight="false" outlineLevel="0" collapsed="false">
      <c r="A1102" s="295" t="n">
        <v>93400</v>
      </c>
      <c r="B1102" s="295" t="s">
        <v>8011</v>
      </c>
      <c r="C1102" s="296" t="s">
        <v>8012</v>
      </c>
      <c r="D1102" s="295" t="s">
        <v>289</v>
      </c>
      <c r="E1102" s="297" t="n">
        <v>37.12</v>
      </c>
    </row>
    <row r="1103" customFormat="false" ht="40.5" hidden="false" customHeight="false" outlineLevel="0" collapsed="false">
      <c r="A1103" s="295" t="n">
        <v>93401</v>
      </c>
      <c r="B1103" s="295" t="s">
        <v>8013</v>
      </c>
      <c r="C1103" s="296" t="s">
        <v>8014</v>
      </c>
      <c r="D1103" s="295" t="s">
        <v>289</v>
      </c>
      <c r="E1103" s="297" t="n">
        <v>198.22</v>
      </c>
    </row>
    <row r="1104" customFormat="false" ht="40.5" hidden="false" customHeight="false" outlineLevel="0" collapsed="false">
      <c r="A1104" s="295" t="n">
        <v>93404</v>
      </c>
      <c r="B1104" s="295" t="s">
        <v>8015</v>
      </c>
      <c r="C1104" s="296" t="s">
        <v>8016</v>
      </c>
      <c r="D1104" s="295" t="s">
        <v>289</v>
      </c>
      <c r="E1104" s="297" t="n">
        <v>5.44</v>
      </c>
    </row>
    <row r="1105" customFormat="false" ht="40.5" hidden="false" customHeight="false" outlineLevel="0" collapsed="false">
      <c r="A1105" s="295" t="n">
        <v>93405</v>
      </c>
      <c r="B1105" s="295" t="s">
        <v>8017</v>
      </c>
      <c r="C1105" s="296" t="s">
        <v>8018</v>
      </c>
      <c r="D1105" s="295" t="s">
        <v>289</v>
      </c>
      <c r="E1105" s="297" t="n">
        <v>0.75</v>
      </c>
    </row>
    <row r="1106" customFormat="false" ht="40.5" hidden="false" customHeight="false" outlineLevel="0" collapsed="false">
      <c r="A1106" s="295" t="n">
        <v>93406</v>
      </c>
      <c r="B1106" s="295" t="s">
        <v>8019</v>
      </c>
      <c r="C1106" s="296" t="s">
        <v>8020</v>
      </c>
      <c r="D1106" s="295" t="s">
        <v>289</v>
      </c>
      <c r="E1106" s="297" t="n">
        <v>6.79</v>
      </c>
    </row>
    <row r="1107" customFormat="false" ht="40.5" hidden="false" customHeight="false" outlineLevel="0" collapsed="false">
      <c r="A1107" s="295" t="n">
        <v>93407</v>
      </c>
      <c r="B1107" s="295" t="s">
        <v>8021</v>
      </c>
      <c r="C1107" s="296" t="s">
        <v>8022</v>
      </c>
      <c r="D1107" s="295" t="s">
        <v>289</v>
      </c>
      <c r="E1107" s="297" t="n">
        <v>59.1</v>
      </c>
    </row>
    <row r="1108" customFormat="false" ht="27" hidden="false" customHeight="false" outlineLevel="0" collapsed="false">
      <c r="A1108" s="295" t="n">
        <v>93411</v>
      </c>
      <c r="B1108" s="295" t="s">
        <v>8023</v>
      </c>
      <c r="C1108" s="296" t="s">
        <v>8024</v>
      </c>
      <c r="D1108" s="295" t="s">
        <v>289</v>
      </c>
      <c r="E1108" s="297" t="n">
        <v>0.28</v>
      </c>
    </row>
    <row r="1109" customFormat="false" ht="27" hidden="false" customHeight="false" outlineLevel="0" collapsed="false">
      <c r="A1109" s="295" t="n">
        <v>93412</v>
      </c>
      <c r="B1109" s="295" t="s">
        <v>8025</v>
      </c>
      <c r="C1109" s="296" t="s">
        <v>8026</v>
      </c>
      <c r="D1109" s="295" t="s">
        <v>289</v>
      </c>
      <c r="E1109" s="297" t="n">
        <v>0.05</v>
      </c>
    </row>
    <row r="1110" customFormat="false" ht="27" hidden="false" customHeight="false" outlineLevel="0" collapsed="false">
      <c r="A1110" s="295" t="n">
        <v>93413</v>
      </c>
      <c r="B1110" s="295" t="s">
        <v>8027</v>
      </c>
      <c r="C1110" s="296" t="s">
        <v>8028</v>
      </c>
      <c r="D1110" s="295" t="s">
        <v>289</v>
      </c>
      <c r="E1110" s="297" t="n">
        <v>0.25</v>
      </c>
    </row>
    <row r="1111" customFormat="false" ht="27" hidden="false" customHeight="false" outlineLevel="0" collapsed="false">
      <c r="A1111" s="295" t="n">
        <v>93414</v>
      </c>
      <c r="B1111" s="295" t="s">
        <v>8029</v>
      </c>
      <c r="C1111" s="296" t="s">
        <v>8030</v>
      </c>
      <c r="D1111" s="295" t="s">
        <v>289</v>
      </c>
      <c r="E1111" s="297" t="n">
        <v>14.41</v>
      </c>
    </row>
    <row r="1112" customFormat="false" ht="15" hidden="false" customHeight="false" outlineLevel="0" collapsed="false">
      <c r="A1112" s="295" t="n">
        <v>93417</v>
      </c>
      <c r="B1112" s="295" t="s">
        <v>8031</v>
      </c>
      <c r="C1112" s="296" t="s">
        <v>8032</v>
      </c>
      <c r="D1112" s="295" t="s">
        <v>289</v>
      </c>
      <c r="E1112" s="297" t="n">
        <v>3.77</v>
      </c>
    </row>
    <row r="1113" customFormat="false" ht="15" hidden="false" customHeight="false" outlineLevel="0" collapsed="false">
      <c r="A1113" s="295" t="n">
        <v>93418</v>
      </c>
      <c r="B1113" s="295" t="s">
        <v>8033</v>
      </c>
      <c r="C1113" s="296" t="s">
        <v>8034</v>
      </c>
      <c r="D1113" s="295" t="s">
        <v>289</v>
      </c>
      <c r="E1113" s="297" t="n">
        <v>0.67</v>
      </c>
    </row>
    <row r="1114" customFormat="false" ht="15" hidden="false" customHeight="false" outlineLevel="0" collapsed="false">
      <c r="A1114" s="295" t="n">
        <v>93419</v>
      </c>
      <c r="B1114" s="295" t="s">
        <v>8035</v>
      </c>
      <c r="C1114" s="296" t="s">
        <v>8036</v>
      </c>
      <c r="D1114" s="295" t="s">
        <v>289</v>
      </c>
      <c r="E1114" s="297" t="n">
        <v>3.37</v>
      </c>
    </row>
    <row r="1115" customFormat="false" ht="27" hidden="false" customHeight="false" outlineLevel="0" collapsed="false">
      <c r="A1115" s="295" t="n">
        <v>93420</v>
      </c>
      <c r="B1115" s="295" t="s">
        <v>8037</v>
      </c>
      <c r="C1115" s="296" t="s">
        <v>8038</v>
      </c>
      <c r="D1115" s="295" t="s">
        <v>289</v>
      </c>
      <c r="E1115" s="297" t="n">
        <v>84.07</v>
      </c>
    </row>
    <row r="1116" customFormat="false" ht="15" hidden="false" customHeight="false" outlineLevel="0" collapsed="false">
      <c r="A1116" s="295" t="n">
        <v>93423</v>
      </c>
      <c r="B1116" s="295" t="s">
        <v>8039</v>
      </c>
      <c r="C1116" s="296" t="s">
        <v>8040</v>
      </c>
      <c r="D1116" s="295" t="s">
        <v>289</v>
      </c>
      <c r="E1116" s="297" t="n">
        <v>5.34</v>
      </c>
    </row>
    <row r="1117" customFormat="false" ht="15" hidden="false" customHeight="false" outlineLevel="0" collapsed="false">
      <c r="A1117" s="295" t="n">
        <v>93424</v>
      </c>
      <c r="B1117" s="295" t="s">
        <v>8041</v>
      </c>
      <c r="C1117" s="296" t="s">
        <v>8042</v>
      </c>
      <c r="D1117" s="295" t="s">
        <v>289</v>
      </c>
      <c r="E1117" s="297" t="n">
        <v>0.96</v>
      </c>
    </row>
    <row r="1118" customFormat="false" ht="15" hidden="false" customHeight="false" outlineLevel="0" collapsed="false">
      <c r="A1118" s="295" t="n">
        <v>93425</v>
      </c>
      <c r="B1118" s="295" t="s">
        <v>8043</v>
      </c>
      <c r="C1118" s="296" t="s">
        <v>8044</v>
      </c>
      <c r="D1118" s="295" t="s">
        <v>289</v>
      </c>
      <c r="E1118" s="297" t="n">
        <v>4.76</v>
      </c>
    </row>
    <row r="1119" customFormat="false" ht="27" hidden="false" customHeight="false" outlineLevel="0" collapsed="false">
      <c r="A1119" s="295" t="n">
        <v>93426</v>
      </c>
      <c r="B1119" s="295" t="s">
        <v>8045</v>
      </c>
      <c r="C1119" s="296" t="s">
        <v>8046</v>
      </c>
      <c r="D1119" s="295" t="s">
        <v>289</v>
      </c>
      <c r="E1119" s="298" t="n">
        <v>200.92</v>
      </c>
    </row>
    <row r="1120" customFormat="false" ht="27" hidden="false" customHeight="false" outlineLevel="0" collapsed="false">
      <c r="A1120" s="295" t="n">
        <v>93429</v>
      </c>
      <c r="B1120" s="295" t="s">
        <v>8047</v>
      </c>
      <c r="C1120" s="296" t="s">
        <v>8048</v>
      </c>
      <c r="D1120" s="295" t="s">
        <v>289</v>
      </c>
      <c r="E1120" s="297" t="n">
        <v>106.02</v>
      </c>
    </row>
    <row r="1121" customFormat="false" ht="27" hidden="false" customHeight="false" outlineLevel="0" collapsed="false">
      <c r="A1121" s="295" t="n">
        <v>93430</v>
      </c>
      <c r="B1121" s="295" t="s">
        <v>8049</v>
      </c>
      <c r="C1121" s="296" t="s">
        <v>8050</v>
      </c>
      <c r="D1121" s="295" t="s">
        <v>289</v>
      </c>
      <c r="E1121" s="297" t="n">
        <v>19.08</v>
      </c>
    </row>
    <row r="1122" customFormat="false" ht="27" hidden="false" customHeight="false" outlineLevel="0" collapsed="false">
      <c r="A1122" s="295" t="n">
        <v>93431</v>
      </c>
      <c r="B1122" s="295" t="s">
        <v>8051</v>
      </c>
      <c r="C1122" s="296" t="s">
        <v>8052</v>
      </c>
      <c r="D1122" s="295" t="s">
        <v>289</v>
      </c>
      <c r="E1122" s="297" t="n">
        <v>170.42</v>
      </c>
    </row>
    <row r="1123" customFormat="false" ht="27" hidden="false" customHeight="false" outlineLevel="0" collapsed="false">
      <c r="A1123" s="295" t="n">
        <v>93432</v>
      </c>
      <c r="B1123" s="295" t="s">
        <v>8053</v>
      </c>
      <c r="C1123" s="296" t="s">
        <v>8054</v>
      </c>
      <c r="D1123" s="295" t="s">
        <v>289</v>
      </c>
      <c r="E1123" s="297" t="n">
        <v>3600</v>
      </c>
    </row>
    <row r="1124" customFormat="false" ht="27" hidden="false" customHeight="false" outlineLevel="0" collapsed="false">
      <c r="A1124" s="295" t="n">
        <v>93435</v>
      </c>
      <c r="B1124" s="295" t="s">
        <v>8055</v>
      </c>
      <c r="C1124" s="296" t="s">
        <v>8056</v>
      </c>
      <c r="D1124" s="295" t="s">
        <v>289</v>
      </c>
      <c r="E1124" s="297" t="n">
        <v>5.74</v>
      </c>
    </row>
    <row r="1125" customFormat="false" ht="27" hidden="false" customHeight="false" outlineLevel="0" collapsed="false">
      <c r="A1125" s="295" t="n">
        <v>93436</v>
      </c>
      <c r="B1125" s="295" t="s">
        <v>8057</v>
      </c>
      <c r="C1125" s="296" t="s">
        <v>8058</v>
      </c>
      <c r="D1125" s="295" t="s">
        <v>289</v>
      </c>
      <c r="E1125" s="297" t="n">
        <v>1.2</v>
      </c>
    </row>
    <row r="1126" customFormat="false" ht="27" hidden="false" customHeight="false" outlineLevel="0" collapsed="false">
      <c r="A1126" s="295" t="n">
        <v>93437</v>
      </c>
      <c r="B1126" s="295" t="s">
        <v>8059</v>
      </c>
      <c r="C1126" s="296" t="s">
        <v>8060</v>
      </c>
      <c r="D1126" s="295" t="s">
        <v>289</v>
      </c>
      <c r="E1126" s="297" t="n">
        <v>10.76</v>
      </c>
    </row>
    <row r="1127" customFormat="false" ht="27" hidden="false" customHeight="false" outlineLevel="0" collapsed="false">
      <c r="A1127" s="295" t="n">
        <v>93438</v>
      </c>
      <c r="B1127" s="295" t="s">
        <v>8061</v>
      </c>
      <c r="C1127" s="296" t="s">
        <v>8062</v>
      </c>
      <c r="D1127" s="295" t="s">
        <v>289</v>
      </c>
      <c r="E1127" s="297" t="n">
        <v>31.5</v>
      </c>
    </row>
    <row r="1128" customFormat="false" ht="27" hidden="false" customHeight="false" outlineLevel="0" collapsed="false">
      <c r="A1128" s="295" t="n">
        <v>95114</v>
      </c>
      <c r="B1128" s="295" t="s">
        <v>8063</v>
      </c>
      <c r="C1128" s="296" t="s">
        <v>8064</v>
      </c>
      <c r="D1128" s="295" t="s">
        <v>289</v>
      </c>
      <c r="E1128" s="297" t="n">
        <v>1.21</v>
      </c>
    </row>
    <row r="1129" customFormat="false" ht="15" hidden="false" customHeight="false" outlineLevel="0" collapsed="false">
      <c r="A1129" s="295" t="n">
        <v>95115</v>
      </c>
      <c r="B1129" s="295" t="s">
        <v>8065</v>
      </c>
      <c r="C1129" s="296" t="s">
        <v>8066</v>
      </c>
      <c r="D1129" s="295" t="s">
        <v>289</v>
      </c>
      <c r="E1129" s="297" t="n">
        <v>0.14</v>
      </c>
    </row>
    <row r="1130" customFormat="false" ht="27" hidden="false" customHeight="false" outlineLevel="0" collapsed="false">
      <c r="A1130" s="295" t="n">
        <v>95116</v>
      </c>
      <c r="B1130" s="295" t="s">
        <v>8067</v>
      </c>
      <c r="C1130" s="296" t="s">
        <v>8068</v>
      </c>
      <c r="D1130" s="295" t="s">
        <v>289</v>
      </c>
      <c r="E1130" s="297" t="n">
        <v>31.99</v>
      </c>
    </row>
    <row r="1131" customFormat="false" ht="27" hidden="false" customHeight="false" outlineLevel="0" collapsed="false">
      <c r="A1131" s="295" t="n">
        <v>95117</v>
      </c>
      <c r="B1131" s="295" t="s">
        <v>8069</v>
      </c>
      <c r="C1131" s="296" t="s">
        <v>8070</v>
      </c>
      <c r="D1131" s="295" t="s">
        <v>289</v>
      </c>
      <c r="E1131" s="297" t="n">
        <v>5.04</v>
      </c>
    </row>
    <row r="1132" customFormat="false" ht="27" hidden="false" customHeight="false" outlineLevel="0" collapsed="false">
      <c r="A1132" s="295" t="n">
        <v>95118</v>
      </c>
      <c r="B1132" s="295" t="s">
        <v>8071</v>
      </c>
      <c r="C1132" s="296" t="s">
        <v>8072</v>
      </c>
      <c r="D1132" s="295" t="s">
        <v>289</v>
      </c>
      <c r="E1132" s="297" t="n">
        <v>62.48</v>
      </c>
    </row>
    <row r="1133" customFormat="false" ht="27" hidden="false" customHeight="false" outlineLevel="0" collapsed="false">
      <c r="A1133" s="295" t="n">
        <v>95119</v>
      </c>
      <c r="B1133" s="295" t="s">
        <v>8073</v>
      </c>
      <c r="C1133" s="296" t="s">
        <v>8074</v>
      </c>
      <c r="D1133" s="295" t="s">
        <v>289</v>
      </c>
      <c r="E1133" s="297" t="n">
        <v>9.84</v>
      </c>
    </row>
    <row r="1134" customFormat="false" ht="27" hidden="false" customHeight="false" outlineLevel="0" collapsed="false">
      <c r="A1134" s="295" t="n">
        <v>95120</v>
      </c>
      <c r="B1134" s="295" t="s">
        <v>8075</v>
      </c>
      <c r="C1134" s="296" t="s">
        <v>8076</v>
      </c>
      <c r="D1134" s="295" t="s">
        <v>289</v>
      </c>
      <c r="E1134" s="297" t="n">
        <v>59.28</v>
      </c>
    </row>
    <row r="1135" customFormat="false" ht="27" hidden="false" customHeight="false" outlineLevel="0" collapsed="false">
      <c r="A1135" s="295" t="n">
        <v>95123</v>
      </c>
      <c r="B1135" s="295" t="s">
        <v>8077</v>
      </c>
      <c r="C1135" s="296" t="s">
        <v>8078</v>
      </c>
      <c r="D1135" s="295" t="s">
        <v>289</v>
      </c>
      <c r="E1135" s="297" t="n">
        <v>18.95</v>
      </c>
    </row>
    <row r="1136" customFormat="false" ht="27" hidden="false" customHeight="false" outlineLevel="0" collapsed="false">
      <c r="A1136" s="295" t="n">
        <v>95124</v>
      </c>
      <c r="B1136" s="295" t="s">
        <v>8079</v>
      </c>
      <c r="C1136" s="296" t="s">
        <v>8080</v>
      </c>
      <c r="D1136" s="295" t="s">
        <v>289</v>
      </c>
      <c r="E1136" s="297" t="n">
        <v>2.98</v>
      </c>
    </row>
    <row r="1137" customFormat="false" ht="27" hidden="false" customHeight="false" outlineLevel="0" collapsed="false">
      <c r="A1137" s="295" t="n">
        <v>95125</v>
      </c>
      <c r="B1137" s="295" t="s">
        <v>8081</v>
      </c>
      <c r="C1137" s="296" t="s">
        <v>8082</v>
      </c>
      <c r="D1137" s="295" t="s">
        <v>289</v>
      </c>
      <c r="E1137" s="297" t="n">
        <v>20.74</v>
      </c>
    </row>
    <row r="1138" customFormat="false" ht="27" hidden="false" customHeight="false" outlineLevel="0" collapsed="false">
      <c r="A1138" s="295" t="n">
        <v>95126</v>
      </c>
      <c r="B1138" s="295" t="s">
        <v>8083</v>
      </c>
      <c r="C1138" s="296" t="s">
        <v>8084</v>
      </c>
      <c r="D1138" s="295" t="s">
        <v>289</v>
      </c>
      <c r="E1138" s="297" t="n">
        <v>184.57</v>
      </c>
    </row>
    <row r="1139" customFormat="false" ht="27" hidden="false" customHeight="false" outlineLevel="0" collapsed="false">
      <c r="A1139" s="295" t="n">
        <v>95129</v>
      </c>
      <c r="B1139" s="295" t="s">
        <v>8085</v>
      </c>
      <c r="C1139" s="296" t="s">
        <v>8086</v>
      </c>
      <c r="D1139" s="295" t="s">
        <v>289</v>
      </c>
      <c r="E1139" s="297" t="n">
        <v>50.79</v>
      </c>
    </row>
    <row r="1140" customFormat="false" ht="27" hidden="false" customHeight="false" outlineLevel="0" collapsed="false">
      <c r="A1140" s="295" t="n">
        <v>95130</v>
      </c>
      <c r="B1140" s="295" t="s">
        <v>8087</v>
      </c>
      <c r="C1140" s="296" t="s">
        <v>8088</v>
      </c>
      <c r="D1140" s="295" t="s">
        <v>289</v>
      </c>
      <c r="E1140" s="297" t="n">
        <v>9.41</v>
      </c>
    </row>
    <row r="1141" customFormat="false" ht="27" hidden="false" customHeight="false" outlineLevel="0" collapsed="false">
      <c r="A1141" s="295" t="n">
        <v>95131</v>
      </c>
      <c r="B1141" s="295" t="s">
        <v>8089</v>
      </c>
      <c r="C1141" s="296" t="s">
        <v>8090</v>
      </c>
      <c r="D1141" s="295" t="s">
        <v>289</v>
      </c>
      <c r="E1141" s="297" t="n">
        <v>59.79</v>
      </c>
    </row>
    <row r="1142" customFormat="false" ht="27" hidden="false" customHeight="false" outlineLevel="0" collapsed="false">
      <c r="A1142" s="295" t="n">
        <v>95132</v>
      </c>
      <c r="B1142" s="295" t="s">
        <v>8091</v>
      </c>
      <c r="C1142" s="296" t="s">
        <v>8092</v>
      </c>
      <c r="D1142" s="295" t="s">
        <v>289</v>
      </c>
      <c r="E1142" s="297" t="n">
        <v>40.42</v>
      </c>
    </row>
    <row r="1143" customFormat="false" ht="27" hidden="false" customHeight="false" outlineLevel="0" collapsed="false">
      <c r="A1143" s="295" t="n">
        <v>95136</v>
      </c>
      <c r="B1143" s="295" t="s">
        <v>8093</v>
      </c>
      <c r="C1143" s="296" t="s">
        <v>8094</v>
      </c>
      <c r="D1143" s="295" t="s">
        <v>289</v>
      </c>
      <c r="E1143" s="297" t="n">
        <v>0.03</v>
      </c>
    </row>
    <row r="1144" customFormat="false" ht="27" hidden="false" customHeight="false" outlineLevel="0" collapsed="false">
      <c r="A1144" s="295" t="n">
        <v>95137</v>
      </c>
      <c r="B1144" s="295" t="s">
        <v>8095</v>
      </c>
      <c r="C1144" s="296" t="s">
        <v>8096</v>
      </c>
      <c r="D1144" s="295" t="s">
        <v>289</v>
      </c>
      <c r="E1144" s="297" t="n">
        <v>0</v>
      </c>
    </row>
    <row r="1145" customFormat="false" ht="27" hidden="false" customHeight="false" outlineLevel="0" collapsed="false">
      <c r="A1145" s="295" t="n">
        <v>95138</v>
      </c>
      <c r="B1145" s="295" t="s">
        <v>8097</v>
      </c>
      <c r="C1145" s="296" t="s">
        <v>8098</v>
      </c>
      <c r="D1145" s="295" t="s">
        <v>289</v>
      </c>
      <c r="E1145" s="297" t="n">
        <v>0.02</v>
      </c>
    </row>
    <row r="1146" customFormat="false" ht="27" hidden="false" customHeight="false" outlineLevel="0" collapsed="false">
      <c r="A1146" s="295" t="n">
        <v>95208</v>
      </c>
      <c r="B1146" s="295" t="s">
        <v>8099</v>
      </c>
      <c r="C1146" s="296" t="s">
        <v>8100</v>
      </c>
      <c r="D1146" s="295" t="s">
        <v>289</v>
      </c>
      <c r="E1146" s="297" t="n">
        <v>51.07</v>
      </c>
    </row>
    <row r="1147" customFormat="false" ht="27" hidden="false" customHeight="false" outlineLevel="0" collapsed="false">
      <c r="A1147" s="295" t="n">
        <v>95209</v>
      </c>
      <c r="B1147" s="295" t="s">
        <v>8101</v>
      </c>
      <c r="C1147" s="296" t="s">
        <v>8102</v>
      </c>
      <c r="D1147" s="295" t="s">
        <v>289</v>
      </c>
      <c r="E1147" s="297" t="n">
        <v>6.06</v>
      </c>
    </row>
    <row r="1148" customFormat="false" ht="27" hidden="false" customHeight="false" outlineLevel="0" collapsed="false">
      <c r="A1148" s="295" t="n">
        <v>95210</v>
      </c>
      <c r="B1148" s="295" t="s">
        <v>8103</v>
      </c>
      <c r="C1148" s="296" t="s">
        <v>8104</v>
      </c>
      <c r="D1148" s="295" t="s">
        <v>289</v>
      </c>
      <c r="E1148" s="297" t="n">
        <v>55.86</v>
      </c>
    </row>
    <row r="1149" customFormat="false" ht="27" hidden="false" customHeight="false" outlineLevel="0" collapsed="false">
      <c r="A1149" s="295" t="n">
        <v>95211</v>
      </c>
      <c r="B1149" s="295" t="s">
        <v>8105</v>
      </c>
      <c r="C1149" s="296" t="s">
        <v>8106</v>
      </c>
      <c r="D1149" s="295" t="s">
        <v>289</v>
      </c>
      <c r="E1149" s="297" t="n">
        <v>8.69</v>
      </c>
    </row>
    <row r="1150" customFormat="false" ht="27" hidden="false" customHeight="false" outlineLevel="0" collapsed="false">
      <c r="A1150" s="295" t="n">
        <v>95217</v>
      </c>
      <c r="B1150" s="295" t="s">
        <v>8107</v>
      </c>
      <c r="C1150" s="296" t="s">
        <v>8108</v>
      </c>
      <c r="D1150" s="295" t="s">
        <v>289</v>
      </c>
      <c r="E1150" s="297" t="n">
        <v>0.58</v>
      </c>
    </row>
    <row r="1151" customFormat="false" ht="15" hidden="false" customHeight="false" outlineLevel="0" collapsed="false">
      <c r="A1151" s="295" t="n">
        <v>95255</v>
      </c>
      <c r="B1151" s="295" t="s">
        <v>8109</v>
      </c>
      <c r="C1151" s="296" t="s">
        <v>8110</v>
      </c>
      <c r="D1151" s="295" t="s">
        <v>289</v>
      </c>
      <c r="E1151" s="297" t="n">
        <v>1.07</v>
      </c>
    </row>
    <row r="1152" customFormat="false" ht="15" hidden="false" customHeight="false" outlineLevel="0" collapsed="false">
      <c r="A1152" s="295" t="n">
        <v>95256</v>
      </c>
      <c r="B1152" s="295" t="s">
        <v>8111</v>
      </c>
      <c r="C1152" s="296" t="s">
        <v>8112</v>
      </c>
      <c r="D1152" s="295" t="s">
        <v>289</v>
      </c>
      <c r="E1152" s="297" t="n">
        <v>0.12</v>
      </c>
    </row>
    <row r="1153" customFormat="false" ht="15" hidden="false" customHeight="false" outlineLevel="0" collapsed="false">
      <c r="A1153" s="295" t="n">
        <v>95257</v>
      </c>
      <c r="B1153" s="295" t="s">
        <v>8113</v>
      </c>
      <c r="C1153" s="296" t="s">
        <v>8114</v>
      </c>
      <c r="D1153" s="295" t="s">
        <v>289</v>
      </c>
      <c r="E1153" s="297" t="n">
        <v>1.34</v>
      </c>
    </row>
    <row r="1154" customFormat="false" ht="27" hidden="false" customHeight="false" outlineLevel="0" collapsed="false">
      <c r="A1154" s="295" t="n">
        <v>95260</v>
      </c>
      <c r="B1154" s="295" t="s">
        <v>8115</v>
      </c>
      <c r="C1154" s="296" t="s">
        <v>8116</v>
      </c>
      <c r="D1154" s="295" t="s">
        <v>289</v>
      </c>
      <c r="E1154" s="297" t="n">
        <v>0.61</v>
      </c>
    </row>
    <row r="1155" customFormat="false" ht="27" hidden="false" customHeight="false" outlineLevel="0" collapsed="false">
      <c r="A1155" s="295" t="n">
        <v>95261</v>
      </c>
      <c r="B1155" s="295" t="s">
        <v>8117</v>
      </c>
      <c r="C1155" s="296" t="s">
        <v>8118</v>
      </c>
      <c r="D1155" s="295" t="s">
        <v>289</v>
      </c>
      <c r="E1155" s="297" t="n">
        <v>0.12</v>
      </c>
    </row>
    <row r="1156" customFormat="false" ht="27" hidden="false" customHeight="false" outlineLevel="0" collapsed="false">
      <c r="A1156" s="295" t="n">
        <v>95262</v>
      </c>
      <c r="B1156" s="295" t="s">
        <v>8119</v>
      </c>
      <c r="C1156" s="296" t="s">
        <v>8120</v>
      </c>
      <c r="D1156" s="295" t="s">
        <v>289</v>
      </c>
      <c r="E1156" s="297" t="n">
        <v>1.12</v>
      </c>
    </row>
    <row r="1157" customFormat="false" ht="27" hidden="false" customHeight="false" outlineLevel="0" collapsed="false">
      <c r="A1157" s="295" t="n">
        <v>95263</v>
      </c>
      <c r="B1157" s="295" t="s">
        <v>8121</v>
      </c>
      <c r="C1157" s="296" t="s">
        <v>8122</v>
      </c>
      <c r="D1157" s="295" t="s">
        <v>289</v>
      </c>
      <c r="E1157" s="297" t="n">
        <v>4.51</v>
      </c>
    </row>
    <row r="1158" customFormat="false" ht="27" hidden="false" customHeight="false" outlineLevel="0" collapsed="false">
      <c r="A1158" s="295" t="n">
        <v>95266</v>
      </c>
      <c r="B1158" s="295" t="s">
        <v>8123</v>
      </c>
      <c r="C1158" s="296" t="s">
        <v>8124</v>
      </c>
      <c r="D1158" s="295" t="s">
        <v>289</v>
      </c>
      <c r="E1158" s="297" t="n">
        <v>0.46</v>
      </c>
    </row>
    <row r="1159" customFormat="false" ht="27" hidden="false" customHeight="false" outlineLevel="0" collapsed="false">
      <c r="A1159" s="295" t="n">
        <v>95267</v>
      </c>
      <c r="B1159" s="295" t="s">
        <v>8125</v>
      </c>
      <c r="C1159" s="296" t="s">
        <v>8126</v>
      </c>
      <c r="D1159" s="295" t="s">
        <v>289</v>
      </c>
      <c r="E1159" s="297" t="n">
        <v>0.04</v>
      </c>
    </row>
    <row r="1160" customFormat="false" ht="27" hidden="false" customHeight="false" outlineLevel="0" collapsed="false">
      <c r="A1160" s="295" t="n">
        <v>95268</v>
      </c>
      <c r="B1160" s="295" t="s">
        <v>8127</v>
      </c>
      <c r="C1160" s="296" t="s">
        <v>8128</v>
      </c>
      <c r="D1160" s="295" t="s">
        <v>289</v>
      </c>
      <c r="E1160" s="297" t="n">
        <v>0.45</v>
      </c>
    </row>
    <row r="1161" customFormat="false" ht="27" hidden="false" customHeight="false" outlineLevel="0" collapsed="false">
      <c r="A1161" s="295" t="n">
        <v>95269</v>
      </c>
      <c r="B1161" s="295" t="s">
        <v>8129</v>
      </c>
      <c r="C1161" s="296" t="s">
        <v>8130</v>
      </c>
      <c r="D1161" s="295" t="s">
        <v>289</v>
      </c>
      <c r="E1161" s="297" t="n">
        <v>8.33</v>
      </c>
    </row>
    <row r="1162" customFormat="false" ht="27" hidden="false" customHeight="false" outlineLevel="0" collapsed="false">
      <c r="A1162" s="295" t="n">
        <v>95272</v>
      </c>
      <c r="B1162" s="295" t="s">
        <v>8131</v>
      </c>
      <c r="C1162" s="296" t="s">
        <v>8132</v>
      </c>
      <c r="D1162" s="295" t="s">
        <v>289</v>
      </c>
      <c r="E1162" s="297" t="n">
        <v>0.45</v>
      </c>
    </row>
    <row r="1163" customFormat="false" ht="27" hidden="false" customHeight="false" outlineLevel="0" collapsed="false">
      <c r="A1163" s="295" t="n">
        <v>95273</v>
      </c>
      <c r="B1163" s="295" t="s">
        <v>8133</v>
      </c>
      <c r="C1163" s="296" t="s">
        <v>8134</v>
      </c>
      <c r="D1163" s="295" t="s">
        <v>289</v>
      </c>
      <c r="E1163" s="297" t="n">
        <v>0.05</v>
      </c>
    </row>
    <row r="1164" customFormat="false" ht="27" hidden="false" customHeight="false" outlineLevel="0" collapsed="false">
      <c r="A1164" s="295" t="n">
        <v>95274</v>
      </c>
      <c r="B1164" s="295" t="s">
        <v>8135</v>
      </c>
      <c r="C1164" s="296" t="s">
        <v>8136</v>
      </c>
      <c r="D1164" s="295" t="s">
        <v>289</v>
      </c>
      <c r="E1164" s="297" t="n">
        <v>0.35</v>
      </c>
    </row>
    <row r="1165" customFormat="false" ht="27" hidden="false" customHeight="false" outlineLevel="0" collapsed="false">
      <c r="A1165" s="295" t="n">
        <v>95275</v>
      </c>
      <c r="B1165" s="295" t="s">
        <v>8137</v>
      </c>
      <c r="C1165" s="296" t="s">
        <v>8138</v>
      </c>
      <c r="D1165" s="295" t="s">
        <v>289</v>
      </c>
      <c r="E1165" s="297" t="n">
        <v>2.36</v>
      </c>
    </row>
    <row r="1166" customFormat="false" ht="27" hidden="false" customHeight="false" outlineLevel="0" collapsed="false">
      <c r="A1166" s="295" t="n">
        <v>95278</v>
      </c>
      <c r="B1166" s="295" t="s">
        <v>8139</v>
      </c>
      <c r="C1166" s="296" t="s">
        <v>8140</v>
      </c>
      <c r="D1166" s="295" t="s">
        <v>289</v>
      </c>
      <c r="E1166" s="297" t="n">
        <v>0.55</v>
      </c>
    </row>
    <row r="1167" customFormat="false" ht="27" hidden="false" customHeight="false" outlineLevel="0" collapsed="false">
      <c r="A1167" s="295" t="n">
        <v>95279</v>
      </c>
      <c r="B1167" s="295" t="s">
        <v>8141</v>
      </c>
      <c r="C1167" s="296" t="s">
        <v>8142</v>
      </c>
      <c r="D1167" s="295" t="s">
        <v>289</v>
      </c>
      <c r="E1167" s="297" t="n">
        <v>0.05</v>
      </c>
    </row>
    <row r="1168" customFormat="false" ht="27" hidden="false" customHeight="false" outlineLevel="0" collapsed="false">
      <c r="A1168" s="295" t="n">
        <v>95280</v>
      </c>
      <c r="B1168" s="295" t="s">
        <v>8143</v>
      </c>
      <c r="C1168" s="296" t="s">
        <v>8144</v>
      </c>
      <c r="D1168" s="295" t="s">
        <v>289</v>
      </c>
      <c r="E1168" s="297" t="n">
        <v>0.54</v>
      </c>
    </row>
    <row r="1169" customFormat="false" ht="27" hidden="false" customHeight="false" outlineLevel="0" collapsed="false">
      <c r="A1169" s="295" t="n">
        <v>95281</v>
      </c>
      <c r="B1169" s="295" t="s">
        <v>8145</v>
      </c>
      <c r="C1169" s="296" t="s">
        <v>8146</v>
      </c>
      <c r="D1169" s="295" t="s">
        <v>289</v>
      </c>
      <c r="E1169" s="297" t="n">
        <v>8.33</v>
      </c>
    </row>
    <row r="1170" customFormat="false" ht="27" hidden="false" customHeight="false" outlineLevel="0" collapsed="false">
      <c r="A1170" s="295" t="n">
        <v>95617</v>
      </c>
      <c r="B1170" s="295" t="s">
        <v>8147</v>
      </c>
      <c r="C1170" s="296" t="s">
        <v>8148</v>
      </c>
      <c r="D1170" s="295" t="s">
        <v>289</v>
      </c>
      <c r="E1170" s="297" t="n">
        <v>0.88</v>
      </c>
    </row>
    <row r="1171" customFormat="false" ht="27" hidden="false" customHeight="false" outlineLevel="0" collapsed="false">
      <c r="A1171" s="295" t="n">
        <v>95618</v>
      </c>
      <c r="B1171" s="295" t="s">
        <v>8149</v>
      </c>
      <c r="C1171" s="296" t="s">
        <v>8150</v>
      </c>
      <c r="D1171" s="295" t="s">
        <v>289</v>
      </c>
      <c r="E1171" s="297" t="n">
        <v>0.1</v>
      </c>
    </row>
    <row r="1172" customFormat="false" ht="27" hidden="false" customHeight="false" outlineLevel="0" collapsed="false">
      <c r="A1172" s="295" t="n">
        <v>95619</v>
      </c>
      <c r="B1172" s="295" t="s">
        <v>8151</v>
      </c>
      <c r="C1172" s="296" t="s">
        <v>8152</v>
      </c>
      <c r="D1172" s="295" t="s">
        <v>289</v>
      </c>
      <c r="E1172" s="297" t="n">
        <v>1.1</v>
      </c>
    </row>
    <row r="1173" customFormat="false" ht="27" hidden="false" customHeight="false" outlineLevel="0" collapsed="false">
      <c r="A1173" s="295" t="n">
        <v>95627</v>
      </c>
      <c r="B1173" s="295" t="s">
        <v>8153</v>
      </c>
      <c r="C1173" s="296" t="s">
        <v>8154</v>
      </c>
      <c r="D1173" s="295" t="s">
        <v>289</v>
      </c>
      <c r="E1173" s="297" t="n">
        <v>44.69</v>
      </c>
    </row>
    <row r="1174" customFormat="false" ht="27" hidden="false" customHeight="false" outlineLevel="0" collapsed="false">
      <c r="A1174" s="295" t="n">
        <v>95628</v>
      </c>
      <c r="B1174" s="295" t="s">
        <v>8155</v>
      </c>
      <c r="C1174" s="296" t="s">
        <v>8156</v>
      </c>
      <c r="D1174" s="295" t="s">
        <v>289</v>
      </c>
      <c r="E1174" s="297" t="n">
        <v>6.2</v>
      </c>
    </row>
    <row r="1175" customFormat="false" ht="27" hidden="false" customHeight="false" outlineLevel="0" collapsed="false">
      <c r="A1175" s="295" t="n">
        <v>95629</v>
      </c>
      <c r="B1175" s="295" t="s">
        <v>8157</v>
      </c>
      <c r="C1175" s="296" t="s">
        <v>8158</v>
      </c>
      <c r="D1175" s="295" t="s">
        <v>289</v>
      </c>
      <c r="E1175" s="297" t="n">
        <v>55.93</v>
      </c>
    </row>
    <row r="1176" customFormat="false" ht="27" hidden="false" customHeight="false" outlineLevel="0" collapsed="false">
      <c r="A1176" s="295" t="n">
        <v>95630</v>
      </c>
      <c r="B1176" s="295" t="s">
        <v>8159</v>
      </c>
      <c r="C1176" s="296" t="s">
        <v>8160</v>
      </c>
      <c r="D1176" s="295" t="s">
        <v>289</v>
      </c>
      <c r="E1176" s="297" t="n">
        <v>111.9</v>
      </c>
    </row>
    <row r="1177" customFormat="false" ht="27" hidden="false" customHeight="false" outlineLevel="0" collapsed="false">
      <c r="A1177" s="295" t="n">
        <v>95698</v>
      </c>
      <c r="B1177" s="295" t="s">
        <v>8161</v>
      </c>
      <c r="C1177" s="296" t="s">
        <v>8162</v>
      </c>
      <c r="D1177" s="295" t="s">
        <v>289</v>
      </c>
      <c r="E1177" s="297" t="n">
        <v>3.57</v>
      </c>
    </row>
    <row r="1178" customFormat="false" ht="27" hidden="false" customHeight="false" outlineLevel="0" collapsed="false">
      <c r="A1178" s="295" t="n">
        <v>95699</v>
      </c>
      <c r="B1178" s="295" t="s">
        <v>8163</v>
      </c>
      <c r="C1178" s="296" t="s">
        <v>8164</v>
      </c>
      <c r="D1178" s="295" t="s">
        <v>289</v>
      </c>
      <c r="E1178" s="297" t="n">
        <v>0.42</v>
      </c>
    </row>
    <row r="1179" customFormat="false" ht="27" hidden="false" customHeight="false" outlineLevel="0" collapsed="false">
      <c r="A1179" s="295" t="n">
        <v>95700</v>
      </c>
      <c r="B1179" s="295" t="s">
        <v>8165</v>
      </c>
      <c r="C1179" s="296" t="s">
        <v>8166</v>
      </c>
      <c r="D1179" s="295" t="s">
        <v>289</v>
      </c>
      <c r="E1179" s="297" t="n">
        <v>4.47</v>
      </c>
    </row>
    <row r="1180" customFormat="false" ht="27" hidden="false" customHeight="false" outlineLevel="0" collapsed="false">
      <c r="A1180" s="295" t="n">
        <v>95701</v>
      </c>
      <c r="B1180" s="295" t="s">
        <v>8167</v>
      </c>
      <c r="C1180" s="296" t="s">
        <v>8168</v>
      </c>
      <c r="D1180" s="295" t="s">
        <v>289</v>
      </c>
      <c r="E1180" s="297" t="n">
        <v>2.91</v>
      </c>
    </row>
    <row r="1181" customFormat="false" ht="27" hidden="false" customHeight="false" outlineLevel="0" collapsed="false">
      <c r="A1181" s="295" t="n">
        <v>95704</v>
      </c>
      <c r="B1181" s="295" t="s">
        <v>8169</v>
      </c>
      <c r="C1181" s="296" t="s">
        <v>8170</v>
      </c>
      <c r="D1181" s="295" t="s">
        <v>289</v>
      </c>
      <c r="E1181" s="297" t="n">
        <v>46.43</v>
      </c>
    </row>
    <row r="1182" customFormat="false" ht="27" hidden="false" customHeight="false" outlineLevel="0" collapsed="false">
      <c r="A1182" s="295" t="n">
        <v>95705</v>
      </c>
      <c r="B1182" s="295" t="s">
        <v>8171</v>
      </c>
      <c r="C1182" s="296" t="s">
        <v>8172</v>
      </c>
      <c r="D1182" s="295" t="s">
        <v>289</v>
      </c>
      <c r="E1182" s="297" t="n">
        <v>6.36</v>
      </c>
    </row>
    <row r="1183" customFormat="false" ht="27" hidden="false" customHeight="false" outlineLevel="0" collapsed="false">
      <c r="A1183" s="295" t="n">
        <v>95706</v>
      </c>
      <c r="B1183" s="295" t="s">
        <v>8173</v>
      </c>
      <c r="C1183" s="296" t="s">
        <v>8174</v>
      </c>
      <c r="D1183" s="295" t="s">
        <v>289</v>
      </c>
      <c r="E1183" s="297" t="n">
        <v>58.11</v>
      </c>
    </row>
    <row r="1184" customFormat="false" ht="27" hidden="false" customHeight="false" outlineLevel="0" collapsed="false">
      <c r="A1184" s="295" t="n">
        <v>95707</v>
      </c>
      <c r="B1184" s="295" t="s">
        <v>8175</v>
      </c>
      <c r="C1184" s="296" t="s">
        <v>8176</v>
      </c>
      <c r="D1184" s="295" t="s">
        <v>289</v>
      </c>
      <c r="E1184" s="297" t="n">
        <v>3.81</v>
      </c>
    </row>
    <row r="1185" customFormat="false" ht="40.5" hidden="false" customHeight="false" outlineLevel="0" collapsed="false">
      <c r="A1185" s="295" t="n">
        <v>95710</v>
      </c>
      <c r="B1185" s="295" t="s">
        <v>8177</v>
      </c>
      <c r="C1185" s="296" t="s">
        <v>8178</v>
      </c>
      <c r="D1185" s="295" t="s">
        <v>289</v>
      </c>
      <c r="E1185" s="297" t="n">
        <v>55.81</v>
      </c>
    </row>
    <row r="1186" customFormat="false" ht="40.5" hidden="false" customHeight="false" outlineLevel="0" collapsed="false">
      <c r="A1186" s="295" t="n">
        <v>95711</v>
      </c>
      <c r="B1186" s="295" t="s">
        <v>8179</v>
      </c>
      <c r="C1186" s="296" t="s">
        <v>8180</v>
      </c>
      <c r="D1186" s="295" t="s">
        <v>289</v>
      </c>
      <c r="E1186" s="297" t="n">
        <v>7.57</v>
      </c>
    </row>
    <row r="1187" customFormat="false" ht="40.5" hidden="false" customHeight="false" outlineLevel="0" collapsed="false">
      <c r="A1187" s="295" t="n">
        <v>95712</v>
      </c>
      <c r="B1187" s="295" t="s">
        <v>8181</v>
      </c>
      <c r="C1187" s="296" t="s">
        <v>8182</v>
      </c>
      <c r="D1187" s="295" t="s">
        <v>289</v>
      </c>
      <c r="E1187" s="297" t="n">
        <v>69.76</v>
      </c>
    </row>
    <row r="1188" customFormat="false" ht="40.5" hidden="false" customHeight="false" outlineLevel="0" collapsed="false">
      <c r="A1188" s="295" t="n">
        <v>95713</v>
      </c>
      <c r="B1188" s="295" t="s">
        <v>8183</v>
      </c>
      <c r="C1188" s="296" t="s">
        <v>8184</v>
      </c>
      <c r="D1188" s="295" t="s">
        <v>289</v>
      </c>
      <c r="E1188" s="297" t="n">
        <v>112.72</v>
      </c>
    </row>
    <row r="1189" customFormat="false" ht="40.5" hidden="false" customHeight="false" outlineLevel="0" collapsed="false">
      <c r="A1189" s="295" t="n">
        <v>95716</v>
      </c>
      <c r="B1189" s="295" t="s">
        <v>8185</v>
      </c>
      <c r="C1189" s="296" t="s">
        <v>8186</v>
      </c>
      <c r="D1189" s="295" t="s">
        <v>289</v>
      </c>
      <c r="E1189" s="297" t="n">
        <v>53.72</v>
      </c>
    </row>
    <row r="1190" customFormat="false" ht="40.5" hidden="false" customHeight="false" outlineLevel="0" collapsed="false">
      <c r="A1190" s="295" t="n">
        <v>95717</v>
      </c>
      <c r="B1190" s="295" t="s">
        <v>8187</v>
      </c>
      <c r="C1190" s="296" t="s">
        <v>8188</v>
      </c>
      <c r="D1190" s="295" t="s">
        <v>289</v>
      </c>
      <c r="E1190" s="297" t="n">
        <v>7.29</v>
      </c>
    </row>
    <row r="1191" customFormat="false" ht="40.5" hidden="false" customHeight="false" outlineLevel="0" collapsed="false">
      <c r="A1191" s="295" t="n">
        <v>95718</v>
      </c>
      <c r="B1191" s="295" t="s">
        <v>8189</v>
      </c>
      <c r="C1191" s="296" t="s">
        <v>8190</v>
      </c>
      <c r="D1191" s="295" t="s">
        <v>289</v>
      </c>
      <c r="E1191" s="297" t="n">
        <v>67.16</v>
      </c>
    </row>
    <row r="1192" customFormat="false" ht="40.5" hidden="false" customHeight="false" outlineLevel="0" collapsed="false">
      <c r="A1192" s="295" t="n">
        <v>95719</v>
      </c>
      <c r="B1192" s="295" t="s">
        <v>8191</v>
      </c>
      <c r="C1192" s="296" t="s">
        <v>8192</v>
      </c>
      <c r="D1192" s="295" t="s">
        <v>289</v>
      </c>
      <c r="E1192" s="297" t="n">
        <v>112.72</v>
      </c>
    </row>
    <row r="1193" customFormat="false" ht="27" hidden="false" customHeight="false" outlineLevel="0" collapsed="false">
      <c r="A1193" s="295" t="n">
        <v>95869</v>
      </c>
      <c r="B1193" s="295" t="s">
        <v>8193</v>
      </c>
      <c r="C1193" s="296" t="s">
        <v>8194</v>
      </c>
      <c r="D1193" s="295" t="s">
        <v>289</v>
      </c>
      <c r="E1193" s="297" t="n">
        <v>1.53</v>
      </c>
    </row>
    <row r="1194" customFormat="false" ht="27" hidden="false" customHeight="false" outlineLevel="0" collapsed="false">
      <c r="A1194" s="295" t="n">
        <v>95870</v>
      </c>
      <c r="B1194" s="295" t="s">
        <v>8195</v>
      </c>
      <c r="C1194" s="296" t="s">
        <v>8196</v>
      </c>
      <c r="D1194" s="295" t="s">
        <v>289</v>
      </c>
      <c r="E1194" s="297" t="n">
        <v>7.62</v>
      </c>
    </row>
    <row r="1195" customFormat="false" ht="27" hidden="false" customHeight="false" outlineLevel="0" collapsed="false">
      <c r="A1195" s="295" t="n">
        <v>95871</v>
      </c>
      <c r="B1195" s="295" t="s">
        <v>8197</v>
      </c>
      <c r="C1195" s="296" t="s">
        <v>8198</v>
      </c>
      <c r="D1195" s="295" t="s">
        <v>289</v>
      </c>
      <c r="E1195" s="297" t="n">
        <v>342.3</v>
      </c>
    </row>
    <row r="1196" customFormat="false" ht="27" hidden="false" customHeight="false" outlineLevel="0" collapsed="false">
      <c r="A1196" s="295" t="n">
        <v>95874</v>
      </c>
      <c r="B1196" s="295" t="s">
        <v>8199</v>
      </c>
      <c r="C1196" s="296" t="s">
        <v>8200</v>
      </c>
      <c r="D1196" s="295" t="s">
        <v>289</v>
      </c>
      <c r="E1196" s="297" t="n">
        <v>8.54</v>
      </c>
    </row>
    <row r="1197" customFormat="false" ht="27" hidden="false" customHeight="false" outlineLevel="0" collapsed="false">
      <c r="A1197" s="295" t="n">
        <v>96008</v>
      </c>
      <c r="B1197" s="295" t="s">
        <v>8201</v>
      </c>
      <c r="C1197" s="296" t="s">
        <v>8202</v>
      </c>
      <c r="D1197" s="295" t="s">
        <v>289</v>
      </c>
      <c r="E1197" s="297" t="n">
        <v>23.63</v>
      </c>
    </row>
    <row r="1198" customFormat="false" ht="27" hidden="false" customHeight="false" outlineLevel="0" collapsed="false">
      <c r="A1198" s="295" t="n">
        <v>96009</v>
      </c>
      <c r="B1198" s="295" t="s">
        <v>8203</v>
      </c>
      <c r="C1198" s="296" t="s">
        <v>8204</v>
      </c>
      <c r="D1198" s="295" t="s">
        <v>289</v>
      </c>
      <c r="E1198" s="297" t="n">
        <v>3.28</v>
      </c>
    </row>
    <row r="1199" customFormat="false" ht="27" hidden="false" customHeight="false" outlineLevel="0" collapsed="false">
      <c r="A1199" s="295" t="n">
        <v>96011</v>
      </c>
      <c r="B1199" s="295" t="s">
        <v>8205</v>
      </c>
      <c r="C1199" s="296" t="s">
        <v>8206</v>
      </c>
      <c r="D1199" s="295" t="s">
        <v>289</v>
      </c>
      <c r="E1199" s="297" t="n">
        <v>25.84</v>
      </c>
    </row>
    <row r="1200" customFormat="false" ht="27" hidden="false" customHeight="false" outlineLevel="0" collapsed="false">
      <c r="A1200" s="295" t="n">
        <v>96012</v>
      </c>
      <c r="B1200" s="295" t="s">
        <v>8207</v>
      </c>
      <c r="C1200" s="296" t="s">
        <v>8208</v>
      </c>
      <c r="D1200" s="295" t="s">
        <v>289</v>
      </c>
      <c r="E1200" s="297" t="n">
        <v>121.2</v>
      </c>
    </row>
    <row r="1201" customFormat="false" ht="27" hidden="false" customHeight="false" outlineLevel="0" collapsed="false">
      <c r="A1201" s="295" t="n">
        <v>96015</v>
      </c>
      <c r="B1201" s="295" t="s">
        <v>8209</v>
      </c>
      <c r="C1201" s="296" t="s">
        <v>8210</v>
      </c>
      <c r="D1201" s="295" t="s">
        <v>289</v>
      </c>
      <c r="E1201" s="297" t="n">
        <v>23.37</v>
      </c>
    </row>
    <row r="1202" customFormat="false" ht="27" hidden="false" customHeight="false" outlineLevel="0" collapsed="false">
      <c r="A1202" s="295" t="n">
        <v>96016</v>
      </c>
      <c r="B1202" s="295" t="s">
        <v>8211</v>
      </c>
      <c r="C1202" s="296" t="s">
        <v>8212</v>
      </c>
      <c r="D1202" s="295" t="s">
        <v>289</v>
      </c>
      <c r="E1202" s="297" t="n">
        <v>3.24</v>
      </c>
    </row>
    <row r="1203" customFormat="false" ht="27" hidden="false" customHeight="false" outlineLevel="0" collapsed="false">
      <c r="A1203" s="295" t="n">
        <v>96018</v>
      </c>
      <c r="B1203" s="295" t="s">
        <v>8213</v>
      </c>
      <c r="C1203" s="296" t="s">
        <v>8214</v>
      </c>
      <c r="D1203" s="295" t="s">
        <v>289</v>
      </c>
      <c r="E1203" s="297" t="n">
        <v>25.56</v>
      </c>
    </row>
    <row r="1204" customFormat="false" ht="27" hidden="false" customHeight="false" outlineLevel="0" collapsed="false">
      <c r="A1204" s="295" t="n">
        <v>96019</v>
      </c>
      <c r="B1204" s="295" t="s">
        <v>8215</v>
      </c>
      <c r="C1204" s="296" t="s">
        <v>8216</v>
      </c>
      <c r="D1204" s="295" t="s">
        <v>289</v>
      </c>
      <c r="E1204" s="297" t="n">
        <v>121.2</v>
      </c>
    </row>
    <row r="1205" customFormat="false" ht="27" hidden="false" customHeight="false" outlineLevel="0" collapsed="false">
      <c r="A1205" s="295" t="n">
        <v>96023</v>
      </c>
      <c r="B1205" s="295" t="s">
        <v>8217</v>
      </c>
      <c r="C1205" s="296" t="s">
        <v>8218</v>
      </c>
      <c r="D1205" s="295" t="s">
        <v>289</v>
      </c>
      <c r="E1205" s="297" t="n">
        <v>18.27</v>
      </c>
    </row>
    <row r="1206" customFormat="false" ht="27" hidden="false" customHeight="false" outlineLevel="0" collapsed="false">
      <c r="A1206" s="295" t="n">
        <v>96024</v>
      </c>
      <c r="B1206" s="295" t="s">
        <v>8219</v>
      </c>
      <c r="C1206" s="296" t="s">
        <v>8220</v>
      </c>
      <c r="D1206" s="295" t="s">
        <v>289</v>
      </c>
      <c r="E1206" s="297" t="n">
        <v>2.53</v>
      </c>
    </row>
    <row r="1207" customFormat="false" ht="27" hidden="false" customHeight="false" outlineLevel="0" collapsed="false">
      <c r="A1207" s="295" t="n">
        <v>96026</v>
      </c>
      <c r="B1207" s="295" t="s">
        <v>8221</v>
      </c>
      <c r="C1207" s="296" t="s">
        <v>8222</v>
      </c>
      <c r="D1207" s="295" t="s">
        <v>289</v>
      </c>
      <c r="E1207" s="297" t="n">
        <v>19.98</v>
      </c>
    </row>
    <row r="1208" customFormat="false" ht="27" hidden="false" customHeight="false" outlineLevel="0" collapsed="false">
      <c r="A1208" s="295" t="n">
        <v>96027</v>
      </c>
      <c r="B1208" s="295" t="s">
        <v>8223</v>
      </c>
      <c r="C1208" s="296" t="s">
        <v>8224</v>
      </c>
      <c r="D1208" s="295" t="s">
        <v>289</v>
      </c>
      <c r="E1208" s="297" t="n">
        <v>84.45</v>
      </c>
    </row>
    <row r="1209" customFormat="false" ht="27" hidden="false" customHeight="false" outlineLevel="0" collapsed="false">
      <c r="A1209" s="295" t="n">
        <v>96030</v>
      </c>
      <c r="B1209" s="295" t="s">
        <v>8225</v>
      </c>
      <c r="C1209" s="296" t="s">
        <v>8226</v>
      </c>
      <c r="D1209" s="295" t="s">
        <v>289</v>
      </c>
      <c r="E1209" s="297" t="n">
        <v>29.09</v>
      </c>
    </row>
    <row r="1210" customFormat="false" ht="27" hidden="false" customHeight="false" outlineLevel="0" collapsed="false">
      <c r="A1210" s="295" t="n">
        <v>96031</v>
      </c>
      <c r="B1210" s="295" t="s">
        <v>8227</v>
      </c>
      <c r="C1210" s="296" t="s">
        <v>8228</v>
      </c>
      <c r="D1210" s="295" t="s">
        <v>289</v>
      </c>
      <c r="E1210" s="297" t="n">
        <v>5.5</v>
      </c>
    </row>
    <row r="1211" customFormat="false" ht="27" hidden="false" customHeight="false" outlineLevel="0" collapsed="false">
      <c r="A1211" s="295" t="n">
        <v>96032</v>
      </c>
      <c r="B1211" s="295" t="s">
        <v>8229</v>
      </c>
      <c r="C1211" s="296" t="s">
        <v>8230</v>
      </c>
      <c r="D1211" s="295" t="s">
        <v>289</v>
      </c>
      <c r="E1211" s="297" t="n">
        <v>4.36</v>
      </c>
    </row>
    <row r="1212" customFormat="false" ht="27" hidden="false" customHeight="false" outlineLevel="0" collapsed="false">
      <c r="A1212" s="295" t="n">
        <v>96033</v>
      </c>
      <c r="B1212" s="295" t="s">
        <v>8231</v>
      </c>
      <c r="C1212" s="296" t="s">
        <v>8232</v>
      </c>
      <c r="D1212" s="295" t="s">
        <v>289</v>
      </c>
      <c r="E1212" s="297" t="n">
        <v>49.16</v>
      </c>
    </row>
    <row r="1213" customFormat="false" ht="27" hidden="false" customHeight="false" outlineLevel="0" collapsed="false">
      <c r="A1213" s="295" t="n">
        <v>96034</v>
      </c>
      <c r="B1213" s="295" t="s">
        <v>8233</v>
      </c>
      <c r="C1213" s="296" t="s">
        <v>8234</v>
      </c>
      <c r="D1213" s="295" t="s">
        <v>289</v>
      </c>
      <c r="E1213" s="297" t="n">
        <v>177.75</v>
      </c>
    </row>
    <row r="1214" customFormat="false" ht="27" hidden="false" customHeight="false" outlineLevel="0" collapsed="false">
      <c r="A1214" s="295" t="n">
        <v>96053</v>
      </c>
      <c r="B1214" s="295" t="s">
        <v>8235</v>
      </c>
      <c r="C1214" s="296" t="s">
        <v>8236</v>
      </c>
      <c r="D1214" s="295" t="s">
        <v>289</v>
      </c>
      <c r="E1214" s="297" t="n">
        <v>18.53</v>
      </c>
    </row>
    <row r="1215" customFormat="false" ht="27" hidden="false" customHeight="false" outlineLevel="0" collapsed="false">
      <c r="A1215" s="295" t="n">
        <v>96054</v>
      </c>
      <c r="B1215" s="295" t="s">
        <v>8237</v>
      </c>
      <c r="C1215" s="296" t="s">
        <v>8238</v>
      </c>
      <c r="D1215" s="295" t="s">
        <v>289</v>
      </c>
      <c r="E1215" s="297" t="n">
        <v>26.41</v>
      </c>
    </row>
    <row r="1216" customFormat="false" ht="27" hidden="false" customHeight="false" outlineLevel="0" collapsed="false">
      <c r="A1216" s="295" t="n">
        <v>96055</v>
      </c>
      <c r="B1216" s="295" t="s">
        <v>8239</v>
      </c>
      <c r="C1216" s="296" t="s">
        <v>8240</v>
      </c>
      <c r="D1216" s="295" t="s">
        <v>289</v>
      </c>
      <c r="E1216" s="297" t="n">
        <v>2.57</v>
      </c>
    </row>
    <row r="1217" customFormat="false" ht="27" hidden="false" customHeight="false" outlineLevel="0" collapsed="false">
      <c r="A1217" s="295" t="n">
        <v>96056</v>
      </c>
      <c r="B1217" s="295" t="s">
        <v>8241</v>
      </c>
      <c r="C1217" s="296" t="s">
        <v>8242</v>
      </c>
      <c r="D1217" s="295" t="s">
        <v>289</v>
      </c>
      <c r="E1217" s="297" t="n">
        <v>20.26</v>
      </c>
    </row>
    <row r="1218" customFormat="false" ht="27" hidden="false" customHeight="false" outlineLevel="0" collapsed="false">
      <c r="A1218" s="295" t="n">
        <v>96057</v>
      </c>
      <c r="B1218" s="295" t="s">
        <v>8243</v>
      </c>
      <c r="C1218" s="296" t="s">
        <v>8244</v>
      </c>
      <c r="D1218" s="295" t="s">
        <v>289</v>
      </c>
      <c r="E1218" s="297" t="n">
        <v>84.45</v>
      </c>
    </row>
    <row r="1219" customFormat="false" ht="27" hidden="false" customHeight="false" outlineLevel="0" collapsed="false">
      <c r="A1219" s="295" t="n">
        <v>96060</v>
      </c>
      <c r="B1219" s="295" t="s">
        <v>8245</v>
      </c>
      <c r="C1219" s="296" t="s">
        <v>8246</v>
      </c>
      <c r="D1219" s="295" t="s">
        <v>289</v>
      </c>
      <c r="E1219" s="297" t="n">
        <v>2.66</v>
      </c>
    </row>
    <row r="1220" customFormat="false" ht="27" hidden="false" customHeight="false" outlineLevel="0" collapsed="false">
      <c r="A1220" s="295" t="n">
        <v>96061</v>
      </c>
      <c r="B1220" s="295" t="s">
        <v>8247</v>
      </c>
      <c r="C1220" s="296" t="s">
        <v>8248</v>
      </c>
      <c r="D1220" s="295" t="s">
        <v>289</v>
      </c>
      <c r="E1220" s="297" t="n">
        <v>33.01</v>
      </c>
    </row>
    <row r="1221" customFormat="false" ht="27" hidden="false" customHeight="false" outlineLevel="0" collapsed="false">
      <c r="A1221" s="295" t="n">
        <v>96062</v>
      </c>
      <c r="B1221" s="295" t="s">
        <v>8249</v>
      </c>
      <c r="C1221" s="296" t="s">
        <v>8250</v>
      </c>
      <c r="D1221" s="295" t="s">
        <v>289</v>
      </c>
      <c r="E1221" s="297" t="n">
        <v>49.95</v>
      </c>
    </row>
    <row r="1222" customFormat="false" ht="27" hidden="false" customHeight="false" outlineLevel="0" collapsed="false">
      <c r="A1222" s="295" t="n">
        <v>96241</v>
      </c>
      <c r="B1222" s="295" t="s">
        <v>8251</v>
      </c>
      <c r="C1222" s="296" t="s">
        <v>8252</v>
      </c>
      <c r="D1222" s="295" t="s">
        <v>289</v>
      </c>
      <c r="E1222" s="297" t="n">
        <v>20.82</v>
      </c>
    </row>
    <row r="1223" customFormat="false" ht="27" hidden="false" customHeight="false" outlineLevel="0" collapsed="false">
      <c r="A1223" s="295" t="n">
        <v>96242</v>
      </c>
      <c r="B1223" s="295" t="s">
        <v>8253</v>
      </c>
      <c r="C1223" s="296" t="s">
        <v>8254</v>
      </c>
      <c r="D1223" s="295" t="s">
        <v>289</v>
      </c>
      <c r="E1223" s="297" t="n">
        <v>2.82</v>
      </c>
    </row>
    <row r="1224" customFormat="false" ht="27" hidden="false" customHeight="false" outlineLevel="0" collapsed="false">
      <c r="A1224" s="295" t="n">
        <v>96243</v>
      </c>
      <c r="B1224" s="295" t="s">
        <v>8255</v>
      </c>
      <c r="C1224" s="296" t="s">
        <v>8256</v>
      </c>
      <c r="D1224" s="295" t="s">
        <v>289</v>
      </c>
      <c r="E1224" s="297" t="n">
        <v>26.03</v>
      </c>
    </row>
    <row r="1225" customFormat="false" ht="27" hidden="false" customHeight="false" outlineLevel="0" collapsed="false">
      <c r="A1225" s="295" t="n">
        <v>96244</v>
      </c>
      <c r="B1225" s="295" t="s">
        <v>8257</v>
      </c>
      <c r="C1225" s="296" t="s">
        <v>8258</v>
      </c>
      <c r="D1225" s="295" t="s">
        <v>289</v>
      </c>
      <c r="E1225" s="297" t="n">
        <v>21.82</v>
      </c>
    </row>
    <row r="1226" customFormat="false" ht="27" hidden="false" customHeight="false" outlineLevel="0" collapsed="false">
      <c r="A1226" s="295" t="n">
        <v>96301</v>
      </c>
      <c r="B1226" s="295" t="s">
        <v>8259</v>
      </c>
      <c r="C1226" s="296" t="s">
        <v>8260</v>
      </c>
      <c r="D1226" s="295" t="s">
        <v>289</v>
      </c>
      <c r="E1226" s="297" t="n">
        <v>61.57</v>
      </c>
    </row>
    <row r="1227" customFormat="false" ht="27" hidden="false" customHeight="false" outlineLevel="0" collapsed="false">
      <c r="A1227" s="295" t="n">
        <v>96457</v>
      </c>
      <c r="B1227" s="295" t="s">
        <v>8261</v>
      </c>
      <c r="C1227" s="296" t="s">
        <v>8262</v>
      </c>
      <c r="D1227" s="295" t="s">
        <v>289</v>
      </c>
      <c r="E1227" s="297" t="n">
        <v>80.02</v>
      </c>
    </row>
    <row r="1228" customFormat="false" ht="27" hidden="false" customHeight="false" outlineLevel="0" collapsed="false">
      <c r="A1228" s="295" t="n">
        <v>96458</v>
      </c>
      <c r="B1228" s="295" t="s">
        <v>8263</v>
      </c>
      <c r="C1228" s="296" t="s">
        <v>8264</v>
      </c>
      <c r="D1228" s="295" t="s">
        <v>289</v>
      </c>
      <c r="E1228" s="297" t="n">
        <v>62.03</v>
      </c>
    </row>
    <row r="1229" customFormat="false" ht="27" hidden="false" customHeight="false" outlineLevel="0" collapsed="false">
      <c r="A1229" s="295" t="n">
        <v>96459</v>
      </c>
      <c r="B1229" s="295" t="s">
        <v>8265</v>
      </c>
      <c r="C1229" s="296" t="s">
        <v>8266</v>
      </c>
      <c r="D1229" s="295" t="s">
        <v>289</v>
      </c>
      <c r="E1229" s="297" t="n">
        <v>6.88</v>
      </c>
    </row>
    <row r="1230" customFormat="false" ht="27" hidden="false" customHeight="false" outlineLevel="0" collapsed="false">
      <c r="A1230" s="295" t="n">
        <v>96460</v>
      </c>
      <c r="B1230" s="295" t="s">
        <v>8267</v>
      </c>
      <c r="C1230" s="296" t="s">
        <v>8268</v>
      </c>
      <c r="D1230" s="295" t="s">
        <v>289</v>
      </c>
      <c r="E1230" s="297" t="n">
        <v>49.57</v>
      </c>
    </row>
    <row r="1231" customFormat="false" ht="27" hidden="false" customHeight="false" outlineLevel="0" collapsed="false">
      <c r="A1231" s="295" t="n">
        <v>98760</v>
      </c>
      <c r="B1231" s="295" t="s">
        <v>8269</v>
      </c>
      <c r="C1231" s="296" t="s">
        <v>8270</v>
      </c>
      <c r="D1231" s="295" t="s">
        <v>289</v>
      </c>
      <c r="E1231" s="297" t="n">
        <v>0.06</v>
      </c>
    </row>
    <row r="1232" customFormat="false" ht="27" hidden="false" customHeight="false" outlineLevel="0" collapsed="false">
      <c r="A1232" s="295" t="n">
        <v>98761</v>
      </c>
      <c r="B1232" s="295" t="s">
        <v>8271</v>
      </c>
      <c r="C1232" s="296" t="s">
        <v>8272</v>
      </c>
      <c r="D1232" s="295" t="s">
        <v>289</v>
      </c>
      <c r="E1232" s="297" t="n">
        <v>0</v>
      </c>
    </row>
    <row r="1233" customFormat="false" ht="27" hidden="false" customHeight="false" outlineLevel="0" collapsed="false">
      <c r="A1233" s="295" t="n">
        <v>98762</v>
      </c>
      <c r="B1233" s="295" t="s">
        <v>8273</v>
      </c>
      <c r="C1233" s="296" t="s">
        <v>8274</v>
      </c>
      <c r="D1233" s="295" t="s">
        <v>289</v>
      </c>
      <c r="E1233" s="297" t="n">
        <v>0.08</v>
      </c>
    </row>
    <row r="1234" customFormat="false" ht="40.5" hidden="false" customHeight="false" outlineLevel="0" collapsed="false">
      <c r="A1234" s="295" t="n">
        <v>98763</v>
      </c>
      <c r="B1234" s="295" t="s">
        <v>8275</v>
      </c>
      <c r="C1234" s="296" t="s">
        <v>8276</v>
      </c>
      <c r="D1234" s="295" t="s">
        <v>289</v>
      </c>
      <c r="E1234" s="297" t="n">
        <v>4.26</v>
      </c>
    </row>
    <row r="1235" customFormat="false" ht="27" hidden="false" customHeight="false" outlineLevel="0" collapsed="false">
      <c r="A1235" s="295" t="n">
        <v>99829</v>
      </c>
      <c r="B1235" s="295" t="s">
        <v>8277</v>
      </c>
      <c r="C1235" s="296" t="s">
        <v>8278</v>
      </c>
      <c r="D1235" s="295" t="s">
        <v>289</v>
      </c>
      <c r="E1235" s="297" t="n">
        <v>0.19</v>
      </c>
    </row>
    <row r="1236" customFormat="false" ht="27" hidden="false" customHeight="false" outlineLevel="0" collapsed="false">
      <c r="A1236" s="295" t="n">
        <v>99830</v>
      </c>
      <c r="B1236" s="295" t="s">
        <v>8279</v>
      </c>
      <c r="C1236" s="296" t="s">
        <v>8280</v>
      </c>
      <c r="D1236" s="295" t="s">
        <v>289</v>
      </c>
      <c r="E1236" s="297" t="n">
        <v>0.02</v>
      </c>
    </row>
    <row r="1237" customFormat="false" ht="27" hidden="false" customHeight="false" outlineLevel="0" collapsed="false">
      <c r="A1237" s="295" t="n">
        <v>99831</v>
      </c>
      <c r="B1237" s="295" t="s">
        <v>8281</v>
      </c>
      <c r="C1237" s="296" t="s">
        <v>8282</v>
      </c>
      <c r="D1237" s="295" t="s">
        <v>289</v>
      </c>
      <c r="E1237" s="297" t="n">
        <v>0.24</v>
      </c>
    </row>
    <row r="1238" customFormat="false" ht="27" hidden="false" customHeight="false" outlineLevel="0" collapsed="false">
      <c r="A1238" s="295" t="n">
        <v>99832</v>
      </c>
      <c r="B1238" s="295" t="s">
        <v>8283</v>
      </c>
      <c r="C1238" s="296" t="s">
        <v>8284</v>
      </c>
      <c r="D1238" s="295" t="s">
        <v>289</v>
      </c>
      <c r="E1238" s="297" t="n">
        <v>4.11</v>
      </c>
    </row>
    <row r="1239" customFormat="false" ht="27" hidden="false" customHeight="false" outlineLevel="0" collapsed="false">
      <c r="A1239" s="295" t="n">
        <v>100637</v>
      </c>
      <c r="B1239" s="295" t="s">
        <v>8285</v>
      </c>
      <c r="C1239" s="296" t="s">
        <v>8286</v>
      </c>
      <c r="D1239" s="295" t="s">
        <v>289</v>
      </c>
      <c r="E1239" s="297" t="n">
        <v>130.22</v>
      </c>
    </row>
    <row r="1240" customFormat="false" ht="27" hidden="false" customHeight="false" outlineLevel="0" collapsed="false">
      <c r="A1240" s="295" t="n">
        <v>100638</v>
      </c>
      <c r="B1240" s="295" t="s">
        <v>8287</v>
      </c>
      <c r="C1240" s="296" t="s">
        <v>8288</v>
      </c>
      <c r="D1240" s="295" t="s">
        <v>289</v>
      </c>
      <c r="E1240" s="297" t="n">
        <v>23.44</v>
      </c>
    </row>
    <row r="1241" customFormat="false" ht="27" hidden="false" customHeight="false" outlineLevel="0" collapsed="false">
      <c r="A1241" s="295" t="n">
        <v>100639</v>
      </c>
      <c r="B1241" s="295" t="s">
        <v>8289</v>
      </c>
      <c r="C1241" s="296" t="s">
        <v>8290</v>
      </c>
      <c r="D1241" s="295" t="s">
        <v>289</v>
      </c>
      <c r="E1241" s="297" t="n">
        <v>209.34</v>
      </c>
    </row>
    <row r="1242" customFormat="false" ht="27" hidden="false" customHeight="false" outlineLevel="0" collapsed="false">
      <c r="A1242" s="295" t="n">
        <v>100640</v>
      </c>
      <c r="B1242" s="295" t="s">
        <v>8291</v>
      </c>
      <c r="C1242" s="296" t="s">
        <v>8292</v>
      </c>
      <c r="D1242" s="295" t="s">
        <v>289</v>
      </c>
      <c r="E1242" s="297" t="n">
        <v>221.34</v>
      </c>
    </row>
    <row r="1243" customFormat="false" ht="15" hidden="false" customHeight="false" outlineLevel="0" collapsed="false">
      <c r="A1243" s="295" t="n">
        <v>100643</v>
      </c>
      <c r="B1243" s="295" t="s">
        <v>8293</v>
      </c>
      <c r="C1243" s="296" t="s">
        <v>8294</v>
      </c>
      <c r="D1243" s="295" t="s">
        <v>289</v>
      </c>
      <c r="E1243" s="297" t="n">
        <v>342.88</v>
      </c>
    </row>
    <row r="1244" customFormat="false" ht="15" hidden="false" customHeight="false" outlineLevel="0" collapsed="false">
      <c r="A1244" s="295" t="n">
        <v>100644</v>
      </c>
      <c r="B1244" s="295" t="s">
        <v>8295</v>
      </c>
      <c r="C1244" s="296" t="s">
        <v>8296</v>
      </c>
      <c r="D1244" s="295" t="s">
        <v>289</v>
      </c>
      <c r="E1244" s="297" t="n">
        <v>61.71</v>
      </c>
    </row>
    <row r="1245" customFormat="false" ht="15" hidden="false" customHeight="false" outlineLevel="0" collapsed="false">
      <c r="A1245" s="295" t="n">
        <v>100645</v>
      </c>
      <c r="B1245" s="295" t="s">
        <v>8297</v>
      </c>
      <c r="C1245" s="296" t="s">
        <v>8298</v>
      </c>
      <c r="D1245" s="295" t="s">
        <v>289</v>
      </c>
      <c r="E1245" s="297" t="n">
        <v>551.18</v>
      </c>
    </row>
    <row r="1246" customFormat="false" ht="27" hidden="false" customHeight="false" outlineLevel="0" collapsed="false">
      <c r="A1246" s="295" t="n">
        <v>100646</v>
      </c>
      <c r="B1246" s="295" t="s">
        <v>8299</v>
      </c>
      <c r="C1246" s="296" t="s">
        <v>8300</v>
      </c>
      <c r="D1246" s="295" t="s">
        <v>289</v>
      </c>
      <c r="E1246" s="297" t="n">
        <v>316.2</v>
      </c>
    </row>
    <row r="1247" customFormat="false" ht="27" hidden="false" customHeight="false" outlineLevel="0" collapsed="false">
      <c r="A1247" s="295" t="n">
        <v>102270</v>
      </c>
      <c r="B1247" s="295" t="s">
        <v>8301</v>
      </c>
      <c r="C1247" s="296" t="s">
        <v>8302</v>
      </c>
      <c r="D1247" s="295" t="s">
        <v>289</v>
      </c>
      <c r="E1247" s="297" t="n">
        <v>0.53</v>
      </c>
    </row>
    <row r="1248" customFormat="false" ht="27" hidden="false" customHeight="false" outlineLevel="0" collapsed="false">
      <c r="A1248" s="295" t="n">
        <v>102271</v>
      </c>
      <c r="B1248" s="295" t="s">
        <v>8303</v>
      </c>
      <c r="C1248" s="296" t="s">
        <v>8304</v>
      </c>
      <c r="D1248" s="295" t="s">
        <v>289</v>
      </c>
      <c r="E1248" s="297" t="n">
        <v>0.06</v>
      </c>
    </row>
    <row r="1249" customFormat="false" ht="27" hidden="false" customHeight="false" outlineLevel="0" collapsed="false">
      <c r="A1249" s="295" t="n">
        <v>102272</v>
      </c>
      <c r="B1249" s="295" t="s">
        <v>8305</v>
      </c>
      <c r="C1249" s="296" t="s">
        <v>8306</v>
      </c>
      <c r="D1249" s="295" t="s">
        <v>289</v>
      </c>
      <c r="E1249" s="297" t="n">
        <v>0.66</v>
      </c>
    </row>
    <row r="1250" customFormat="false" ht="27" hidden="false" customHeight="false" outlineLevel="0" collapsed="false">
      <c r="A1250" s="295" t="n">
        <v>102273</v>
      </c>
      <c r="B1250" s="295" t="s">
        <v>8307</v>
      </c>
      <c r="C1250" s="296" t="s">
        <v>8308</v>
      </c>
      <c r="D1250" s="295" t="s">
        <v>289</v>
      </c>
      <c r="E1250" s="297" t="n">
        <v>1.58</v>
      </c>
    </row>
    <row r="1251" customFormat="false" ht="27" hidden="false" customHeight="false" outlineLevel="0" collapsed="false">
      <c r="A1251" s="295" t="n">
        <v>102809</v>
      </c>
      <c r="B1251" s="295" t="s">
        <v>8309</v>
      </c>
      <c r="C1251" s="296" t="s">
        <v>8310</v>
      </c>
      <c r="D1251" s="295" t="s">
        <v>289</v>
      </c>
      <c r="E1251" s="297" t="n">
        <v>19.51</v>
      </c>
    </row>
    <row r="1252" customFormat="false" ht="40.5" hidden="false" customHeight="false" outlineLevel="0" collapsed="false">
      <c r="A1252" s="295" t="n">
        <v>102815</v>
      </c>
      <c r="B1252" s="295" t="s">
        <v>8311</v>
      </c>
      <c r="C1252" s="296" t="s">
        <v>8312</v>
      </c>
      <c r="D1252" s="295" t="s">
        <v>289</v>
      </c>
      <c r="E1252" s="297" t="n">
        <v>3.16</v>
      </c>
    </row>
    <row r="1253" customFormat="false" ht="27" hidden="false" customHeight="false" outlineLevel="0" collapsed="false">
      <c r="A1253" s="295" t="n">
        <v>102826</v>
      </c>
      <c r="B1253" s="295" t="s">
        <v>8313</v>
      </c>
      <c r="C1253" s="296" t="s">
        <v>8314</v>
      </c>
      <c r="D1253" s="295" t="s">
        <v>289</v>
      </c>
      <c r="E1253" s="297" t="n">
        <v>5.93</v>
      </c>
    </row>
    <row r="1254" customFormat="false" ht="27" hidden="false" customHeight="false" outlineLevel="0" collapsed="false">
      <c r="A1254" s="295" t="n">
        <v>102832</v>
      </c>
      <c r="B1254" s="295" t="s">
        <v>8315</v>
      </c>
      <c r="C1254" s="296" t="s">
        <v>8316</v>
      </c>
      <c r="D1254" s="295" t="s">
        <v>289</v>
      </c>
      <c r="E1254" s="297" t="n">
        <v>7.9</v>
      </c>
    </row>
    <row r="1255" customFormat="false" ht="27" hidden="false" customHeight="false" outlineLevel="0" collapsed="false">
      <c r="A1255" s="295" t="n">
        <v>102843</v>
      </c>
      <c r="B1255" s="295" t="s">
        <v>8317</v>
      </c>
      <c r="C1255" s="296" t="s">
        <v>8318</v>
      </c>
      <c r="D1255" s="295" t="s">
        <v>289</v>
      </c>
      <c r="E1255" s="297" t="n">
        <v>168.75</v>
      </c>
    </row>
    <row r="1256" customFormat="false" ht="27" hidden="false" customHeight="false" outlineLevel="0" collapsed="false">
      <c r="A1256" s="295" t="n">
        <v>102849</v>
      </c>
      <c r="B1256" s="295" t="s">
        <v>8319</v>
      </c>
      <c r="C1256" s="296" t="s">
        <v>8320</v>
      </c>
      <c r="D1256" s="295" t="s">
        <v>289</v>
      </c>
      <c r="E1256" s="297" t="n">
        <v>82.5</v>
      </c>
    </row>
    <row r="1257" customFormat="false" ht="27" hidden="false" customHeight="false" outlineLevel="0" collapsed="false">
      <c r="A1257" s="295" t="n">
        <v>102855</v>
      </c>
      <c r="B1257" s="295" t="s">
        <v>8321</v>
      </c>
      <c r="C1257" s="296" t="s">
        <v>8322</v>
      </c>
      <c r="D1257" s="295" t="s">
        <v>289</v>
      </c>
      <c r="E1257" s="297" t="n">
        <v>82.5</v>
      </c>
    </row>
    <row r="1258" customFormat="false" ht="27" hidden="false" customHeight="false" outlineLevel="0" collapsed="false">
      <c r="A1258" s="295" t="n">
        <v>102861</v>
      </c>
      <c r="B1258" s="295" t="s">
        <v>8323</v>
      </c>
      <c r="C1258" s="296" t="s">
        <v>8324</v>
      </c>
      <c r="D1258" s="295" t="s">
        <v>289</v>
      </c>
      <c r="E1258" s="297" t="n">
        <v>1.16</v>
      </c>
    </row>
    <row r="1259" customFormat="false" ht="27" hidden="false" customHeight="false" outlineLevel="0" collapsed="false">
      <c r="A1259" s="295" t="n">
        <v>102867</v>
      </c>
      <c r="B1259" s="295" t="s">
        <v>8325</v>
      </c>
      <c r="C1259" s="296" t="s">
        <v>8326</v>
      </c>
      <c r="D1259" s="295" t="s">
        <v>289</v>
      </c>
      <c r="E1259" s="297" t="n">
        <v>0.63</v>
      </c>
    </row>
    <row r="1260" customFormat="false" ht="27" hidden="false" customHeight="false" outlineLevel="0" collapsed="false">
      <c r="A1260" s="295" t="n">
        <v>102873</v>
      </c>
      <c r="B1260" s="295" t="s">
        <v>8327</v>
      </c>
      <c r="C1260" s="296" t="s">
        <v>8328</v>
      </c>
      <c r="D1260" s="295" t="s">
        <v>289</v>
      </c>
      <c r="E1260" s="297" t="n">
        <v>149.92</v>
      </c>
    </row>
    <row r="1261" customFormat="false" ht="27" hidden="false" customHeight="false" outlineLevel="0" collapsed="false">
      <c r="A1261" s="295" t="n">
        <v>102879</v>
      </c>
      <c r="B1261" s="295" t="s">
        <v>8329</v>
      </c>
      <c r="C1261" s="296" t="s">
        <v>8330</v>
      </c>
      <c r="D1261" s="295" t="s">
        <v>289</v>
      </c>
      <c r="E1261" s="297" t="n">
        <v>225</v>
      </c>
    </row>
    <row r="1262" customFormat="false" ht="15" hidden="false" customHeight="false" outlineLevel="0" collapsed="false">
      <c r="A1262" s="295" t="n">
        <v>102885</v>
      </c>
      <c r="B1262" s="295" t="s">
        <v>8331</v>
      </c>
      <c r="C1262" s="296" t="s">
        <v>8332</v>
      </c>
      <c r="D1262" s="295" t="s">
        <v>289</v>
      </c>
      <c r="E1262" s="297" t="n">
        <v>1.19</v>
      </c>
    </row>
    <row r="1263" customFormat="false" ht="27" hidden="false" customHeight="false" outlineLevel="0" collapsed="false">
      <c r="A1263" s="295" t="n">
        <v>102891</v>
      </c>
      <c r="B1263" s="295" t="s">
        <v>8333</v>
      </c>
      <c r="C1263" s="296" t="s">
        <v>8334</v>
      </c>
      <c r="D1263" s="295" t="s">
        <v>289</v>
      </c>
      <c r="E1263" s="297" t="n">
        <v>1.19</v>
      </c>
    </row>
    <row r="1264" customFormat="false" ht="40.5" hidden="false" customHeight="false" outlineLevel="0" collapsed="false">
      <c r="A1264" s="295" t="n">
        <v>102897</v>
      </c>
      <c r="B1264" s="295" t="s">
        <v>8335</v>
      </c>
      <c r="C1264" s="296" t="s">
        <v>8336</v>
      </c>
      <c r="D1264" s="295" t="s">
        <v>289</v>
      </c>
      <c r="E1264" s="297" t="n">
        <v>112.72</v>
      </c>
    </row>
    <row r="1265" customFormat="false" ht="27" hidden="false" customHeight="false" outlineLevel="0" collapsed="false">
      <c r="A1265" s="295" t="n">
        <v>102903</v>
      </c>
      <c r="B1265" s="295" t="s">
        <v>8337</v>
      </c>
      <c r="C1265" s="296" t="s">
        <v>8338</v>
      </c>
      <c r="D1265" s="295" t="s">
        <v>289</v>
      </c>
      <c r="E1265" s="297" t="n">
        <v>14.62</v>
      </c>
    </row>
    <row r="1266" customFormat="false" ht="15" hidden="false" customHeight="false" outlineLevel="0" collapsed="false">
      <c r="A1266" s="295" t="n">
        <v>102909</v>
      </c>
      <c r="B1266" s="295" t="s">
        <v>8339</v>
      </c>
      <c r="C1266" s="296" t="s">
        <v>8340</v>
      </c>
      <c r="D1266" s="295" t="s">
        <v>289</v>
      </c>
      <c r="E1266" s="297" t="n">
        <v>90.9</v>
      </c>
    </row>
    <row r="1267" customFormat="false" ht="15" hidden="false" customHeight="false" outlineLevel="0" collapsed="false">
      <c r="A1267" s="295" t="n">
        <v>102915</v>
      </c>
      <c r="B1267" s="295" t="s">
        <v>8341</v>
      </c>
      <c r="C1267" s="296" t="s">
        <v>8342</v>
      </c>
      <c r="D1267" s="295" t="s">
        <v>289</v>
      </c>
      <c r="E1267" s="297" t="n">
        <v>0.58</v>
      </c>
    </row>
    <row r="1268" customFormat="false" ht="40.5" hidden="false" customHeight="false" outlineLevel="0" collapsed="false">
      <c r="A1268" s="295" t="n">
        <v>102927</v>
      </c>
      <c r="B1268" s="295" t="s">
        <v>8343</v>
      </c>
      <c r="C1268" s="296" t="s">
        <v>8344</v>
      </c>
      <c r="D1268" s="295" t="s">
        <v>289</v>
      </c>
      <c r="E1268" s="297" t="n">
        <v>0.87</v>
      </c>
    </row>
    <row r="1269" customFormat="false" ht="40.5" hidden="false" customHeight="false" outlineLevel="0" collapsed="false">
      <c r="A1269" s="295" t="n">
        <v>102933</v>
      </c>
      <c r="B1269" s="295" t="s">
        <v>8345</v>
      </c>
      <c r="C1269" s="296" t="s">
        <v>8346</v>
      </c>
      <c r="D1269" s="295" t="s">
        <v>289</v>
      </c>
      <c r="E1269" s="297" t="n">
        <v>0.87</v>
      </c>
    </row>
    <row r="1270" customFormat="false" ht="15" hidden="false" customHeight="false" outlineLevel="0" collapsed="false">
      <c r="A1270" s="295" t="n">
        <v>102939</v>
      </c>
      <c r="B1270" s="295" t="s">
        <v>8347</v>
      </c>
      <c r="C1270" s="296" t="s">
        <v>8348</v>
      </c>
      <c r="D1270" s="295" t="s">
        <v>289</v>
      </c>
      <c r="E1270" s="297" t="n">
        <v>8.69</v>
      </c>
    </row>
    <row r="1271" customFormat="false" ht="40.5" hidden="false" customHeight="false" outlineLevel="0" collapsed="false">
      <c r="A1271" s="295" t="n">
        <v>102945</v>
      </c>
      <c r="B1271" s="295" t="s">
        <v>8349</v>
      </c>
      <c r="C1271" s="296" t="s">
        <v>8350</v>
      </c>
      <c r="D1271" s="295" t="s">
        <v>289</v>
      </c>
      <c r="E1271" s="297" t="n">
        <v>0.01</v>
      </c>
    </row>
    <row r="1272" customFormat="false" ht="27" hidden="false" customHeight="false" outlineLevel="0" collapsed="false">
      <c r="A1272" s="295" t="n">
        <v>102951</v>
      </c>
      <c r="B1272" s="295" t="s">
        <v>8351</v>
      </c>
      <c r="C1272" s="296" t="s">
        <v>8352</v>
      </c>
      <c r="D1272" s="295" t="s">
        <v>289</v>
      </c>
      <c r="E1272" s="297" t="n">
        <v>0.58</v>
      </c>
    </row>
    <row r="1273" customFormat="false" ht="40.5" hidden="false" customHeight="false" outlineLevel="0" collapsed="false">
      <c r="A1273" s="295" t="n">
        <v>102957</v>
      </c>
      <c r="B1273" s="295" t="s">
        <v>8353</v>
      </c>
      <c r="C1273" s="296" t="s">
        <v>8354</v>
      </c>
      <c r="D1273" s="295" t="s">
        <v>289</v>
      </c>
      <c r="E1273" s="297" t="n">
        <v>63.97</v>
      </c>
    </row>
    <row r="1274" customFormat="false" ht="27" hidden="false" customHeight="false" outlineLevel="0" collapsed="false">
      <c r="A1274" s="295" t="n">
        <v>102963</v>
      </c>
      <c r="B1274" s="295" t="s">
        <v>8355</v>
      </c>
      <c r="C1274" s="296" t="s">
        <v>8356</v>
      </c>
      <c r="D1274" s="295" t="s">
        <v>289</v>
      </c>
      <c r="E1274" s="297" t="n">
        <v>106.27</v>
      </c>
    </row>
    <row r="1275" customFormat="false" ht="27" hidden="false" customHeight="false" outlineLevel="0" collapsed="false">
      <c r="A1275" s="295" t="n">
        <v>102969</v>
      </c>
      <c r="B1275" s="295" t="s">
        <v>8357</v>
      </c>
      <c r="C1275" s="296" t="s">
        <v>8358</v>
      </c>
      <c r="D1275" s="295" t="s">
        <v>289</v>
      </c>
      <c r="E1275" s="297" t="n">
        <v>1.18</v>
      </c>
    </row>
    <row r="1276" customFormat="false" ht="27" hidden="false" customHeight="false" outlineLevel="0" collapsed="false">
      <c r="A1276" s="295" t="n">
        <v>102985</v>
      </c>
      <c r="B1276" s="295" t="s">
        <v>8359</v>
      </c>
      <c r="C1276" s="296" t="s">
        <v>8360</v>
      </c>
      <c r="D1276" s="295" t="s">
        <v>289</v>
      </c>
      <c r="E1276" s="297" t="n">
        <v>3.75</v>
      </c>
    </row>
    <row r="1277" customFormat="false" ht="40.5" hidden="false" customHeight="false" outlineLevel="0" collapsed="false">
      <c r="A1277" s="295" t="n">
        <v>103156</v>
      </c>
      <c r="B1277" s="295" t="s">
        <v>8361</v>
      </c>
      <c r="C1277" s="296" t="s">
        <v>8362</v>
      </c>
      <c r="D1277" s="295" t="s">
        <v>289</v>
      </c>
      <c r="E1277" s="297" t="n">
        <v>2.21</v>
      </c>
    </row>
    <row r="1278" customFormat="false" ht="40.5" hidden="false" customHeight="false" outlineLevel="0" collapsed="false">
      <c r="A1278" s="295" t="n">
        <v>103162</v>
      </c>
      <c r="B1278" s="295" t="s">
        <v>8363</v>
      </c>
      <c r="C1278" s="296" t="s">
        <v>8364</v>
      </c>
      <c r="D1278" s="295" t="s">
        <v>289</v>
      </c>
      <c r="E1278" s="297" t="n">
        <v>2.77</v>
      </c>
    </row>
    <row r="1279" customFormat="false" ht="40.5" hidden="false" customHeight="false" outlineLevel="0" collapsed="false">
      <c r="A1279" s="295" t="n">
        <v>103168</v>
      </c>
      <c r="B1279" s="295" t="s">
        <v>8365</v>
      </c>
      <c r="C1279" s="296" t="s">
        <v>8366</v>
      </c>
      <c r="D1279" s="295" t="s">
        <v>289</v>
      </c>
      <c r="E1279" s="297" t="n">
        <v>3.16</v>
      </c>
    </row>
    <row r="1280" customFormat="false" ht="40.5" hidden="false" customHeight="false" outlineLevel="0" collapsed="false">
      <c r="A1280" s="295" t="n">
        <v>103174</v>
      </c>
      <c r="B1280" s="295" t="s">
        <v>8367</v>
      </c>
      <c r="C1280" s="296" t="s">
        <v>8368</v>
      </c>
      <c r="D1280" s="295" t="s">
        <v>289</v>
      </c>
      <c r="E1280" s="297" t="n">
        <v>7.9</v>
      </c>
    </row>
    <row r="1281" customFormat="false" ht="40.5" hidden="false" customHeight="false" outlineLevel="0" collapsed="false">
      <c r="A1281" s="295" t="n">
        <v>103180</v>
      </c>
      <c r="B1281" s="295" t="s">
        <v>8369</v>
      </c>
      <c r="C1281" s="296" t="s">
        <v>8370</v>
      </c>
      <c r="D1281" s="295" t="s">
        <v>289</v>
      </c>
      <c r="E1281" s="297" t="n">
        <v>18.18</v>
      </c>
    </row>
    <row r="1282" customFormat="false" ht="40.5" hidden="false" customHeight="false" outlineLevel="0" collapsed="false">
      <c r="A1282" s="295" t="n">
        <v>103223</v>
      </c>
      <c r="B1282" s="295" t="s">
        <v>8371</v>
      </c>
      <c r="C1282" s="296" t="s">
        <v>8372</v>
      </c>
      <c r="D1282" s="295" t="s">
        <v>289</v>
      </c>
      <c r="E1282" s="297" t="n">
        <v>43.95</v>
      </c>
    </row>
    <row r="1283" customFormat="false" ht="40.5" hidden="false" customHeight="false" outlineLevel="0" collapsed="false">
      <c r="A1283" s="295" t="n">
        <v>103229</v>
      </c>
      <c r="B1283" s="295" t="s">
        <v>8373</v>
      </c>
      <c r="C1283" s="296" t="s">
        <v>8374</v>
      </c>
      <c r="D1283" s="295" t="s">
        <v>289</v>
      </c>
      <c r="E1283" s="297" t="n">
        <v>109.12</v>
      </c>
    </row>
    <row r="1284" customFormat="false" ht="40.5" hidden="false" customHeight="false" outlineLevel="0" collapsed="false">
      <c r="A1284" s="295" t="n">
        <v>103235</v>
      </c>
      <c r="B1284" s="295" t="s">
        <v>8375</v>
      </c>
      <c r="C1284" s="296" t="s">
        <v>8376</v>
      </c>
      <c r="D1284" s="295" t="s">
        <v>289</v>
      </c>
      <c r="E1284" s="297" t="n">
        <v>193.05</v>
      </c>
    </row>
    <row r="1285" customFormat="false" ht="40.5" hidden="false" customHeight="false" outlineLevel="0" collapsed="false">
      <c r="A1285" s="295" t="n">
        <v>103241</v>
      </c>
      <c r="B1285" s="295" t="s">
        <v>8377</v>
      </c>
      <c r="C1285" s="296" t="s">
        <v>8378</v>
      </c>
      <c r="D1285" s="295" t="s">
        <v>289</v>
      </c>
      <c r="E1285" s="297" t="n">
        <v>8.42</v>
      </c>
    </row>
    <row r="1286" customFormat="false" ht="27" hidden="false" customHeight="false" outlineLevel="0" collapsed="false">
      <c r="A1286" s="295" t="n">
        <v>103660</v>
      </c>
      <c r="B1286" s="295" t="s">
        <v>8379</v>
      </c>
      <c r="C1286" s="296" t="s">
        <v>8380</v>
      </c>
      <c r="D1286" s="295" t="s">
        <v>289</v>
      </c>
      <c r="E1286" s="297" t="n">
        <v>8.68</v>
      </c>
    </row>
    <row r="1287" customFormat="false" ht="27" hidden="false" customHeight="false" outlineLevel="0" collapsed="false">
      <c r="A1287" s="295" t="n">
        <v>103666</v>
      </c>
      <c r="B1287" s="295" t="s">
        <v>8381</v>
      </c>
      <c r="C1287" s="296" t="s">
        <v>8382</v>
      </c>
      <c r="D1287" s="295" t="s">
        <v>289</v>
      </c>
      <c r="E1287" s="297" t="n">
        <v>116.4</v>
      </c>
    </row>
    <row r="1288" customFormat="false" ht="54" hidden="false" customHeight="false" outlineLevel="0" collapsed="false">
      <c r="A1288" s="295" t="n">
        <v>103792</v>
      </c>
      <c r="B1288" s="295" t="s">
        <v>8383</v>
      </c>
      <c r="C1288" s="296" t="s">
        <v>8384</v>
      </c>
      <c r="D1288" s="295" t="s">
        <v>289</v>
      </c>
      <c r="E1288" s="297" t="n">
        <v>0.26</v>
      </c>
    </row>
    <row r="1289" customFormat="false" ht="40.5" hidden="false" customHeight="false" outlineLevel="0" collapsed="false">
      <c r="A1289" s="295" t="n">
        <v>103937</v>
      </c>
      <c r="B1289" s="295" t="s">
        <v>8385</v>
      </c>
      <c r="C1289" s="296" t="s">
        <v>8386</v>
      </c>
      <c r="D1289" s="295" t="s">
        <v>289</v>
      </c>
      <c r="E1289" s="297" t="n">
        <v>1.42</v>
      </c>
    </row>
    <row r="1290" customFormat="false" ht="40.5" hidden="false" customHeight="false" outlineLevel="0" collapsed="false">
      <c r="A1290" s="295" t="n">
        <v>103943</v>
      </c>
      <c r="B1290" s="295" t="s">
        <v>8387</v>
      </c>
      <c r="C1290" s="296" t="s">
        <v>8388</v>
      </c>
      <c r="D1290" s="295" t="s">
        <v>289</v>
      </c>
      <c r="E1290" s="297" t="n">
        <v>1.42</v>
      </c>
    </row>
    <row r="1291" customFormat="false" ht="27" hidden="false" customHeight="false" outlineLevel="0" collapsed="false">
      <c r="A1291" s="295" t="n">
        <v>104087</v>
      </c>
      <c r="B1291" s="295" t="s">
        <v>8389</v>
      </c>
      <c r="C1291" s="296" t="s">
        <v>8390</v>
      </c>
      <c r="D1291" s="295" t="s">
        <v>289</v>
      </c>
      <c r="E1291" s="297" t="n">
        <v>0.06</v>
      </c>
    </row>
    <row r="1292" customFormat="false" ht="27" hidden="false" customHeight="false" outlineLevel="0" collapsed="false">
      <c r="A1292" s="295" t="n">
        <v>104088</v>
      </c>
      <c r="B1292" s="295" t="s">
        <v>8391</v>
      </c>
      <c r="C1292" s="296" t="s">
        <v>8392</v>
      </c>
      <c r="D1292" s="295" t="s">
        <v>289</v>
      </c>
      <c r="E1292" s="297" t="n">
        <v>0.07</v>
      </c>
    </row>
    <row r="1293" customFormat="false" ht="27" hidden="false" customHeight="false" outlineLevel="0" collapsed="false">
      <c r="A1293" s="295" t="n">
        <v>104089</v>
      </c>
      <c r="B1293" s="295" t="s">
        <v>8393</v>
      </c>
      <c r="C1293" s="296" t="s">
        <v>8394</v>
      </c>
      <c r="D1293" s="295" t="s">
        <v>289</v>
      </c>
      <c r="E1293" s="297" t="n">
        <v>0.07</v>
      </c>
    </row>
    <row r="1294" customFormat="false" ht="27" hidden="false" customHeight="false" outlineLevel="0" collapsed="false">
      <c r="A1294" s="295" t="n">
        <v>104090</v>
      </c>
      <c r="B1294" s="295" t="s">
        <v>8395</v>
      </c>
      <c r="C1294" s="296" t="s">
        <v>8396</v>
      </c>
      <c r="D1294" s="295" t="s">
        <v>289</v>
      </c>
      <c r="E1294" s="297" t="n">
        <v>0.63</v>
      </c>
    </row>
    <row r="1295" customFormat="false" ht="27" hidden="false" customHeight="false" outlineLevel="0" collapsed="false">
      <c r="A1295" s="295" t="n">
        <v>104093</v>
      </c>
      <c r="B1295" s="295" t="s">
        <v>8397</v>
      </c>
      <c r="C1295" s="296" t="s">
        <v>8398</v>
      </c>
      <c r="D1295" s="295" t="s">
        <v>289</v>
      </c>
      <c r="E1295" s="297" t="n">
        <v>0.08</v>
      </c>
    </row>
    <row r="1296" customFormat="false" ht="27" hidden="false" customHeight="false" outlineLevel="0" collapsed="false">
      <c r="A1296" s="295" t="n">
        <v>104094</v>
      </c>
      <c r="B1296" s="295" t="s">
        <v>8399</v>
      </c>
      <c r="C1296" s="296" t="s">
        <v>8400</v>
      </c>
      <c r="D1296" s="295" t="s">
        <v>289</v>
      </c>
      <c r="E1296" s="298" t="n">
        <v>0.1</v>
      </c>
    </row>
    <row r="1297" customFormat="false" ht="27" hidden="false" customHeight="false" outlineLevel="0" collapsed="false">
      <c r="A1297" s="295" t="n">
        <v>104095</v>
      </c>
      <c r="B1297" s="295" t="s">
        <v>8401</v>
      </c>
      <c r="C1297" s="296" t="s">
        <v>8402</v>
      </c>
      <c r="D1297" s="295" t="s">
        <v>289</v>
      </c>
      <c r="E1297" s="298" t="n">
        <v>0.1</v>
      </c>
    </row>
    <row r="1298" customFormat="false" ht="27" hidden="false" customHeight="false" outlineLevel="0" collapsed="false">
      <c r="A1298" s="295" t="n">
        <v>104096</v>
      </c>
      <c r="B1298" s="295" t="s">
        <v>8403</v>
      </c>
      <c r="C1298" s="296" t="s">
        <v>8404</v>
      </c>
      <c r="D1298" s="295" t="s">
        <v>289</v>
      </c>
      <c r="E1298" s="298" t="n">
        <v>0.87</v>
      </c>
    </row>
    <row r="1299" customFormat="false" ht="27" hidden="false" customHeight="false" outlineLevel="0" collapsed="false">
      <c r="A1299" s="295" t="n">
        <v>92259</v>
      </c>
      <c r="B1299" s="295" t="s">
        <v>8405</v>
      </c>
      <c r="C1299" s="296" t="s">
        <v>8406</v>
      </c>
      <c r="D1299" s="295" t="s">
        <v>31</v>
      </c>
      <c r="E1299" s="298" t="n">
        <v>454.19</v>
      </c>
    </row>
    <row r="1300" customFormat="false" ht="27" hidden="false" customHeight="false" outlineLevel="0" collapsed="false">
      <c r="A1300" s="295" t="n">
        <v>92260</v>
      </c>
      <c r="B1300" s="295" t="s">
        <v>8407</v>
      </c>
      <c r="C1300" s="296" t="s">
        <v>8408</v>
      </c>
      <c r="D1300" s="295" t="s">
        <v>31</v>
      </c>
      <c r="E1300" s="298" t="n">
        <v>508.71</v>
      </c>
    </row>
    <row r="1301" customFormat="false" ht="27" hidden="false" customHeight="false" outlineLevel="0" collapsed="false">
      <c r="A1301" s="295" t="n">
        <v>92261</v>
      </c>
      <c r="B1301" s="295" t="s">
        <v>8409</v>
      </c>
      <c r="C1301" s="296" t="s">
        <v>8410</v>
      </c>
      <c r="D1301" s="295" t="s">
        <v>31</v>
      </c>
      <c r="E1301" s="298" t="n">
        <v>561.56</v>
      </c>
    </row>
    <row r="1302" customFormat="false" ht="27" hidden="false" customHeight="false" outlineLevel="0" collapsed="false">
      <c r="A1302" s="295" t="n">
        <v>92262</v>
      </c>
      <c r="B1302" s="295" t="s">
        <v>8411</v>
      </c>
      <c r="C1302" s="296" t="s">
        <v>8412</v>
      </c>
      <c r="D1302" s="295" t="s">
        <v>31</v>
      </c>
      <c r="E1302" s="298" t="n">
        <v>646.65</v>
      </c>
    </row>
    <row r="1303" customFormat="false" ht="40.5" hidden="false" customHeight="false" outlineLevel="0" collapsed="false">
      <c r="A1303" s="295" t="n">
        <v>92539</v>
      </c>
      <c r="B1303" s="295" t="s">
        <v>8413</v>
      </c>
      <c r="C1303" s="296" t="s">
        <v>8414</v>
      </c>
      <c r="D1303" s="295" t="s">
        <v>81</v>
      </c>
      <c r="E1303" s="298" t="n">
        <v>75.78</v>
      </c>
    </row>
    <row r="1304" customFormat="false" ht="40.5" hidden="false" customHeight="false" outlineLevel="0" collapsed="false">
      <c r="A1304" s="295" t="n">
        <v>92540</v>
      </c>
      <c r="B1304" s="295" t="s">
        <v>8415</v>
      </c>
      <c r="C1304" s="296" t="s">
        <v>8416</v>
      </c>
      <c r="D1304" s="295" t="s">
        <v>81</v>
      </c>
      <c r="E1304" s="298" t="n">
        <v>83.98</v>
      </c>
    </row>
    <row r="1305" customFormat="false" ht="27" hidden="false" customHeight="false" outlineLevel="0" collapsed="false">
      <c r="A1305" s="295" t="n">
        <v>92541</v>
      </c>
      <c r="B1305" s="295" t="s">
        <v>8417</v>
      </c>
      <c r="C1305" s="296" t="s">
        <v>8418</v>
      </c>
      <c r="D1305" s="295" t="s">
        <v>81</v>
      </c>
      <c r="E1305" s="297" t="n">
        <v>81.95</v>
      </c>
    </row>
    <row r="1306" customFormat="false" ht="27" hidden="false" customHeight="false" outlineLevel="0" collapsed="false">
      <c r="A1306" s="295" t="n">
        <v>92542</v>
      </c>
      <c r="B1306" s="295" t="s">
        <v>8419</v>
      </c>
      <c r="C1306" s="296" t="s">
        <v>8420</v>
      </c>
      <c r="D1306" s="295" t="s">
        <v>81</v>
      </c>
      <c r="E1306" s="298" t="n">
        <v>98.6</v>
      </c>
    </row>
    <row r="1307" customFormat="false" ht="40.5" hidden="false" customHeight="false" outlineLevel="0" collapsed="false">
      <c r="A1307" s="295" t="n">
        <v>92543</v>
      </c>
      <c r="B1307" s="295" t="s">
        <v>8421</v>
      </c>
      <c r="C1307" s="296" t="s">
        <v>8422</v>
      </c>
      <c r="D1307" s="295" t="s">
        <v>81</v>
      </c>
      <c r="E1307" s="298" t="n">
        <v>23.17</v>
      </c>
    </row>
    <row r="1308" customFormat="false" ht="27" hidden="false" customHeight="false" outlineLevel="0" collapsed="false">
      <c r="A1308" s="295" t="n">
        <v>92544</v>
      </c>
      <c r="B1308" s="295" t="s">
        <v>8423</v>
      </c>
      <c r="C1308" s="296" t="s">
        <v>8424</v>
      </c>
      <c r="D1308" s="295" t="s">
        <v>81</v>
      </c>
      <c r="E1308" s="298" t="n">
        <v>18.43</v>
      </c>
    </row>
    <row r="1309" customFormat="false" ht="27" hidden="false" customHeight="false" outlineLevel="0" collapsed="false">
      <c r="A1309" s="295" t="n">
        <v>92545</v>
      </c>
      <c r="B1309" s="295" t="s">
        <v>8425</v>
      </c>
      <c r="C1309" s="296" t="s">
        <v>8426</v>
      </c>
      <c r="D1309" s="295" t="s">
        <v>31</v>
      </c>
      <c r="E1309" s="298" t="n">
        <v>991.07</v>
      </c>
    </row>
    <row r="1310" customFormat="false" ht="27" hidden="false" customHeight="false" outlineLevel="0" collapsed="false">
      <c r="A1310" s="295" t="n">
        <v>92546</v>
      </c>
      <c r="B1310" s="295" t="s">
        <v>8427</v>
      </c>
      <c r="C1310" s="296" t="s">
        <v>8428</v>
      </c>
      <c r="D1310" s="295" t="s">
        <v>31</v>
      </c>
      <c r="E1310" s="298" t="n">
        <v>1212.43</v>
      </c>
    </row>
    <row r="1311" customFormat="false" ht="27" hidden="false" customHeight="false" outlineLevel="0" collapsed="false">
      <c r="A1311" s="295" t="n">
        <v>92547</v>
      </c>
      <c r="B1311" s="295" t="s">
        <v>8429</v>
      </c>
      <c r="C1311" s="296" t="s">
        <v>8430</v>
      </c>
      <c r="D1311" s="295" t="s">
        <v>31</v>
      </c>
      <c r="E1311" s="298" t="n">
        <v>1287.98</v>
      </c>
    </row>
    <row r="1312" customFormat="false" ht="27" hidden="false" customHeight="false" outlineLevel="0" collapsed="false">
      <c r="A1312" s="295" t="n">
        <v>92548</v>
      </c>
      <c r="B1312" s="295" t="s">
        <v>8431</v>
      </c>
      <c r="C1312" s="296" t="s">
        <v>8432</v>
      </c>
      <c r="D1312" s="295" t="s">
        <v>31</v>
      </c>
      <c r="E1312" s="298" t="n">
        <v>1432.55</v>
      </c>
    </row>
    <row r="1313" customFormat="false" ht="27" hidden="false" customHeight="false" outlineLevel="0" collapsed="false">
      <c r="A1313" s="295" t="n">
        <v>92549</v>
      </c>
      <c r="B1313" s="295" t="s">
        <v>8433</v>
      </c>
      <c r="C1313" s="296" t="s">
        <v>8434</v>
      </c>
      <c r="D1313" s="295" t="s">
        <v>31</v>
      </c>
      <c r="E1313" s="298" t="n">
        <v>1774.21</v>
      </c>
    </row>
    <row r="1314" customFormat="false" ht="27" hidden="false" customHeight="false" outlineLevel="0" collapsed="false">
      <c r="A1314" s="295" t="n">
        <v>92550</v>
      </c>
      <c r="B1314" s="295" t="s">
        <v>8435</v>
      </c>
      <c r="C1314" s="296" t="s">
        <v>8436</v>
      </c>
      <c r="D1314" s="295" t="s">
        <v>31</v>
      </c>
      <c r="E1314" s="298" t="n">
        <v>2191.89</v>
      </c>
    </row>
    <row r="1315" customFormat="false" ht="27" hidden="false" customHeight="false" outlineLevel="0" collapsed="false">
      <c r="A1315" s="295" t="n">
        <v>92551</v>
      </c>
      <c r="B1315" s="295" t="s">
        <v>8437</v>
      </c>
      <c r="C1315" s="296" t="s">
        <v>8438</v>
      </c>
      <c r="D1315" s="295" t="s">
        <v>31</v>
      </c>
      <c r="E1315" s="297" t="n">
        <v>2288.76</v>
      </c>
    </row>
    <row r="1316" customFormat="false" ht="27" hidden="false" customHeight="false" outlineLevel="0" collapsed="false">
      <c r="A1316" s="295" t="n">
        <v>92552</v>
      </c>
      <c r="B1316" s="295" t="s">
        <v>8439</v>
      </c>
      <c r="C1316" s="296" t="s">
        <v>8440</v>
      </c>
      <c r="D1316" s="295" t="s">
        <v>31</v>
      </c>
      <c r="E1316" s="297" t="n">
        <v>2485.22</v>
      </c>
    </row>
    <row r="1317" customFormat="false" ht="27" hidden="false" customHeight="false" outlineLevel="0" collapsed="false">
      <c r="A1317" s="295" t="n">
        <v>92553</v>
      </c>
      <c r="B1317" s="295" t="s">
        <v>8441</v>
      </c>
      <c r="C1317" s="296" t="s">
        <v>8442</v>
      </c>
      <c r="D1317" s="295" t="s">
        <v>31</v>
      </c>
      <c r="E1317" s="297" t="n">
        <v>2838.29</v>
      </c>
    </row>
    <row r="1318" customFormat="false" ht="27" hidden="false" customHeight="false" outlineLevel="0" collapsed="false">
      <c r="A1318" s="295" t="n">
        <v>92554</v>
      </c>
      <c r="B1318" s="295" t="s">
        <v>8443</v>
      </c>
      <c r="C1318" s="296" t="s">
        <v>8444</v>
      </c>
      <c r="D1318" s="295" t="s">
        <v>31</v>
      </c>
      <c r="E1318" s="297" t="n">
        <v>2949.26</v>
      </c>
    </row>
    <row r="1319" customFormat="false" ht="40.5" hidden="false" customHeight="false" outlineLevel="0" collapsed="false">
      <c r="A1319" s="295" t="n">
        <v>92555</v>
      </c>
      <c r="B1319" s="295" t="s">
        <v>8445</v>
      </c>
      <c r="C1319" s="296" t="s">
        <v>8446</v>
      </c>
      <c r="D1319" s="295" t="s">
        <v>31</v>
      </c>
      <c r="E1319" s="297" t="n">
        <v>976.58</v>
      </c>
    </row>
    <row r="1320" customFormat="false" ht="40.5" hidden="false" customHeight="false" outlineLevel="0" collapsed="false">
      <c r="A1320" s="295" t="n">
        <v>92556</v>
      </c>
      <c r="B1320" s="295" t="s">
        <v>8447</v>
      </c>
      <c r="C1320" s="296" t="s">
        <v>8448</v>
      </c>
      <c r="D1320" s="295" t="s">
        <v>31</v>
      </c>
      <c r="E1320" s="297" t="n">
        <v>1187.04</v>
      </c>
    </row>
    <row r="1321" customFormat="false" ht="40.5" hidden="false" customHeight="false" outlineLevel="0" collapsed="false">
      <c r="A1321" s="295" t="n">
        <v>92557</v>
      </c>
      <c r="B1321" s="295" t="s">
        <v>8449</v>
      </c>
      <c r="C1321" s="296" t="s">
        <v>8450</v>
      </c>
      <c r="D1321" s="295" t="s">
        <v>31</v>
      </c>
      <c r="E1321" s="297" t="n">
        <v>1262.59</v>
      </c>
    </row>
    <row r="1322" customFormat="false" ht="40.5" hidden="false" customHeight="false" outlineLevel="0" collapsed="false">
      <c r="A1322" s="295" t="n">
        <v>92558</v>
      </c>
      <c r="B1322" s="295" t="s">
        <v>8451</v>
      </c>
      <c r="C1322" s="296" t="s">
        <v>8452</v>
      </c>
      <c r="D1322" s="295" t="s">
        <v>31</v>
      </c>
      <c r="E1322" s="297" t="n">
        <v>1418.06</v>
      </c>
    </row>
    <row r="1323" customFormat="false" ht="40.5" hidden="false" customHeight="false" outlineLevel="0" collapsed="false">
      <c r="A1323" s="295" t="n">
        <v>92559</v>
      </c>
      <c r="B1323" s="295" t="s">
        <v>8453</v>
      </c>
      <c r="C1323" s="296" t="s">
        <v>8454</v>
      </c>
      <c r="D1323" s="295" t="s">
        <v>31</v>
      </c>
      <c r="E1323" s="297" t="n">
        <v>1747.23</v>
      </c>
    </row>
    <row r="1324" customFormat="false" ht="40.5" hidden="false" customHeight="false" outlineLevel="0" collapsed="false">
      <c r="A1324" s="295" t="n">
        <v>92560</v>
      </c>
      <c r="B1324" s="295" t="s">
        <v>8455</v>
      </c>
      <c r="C1324" s="296" t="s">
        <v>8456</v>
      </c>
      <c r="D1324" s="295" t="s">
        <v>31</v>
      </c>
      <c r="E1324" s="297" t="n">
        <v>2155.14</v>
      </c>
    </row>
    <row r="1325" customFormat="false" ht="40.5" hidden="false" customHeight="false" outlineLevel="0" collapsed="false">
      <c r="A1325" s="295" t="n">
        <v>92561</v>
      </c>
      <c r="B1325" s="295" t="s">
        <v>8457</v>
      </c>
      <c r="C1325" s="296" t="s">
        <v>8458</v>
      </c>
      <c r="D1325" s="295" t="s">
        <v>31</v>
      </c>
      <c r="E1325" s="297" t="n">
        <v>2253.01</v>
      </c>
    </row>
    <row r="1326" customFormat="false" ht="40.5" hidden="false" customHeight="false" outlineLevel="0" collapsed="false">
      <c r="A1326" s="295" t="n">
        <v>92562</v>
      </c>
      <c r="B1326" s="295" t="s">
        <v>8459</v>
      </c>
      <c r="C1326" s="296" t="s">
        <v>8460</v>
      </c>
      <c r="D1326" s="295" t="s">
        <v>31</v>
      </c>
      <c r="E1326" s="297" t="n">
        <v>2424.08</v>
      </c>
    </row>
    <row r="1327" customFormat="false" ht="40.5" hidden="false" customHeight="false" outlineLevel="0" collapsed="false">
      <c r="A1327" s="295" t="n">
        <v>92563</v>
      </c>
      <c r="B1327" s="295" t="s">
        <v>8461</v>
      </c>
      <c r="C1327" s="296" t="s">
        <v>8462</v>
      </c>
      <c r="D1327" s="295" t="s">
        <v>31</v>
      </c>
      <c r="E1327" s="297" t="n">
        <v>2766.79</v>
      </c>
    </row>
    <row r="1328" customFormat="false" ht="40.5" hidden="false" customHeight="false" outlineLevel="0" collapsed="false">
      <c r="A1328" s="295" t="n">
        <v>92564</v>
      </c>
      <c r="B1328" s="295" t="s">
        <v>8463</v>
      </c>
      <c r="C1328" s="296" t="s">
        <v>8464</v>
      </c>
      <c r="D1328" s="295" t="s">
        <v>31</v>
      </c>
      <c r="E1328" s="297" t="n">
        <v>2861.68</v>
      </c>
    </row>
    <row r="1329" customFormat="false" ht="40.5" hidden="false" customHeight="false" outlineLevel="0" collapsed="false">
      <c r="A1329" s="295" t="n">
        <v>92565</v>
      </c>
      <c r="B1329" s="295" t="s">
        <v>8465</v>
      </c>
      <c r="C1329" s="296" t="s">
        <v>8466</v>
      </c>
      <c r="D1329" s="295" t="s">
        <v>81</v>
      </c>
      <c r="E1329" s="297" t="n">
        <v>37.95</v>
      </c>
    </row>
    <row r="1330" customFormat="false" ht="40.5" hidden="false" customHeight="false" outlineLevel="0" collapsed="false">
      <c r="A1330" s="295" t="n">
        <v>92566</v>
      </c>
      <c r="B1330" s="295" t="s">
        <v>8467</v>
      </c>
      <c r="C1330" s="296" t="s">
        <v>8468</v>
      </c>
      <c r="D1330" s="295" t="s">
        <v>81</v>
      </c>
      <c r="E1330" s="297" t="n">
        <v>23.86</v>
      </c>
    </row>
    <row r="1331" customFormat="false" ht="40.5" hidden="false" customHeight="false" outlineLevel="0" collapsed="false">
      <c r="A1331" s="295" t="n">
        <v>92567</v>
      </c>
      <c r="B1331" s="295" t="s">
        <v>8469</v>
      </c>
      <c r="C1331" s="296" t="s">
        <v>8470</v>
      </c>
      <c r="D1331" s="295" t="s">
        <v>81</v>
      </c>
      <c r="E1331" s="297" t="n">
        <v>34.49</v>
      </c>
    </row>
    <row r="1332" customFormat="false" ht="40.5" hidden="false" customHeight="false" outlineLevel="0" collapsed="false">
      <c r="A1332" s="295" t="n">
        <v>100379</v>
      </c>
      <c r="B1332" s="295" t="s">
        <v>8471</v>
      </c>
      <c r="C1332" s="296" t="s">
        <v>8472</v>
      </c>
      <c r="D1332" s="295" t="s">
        <v>81</v>
      </c>
      <c r="E1332" s="297" t="n">
        <v>37.95</v>
      </c>
    </row>
    <row r="1333" customFormat="false" ht="40.5" hidden="false" customHeight="false" outlineLevel="0" collapsed="false">
      <c r="A1333" s="295" t="n">
        <v>100380</v>
      </c>
      <c r="B1333" s="295" t="s">
        <v>8473</v>
      </c>
      <c r="C1333" s="296" t="s">
        <v>8474</v>
      </c>
      <c r="D1333" s="295" t="s">
        <v>81</v>
      </c>
      <c r="E1333" s="297" t="n">
        <v>49.43</v>
      </c>
    </row>
    <row r="1334" customFormat="false" ht="40.5" hidden="false" customHeight="false" outlineLevel="0" collapsed="false">
      <c r="A1334" s="295" t="n">
        <v>100381</v>
      </c>
      <c r="B1334" s="295" t="s">
        <v>8475</v>
      </c>
      <c r="C1334" s="296" t="s">
        <v>8476</v>
      </c>
      <c r="D1334" s="295" t="s">
        <v>81</v>
      </c>
      <c r="E1334" s="297" t="n">
        <v>54.58</v>
      </c>
    </row>
    <row r="1335" customFormat="false" ht="40.5" hidden="false" customHeight="false" outlineLevel="0" collapsed="false">
      <c r="A1335" s="295" t="n">
        <v>100383</v>
      </c>
      <c r="B1335" s="295" t="s">
        <v>8477</v>
      </c>
      <c r="C1335" s="296" t="s">
        <v>8478</v>
      </c>
      <c r="D1335" s="295" t="s">
        <v>81</v>
      </c>
      <c r="E1335" s="297" t="n">
        <v>25.98</v>
      </c>
    </row>
    <row r="1336" customFormat="false" ht="40.5" hidden="false" customHeight="false" outlineLevel="0" collapsed="false">
      <c r="A1336" s="295" t="n">
        <v>100384</v>
      </c>
      <c r="B1336" s="295" t="s">
        <v>8479</v>
      </c>
      <c r="C1336" s="296" t="s">
        <v>8480</v>
      </c>
      <c r="D1336" s="295" t="s">
        <v>81</v>
      </c>
      <c r="E1336" s="297" t="n">
        <v>26.87</v>
      </c>
    </row>
    <row r="1337" customFormat="false" ht="40.5" hidden="false" customHeight="false" outlineLevel="0" collapsed="false">
      <c r="A1337" s="295" t="n">
        <v>100385</v>
      </c>
      <c r="B1337" s="295" t="s">
        <v>8481</v>
      </c>
      <c r="C1337" s="296" t="s">
        <v>8482</v>
      </c>
      <c r="D1337" s="295" t="s">
        <v>81</v>
      </c>
      <c r="E1337" s="297" t="n">
        <v>34.49</v>
      </c>
    </row>
    <row r="1338" customFormat="false" ht="40.5" hidden="false" customHeight="false" outlineLevel="0" collapsed="false">
      <c r="A1338" s="295" t="n">
        <v>100386</v>
      </c>
      <c r="B1338" s="295" t="s">
        <v>8483</v>
      </c>
      <c r="C1338" s="296" t="s">
        <v>8484</v>
      </c>
      <c r="D1338" s="295" t="s">
        <v>81</v>
      </c>
      <c r="E1338" s="297" t="n">
        <v>43.83</v>
      </c>
    </row>
    <row r="1339" customFormat="false" ht="40.5" hidden="false" customHeight="false" outlineLevel="0" collapsed="false">
      <c r="A1339" s="295" t="n">
        <v>100387</v>
      </c>
      <c r="B1339" s="295" t="s">
        <v>8485</v>
      </c>
      <c r="C1339" s="296" t="s">
        <v>8486</v>
      </c>
      <c r="D1339" s="295" t="s">
        <v>81</v>
      </c>
      <c r="E1339" s="297" t="n">
        <v>52.88</v>
      </c>
    </row>
    <row r="1340" customFormat="false" ht="27" hidden="false" customHeight="false" outlineLevel="0" collapsed="false">
      <c r="A1340" s="295" t="n">
        <v>100388</v>
      </c>
      <c r="B1340" s="295" t="s">
        <v>8487</v>
      </c>
      <c r="C1340" s="296" t="s">
        <v>8488</v>
      </c>
      <c r="D1340" s="295" t="s">
        <v>81</v>
      </c>
      <c r="E1340" s="297" t="n">
        <v>17.77</v>
      </c>
    </row>
    <row r="1341" customFormat="false" ht="27" hidden="false" customHeight="false" outlineLevel="0" collapsed="false">
      <c r="A1341" s="295" t="n">
        <v>100389</v>
      </c>
      <c r="B1341" s="295" t="s">
        <v>8489</v>
      </c>
      <c r="C1341" s="296" t="s">
        <v>8490</v>
      </c>
      <c r="D1341" s="295" t="s">
        <v>81</v>
      </c>
      <c r="E1341" s="297" t="n">
        <v>15.8</v>
      </c>
    </row>
    <row r="1342" customFormat="false" ht="27" hidden="false" customHeight="false" outlineLevel="0" collapsed="false">
      <c r="A1342" s="295" t="n">
        <v>100390</v>
      </c>
      <c r="B1342" s="295" t="s">
        <v>8491</v>
      </c>
      <c r="C1342" s="296" t="s">
        <v>8492</v>
      </c>
      <c r="D1342" s="295" t="s">
        <v>81</v>
      </c>
      <c r="E1342" s="297" t="n">
        <v>20.99</v>
      </c>
    </row>
    <row r="1343" customFormat="false" ht="27" hidden="false" customHeight="false" outlineLevel="0" collapsed="false">
      <c r="A1343" s="295" t="n">
        <v>100391</v>
      </c>
      <c r="B1343" s="295" t="s">
        <v>8493</v>
      </c>
      <c r="C1343" s="296" t="s">
        <v>8494</v>
      </c>
      <c r="D1343" s="295" t="s">
        <v>81</v>
      </c>
      <c r="E1343" s="297" t="n">
        <v>17.99</v>
      </c>
    </row>
    <row r="1344" customFormat="false" ht="27" hidden="false" customHeight="false" outlineLevel="0" collapsed="false">
      <c r="A1344" s="295" t="n">
        <v>100392</v>
      </c>
      <c r="B1344" s="295" t="s">
        <v>8495</v>
      </c>
      <c r="C1344" s="296" t="s">
        <v>8496</v>
      </c>
      <c r="D1344" s="295" t="s">
        <v>81</v>
      </c>
      <c r="E1344" s="297" t="n">
        <v>14.04</v>
      </c>
    </row>
    <row r="1345" customFormat="false" ht="27" hidden="false" customHeight="false" outlineLevel="0" collapsed="false">
      <c r="A1345" s="295" t="n">
        <v>100393</v>
      </c>
      <c r="B1345" s="295" t="s">
        <v>8497</v>
      </c>
      <c r="C1345" s="296" t="s">
        <v>8498</v>
      </c>
      <c r="D1345" s="295" t="s">
        <v>81</v>
      </c>
      <c r="E1345" s="297" t="n">
        <v>18.14</v>
      </c>
    </row>
    <row r="1346" customFormat="false" ht="27" hidden="false" customHeight="false" outlineLevel="0" collapsed="false">
      <c r="A1346" s="295" t="n">
        <v>100394</v>
      </c>
      <c r="B1346" s="295" t="s">
        <v>8499</v>
      </c>
      <c r="C1346" s="296" t="s">
        <v>8500</v>
      </c>
      <c r="D1346" s="295" t="s">
        <v>81</v>
      </c>
      <c r="E1346" s="297" t="n">
        <v>16.58</v>
      </c>
    </row>
    <row r="1347" customFormat="false" ht="27" hidden="false" customHeight="false" outlineLevel="0" collapsed="false">
      <c r="A1347" s="295" t="n">
        <v>100395</v>
      </c>
      <c r="B1347" s="295" t="s">
        <v>8501</v>
      </c>
      <c r="C1347" s="296" t="s">
        <v>8502</v>
      </c>
      <c r="D1347" s="295" t="s">
        <v>81</v>
      </c>
      <c r="E1347" s="297" t="n">
        <v>21.36</v>
      </c>
    </row>
    <row r="1348" customFormat="false" ht="27" hidden="false" customHeight="false" outlineLevel="0" collapsed="false">
      <c r="A1348" s="295" t="n">
        <v>94189</v>
      </c>
      <c r="B1348" s="295" t="s">
        <v>8503</v>
      </c>
      <c r="C1348" s="296" t="s">
        <v>8504</v>
      </c>
      <c r="D1348" s="295" t="s">
        <v>81</v>
      </c>
      <c r="E1348" s="297" t="n">
        <v>38.59</v>
      </c>
    </row>
    <row r="1349" customFormat="false" ht="27" hidden="false" customHeight="false" outlineLevel="0" collapsed="false">
      <c r="A1349" s="295" t="n">
        <v>94192</v>
      </c>
      <c r="B1349" s="295" t="s">
        <v>8505</v>
      </c>
      <c r="C1349" s="296" t="s">
        <v>8506</v>
      </c>
      <c r="D1349" s="295" t="s">
        <v>81</v>
      </c>
      <c r="E1349" s="297" t="n">
        <v>40.7</v>
      </c>
    </row>
    <row r="1350" customFormat="false" ht="27" hidden="false" customHeight="false" outlineLevel="0" collapsed="false">
      <c r="A1350" s="295" t="n">
        <v>94195</v>
      </c>
      <c r="B1350" s="295" t="s">
        <v>8507</v>
      </c>
      <c r="C1350" s="296" t="s">
        <v>8508</v>
      </c>
      <c r="D1350" s="295" t="s">
        <v>81</v>
      </c>
      <c r="E1350" s="297" t="n">
        <v>39.18</v>
      </c>
    </row>
    <row r="1351" customFormat="false" ht="27" hidden="false" customHeight="false" outlineLevel="0" collapsed="false">
      <c r="A1351" s="295" t="n">
        <v>94198</v>
      </c>
      <c r="B1351" s="295" t="s">
        <v>8509</v>
      </c>
      <c r="C1351" s="296" t="s">
        <v>8510</v>
      </c>
      <c r="D1351" s="295" t="s">
        <v>81</v>
      </c>
      <c r="E1351" s="297" t="n">
        <v>41.97</v>
      </c>
    </row>
    <row r="1352" customFormat="false" ht="27" hidden="false" customHeight="false" outlineLevel="0" collapsed="false">
      <c r="A1352" s="295" t="n">
        <v>94201</v>
      </c>
      <c r="B1352" s="295" t="s">
        <v>8511</v>
      </c>
      <c r="C1352" s="296" t="s">
        <v>8512</v>
      </c>
      <c r="D1352" s="295" t="s">
        <v>81</v>
      </c>
      <c r="E1352" s="297" t="n">
        <v>55.21</v>
      </c>
    </row>
    <row r="1353" customFormat="false" ht="27" hidden="false" customHeight="false" outlineLevel="0" collapsed="false">
      <c r="A1353" s="295" t="n">
        <v>94204</v>
      </c>
      <c r="B1353" s="295" t="s">
        <v>8513</v>
      </c>
      <c r="C1353" s="296" t="s">
        <v>8514</v>
      </c>
      <c r="D1353" s="295" t="s">
        <v>81</v>
      </c>
      <c r="E1353" s="297" t="n">
        <v>59.96</v>
      </c>
    </row>
    <row r="1354" customFormat="false" ht="15" hidden="false" customHeight="false" outlineLevel="0" collapsed="false">
      <c r="A1354" s="295" t="n">
        <v>94224</v>
      </c>
      <c r="B1354" s="295" t="s">
        <v>8515</v>
      </c>
      <c r="C1354" s="296" t="s">
        <v>8516</v>
      </c>
      <c r="D1354" s="295" t="s">
        <v>85</v>
      </c>
      <c r="E1354" s="297" t="n">
        <v>22.49</v>
      </c>
    </row>
    <row r="1355" customFormat="false" ht="27" hidden="false" customHeight="false" outlineLevel="0" collapsed="false">
      <c r="A1355" s="295" t="n">
        <v>94226</v>
      </c>
      <c r="B1355" s="295" t="s">
        <v>8517</v>
      </c>
      <c r="C1355" s="296" t="s">
        <v>8518</v>
      </c>
      <c r="D1355" s="295" t="s">
        <v>81</v>
      </c>
      <c r="E1355" s="297" t="n">
        <v>19.73</v>
      </c>
    </row>
    <row r="1356" customFormat="false" ht="15" hidden="false" customHeight="false" outlineLevel="0" collapsed="false">
      <c r="A1356" s="295" t="n">
        <v>94232</v>
      </c>
      <c r="B1356" s="295" t="s">
        <v>8519</v>
      </c>
      <c r="C1356" s="296" t="s">
        <v>8520</v>
      </c>
      <c r="D1356" s="295" t="s">
        <v>31</v>
      </c>
      <c r="E1356" s="297" t="n">
        <v>2.53</v>
      </c>
    </row>
    <row r="1357" customFormat="false" ht="27" hidden="false" customHeight="false" outlineLevel="0" collapsed="false">
      <c r="A1357" s="295" t="n">
        <v>94440</v>
      </c>
      <c r="B1357" s="295" t="s">
        <v>8521</v>
      </c>
      <c r="C1357" s="296" t="s">
        <v>8522</v>
      </c>
      <c r="D1357" s="295" t="s">
        <v>81</v>
      </c>
      <c r="E1357" s="297" t="n">
        <v>39.18</v>
      </c>
    </row>
    <row r="1358" customFormat="false" ht="27" hidden="false" customHeight="false" outlineLevel="0" collapsed="false">
      <c r="A1358" s="295" t="n">
        <v>94441</v>
      </c>
      <c r="B1358" s="295" t="s">
        <v>8523</v>
      </c>
      <c r="C1358" s="296" t="s">
        <v>8524</v>
      </c>
      <c r="D1358" s="295" t="s">
        <v>81</v>
      </c>
      <c r="E1358" s="297" t="n">
        <v>41.97</v>
      </c>
    </row>
    <row r="1359" customFormat="false" ht="27" hidden="false" customHeight="false" outlineLevel="0" collapsed="false">
      <c r="A1359" s="295" t="n">
        <v>94442</v>
      </c>
      <c r="B1359" s="295" t="s">
        <v>8525</v>
      </c>
      <c r="C1359" s="296" t="s">
        <v>8526</v>
      </c>
      <c r="D1359" s="295" t="s">
        <v>81</v>
      </c>
      <c r="E1359" s="297" t="n">
        <v>39.18</v>
      </c>
    </row>
    <row r="1360" customFormat="false" ht="27" hidden="false" customHeight="false" outlineLevel="0" collapsed="false">
      <c r="A1360" s="295" t="n">
        <v>94443</v>
      </c>
      <c r="B1360" s="295" t="s">
        <v>8527</v>
      </c>
      <c r="C1360" s="296" t="s">
        <v>8528</v>
      </c>
      <c r="D1360" s="295" t="s">
        <v>81</v>
      </c>
      <c r="E1360" s="297" t="n">
        <v>41.97</v>
      </c>
    </row>
    <row r="1361" customFormat="false" ht="27" hidden="false" customHeight="false" outlineLevel="0" collapsed="false">
      <c r="A1361" s="295" t="n">
        <v>94445</v>
      </c>
      <c r="B1361" s="295" t="s">
        <v>8529</v>
      </c>
      <c r="C1361" s="296" t="s">
        <v>8530</v>
      </c>
      <c r="D1361" s="295" t="s">
        <v>81</v>
      </c>
      <c r="E1361" s="297" t="n">
        <v>55.21</v>
      </c>
    </row>
    <row r="1362" customFormat="false" ht="27" hidden="false" customHeight="false" outlineLevel="0" collapsed="false">
      <c r="A1362" s="295" t="n">
        <v>94446</v>
      </c>
      <c r="B1362" s="295" t="s">
        <v>8531</v>
      </c>
      <c r="C1362" s="296" t="s">
        <v>8532</v>
      </c>
      <c r="D1362" s="295" t="s">
        <v>81</v>
      </c>
      <c r="E1362" s="297" t="n">
        <v>59.96</v>
      </c>
    </row>
    <row r="1363" customFormat="false" ht="27" hidden="false" customHeight="false" outlineLevel="0" collapsed="false">
      <c r="A1363" s="295" t="n">
        <v>94447</v>
      </c>
      <c r="B1363" s="295" t="s">
        <v>8533</v>
      </c>
      <c r="C1363" s="296" t="s">
        <v>8534</v>
      </c>
      <c r="D1363" s="295" t="s">
        <v>81</v>
      </c>
      <c r="E1363" s="297" t="n">
        <v>55.21</v>
      </c>
    </row>
    <row r="1364" customFormat="false" ht="27" hidden="false" customHeight="false" outlineLevel="0" collapsed="false">
      <c r="A1364" s="295" t="n">
        <v>94448</v>
      </c>
      <c r="B1364" s="295" t="s">
        <v>8535</v>
      </c>
      <c r="C1364" s="296" t="s">
        <v>8536</v>
      </c>
      <c r="D1364" s="295" t="s">
        <v>81</v>
      </c>
      <c r="E1364" s="297" t="n">
        <v>59.96</v>
      </c>
    </row>
    <row r="1365" customFormat="false" ht="40.5" hidden="false" customHeight="false" outlineLevel="0" collapsed="false">
      <c r="A1365" s="295" t="n">
        <v>94207</v>
      </c>
      <c r="B1365" s="295" t="s">
        <v>8537</v>
      </c>
      <c r="C1365" s="296" t="s">
        <v>8538</v>
      </c>
      <c r="D1365" s="295" t="s">
        <v>81</v>
      </c>
      <c r="E1365" s="297" t="n">
        <v>63.04</v>
      </c>
    </row>
    <row r="1366" customFormat="false" ht="40.5" hidden="false" customHeight="false" outlineLevel="0" collapsed="false">
      <c r="A1366" s="295" t="n">
        <v>94210</v>
      </c>
      <c r="B1366" s="295" t="s">
        <v>8539</v>
      </c>
      <c r="C1366" s="296" t="s">
        <v>8540</v>
      </c>
      <c r="D1366" s="295" t="s">
        <v>81</v>
      </c>
      <c r="E1366" s="297" t="n">
        <v>66.9</v>
      </c>
    </row>
    <row r="1367" customFormat="false" ht="27" hidden="false" customHeight="false" outlineLevel="0" collapsed="false">
      <c r="A1367" s="295" t="n">
        <v>94218</v>
      </c>
      <c r="B1367" s="295" t="s">
        <v>8541</v>
      </c>
      <c r="C1367" s="296" t="s">
        <v>8542</v>
      </c>
      <c r="D1367" s="295" t="s">
        <v>81</v>
      </c>
      <c r="E1367" s="297" t="n">
        <v>172.56</v>
      </c>
    </row>
    <row r="1368" customFormat="false" ht="27" hidden="false" customHeight="false" outlineLevel="0" collapsed="false">
      <c r="A1368" s="295" t="n">
        <v>94213</v>
      </c>
      <c r="B1368" s="295" t="s">
        <v>8543</v>
      </c>
      <c r="C1368" s="296" t="s">
        <v>8544</v>
      </c>
      <c r="D1368" s="295" t="s">
        <v>81</v>
      </c>
      <c r="E1368" s="297" t="n">
        <v>95.4</v>
      </c>
    </row>
    <row r="1369" customFormat="false" ht="27" hidden="false" customHeight="false" outlineLevel="0" collapsed="false">
      <c r="A1369" s="295" t="n">
        <v>94216</v>
      </c>
      <c r="B1369" s="295" t="s">
        <v>8545</v>
      </c>
      <c r="C1369" s="296" t="s">
        <v>8546</v>
      </c>
      <c r="D1369" s="295" t="s">
        <v>81</v>
      </c>
      <c r="E1369" s="297" t="n">
        <v>282.81</v>
      </c>
    </row>
    <row r="1370" customFormat="false" ht="40.5" hidden="false" customHeight="false" outlineLevel="0" collapsed="false">
      <c r="A1370" s="295" t="n">
        <v>94219</v>
      </c>
      <c r="B1370" s="295" t="s">
        <v>8547</v>
      </c>
      <c r="C1370" s="296" t="s">
        <v>8548</v>
      </c>
      <c r="D1370" s="295" t="s">
        <v>85</v>
      </c>
      <c r="E1370" s="297" t="n">
        <v>32.19</v>
      </c>
    </row>
    <row r="1371" customFormat="false" ht="40.5" hidden="false" customHeight="false" outlineLevel="0" collapsed="false">
      <c r="A1371" s="295" t="n">
        <v>94220</v>
      </c>
      <c r="B1371" s="295" t="s">
        <v>8549</v>
      </c>
      <c r="C1371" s="296" t="s">
        <v>8550</v>
      </c>
      <c r="D1371" s="295" t="s">
        <v>85</v>
      </c>
      <c r="E1371" s="297" t="n">
        <v>52.32</v>
      </c>
    </row>
    <row r="1372" customFormat="false" ht="27" hidden="false" customHeight="false" outlineLevel="0" collapsed="false">
      <c r="A1372" s="295" t="n">
        <v>94221</v>
      </c>
      <c r="B1372" s="295" t="s">
        <v>8551</v>
      </c>
      <c r="C1372" s="296" t="s">
        <v>8552</v>
      </c>
      <c r="D1372" s="295" t="s">
        <v>85</v>
      </c>
      <c r="E1372" s="297" t="n">
        <v>26.68</v>
      </c>
    </row>
    <row r="1373" customFormat="false" ht="27" hidden="false" customHeight="false" outlineLevel="0" collapsed="false">
      <c r="A1373" s="295" t="n">
        <v>94222</v>
      </c>
      <c r="B1373" s="295" t="s">
        <v>8553</v>
      </c>
      <c r="C1373" s="296" t="s">
        <v>8554</v>
      </c>
      <c r="D1373" s="295" t="s">
        <v>85</v>
      </c>
      <c r="E1373" s="297" t="n">
        <v>46.81</v>
      </c>
    </row>
    <row r="1374" customFormat="false" ht="27" hidden="false" customHeight="false" outlineLevel="0" collapsed="false">
      <c r="A1374" s="295" t="n">
        <v>94223</v>
      </c>
      <c r="B1374" s="295" t="s">
        <v>8555</v>
      </c>
      <c r="C1374" s="296" t="s">
        <v>8556</v>
      </c>
      <c r="D1374" s="295" t="s">
        <v>85</v>
      </c>
      <c r="E1374" s="297" t="n">
        <v>110.94</v>
      </c>
    </row>
    <row r="1375" customFormat="false" ht="27" hidden="false" customHeight="false" outlineLevel="0" collapsed="false">
      <c r="A1375" s="295" t="n">
        <v>94451</v>
      </c>
      <c r="B1375" s="295" t="s">
        <v>8557</v>
      </c>
      <c r="C1375" s="296" t="s">
        <v>8558</v>
      </c>
      <c r="D1375" s="295" t="s">
        <v>85</v>
      </c>
      <c r="E1375" s="297" t="n">
        <v>124.64</v>
      </c>
    </row>
    <row r="1376" customFormat="false" ht="27" hidden="false" customHeight="false" outlineLevel="0" collapsed="false">
      <c r="A1376" s="295" t="n">
        <v>100325</v>
      </c>
      <c r="B1376" s="295" t="s">
        <v>8559</v>
      </c>
      <c r="C1376" s="296" t="s">
        <v>8560</v>
      </c>
      <c r="D1376" s="295" t="s">
        <v>85</v>
      </c>
      <c r="E1376" s="297" t="n">
        <v>121.46</v>
      </c>
    </row>
    <row r="1377" customFormat="false" ht="27" hidden="false" customHeight="false" outlineLevel="0" collapsed="false">
      <c r="A1377" s="295" t="n">
        <v>100327</v>
      </c>
      <c r="B1377" s="295" t="s">
        <v>8561</v>
      </c>
      <c r="C1377" s="296" t="s">
        <v>8562</v>
      </c>
      <c r="D1377" s="295" t="s">
        <v>85</v>
      </c>
      <c r="E1377" s="297" t="n">
        <v>58.61</v>
      </c>
    </row>
    <row r="1378" customFormat="false" ht="27" hidden="false" customHeight="false" outlineLevel="0" collapsed="false">
      <c r="A1378" s="295" t="n">
        <v>100328</v>
      </c>
      <c r="B1378" s="295" t="s">
        <v>8563</v>
      </c>
      <c r="C1378" s="296" t="s">
        <v>8564</v>
      </c>
      <c r="D1378" s="295" t="s">
        <v>81</v>
      </c>
      <c r="E1378" s="297" t="n">
        <v>13.19</v>
      </c>
    </row>
    <row r="1379" customFormat="false" ht="27" hidden="false" customHeight="false" outlineLevel="0" collapsed="false">
      <c r="A1379" s="295" t="n">
        <v>100329</v>
      </c>
      <c r="B1379" s="295" t="s">
        <v>8565</v>
      </c>
      <c r="C1379" s="296" t="s">
        <v>8566</v>
      </c>
      <c r="D1379" s="295" t="s">
        <v>81</v>
      </c>
      <c r="E1379" s="297" t="n">
        <v>15.99</v>
      </c>
    </row>
    <row r="1380" customFormat="false" ht="27" hidden="false" customHeight="false" outlineLevel="0" collapsed="false">
      <c r="A1380" s="295" t="n">
        <v>100330</v>
      </c>
      <c r="B1380" s="295" t="s">
        <v>8567</v>
      </c>
      <c r="C1380" s="296" t="s">
        <v>8568</v>
      </c>
      <c r="D1380" s="295" t="s">
        <v>81</v>
      </c>
      <c r="E1380" s="297" t="n">
        <v>17.92</v>
      </c>
    </row>
    <row r="1381" customFormat="false" ht="27" hidden="false" customHeight="false" outlineLevel="0" collapsed="false">
      <c r="A1381" s="295" t="n">
        <v>100331</v>
      </c>
      <c r="B1381" s="295" t="s">
        <v>8569</v>
      </c>
      <c r="C1381" s="296" t="s">
        <v>8570</v>
      </c>
      <c r="D1381" s="295" t="s">
        <v>81</v>
      </c>
      <c r="E1381" s="297" t="n">
        <v>22.7</v>
      </c>
    </row>
    <row r="1382" customFormat="false" ht="40.5" hidden="false" customHeight="false" outlineLevel="0" collapsed="false">
      <c r="A1382" s="295" t="n">
        <v>100434</v>
      </c>
      <c r="B1382" s="295" t="s">
        <v>8571</v>
      </c>
      <c r="C1382" s="296" t="s">
        <v>8572</v>
      </c>
      <c r="D1382" s="295" t="s">
        <v>85</v>
      </c>
      <c r="E1382" s="297" t="n">
        <v>68.65</v>
      </c>
    </row>
    <row r="1383" customFormat="false" ht="27" hidden="false" customHeight="false" outlineLevel="0" collapsed="false">
      <c r="A1383" s="295" t="n">
        <v>100435</v>
      </c>
      <c r="B1383" s="295" t="s">
        <v>8573</v>
      </c>
      <c r="C1383" s="296" t="s">
        <v>8574</v>
      </c>
      <c r="D1383" s="295" t="s">
        <v>85</v>
      </c>
      <c r="E1383" s="297" t="n">
        <v>86.26</v>
      </c>
    </row>
    <row r="1384" customFormat="false" ht="27" hidden="false" customHeight="false" outlineLevel="0" collapsed="false">
      <c r="A1384" s="295" t="n">
        <v>94227</v>
      </c>
      <c r="B1384" s="295" t="s">
        <v>8575</v>
      </c>
      <c r="C1384" s="296" t="s">
        <v>8576</v>
      </c>
      <c r="D1384" s="295" t="s">
        <v>85</v>
      </c>
      <c r="E1384" s="297" t="n">
        <v>65.14</v>
      </c>
    </row>
    <row r="1385" customFormat="false" ht="27" hidden="false" customHeight="false" outlineLevel="0" collapsed="false">
      <c r="A1385" s="295" t="n">
        <v>94228</v>
      </c>
      <c r="B1385" s="295" t="s">
        <v>8577</v>
      </c>
      <c r="C1385" s="296" t="s">
        <v>8578</v>
      </c>
      <c r="D1385" s="295" t="s">
        <v>85</v>
      </c>
      <c r="E1385" s="297" t="n">
        <v>87.72</v>
      </c>
    </row>
    <row r="1386" customFormat="false" ht="27" hidden="false" customHeight="false" outlineLevel="0" collapsed="false">
      <c r="A1386" s="295" t="n">
        <v>94229</v>
      </c>
      <c r="B1386" s="295" t="s">
        <v>8579</v>
      </c>
      <c r="C1386" s="296" t="s">
        <v>8580</v>
      </c>
      <c r="D1386" s="295" t="s">
        <v>85</v>
      </c>
      <c r="E1386" s="297" t="n">
        <v>170.07</v>
      </c>
    </row>
    <row r="1387" customFormat="false" ht="27" hidden="false" customHeight="false" outlineLevel="0" collapsed="false">
      <c r="A1387" s="295" t="n">
        <v>94231</v>
      </c>
      <c r="B1387" s="295" t="s">
        <v>8581</v>
      </c>
      <c r="C1387" s="296" t="s">
        <v>8582</v>
      </c>
      <c r="D1387" s="295" t="s">
        <v>85</v>
      </c>
      <c r="E1387" s="297" t="n">
        <v>52.55</v>
      </c>
    </row>
    <row r="1388" customFormat="false" ht="27" hidden="false" customHeight="false" outlineLevel="0" collapsed="false">
      <c r="A1388" s="295" t="n">
        <v>94449</v>
      </c>
      <c r="B1388" s="295" t="s">
        <v>8583</v>
      </c>
      <c r="C1388" s="296" t="s">
        <v>8584</v>
      </c>
      <c r="D1388" s="295" t="s">
        <v>81</v>
      </c>
      <c r="E1388" s="297" t="n">
        <v>68.79</v>
      </c>
    </row>
    <row r="1389" customFormat="false" ht="27" hidden="false" customHeight="false" outlineLevel="0" collapsed="false">
      <c r="A1389" s="295" t="n">
        <v>92255</v>
      </c>
      <c r="B1389" s="295" t="s">
        <v>8585</v>
      </c>
      <c r="C1389" s="296" t="s">
        <v>8586</v>
      </c>
      <c r="D1389" s="295" t="s">
        <v>31</v>
      </c>
      <c r="E1389" s="297" t="n">
        <v>170.58</v>
      </c>
    </row>
    <row r="1390" customFormat="false" ht="27" hidden="false" customHeight="false" outlineLevel="0" collapsed="false">
      <c r="A1390" s="295" t="n">
        <v>92256</v>
      </c>
      <c r="B1390" s="295" t="s">
        <v>8587</v>
      </c>
      <c r="C1390" s="296" t="s">
        <v>8588</v>
      </c>
      <c r="D1390" s="295" t="s">
        <v>31</v>
      </c>
      <c r="E1390" s="297" t="n">
        <v>212.51</v>
      </c>
    </row>
    <row r="1391" customFormat="false" ht="27" hidden="false" customHeight="false" outlineLevel="0" collapsed="false">
      <c r="A1391" s="295" t="n">
        <v>92257</v>
      </c>
      <c r="B1391" s="295" t="s">
        <v>8589</v>
      </c>
      <c r="C1391" s="296" t="s">
        <v>8590</v>
      </c>
      <c r="D1391" s="295" t="s">
        <v>31</v>
      </c>
      <c r="E1391" s="297" t="n">
        <v>253.81</v>
      </c>
    </row>
    <row r="1392" customFormat="false" ht="27" hidden="false" customHeight="false" outlineLevel="0" collapsed="false">
      <c r="A1392" s="295" t="n">
        <v>92258</v>
      </c>
      <c r="B1392" s="295" t="s">
        <v>8591</v>
      </c>
      <c r="C1392" s="296" t="s">
        <v>8592</v>
      </c>
      <c r="D1392" s="295" t="s">
        <v>31</v>
      </c>
      <c r="E1392" s="297" t="n">
        <v>320.25</v>
      </c>
    </row>
    <row r="1393" customFormat="false" ht="27" hidden="false" customHeight="false" outlineLevel="0" collapsed="false">
      <c r="A1393" s="295" t="n">
        <v>92568</v>
      </c>
      <c r="B1393" s="295" t="s">
        <v>8593</v>
      </c>
      <c r="C1393" s="296" t="s">
        <v>8594</v>
      </c>
      <c r="D1393" s="295" t="s">
        <v>81</v>
      </c>
      <c r="E1393" s="297" t="n">
        <v>152.63</v>
      </c>
    </row>
    <row r="1394" customFormat="false" ht="27" hidden="false" customHeight="false" outlineLevel="0" collapsed="false">
      <c r="A1394" s="295" t="n">
        <v>92569</v>
      </c>
      <c r="B1394" s="295" t="s">
        <v>8595</v>
      </c>
      <c r="C1394" s="296" t="s">
        <v>8596</v>
      </c>
      <c r="D1394" s="295" t="s">
        <v>81</v>
      </c>
      <c r="E1394" s="297" t="n">
        <v>85.58</v>
      </c>
    </row>
    <row r="1395" customFormat="false" ht="27" hidden="false" customHeight="false" outlineLevel="0" collapsed="false">
      <c r="A1395" s="295" t="n">
        <v>92570</v>
      </c>
      <c r="B1395" s="295" t="s">
        <v>8597</v>
      </c>
      <c r="C1395" s="296" t="s">
        <v>8598</v>
      </c>
      <c r="D1395" s="295" t="s">
        <v>81</v>
      </c>
      <c r="E1395" s="298" t="n">
        <v>54.58</v>
      </c>
    </row>
    <row r="1396" customFormat="false" ht="40.5" hidden="false" customHeight="false" outlineLevel="0" collapsed="false">
      <c r="A1396" s="295" t="n">
        <v>92571</v>
      </c>
      <c r="B1396" s="295" t="s">
        <v>8599</v>
      </c>
      <c r="C1396" s="296" t="s">
        <v>8600</v>
      </c>
      <c r="D1396" s="295" t="s">
        <v>81</v>
      </c>
      <c r="E1396" s="298" t="n">
        <v>160.94</v>
      </c>
    </row>
    <row r="1397" customFormat="false" ht="27" hidden="false" customHeight="false" outlineLevel="0" collapsed="false">
      <c r="A1397" s="295" t="n">
        <v>92572</v>
      </c>
      <c r="B1397" s="295" t="s">
        <v>8601</v>
      </c>
      <c r="C1397" s="296" t="s">
        <v>8602</v>
      </c>
      <c r="D1397" s="295" t="s">
        <v>81</v>
      </c>
      <c r="E1397" s="298" t="n">
        <v>97.26</v>
      </c>
    </row>
    <row r="1398" customFormat="false" ht="40.5" hidden="false" customHeight="false" outlineLevel="0" collapsed="false">
      <c r="A1398" s="295" t="n">
        <v>92573</v>
      </c>
      <c r="B1398" s="295" t="s">
        <v>8603</v>
      </c>
      <c r="C1398" s="296" t="s">
        <v>8604</v>
      </c>
      <c r="D1398" s="295" t="s">
        <v>81</v>
      </c>
      <c r="E1398" s="298" t="n">
        <v>58.08</v>
      </c>
    </row>
    <row r="1399" customFormat="false" ht="27" hidden="false" customHeight="false" outlineLevel="0" collapsed="false">
      <c r="A1399" s="295" t="n">
        <v>92574</v>
      </c>
      <c r="B1399" s="295" t="s">
        <v>8605</v>
      </c>
      <c r="C1399" s="296" t="s">
        <v>8606</v>
      </c>
      <c r="D1399" s="295" t="s">
        <v>81</v>
      </c>
      <c r="E1399" s="297" t="n">
        <v>154.92</v>
      </c>
    </row>
    <row r="1400" customFormat="false" ht="27" hidden="false" customHeight="false" outlineLevel="0" collapsed="false">
      <c r="A1400" s="295" t="n">
        <v>92575</v>
      </c>
      <c r="B1400" s="295" t="s">
        <v>8607</v>
      </c>
      <c r="C1400" s="296" t="s">
        <v>8608</v>
      </c>
      <c r="D1400" s="295" t="s">
        <v>81</v>
      </c>
      <c r="E1400" s="298" t="n">
        <v>78.13</v>
      </c>
    </row>
    <row r="1401" customFormat="false" ht="27" hidden="false" customHeight="false" outlineLevel="0" collapsed="false">
      <c r="A1401" s="295" t="n">
        <v>92576</v>
      </c>
      <c r="B1401" s="295" t="s">
        <v>8609</v>
      </c>
      <c r="C1401" s="296" t="s">
        <v>8610</v>
      </c>
      <c r="D1401" s="295" t="s">
        <v>81</v>
      </c>
      <c r="E1401" s="298" t="n">
        <v>43</v>
      </c>
    </row>
    <row r="1402" customFormat="false" ht="27" hidden="false" customHeight="false" outlineLevel="0" collapsed="false">
      <c r="A1402" s="295" t="n">
        <v>92577</v>
      </c>
      <c r="B1402" s="295" t="s">
        <v>8611</v>
      </c>
      <c r="C1402" s="296" t="s">
        <v>8612</v>
      </c>
      <c r="D1402" s="295" t="s">
        <v>81</v>
      </c>
      <c r="E1402" s="298" t="n">
        <v>163.79</v>
      </c>
    </row>
    <row r="1403" customFormat="false" ht="27" hidden="false" customHeight="false" outlineLevel="0" collapsed="false">
      <c r="A1403" s="295" t="n">
        <v>92578</v>
      </c>
      <c r="B1403" s="295" t="s">
        <v>8613</v>
      </c>
      <c r="C1403" s="296" t="s">
        <v>8614</v>
      </c>
      <c r="D1403" s="295" t="s">
        <v>81</v>
      </c>
      <c r="E1403" s="298" t="n">
        <v>83.04</v>
      </c>
    </row>
    <row r="1404" customFormat="false" ht="27" hidden="false" customHeight="false" outlineLevel="0" collapsed="false">
      <c r="A1404" s="295" t="n">
        <v>92579</v>
      </c>
      <c r="B1404" s="295" t="s">
        <v>8615</v>
      </c>
      <c r="C1404" s="296" t="s">
        <v>8616</v>
      </c>
      <c r="D1404" s="295" t="s">
        <v>81</v>
      </c>
      <c r="E1404" s="297" t="n">
        <v>45.8</v>
      </c>
    </row>
    <row r="1405" customFormat="false" ht="40.5" hidden="false" customHeight="false" outlineLevel="0" collapsed="false">
      <c r="A1405" s="295" t="n">
        <v>92580</v>
      </c>
      <c r="B1405" s="295" t="s">
        <v>8617</v>
      </c>
      <c r="C1405" s="296" t="s">
        <v>8618</v>
      </c>
      <c r="D1405" s="295" t="s">
        <v>81</v>
      </c>
      <c r="E1405" s="297" t="n">
        <v>56.88</v>
      </c>
    </row>
    <row r="1406" customFormat="false" ht="27" hidden="false" customHeight="false" outlineLevel="0" collapsed="false">
      <c r="A1406" s="295" t="n">
        <v>92581</v>
      </c>
      <c r="B1406" s="295" t="s">
        <v>8619</v>
      </c>
      <c r="C1406" s="296" t="s">
        <v>8620</v>
      </c>
      <c r="D1406" s="295" t="s">
        <v>81</v>
      </c>
      <c r="E1406" s="298" t="n">
        <v>59.57</v>
      </c>
    </row>
    <row r="1407" customFormat="false" ht="27" hidden="false" customHeight="false" outlineLevel="0" collapsed="false">
      <c r="A1407" s="295" t="n">
        <v>92582</v>
      </c>
      <c r="B1407" s="295" t="s">
        <v>8621</v>
      </c>
      <c r="C1407" s="296" t="s">
        <v>8622</v>
      </c>
      <c r="D1407" s="295" t="s">
        <v>31</v>
      </c>
      <c r="E1407" s="298" t="n">
        <v>799.37</v>
      </c>
    </row>
    <row r="1408" customFormat="false" ht="27" hidden="false" customHeight="false" outlineLevel="0" collapsed="false">
      <c r="A1408" s="295" t="n">
        <v>92584</v>
      </c>
      <c r="B1408" s="295" t="s">
        <v>8623</v>
      </c>
      <c r="C1408" s="296" t="s">
        <v>8624</v>
      </c>
      <c r="D1408" s="295" t="s">
        <v>31</v>
      </c>
      <c r="E1408" s="298" t="n">
        <v>949.36</v>
      </c>
    </row>
    <row r="1409" customFormat="false" ht="27" hidden="false" customHeight="false" outlineLevel="0" collapsed="false">
      <c r="A1409" s="295" t="n">
        <v>92586</v>
      </c>
      <c r="B1409" s="295" t="s">
        <v>8625</v>
      </c>
      <c r="C1409" s="296" t="s">
        <v>8626</v>
      </c>
      <c r="D1409" s="295" t="s">
        <v>31</v>
      </c>
      <c r="E1409" s="298" t="n">
        <v>1099.36</v>
      </c>
    </row>
    <row r="1410" customFormat="false" ht="27" hidden="false" customHeight="false" outlineLevel="0" collapsed="false">
      <c r="A1410" s="295" t="n">
        <v>92588</v>
      </c>
      <c r="B1410" s="295" t="s">
        <v>8627</v>
      </c>
      <c r="C1410" s="296" t="s">
        <v>8628</v>
      </c>
      <c r="D1410" s="295" t="s">
        <v>31</v>
      </c>
      <c r="E1410" s="298" t="n">
        <v>1390.95</v>
      </c>
    </row>
    <row r="1411" customFormat="false" ht="27" hidden="false" customHeight="false" outlineLevel="0" collapsed="false">
      <c r="A1411" s="295" t="n">
        <v>92590</v>
      </c>
      <c r="B1411" s="295" t="s">
        <v>8629</v>
      </c>
      <c r="C1411" s="296" t="s">
        <v>8630</v>
      </c>
      <c r="D1411" s="295" t="s">
        <v>31</v>
      </c>
      <c r="E1411" s="298" t="n">
        <v>1540.94</v>
      </c>
    </row>
    <row r="1412" customFormat="false" ht="27" hidden="false" customHeight="false" outlineLevel="0" collapsed="false">
      <c r="A1412" s="295" t="n">
        <v>92592</v>
      </c>
      <c r="B1412" s="295" t="s">
        <v>8631</v>
      </c>
      <c r="C1412" s="296" t="s">
        <v>8632</v>
      </c>
      <c r="D1412" s="295" t="s">
        <v>31</v>
      </c>
      <c r="E1412" s="298" t="n">
        <v>1732.24</v>
      </c>
    </row>
    <row r="1413" customFormat="false" ht="27" hidden="false" customHeight="false" outlineLevel="0" collapsed="false">
      <c r="A1413" s="295" t="n">
        <v>92593</v>
      </c>
      <c r="B1413" s="295" t="s">
        <v>8633</v>
      </c>
      <c r="C1413" s="296" t="s">
        <v>8634</v>
      </c>
      <c r="D1413" s="295" t="s">
        <v>106</v>
      </c>
      <c r="E1413" s="298" t="n">
        <v>13.16</v>
      </c>
    </row>
    <row r="1414" customFormat="false" ht="27" hidden="false" customHeight="false" outlineLevel="0" collapsed="false">
      <c r="A1414" s="295" t="n">
        <v>92594</v>
      </c>
      <c r="B1414" s="295" t="s">
        <v>8635</v>
      </c>
      <c r="C1414" s="296" t="s">
        <v>8636</v>
      </c>
      <c r="D1414" s="295" t="s">
        <v>31</v>
      </c>
      <c r="E1414" s="297" t="n">
        <v>2019.85</v>
      </c>
    </row>
    <row r="1415" customFormat="false" ht="27" hidden="false" customHeight="false" outlineLevel="0" collapsed="false">
      <c r="A1415" s="295" t="n">
        <v>92596</v>
      </c>
      <c r="B1415" s="295" t="s">
        <v>8637</v>
      </c>
      <c r="C1415" s="296" t="s">
        <v>8638</v>
      </c>
      <c r="D1415" s="295" t="s">
        <v>31</v>
      </c>
      <c r="E1415" s="298" t="n">
        <v>2242.72</v>
      </c>
    </row>
    <row r="1416" customFormat="false" ht="27" hidden="false" customHeight="false" outlineLevel="0" collapsed="false">
      <c r="A1416" s="295" t="n">
        <v>92598</v>
      </c>
      <c r="B1416" s="295" t="s">
        <v>8639</v>
      </c>
      <c r="C1416" s="296" t="s">
        <v>8640</v>
      </c>
      <c r="D1416" s="295" t="s">
        <v>31</v>
      </c>
      <c r="E1416" s="298" t="n">
        <v>2392.71</v>
      </c>
    </row>
    <row r="1417" customFormat="false" ht="27" hidden="false" customHeight="false" outlineLevel="0" collapsed="false">
      <c r="A1417" s="295" t="n">
        <v>92600</v>
      </c>
      <c r="B1417" s="295" t="s">
        <v>8641</v>
      </c>
      <c r="C1417" s="296" t="s">
        <v>8642</v>
      </c>
      <c r="D1417" s="295" t="s">
        <v>31</v>
      </c>
      <c r="E1417" s="298" t="n">
        <v>2580.65</v>
      </c>
    </row>
    <row r="1418" customFormat="false" ht="27" hidden="false" customHeight="false" outlineLevel="0" collapsed="false">
      <c r="A1418" s="295" t="n">
        <v>92602</v>
      </c>
      <c r="B1418" s="295" t="s">
        <v>8643</v>
      </c>
      <c r="C1418" s="296" t="s">
        <v>8644</v>
      </c>
      <c r="D1418" s="295" t="s">
        <v>31</v>
      </c>
      <c r="E1418" s="298" t="n">
        <v>799.37</v>
      </c>
    </row>
    <row r="1419" customFormat="false" ht="27" hidden="false" customHeight="false" outlineLevel="0" collapsed="false">
      <c r="A1419" s="295" t="n">
        <v>92604</v>
      </c>
      <c r="B1419" s="295" t="s">
        <v>8645</v>
      </c>
      <c r="C1419" s="296" t="s">
        <v>8646</v>
      </c>
      <c r="D1419" s="295" t="s">
        <v>31</v>
      </c>
      <c r="E1419" s="298" t="n">
        <v>911.41</v>
      </c>
    </row>
    <row r="1420" customFormat="false" ht="27" hidden="false" customHeight="false" outlineLevel="0" collapsed="false">
      <c r="A1420" s="295" t="n">
        <v>92606</v>
      </c>
      <c r="B1420" s="295" t="s">
        <v>8647</v>
      </c>
      <c r="C1420" s="296" t="s">
        <v>8648</v>
      </c>
      <c r="D1420" s="295" t="s">
        <v>31</v>
      </c>
      <c r="E1420" s="298" t="n">
        <v>1061.4</v>
      </c>
    </row>
    <row r="1421" customFormat="false" ht="27" hidden="false" customHeight="false" outlineLevel="0" collapsed="false">
      <c r="A1421" s="295" t="n">
        <v>92608</v>
      </c>
      <c r="B1421" s="295" t="s">
        <v>8649</v>
      </c>
      <c r="C1421" s="296" t="s">
        <v>8650</v>
      </c>
      <c r="D1421" s="295" t="s">
        <v>31</v>
      </c>
      <c r="E1421" s="298" t="n">
        <v>1315.04</v>
      </c>
    </row>
    <row r="1422" customFormat="false" ht="27" hidden="false" customHeight="false" outlineLevel="0" collapsed="false">
      <c r="A1422" s="295" t="n">
        <v>92610</v>
      </c>
      <c r="B1422" s="295" t="s">
        <v>8651</v>
      </c>
      <c r="C1422" s="296" t="s">
        <v>8652</v>
      </c>
      <c r="D1422" s="295" t="s">
        <v>31</v>
      </c>
      <c r="E1422" s="298" t="n">
        <v>1465.03</v>
      </c>
    </row>
    <row r="1423" customFormat="false" ht="40.5" hidden="false" customHeight="false" outlineLevel="0" collapsed="false">
      <c r="A1423" s="295" t="n">
        <v>92612</v>
      </c>
      <c r="B1423" s="295" t="s">
        <v>8653</v>
      </c>
      <c r="C1423" s="296" t="s">
        <v>8654</v>
      </c>
      <c r="D1423" s="295" t="s">
        <v>31</v>
      </c>
      <c r="E1423" s="298" t="n">
        <v>1656.33</v>
      </c>
    </row>
    <row r="1424" customFormat="false" ht="27" hidden="false" customHeight="false" outlineLevel="0" collapsed="false">
      <c r="A1424" s="295" t="n">
        <v>92614</v>
      </c>
      <c r="B1424" s="295" t="s">
        <v>8655</v>
      </c>
      <c r="C1424" s="296" t="s">
        <v>8656</v>
      </c>
      <c r="D1424" s="295" t="s">
        <v>31</v>
      </c>
      <c r="E1424" s="297" t="n">
        <v>1868.04</v>
      </c>
    </row>
    <row r="1425" customFormat="false" ht="27" hidden="false" customHeight="false" outlineLevel="0" collapsed="false">
      <c r="A1425" s="295" t="n">
        <v>92616</v>
      </c>
      <c r="B1425" s="295" t="s">
        <v>8657</v>
      </c>
      <c r="C1425" s="296" t="s">
        <v>8658</v>
      </c>
      <c r="D1425" s="295" t="s">
        <v>31</v>
      </c>
      <c r="E1425" s="298" t="n">
        <v>2128.85</v>
      </c>
    </row>
    <row r="1426" customFormat="false" ht="27" hidden="false" customHeight="false" outlineLevel="0" collapsed="false">
      <c r="A1426" s="295" t="n">
        <v>92618</v>
      </c>
      <c r="B1426" s="295" t="s">
        <v>8659</v>
      </c>
      <c r="C1426" s="296" t="s">
        <v>8660</v>
      </c>
      <c r="D1426" s="295" t="s">
        <v>31</v>
      </c>
      <c r="E1426" s="298" t="n">
        <v>2278.85</v>
      </c>
    </row>
    <row r="1427" customFormat="false" ht="27" hidden="false" customHeight="false" outlineLevel="0" collapsed="false">
      <c r="A1427" s="295" t="n">
        <v>92620</v>
      </c>
      <c r="B1427" s="295" t="s">
        <v>8661</v>
      </c>
      <c r="C1427" s="296" t="s">
        <v>8662</v>
      </c>
      <c r="D1427" s="295" t="s">
        <v>31</v>
      </c>
      <c r="E1427" s="298" t="n">
        <v>2428.83</v>
      </c>
    </row>
    <row r="1428" customFormat="false" ht="27" hidden="false" customHeight="false" outlineLevel="0" collapsed="false">
      <c r="A1428" s="295" t="n">
        <v>100357</v>
      </c>
      <c r="B1428" s="295" t="s">
        <v>8663</v>
      </c>
      <c r="C1428" s="296" t="s">
        <v>8664</v>
      </c>
      <c r="D1428" s="295" t="s">
        <v>31</v>
      </c>
      <c r="E1428" s="298" t="n">
        <v>1031.01</v>
      </c>
    </row>
    <row r="1429" customFormat="false" ht="27" hidden="false" customHeight="false" outlineLevel="0" collapsed="false">
      <c r="A1429" s="295" t="n">
        <v>100358</v>
      </c>
      <c r="B1429" s="295" t="s">
        <v>8665</v>
      </c>
      <c r="C1429" s="296" t="s">
        <v>8666</v>
      </c>
      <c r="D1429" s="295" t="s">
        <v>31</v>
      </c>
      <c r="E1429" s="298" t="n">
        <v>1377.67</v>
      </c>
    </row>
    <row r="1430" customFormat="false" ht="27" hidden="false" customHeight="false" outlineLevel="0" collapsed="false">
      <c r="A1430" s="295" t="n">
        <v>100359</v>
      </c>
      <c r="B1430" s="295" t="s">
        <v>8667</v>
      </c>
      <c r="C1430" s="296" t="s">
        <v>8668</v>
      </c>
      <c r="D1430" s="295" t="s">
        <v>31</v>
      </c>
      <c r="E1430" s="298" t="n">
        <v>1454.6</v>
      </c>
    </row>
    <row r="1431" customFormat="false" ht="27" hidden="false" customHeight="false" outlineLevel="0" collapsed="false">
      <c r="A1431" s="295" t="n">
        <v>100360</v>
      </c>
      <c r="B1431" s="295" t="s">
        <v>8669</v>
      </c>
      <c r="C1431" s="296" t="s">
        <v>8670</v>
      </c>
      <c r="D1431" s="295" t="s">
        <v>31</v>
      </c>
      <c r="E1431" s="298" t="n">
        <v>1614.02</v>
      </c>
    </row>
    <row r="1432" customFormat="false" ht="27" hidden="false" customHeight="false" outlineLevel="0" collapsed="false">
      <c r="A1432" s="295" t="n">
        <v>100361</v>
      </c>
      <c r="B1432" s="295" t="s">
        <v>8671</v>
      </c>
      <c r="C1432" s="296" t="s">
        <v>8672</v>
      </c>
      <c r="D1432" s="295" t="s">
        <v>31</v>
      </c>
      <c r="E1432" s="298" t="n">
        <v>1992.81</v>
      </c>
    </row>
    <row r="1433" customFormat="false" ht="27" hidden="false" customHeight="false" outlineLevel="0" collapsed="false">
      <c r="A1433" s="295" t="n">
        <v>100362</v>
      </c>
      <c r="B1433" s="295" t="s">
        <v>8673</v>
      </c>
      <c r="C1433" s="296" t="s">
        <v>8674</v>
      </c>
      <c r="D1433" s="295" t="s">
        <v>31</v>
      </c>
      <c r="E1433" s="298" t="n">
        <v>2671.42</v>
      </c>
    </row>
    <row r="1434" customFormat="false" ht="27" hidden="false" customHeight="false" outlineLevel="0" collapsed="false">
      <c r="A1434" s="295" t="n">
        <v>100363</v>
      </c>
      <c r="B1434" s="295" t="s">
        <v>8675</v>
      </c>
      <c r="C1434" s="296" t="s">
        <v>8676</v>
      </c>
      <c r="D1434" s="295" t="s">
        <v>31</v>
      </c>
      <c r="E1434" s="297" t="n">
        <v>2766.81</v>
      </c>
    </row>
    <row r="1435" customFormat="false" ht="27" hidden="false" customHeight="false" outlineLevel="0" collapsed="false">
      <c r="A1435" s="295" t="n">
        <v>100364</v>
      </c>
      <c r="B1435" s="295" t="s">
        <v>8677</v>
      </c>
      <c r="C1435" s="296" t="s">
        <v>8678</v>
      </c>
      <c r="D1435" s="295" t="s">
        <v>31</v>
      </c>
      <c r="E1435" s="297" t="n">
        <v>3003.86</v>
      </c>
    </row>
    <row r="1436" customFormat="false" ht="27" hidden="false" customHeight="false" outlineLevel="0" collapsed="false">
      <c r="A1436" s="295" t="n">
        <v>100365</v>
      </c>
      <c r="B1436" s="295" t="s">
        <v>8679</v>
      </c>
      <c r="C1436" s="296" t="s">
        <v>8680</v>
      </c>
      <c r="D1436" s="295" t="s">
        <v>31</v>
      </c>
      <c r="E1436" s="297" t="n">
        <v>3440.6</v>
      </c>
    </row>
    <row r="1437" customFormat="false" ht="27" hidden="false" customHeight="false" outlineLevel="0" collapsed="false">
      <c r="A1437" s="295" t="n">
        <v>100366</v>
      </c>
      <c r="B1437" s="295" t="s">
        <v>8681</v>
      </c>
      <c r="C1437" s="296" t="s">
        <v>8682</v>
      </c>
      <c r="D1437" s="295" t="s">
        <v>31</v>
      </c>
      <c r="E1437" s="298" t="n">
        <v>3692.16</v>
      </c>
    </row>
    <row r="1438" customFormat="false" ht="40.5" hidden="false" customHeight="false" outlineLevel="0" collapsed="false">
      <c r="A1438" s="295" t="n">
        <v>100367</v>
      </c>
      <c r="B1438" s="295" t="s">
        <v>8683</v>
      </c>
      <c r="C1438" s="296" t="s">
        <v>8684</v>
      </c>
      <c r="D1438" s="295" t="s">
        <v>31</v>
      </c>
      <c r="E1438" s="297" t="n">
        <v>1002.03</v>
      </c>
    </row>
    <row r="1439" customFormat="false" ht="40.5" hidden="false" customHeight="false" outlineLevel="0" collapsed="false">
      <c r="A1439" s="295" t="n">
        <v>100368</v>
      </c>
      <c r="B1439" s="295" t="s">
        <v>8685</v>
      </c>
      <c r="C1439" s="296" t="s">
        <v>8686</v>
      </c>
      <c r="D1439" s="295" t="s">
        <v>31</v>
      </c>
      <c r="E1439" s="297" t="n">
        <v>1341.92</v>
      </c>
    </row>
    <row r="1440" customFormat="false" ht="40.5" hidden="false" customHeight="false" outlineLevel="0" collapsed="false">
      <c r="A1440" s="295" t="n">
        <v>100369</v>
      </c>
      <c r="B1440" s="295" t="s">
        <v>8687</v>
      </c>
      <c r="C1440" s="296" t="s">
        <v>8688</v>
      </c>
      <c r="D1440" s="295" t="s">
        <v>31</v>
      </c>
      <c r="E1440" s="297" t="n">
        <v>1418.85</v>
      </c>
    </row>
    <row r="1441" customFormat="false" ht="40.5" hidden="false" customHeight="false" outlineLevel="0" collapsed="false">
      <c r="A1441" s="295" t="n">
        <v>100370</v>
      </c>
      <c r="B1441" s="295" t="s">
        <v>8689</v>
      </c>
      <c r="C1441" s="296" t="s">
        <v>8690</v>
      </c>
      <c r="D1441" s="295" t="s">
        <v>31</v>
      </c>
      <c r="E1441" s="297" t="n">
        <v>1689.01</v>
      </c>
    </row>
    <row r="1442" customFormat="false" ht="40.5" hidden="false" customHeight="false" outlineLevel="0" collapsed="false">
      <c r="A1442" s="295" t="n">
        <v>100371</v>
      </c>
      <c r="B1442" s="295" t="s">
        <v>8691</v>
      </c>
      <c r="C1442" s="296" t="s">
        <v>8692</v>
      </c>
      <c r="D1442" s="295" t="s">
        <v>31</v>
      </c>
      <c r="E1442" s="297" t="n">
        <v>1897.46</v>
      </c>
    </row>
    <row r="1443" customFormat="false" ht="40.5" hidden="false" customHeight="false" outlineLevel="0" collapsed="false">
      <c r="A1443" s="295" t="n">
        <v>100372</v>
      </c>
      <c r="B1443" s="295" t="s">
        <v>8693</v>
      </c>
      <c r="C1443" s="296" t="s">
        <v>8694</v>
      </c>
      <c r="D1443" s="295" t="s">
        <v>31</v>
      </c>
      <c r="E1443" s="297" t="n">
        <v>2508.08</v>
      </c>
    </row>
    <row r="1444" customFormat="false" ht="40.5" hidden="false" customHeight="false" outlineLevel="0" collapsed="false">
      <c r="A1444" s="295" t="n">
        <v>100373</v>
      </c>
      <c r="B1444" s="295" t="s">
        <v>8695</v>
      </c>
      <c r="C1444" s="296" t="s">
        <v>8696</v>
      </c>
      <c r="D1444" s="295" t="s">
        <v>31</v>
      </c>
      <c r="E1444" s="297" t="n">
        <v>2601.14</v>
      </c>
    </row>
    <row r="1445" customFormat="false" ht="40.5" hidden="false" customHeight="false" outlineLevel="0" collapsed="false">
      <c r="A1445" s="295" t="n">
        <v>100374</v>
      </c>
      <c r="B1445" s="295" t="s">
        <v>8697</v>
      </c>
      <c r="C1445" s="296" t="s">
        <v>8698</v>
      </c>
      <c r="D1445" s="295" t="s">
        <v>31</v>
      </c>
      <c r="E1445" s="297" t="n">
        <v>2784.48</v>
      </c>
    </row>
    <row r="1446" customFormat="false" ht="40.5" hidden="false" customHeight="false" outlineLevel="0" collapsed="false">
      <c r="A1446" s="295" t="n">
        <v>100375</v>
      </c>
      <c r="B1446" s="295" t="s">
        <v>8699</v>
      </c>
      <c r="C1446" s="296" t="s">
        <v>8700</v>
      </c>
      <c r="D1446" s="295" t="s">
        <v>31</v>
      </c>
      <c r="E1446" s="297" t="n">
        <v>3115.07</v>
      </c>
    </row>
    <row r="1447" customFormat="false" ht="40.5" hidden="false" customHeight="false" outlineLevel="0" collapsed="false">
      <c r="A1447" s="295" t="n">
        <v>100376</v>
      </c>
      <c r="B1447" s="295" t="s">
        <v>8701</v>
      </c>
      <c r="C1447" s="296" t="s">
        <v>8702</v>
      </c>
      <c r="D1447" s="295" t="s">
        <v>31</v>
      </c>
      <c r="E1447" s="297" t="n">
        <v>3046.43</v>
      </c>
    </row>
    <row r="1448" customFormat="false" ht="27" hidden="false" customHeight="false" outlineLevel="0" collapsed="false">
      <c r="A1448" s="295" t="n">
        <v>100377</v>
      </c>
      <c r="B1448" s="295" t="s">
        <v>8703</v>
      </c>
      <c r="C1448" s="296" t="s">
        <v>8704</v>
      </c>
      <c r="D1448" s="295" t="s">
        <v>106</v>
      </c>
      <c r="E1448" s="297" t="n">
        <v>13.57</v>
      </c>
    </row>
    <row r="1449" customFormat="false" ht="27" hidden="false" customHeight="false" outlineLevel="0" collapsed="false">
      <c r="A1449" s="295" t="n">
        <v>100378</v>
      </c>
      <c r="B1449" s="295" t="s">
        <v>8705</v>
      </c>
      <c r="C1449" s="296" t="s">
        <v>8706</v>
      </c>
      <c r="D1449" s="295" t="s">
        <v>106</v>
      </c>
      <c r="E1449" s="297" t="n">
        <v>12.83</v>
      </c>
    </row>
    <row r="1450" customFormat="false" ht="40.5" hidden="false" customHeight="false" outlineLevel="0" collapsed="false">
      <c r="A1450" s="295" t="n">
        <v>100382</v>
      </c>
      <c r="B1450" s="295" t="s">
        <v>8707</v>
      </c>
      <c r="C1450" s="296" t="s">
        <v>8708</v>
      </c>
      <c r="D1450" s="295" t="s">
        <v>81</v>
      </c>
      <c r="E1450" s="297" t="n">
        <v>23.86</v>
      </c>
    </row>
    <row r="1451" customFormat="false" ht="27" hidden="false" customHeight="false" outlineLevel="0" collapsed="false">
      <c r="A1451" s="295" t="n">
        <v>94444</v>
      </c>
      <c r="B1451" s="295" t="s">
        <v>8709</v>
      </c>
      <c r="C1451" s="296" t="s">
        <v>8710</v>
      </c>
      <c r="D1451" s="295" t="s">
        <v>81</v>
      </c>
      <c r="E1451" s="297" t="n">
        <v>982.36</v>
      </c>
    </row>
    <row r="1452" customFormat="false" ht="27" hidden="false" customHeight="false" outlineLevel="0" collapsed="false">
      <c r="A1452" s="295" t="n">
        <v>102661</v>
      </c>
      <c r="B1452" s="295" t="s">
        <v>8711</v>
      </c>
      <c r="C1452" s="296" t="s">
        <v>8712</v>
      </c>
      <c r="D1452" s="295" t="s">
        <v>85</v>
      </c>
      <c r="E1452" s="297" t="n">
        <v>43.65</v>
      </c>
    </row>
    <row r="1453" customFormat="false" ht="27" hidden="false" customHeight="false" outlineLevel="0" collapsed="false">
      <c r="A1453" s="295" t="n">
        <v>102663</v>
      </c>
      <c r="B1453" s="295" t="s">
        <v>8713</v>
      </c>
      <c r="C1453" s="296" t="s">
        <v>8714</v>
      </c>
      <c r="D1453" s="295" t="s">
        <v>85</v>
      </c>
      <c r="E1453" s="297" t="n">
        <v>68.08</v>
      </c>
    </row>
    <row r="1454" customFormat="false" ht="27" hidden="false" customHeight="false" outlineLevel="0" collapsed="false">
      <c r="A1454" s="295" t="n">
        <v>102664</v>
      </c>
      <c r="B1454" s="295" t="s">
        <v>8715</v>
      </c>
      <c r="C1454" s="296" t="s">
        <v>8716</v>
      </c>
      <c r="D1454" s="295" t="s">
        <v>85</v>
      </c>
      <c r="E1454" s="297" t="n">
        <v>45.02</v>
      </c>
    </row>
    <row r="1455" customFormat="false" ht="15" hidden="false" customHeight="false" outlineLevel="0" collapsed="false">
      <c r="A1455" s="295" t="n">
        <v>102665</v>
      </c>
      <c r="B1455" s="295" t="s">
        <v>8717</v>
      </c>
      <c r="C1455" s="296" t="s">
        <v>8718</v>
      </c>
      <c r="D1455" s="295" t="s">
        <v>85</v>
      </c>
      <c r="E1455" s="297" t="n">
        <v>23.17</v>
      </c>
    </row>
    <row r="1456" customFormat="false" ht="27" hidden="false" customHeight="false" outlineLevel="0" collapsed="false">
      <c r="A1456" s="295" t="n">
        <v>102666</v>
      </c>
      <c r="B1456" s="295" t="s">
        <v>8719</v>
      </c>
      <c r="C1456" s="296" t="s">
        <v>8720</v>
      </c>
      <c r="D1456" s="295" t="s">
        <v>85</v>
      </c>
      <c r="E1456" s="297" t="n">
        <v>55.97</v>
      </c>
    </row>
    <row r="1457" customFormat="false" ht="27" hidden="false" customHeight="false" outlineLevel="0" collapsed="false">
      <c r="A1457" s="295" t="n">
        <v>102669</v>
      </c>
      <c r="B1457" s="295" t="s">
        <v>8721</v>
      </c>
      <c r="C1457" s="296" t="s">
        <v>8722</v>
      </c>
      <c r="D1457" s="295" t="s">
        <v>85</v>
      </c>
      <c r="E1457" s="297" t="n">
        <v>81.88</v>
      </c>
    </row>
    <row r="1458" customFormat="false" ht="27" hidden="false" customHeight="false" outlineLevel="0" collapsed="false">
      <c r="A1458" s="295" t="n">
        <v>102670</v>
      </c>
      <c r="B1458" s="295" t="s">
        <v>8723</v>
      </c>
      <c r="C1458" s="296" t="s">
        <v>8724</v>
      </c>
      <c r="D1458" s="295" t="s">
        <v>85</v>
      </c>
      <c r="E1458" s="297" t="n">
        <v>144.6</v>
      </c>
    </row>
    <row r="1459" customFormat="false" ht="27" hidden="false" customHeight="false" outlineLevel="0" collapsed="false">
      <c r="A1459" s="295" t="n">
        <v>102673</v>
      </c>
      <c r="B1459" s="295" t="s">
        <v>8725</v>
      </c>
      <c r="C1459" s="296" t="s">
        <v>8726</v>
      </c>
      <c r="D1459" s="295" t="s">
        <v>85</v>
      </c>
      <c r="E1459" s="297" t="n">
        <v>193.21</v>
      </c>
    </row>
    <row r="1460" customFormat="false" ht="27" hidden="false" customHeight="false" outlineLevel="0" collapsed="false">
      <c r="A1460" s="295" t="n">
        <v>102674</v>
      </c>
      <c r="B1460" s="295" t="s">
        <v>8727</v>
      </c>
      <c r="C1460" s="296" t="s">
        <v>8728</v>
      </c>
      <c r="D1460" s="295" t="s">
        <v>85</v>
      </c>
      <c r="E1460" s="297" t="n">
        <v>159.84</v>
      </c>
    </row>
    <row r="1461" customFormat="false" ht="27" hidden="false" customHeight="false" outlineLevel="0" collapsed="false">
      <c r="A1461" s="295" t="n">
        <v>102677</v>
      </c>
      <c r="B1461" s="295" t="s">
        <v>8729</v>
      </c>
      <c r="C1461" s="296" t="s">
        <v>8730</v>
      </c>
      <c r="D1461" s="295" t="s">
        <v>85</v>
      </c>
      <c r="E1461" s="297" t="n">
        <v>189.66</v>
      </c>
    </row>
    <row r="1462" customFormat="false" ht="27" hidden="false" customHeight="false" outlineLevel="0" collapsed="false">
      <c r="A1462" s="295" t="n">
        <v>102678</v>
      </c>
      <c r="B1462" s="295" t="s">
        <v>8731</v>
      </c>
      <c r="C1462" s="296" t="s">
        <v>8732</v>
      </c>
      <c r="D1462" s="295" t="s">
        <v>85</v>
      </c>
      <c r="E1462" s="297" t="n">
        <v>134.04</v>
      </c>
    </row>
    <row r="1463" customFormat="false" ht="27" hidden="false" customHeight="false" outlineLevel="0" collapsed="false">
      <c r="A1463" s="295" t="n">
        <v>102679</v>
      </c>
      <c r="B1463" s="295" t="s">
        <v>8733</v>
      </c>
      <c r="C1463" s="296" t="s">
        <v>8734</v>
      </c>
      <c r="D1463" s="295" t="s">
        <v>85</v>
      </c>
      <c r="E1463" s="297" t="n">
        <v>145.26</v>
      </c>
    </row>
    <row r="1464" customFormat="false" ht="40.5" hidden="false" customHeight="false" outlineLevel="0" collapsed="false">
      <c r="A1464" s="295" t="n">
        <v>102680</v>
      </c>
      <c r="B1464" s="295" t="s">
        <v>8735</v>
      </c>
      <c r="C1464" s="296" t="s">
        <v>8736</v>
      </c>
      <c r="D1464" s="295" t="s">
        <v>85</v>
      </c>
      <c r="E1464" s="297" t="n">
        <v>146.08</v>
      </c>
    </row>
    <row r="1465" customFormat="false" ht="27" hidden="false" customHeight="false" outlineLevel="0" collapsed="false">
      <c r="A1465" s="295" t="n">
        <v>102683</v>
      </c>
      <c r="B1465" s="295" t="s">
        <v>8737</v>
      </c>
      <c r="C1465" s="296" t="s">
        <v>8738</v>
      </c>
      <c r="D1465" s="295" t="s">
        <v>85</v>
      </c>
      <c r="E1465" s="297" t="n">
        <v>181.94</v>
      </c>
    </row>
    <row r="1466" customFormat="false" ht="27" hidden="false" customHeight="false" outlineLevel="0" collapsed="false">
      <c r="A1466" s="295" t="n">
        <v>102684</v>
      </c>
      <c r="B1466" s="295" t="s">
        <v>8739</v>
      </c>
      <c r="C1466" s="296" t="s">
        <v>8740</v>
      </c>
      <c r="D1466" s="295" t="s">
        <v>85</v>
      </c>
      <c r="E1466" s="297" t="n">
        <v>157.29</v>
      </c>
    </row>
    <row r="1467" customFormat="false" ht="27" hidden="false" customHeight="false" outlineLevel="0" collapsed="false">
      <c r="A1467" s="295" t="n">
        <v>102687</v>
      </c>
      <c r="B1467" s="295" t="s">
        <v>8741</v>
      </c>
      <c r="C1467" s="296" t="s">
        <v>8742</v>
      </c>
      <c r="D1467" s="295" t="s">
        <v>85</v>
      </c>
      <c r="E1467" s="297" t="n">
        <v>188.58</v>
      </c>
    </row>
    <row r="1468" customFormat="false" ht="27" hidden="false" customHeight="false" outlineLevel="0" collapsed="false">
      <c r="A1468" s="295" t="n">
        <v>102688</v>
      </c>
      <c r="B1468" s="295" t="s">
        <v>8743</v>
      </c>
      <c r="C1468" s="296" t="s">
        <v>8744</v>
      </c>
      <c r="D1468" s="295" t="s">
        <v>85</v>
      </c>
      <c r="E1468" s="297" t="n">
        <v>49.21</v>
      </c>
    </row>
    <row r="1469" customFormat="false" ht="40.5" hidden="false" customHeight="false" outlineLevel="0" collapsed="false">
      <c r="A1469" s="295" t="n">
        <v>102690</v>
      </c>
      <c r="B1469" s="295" t="s">
        <v>8745</v>
      </c>
      <c r="C1469" s="296" t="s">
        <v>8746</v>
      </c>
      <c r="D1469" s="295" t="s">
        <v>85</v>
      </c>
      <c r="E1469" s="297" t="n">
        <v>61.54</v>
      </c>
    </row>
    <row r="1470" customFormat="false" ht="27" hidden="false" customHeight="false" outlineLevel="0" collapsed="false">
      <c r="A1470" s="295" t="n">
        <v>102694</v>
      </c>
      <c r="B1470" s="295" t="s">
        <v>8747</v>
      </c>
      <c r="C1470" s="296" t="s">
        <v>8748</v>
      </c>
      <c r="D1470" s="295" t="s">
        <v>85</v>
      </c>
      <c r="E1470" s="297" t="n">
        <v>100.41</v>
      </c>
    </row>
    <row r="1471" customFormat="false" ht="40.5" hidden="false" customHeight="false" outlineLevel="0" collapsed="false">
      <c r="A1471" s="295" t="n">
        <v>102697</v>
      </c>
      <c r="B1471" s="295" t="s">
        <v>8749</v>
      </c>
      <c r="C1471" s="296" t="s">
        <v>8750</v>
      </c>
      <c r="D1471" s="295" t="s">
        <v>85</v>
      </c>
      <c r="E1471" s="297" t="n">
        <v>105.84</v>
      </c>
    </row>
    <row r="1472" customFormat="false" ht="27" hidden="false" customHeight="false" outlineLevel="0" collapsed="false">
      <c r="A1472" s="295" t="n">
        <v>102704</v>
      </c>
      <c r="B1472" s="295" t="s">
        <v>8751</v>
      </c>
      <c r="C1472" s="296" t="s">
        <v>8752</v>
      </c>
      <c r="D1472" s="295" t="s">
        <v>85</v>
      </c>
      <c r="E1472" s="297" t="n">
        <v>11.74</v>
      </c>
    </row>
    <row r="1473" customFormat="false" ht="27" hidden="false" customHeight="false" outlineLevel="0" collapsed="false">
      <c r="A1473" s="295" t="n">
        <v>102706</v>
      </c>
      <c r="B1473" s="295" t="s">
        <v>8753</v>
      </c>
      <c r="C1473" s="296" t="s">
        <v>8754</v>
      </c>
      <c r="D1473" s="295" t="s">
        <v>85</v>
      </c>
      <c r="E1473" s="297" t="n">
        <v>13.56</v>
      </c>
    </row>
    <row r="1474" customFormat="false" ht="27" hidden="false" customHeight="false" outlineLevel="0" collapsed="false">
      <c r="A1474" s="295" t="n">
        <v>102707</v>
      </c>
      <c r="B1474" s="295" t="s">
        <v>8755</v>
      </c>
      <c r="C1474" s="296" t="s">
        <v>8756</v>
      </c>
      <c r="D1474" s="295" t="s">
        <v>85</v>
      </c>
      <c r="E1474" s="297" t="n">
        <v>41.18</v>
      </c>
    </row>
    <row r="1475" customFormat="false" ht="27" hidden="false" customHeight="false" outlineLevel="0" collapsed="false">
      <c r="A1475" s="295" t="n">
        <v>102708</v>
      </c>
      <c r="B1475" s="295" t="s">
        <v>8757</v>
      </c>
      <c r="C1475" s="296" t="s">
        <v>8758</v>
      </c>
      <c r="D1475" s="295" t="s">
        <v>31</v>
      </c>
      <c r="E1475" s="297" t="n">
        <v>21.65</v>
      </c>
    </row>
    <row r="1476" customFormat="false" ht="27" hidden="false" customHeight="false" outlineLevel="0" collapsed="false">
      <c r="A1476" s="295" t="n">
        <v>102710</v>
      </c>
      <c r="B1476" s="295" t="s">
        <v>8759</v>
      </c>
      <c r="C1476" s="296" t="s">
        <v>8760</v>
      </c>
      <c r="D1476" s="295" t="s">
        <v>31</v>
      </c>
      <c r="E1476" s="297" t="n">
        <v>54.54</v>
      </c>
    </row>
    <row r="1477" customFormat="false" ht="27" hidden="false" customHeight="false" outlineLevel="0" collapsed="false">
      <c r="A1477" s="295" t="n">
        <v>102711</v>
      </c>
      <c r="B1477" s="295" t="s">
        <v>8761</v>
      </c>
      <c r="C1477" s="296" t="s">
        <v>8762</v>
      </c>
      <c r="D1477" s="295" t="s">
        <v>31</v>
      </c>
      <c r="E1477" s="297" t="n">
        <v>76.83</v>
      </c>
    </row>
    <row r="1478" customFormat="false" ht="27" hidden="false" customHeight="false" outlineLevel="0" collapsed="false">
      <c r="A1478" s="295" t="n">
        <v>102712</v>
      </c>
      <c r="B1478" s="295" t="s">
        <v>8763</v>
      </c>
      <c r="C1478" s="296" t="s">
        <v>8764</v>
      </c>
      <c r="D1478" s="295" t="s">
        <v>81</v>
      </c>
      <c r="E1478" s="297" t="n">
        <v>8.46</v>
      </c>
    </row>
    <row r="1479" customFormat="false" ht="27" hidden="false" customHeight="false" outlineLevel="0" collapsed="false">
      <c r="A1479" s="295" t="n">
        <v>102713</v>
      </c>
      <c r="B1479" s="295" t="s">
        <v>8765</v>
      </c>
      <c r="C1479" s="296" t="s">
        <v>8766</v>
      </c>
      <c r="D1479" s="295" t="s">
        <v>81</v>
      </c>
      <c r="E1479" s="297" t="n">
        <v>11.65</v>
      </c>
    </row>
    <row r="1480" customFormat="false" ht="27" hidden="false" customHeight="false" outlineLevel="0" collapsed="false">
      <c r="A1480" s="295" t="n">
        <v>102715</v>
      </c>
      <c r="B1480" s="295" t="s">
        <v>8767</v>
      </c>
      <c r="C1480" s="296" t="s">
        <v>8768</v>
      </c>
      <c r="D1480" s="295" t="s">
        <v>81</v>
      </c>
      <c r="E1480" s="297" t="n">
        <v>23.13</v>
      </c>
    </row>
    <row r="1481" customFormat="false" ht="15" hidden="false" customHeight="false" outlineLevel="0" collapsed="false">
      <c r="A1481" s="295" t="n">
        <v>102716</v>
      </c>
      <c r="B1481" s="295" t="s">
        <v>8769</v>
      </c>
      <c r="C1481" s="296" t="s">
        <v>8770</v>
      </c>
      <c r="D1481" s="295" t="s">
        <v>96</v>
      </c>
      <c r="E1481" s="297" t="n">
        <v>196.21</v>
      </c>
    </row>
    <row r="1482" customFormat="false" ht="15" hidden="false" customHeight="false" outlineLevel="0" collapsed="false">
      <c r="A1482" s="295" t="n">
        <v>102717</v>
      </c>
      <c r="B1482" s="295" t="s">
        <v>8771</v>
      </c>
      <c r="C1482" s="296" t="s">
        <v>8772</v>
      </c>
      <c r="D1482" s="295" t="s">
        <v>96</v>
      </c>
      <c r="E1482" s="297" t="n">
        <v>133.58</v>
      </c>
    </row>
    <row r="1483" customFormat="false" ht="15" hidden="false" customHeight="false" outlineLevel="0" collapsed="false">
      <c r="A1483" s="295" t="n">
        <v>102718</v>
      </c>
      <c r="B1483" s="295" t="s">
        <v>8773</v>
      </c>
      <c r="C1483" s="296" t="s">
        <v>8774</v>
      </c>
      <c r="D1483" s="295" t="s">
        <v>96</v>
      </c>
      <c r="E1483" s="297" t="n">
        <v>200.5</v>
      </c>
    </row>
    <row r="1484" customFormat="false" ht="15" hidden="false" customHeight="false" outlineLevel="0" collapsed="false">
      <c r="A1484" s="295" t="n">
        <v>102719</v>
      </c>
      <c r="B1484" s="295" t="s">
        <v>8775</v>
      </c>
      <c r="C1484" s="296" t="s">
        <v>8776</v>
      </c>
      <c r="D1484" s="295" t="s">
        <v>96</v>
      </c>
      <c r="E1484" s="298" t="n">
        <v>137.87</v>
      </c>
    </row>
    <row r="1485" customFormat="false" ht="27" hidden="false" customHeight="false" outlineLevel="0" collapsed="false">
      <c r="A1485" s="295" t="n">
        <v>102722</v>
      </c>
      <c r="B1485" s="295" t="s">
        <v>8777</v>
      </c>
      <c r="C1485" s="296" t="s">
        <v>8778</v>
      </c>
      <c r="D1485" s="295" t="s">
        <v>85</v>
      </c>
      <c r="E1485" s="298" t="n">
        <v>49.8</v>
      </c>
    </row>
    <row r="1486" customFormat="false" ht="27" hidden="false" customHeight="false" outlineLevel="0" collapsed="false">
      <c r="A1486" s="295" t="n">
        <v>102723</v>
      </c>
      <c r="B1486" s="295" t="s">
        <v>8779</v>
      </c>
      <c r="C1486" s="296" t="s">
        <v>8780</v>
      </c>
      <c r="D1486" s="295" t="s">
        <v>85</v>
      </c>
      <c r="E1486" s="298" t="n">
        <v>50.33</v>
      </c>
    </row>
    <row r="1487" customFormat="false" ht="15" hidden="false" customHeight="false" outlineLevel="0" collapsed="false">
      <c r="A1487" s="295" t="n">
        <v>102724</v>
      </c>
      <c r="B1487" s="295" t="s">
        <v>8781</v>
      </c>
      <c r="C1487" s="296" t="s">
        <v>8782</v>
      </c>
      <c r="D1487" s="295" t="s">
        <v>31</v>
      </c>
      <c r="E1487" s="297" t="n">
        <v>28.09</v>
      </c>
    </row>
    <row r="1488" customFormat="false" ht="15" hidden="false" customHeight="false" outlineLevel="0" collapsed="false">
      <c r="A1488" s="295" t="n">
        <v>102725</v>
      </c>
      <c r="B1488" s="295" t="s">
        <v>8783</v>
      </c>
      <c r="C1488" s="296" t="s">
        <v>8784</v>
      </c>
      <c r="D1488" s="295" t="s">
        <v>31</v>
      </c>
      <c r="E1488" s="297" t="n">
        <v>26.78</v>
      </c>
    </row>
    <row r="1489" customFormat="false" ht="15" hidden="false" customHeight="false" outlineLevel="0" collapsed="false">
      <c r="A1489" s="295" t="n">
        <v>102726</v>
      </c>
      <c r="B1489" s="295" t="s">
        <v>8785</v>
      </c>
      <c r="C1489" s="296" t="s">
        <v>8786</v>
      </c>
      <c r="D1489" s="295" t="s">
        <v>31</v>
      </c>
      <c r="E1489" s="297" t="n">
        <v>24.03</v>
      </c>
    </row>
    <row r="1490" customFormat="false" ht="27" hidden="false" customHeight="false" outlineLevel="0" collapsed="false">
      <c r="A1490" s="295" t="n">
        <v>103653</v>
      </c>
      <c r="B1490" s="295" t="s">
        <v>8787</v>
      </c>
      <c r="C1490" s="296" t="s">
        <v>8788</v>
      </c>
      <c r="D1490" s="295" t="s">
        <v>81</v>
      </c>
      <c r="E1490" s="297" t="n">
        <v>27.63</v>
      </c>
    </row>
    <row r="1491" customFormat="false" ht="40.5" hidden="false" customHeight="false" outlineLevel="0" collapsed="false">
      <c r="A1491" s="295" t="n">
        <v>92743</v>
      </c>
      <c r="B1491" s="295" t="s">
        <v>8789</v>
      </c>
      <c r="C1491" s="296" t="s">
        <v>8790</v>
      </c>
      <c r="D1491" s="295" t="s">
        <v>96</v>
      </c>
      <c r="E1491" s="297" t="n">
        <v>671.47</v>
      </c>
    </row>
    <row r="1492" customFormat="false" ht="40.5" hidden="false" customHeight="false" outlineLevel="0" collapsed="false">
      <c r="A1492" s="295" t="n">
        <v>92744</v>
      </c>
      <c r="B1492" s="295" t="s">
        <v>8791</v>
      </c>
      <c r="C1492" s="296" t="s">
        <v>8792</v>
      </c>
      <c r="D1492" s="295" t="s">
        <v>96</v>
      </c>
      <c r="E1492" s="297" t="n">
        <v>653.2</v>
      </c>
    </row>
    <row r="1493" customFormat="false" ht="40.5" hidden="false" customHeight="false" outlineLevel="0" collapsed="false">
      <c r="A1493" s="295" t="n">
        <v>92745</v>
      </c>
      <c r="B1493" s="295" t="s">
        <v>8793</v>
      </c>
      <c r="C1493" s="296" t="s">
        <v>8794</v>
      </c>
      <c r="D1493" s="295" t="s">
        <v>96</v>
      </c>
      <c r="E1493" s="297" t="n">
        <v>835.32</v>
      </c>
    </row>
    <row r="1494" customFormat="false" ht="40.5" hidden="false" customHeight="false" outlineLevel="0" collapsed="false">
      <c r="A1494" s="295" t="n">
        <v>92746</v>
      </c>
      <c r="B1494" s="295" t="s">
        <v>8795</v>
      </c>
      <c r="C1494" s="296" t="s">
        <v>8796</v>
      </c>
      <c r="D1494" s="295" t="s">
        <v>96</v>
      </c>
      <c r="E1494" s="297" t="n">
        <v>773.87</v>
      </c>
    </row>
    <row r="1495" customFormat="false" ht="40.5" hidden="false" customHeight="false" outlineLevel="0" collapsed="false">
      <c r="A1495" s="295" t="n">
        <v>92747</v>
      </c>
      <c r="B1495" s="295" t="s">
        <v>8797</v>
      </c>
      <c r="C1495" s="296" t="s">
        <v>8798</v>
      </c>
      <c r="D1495" s="295" t="s">
        <v>96</v>
      </c>
      <c r="E1495" s="297" t="n">
        <v>928.91</v>
      </c>
    </row>
    <row r="1496" customFormat="false" ht="40.5" hidden="false" customHeight="false" outlineLevel="0" collapsed="false">
      <c r="A1496" s="295" t="n">
        <v>92748</v>
      </c>
      <c r="B1496" s="295" t="s">
        <v>8799</v>
      </c>
      <c r="C1496" s="296" t="s">
        <v>8800</v>
      </c>
      <c r="D1496" s="295" t="s">
        <v>96</v>
      </c>
      <c r="E1496" s="297" t="n">
        <v>843.23</v>
      </c>
    </row>
    <row r="1497" customFormat="false" ht="27" hidden="false" customHeight="false" outlineLevel="0" collapsed="false">
      <c r="A1497" s="295" t="n">
        <v>92749</v>
      </c>
      <c r="B1497" s="295" t="s">
        <v>8801</v>
      </c>
      <c r="C1497" s="296" t="s">
        <v>8802</v>
      </c>
      <c r="D1497" s="295" t="s">
        <v>96</v>
      </c>
      <c r="E1497" s="297" t="n">
        <v>971.37</v>
      </c>
    </row>
    <row r="1498" customFormat="false" ht="40.5" hidden="false" customHeight="false" outlineLevel="0" collapsed="false">
      <c r="A1498" s="295" t="n">
        <v>92750</v>
      </c>
      <c r="B1498" s="295" t="s">
        <v>8803</v>
      </c>
      <c r="C1498" s="296" t="s">
        <v>8804</v>
      </c>
      <c r="D1498" s="295" t="s">
        <v>96</v>
      </c>
      <c r="E1498" s="297" t="n">
        <v>1682.25</v>
      </c>
    </row>
    <row r="1499" customFormat="false" ht="40.5" hidden="false" customHeight="false" outlineLevel="0" collapsed="false">
      <c r="A1499" s="295" t="n">
        <v>92751</v>
      </c>
      <c r="B1499" s="295" t="s">
        <v>8805</v>
      </c>
      <c r="C1499" s="296" t="s">
        <v>8806</v>
      </c>
      <c r="D1499" s="295" t="s">
        <v>96</v>
      </c>
      <c r="E1499" s="297" t="n">
        <v>2095.77</v>
      </c>
    </row>
    <row r="1500" customFormat="false" ht="40.5" hidden="false" customHeight="false" outlineLevel="0" collapsed="false">
      <c r="A1500" s="295" t="n">
        <v>92752</v>
      </c>
      <c r="B1500" s="295" t="s">
        <v>8807</v>
      </c>
      <c r="C1500" s="296" t="s">
        <v>8808</v>
      </c>
      <c r="D1500" s="295" t="s">
        <v>96</v>
      </c>
      <c r="E1500" s="297" t="n">
        <v>2507.78</v>
      </c>
    </row>
    <row r="1501" customFormat="false" ht="40.5" hidden="false" customHeight="false" outlineLevel="0" collapsed="false">
      <c r="A1501" s="295" t="n">
        <v>92753</v>
      </c>
      <c r="B1501" s="295" t="s">
        <v>8809</v>
      </c>
      <c r="C1501" s="296" t="s">
        <v>8810</v>
      </c>
      <c r="D1501" s="295" t="s">
        <v>96</v>
      </c>
      <c r="E1501" s="297" t="n">
        <v>633.31</v>
      </c>
    </row>
    <row r="1502" customFormat="false" ht="40.5" hidden="false" customHeight="false" outlineLevel="0" collapsed="false">
      <c r="A1502" s="295" t="n">
        <v>92754</v>
      </c>
      <c r="B1502" s="295" t="s">
        <v>8811</v>
      </c>
      <c r="C1502" s="296" t="s">
        <v>8812</v>
      </c>
      <c r="D1502" s="295" t="s">
        <v>96</v>
      </c>
      <c r="E1502" s="297" t="n">
        <v>577.63</v>
      </c>
    </row>
    <row r="1503" customFormat="false" ht="27" hidden="false" customHeight="false" outlineLevel="0" collapsed="false">
      <c r="A1503" s="295" t="n">
        <v>92755</v>
      </c>
      <c r="B1503" s="295" t="s">
        <v>8813</v>
      </c>
      <c r="C1503" s="296" t="s">
        <v>8814</v>
      </c>
      <c r="D1503" s="295" t="s">
        <v>81</v>
      </c>
      <c r="E1503" s="297" t="n">
        <v>247.16</v>
      </c>
    </row>
    <row r="1504" customFormat="false" ht="27" hidden="false" customHeight="false" outlineLevel="0" collapsed="false">
      <c r="A1504" s="295" t="n">
        <v>92756</v>
      </c>
      <c r="B1504" s="295" t="s">
        <v>8815</v>
      </c>
      <c r="C1504" s="296" t="s">
        <v>8816</v>
      </c>
      <c r="D1504" s="295" t="s">
        <v>81</v>
      </c>
      <c r="E1504" s="297" t="n">
        <v>280.24</v>
      </c>
    </row>
    <row r="1505" customFormat="false" ht="27" hidden="false" customHeight="false" outlineLevel="0" collapsed="false">
      <c r="A1505" s="295" t="n">
        <v>92757</v>
      </c>
      <c r="B1505" s="295" t="s">
        <v>8817</v>
      </c>
      <c r="C1505" s="296" t="s">
        <v>8818</v>
      </c>
      <c r="D1505" s="295" t="s">
        <v>81</v>
      </c>
      <c r="E1505" s="297" t="n">
        <v>320.5</v>
      </c>
    </row>
    <row r="1506" customFormat="false" ht="27" hidden="false" customHeight="false" outlineLevel="0" collapsed="false">
      <c r="A1506" s="295" t="n">
        <v>92758</v>
      </c>
      <c r="B1506" s="295" t="s">
        <v>8819</v>
      </c>
      <c r="C1506" s="296" t="s">
        <v>8820</v>
      </c>
      <c r="D1506" s="295" t="s">
        <v>96</v>
      </c>
      <c r="E1506" s="297" t="n">
        <v>764.05</v>
      </c>
    </row>
    <row r="1507" customFormat="false" ht="40.5" hidden="false" customHeight="false" outlineLevel="0" collapsed="false">
      <c r="A1507" s="295" t="n">
        <v>91069</v>
      </c>
      <c r="B1507" s="295" t="s">
        <v>8821</v>
      </c>
      <c r="C1507" s="296" t="s">
        <v>8822</v>
      </c>
      <c r="D1507" s="295" t="s">
        <v>81</v>
      </c>
      <c r="E1507" s="297" t="n">
        <v>127.8</v>
      </c>
    </row>
    <row r="1508" customFormat="false" ht="40.5" hidden="false" customHeight="false" outlineLevel="0" collapsed="false">
      <c r="A1508" s="295" t="n">
        <v>91070</v>
      </c>
      <c r="B1508" s="295" t="s">
        <v>8823</v>
      </c>
      <c r="C1508" s="296" t="s">
        <v>8824</v>
      </c>
      <c r="D1508" s="295" t="s">
        <v>81</v>
      </c>
      <c r="E1508" s="297" t="n">
        <v>141.44</v>
      </c>
    </row>
    <row r="1509" customFormat="false" ht="40.5" hidden="false" customHeight="false" outlineLevel="0" collapsed="false">
      <c r="A1509" s="295" t="n">
        <v>91071</v>
      </c>
      <c r="B1509" s="295" t="s">
        <v>8825</v>
      </c>
      <c r="C1509" s="296" t="s">
        <v>8826</v>
      </c>
      <c r="D1509" s="295" t="s">
        <v>81</v>
      </c>
      <c r="E1509" s="297" t="n">
        <v>166.82</v>
      </c>
    </row>
    <row r="1510" customFormat="false" ht="40.5" hidden="false" customHeight="false" outlineLevel="0" collapsed="false">
      <c r="A1510" s="295" t="n">
        <v>91072</v>
      </c>
      <c r="B1510" s="295" t="s">
        <v>8827</v>
      </c>
      <c r="C1510" s="296" t="s">
        <v>8828</v>
      </c>
      <c r="D1510" s="295" t="s">
        <v>81</v>
      </c>
      <c r="E1510" s="297" t="n">
        <v>180.38</v>
      </c>
    </row>
    <row r="1511" customFormat="false" ht="40.5" hidden="false" customHeight="false" outlineLevel="0" collapsed="false">
      <c r="A1511" s="295" t="n">
        <v>91073</v>
      </c>
      <c r="B1511" s="295" t="s">
        <v>8829</v>
      </c>
      <c r="C1511" s="296" t="s">
        <v>8830</v>
      </c>
      <c r="D1511" s="295" t="s">
        <v>81</v>
      </c>
      <c r="E1511" s="297" t="n">
        <v>141.07</v>
      </c>
    </row>
    <row r="1512" customFormat="false" ht="40.5" hidden="false" customHeight="false" outlineLevel="0" collapsed="false">
      <c r="A1512" s="295" t="n">
        <v>91074</v>
      </c>
      <c r="B1512" s="295" t="s">
        <v>8831</v>
      </c>
      <c r="C1512" s="296" t="s">
        <v>8832</v>
      </c>
      <c r="D1512" s="295" t="s">
        <v>81</v>
      </c>
      <c r="E1512" s="297" t="n">
        <v>156.08</v>
      </c>
    </row>
    <row r="1513" customFormat="false" ht="40.5" hidden="false" customHeight="false" outlineLevel="0" collapsed="false">
      <c r="A1513" s="295" t="n">
        <v>91075</v>
      </c>
      <c r="B1513" s="295" t="s">
        <v>8833</v>
      </c>
      <c r="C1513" s="296" t="s">
        <v>8834</v>
      </c>
      <c r="D1513" s="295" t="s">
        <v>81</v>
      </c>
      <c r="E1513" s="297" t="n">
        <v>182.24</v>
      </c>
    </row>
    <row r="1514" customFormat="false" ht="40.5" hidden="false" customHeight="false" outlineLevel="0" collapsed="false">
      <c r="A1514" s="295" t="n">
        <v>91076</v>
      </c>
      <c r="B1514" s="295" t="s">
        <v>8835</v>
      </c>
      <c r="C1514" s="296" t="s">
        <v>8836</v>
      </c>
      <c r="D1514" s="295" t="s">
        <v>81</v>
      </c>
      <c r="E1514" s="297" t="n">
        <v>197.25</v>
      </c>
    </row>
    <row r="1515" customFormat="false" ht="40.5" hidden="false" customHeight="false" outlineLevel="0" collapsed="false">
      <c r="A1515" s="295" t="n">
        <v>91077</v>
      </c>
      <c r="B1515" s="295" t="s">
        <v>8837</v>
      </c>
      <c r="C1515" s="296" t="s">
        <v>8838</v>
      </c>
      <c r="D1515" s="295" t="s">
        <v>81</v>
      </c>
      <c r="E1515" s="297" t="n">
        <v>134.97</v>
      </c>
    </row>
    <row r="1516" customFormat="false" ht="40.5" hidden="false" customHeight="false" outlineLevel="0" collapsed="false">
      <c r="A1516" s="295" t="n">
        <v>91078</v>
      </c>
      <c r="B1516" s="295" t="s">
        <v>8839</v>
      </c>
      <c r="C1516" s="296" t="s">
        <v>8840</v>
      </c>
      <c r="D1516" s="295" t="s">
        <v>81</v>
      </c>
      <c r="E1516" s="297" t="n">
        <v>158.47</v>
      </c>
    </row>
    <row r="1517" customFormat="false" ht="40.5" hidden="false" customHeight="false" outlineLevel="0" collapsed="false">
      <c r="A1517" s="295" t="n">
        <v>91079</v>
      </c>
      <c r="B1517" s="295" t="s">
        <v>8841</v>
      </c>
      <c r="C1517" s="296" t="s">
        <v>8842</v>
      </c>
      <c r="D1517" s="295" t="s">
        <v>81</v>
      </c>
      <c r="E1517" s="297" t="n">
        <v>140.78</v>
      </c>
    </row>
    <row r="1518" customFormat="false" ht="40.5" hidden="false" customHeight="false" outlineLevel="0" collapsed="false">
      <c r="A1518" s="295" t="n">
        <v>91080</v>
      </c>
      <c r="B1518" s="295" t="s">
        <v>8843</v>
      </c>
      <c r="C1518" s="296" t="s">
        <v>8844</v>
      </c>
      <c r="D1518" s="295" t="s">
        <v>81</v>
      </c>
      <c r="E1518" s="297" t="n">
        <v>164.04</v>
      </c>
    </row>
    <row r="1519" customFormat="false" ht="40.5" hidden="false" customHeight="false" outlineLevel="0" collapsed="false">
      <c r="A1519" s="295" t="n">
        <v>91081</v>
      </c>
      <c r="B1519" s="295" t="s">
        <v>8845</v>
      </c>
      <c r="C1519" s="296" t="s">
        <v>8846</v>
      </c>
      <c r="D1519" s="295" t="s">
        <v>81</v>
      </c>
      <c r="E1519" s="297" t="n">
        <v>149.92</v>
      </c>
    </row>
    <row r="1520" customFormat="false" ht="40.5" hidden="false" customHeight="false" outlineLevel="0" collapsed="false">
      <c r="A1520" s="295" t="n">
        <v>91082</v>
      </c>
      <c r="B1520" s="295" t="s">
        <v>8847</v>
      </c>
      <c r="C1520" s="296" t="s">
        <v>8848</v>
      </c>
      <c r="D1520" s="295" t="s">
        <v>81</v>
      </c>
      <c r="E1520" s="297" t="n">
        <v>174.6</v>
      </c>
    </row>
    <row r="1521" customFormat="false" ht="40.5" hidden="false" customHeight="false" outlineLevel="0" collapsed="false">
      <c r="A1521" s="295" t="n">
        <v>91083</v>
      </c>
      <c r="B1521" s="295" t="s">
        <v>8849</v>
      </c>
      <c r="C1521" s="296" t="s">
        <v>8850</v>
      </c>
      <c r="D1521" s="295" t="s">
        <v>81</v>
      </c>
      <c r="E1521" s="297" t="n">
        <v>159.88</v>
      </c>
    </row>
    <row r="1522" customFormat="false" ht="40.5" hidden="false" customHeight="false" outlineLevel="0" collapsed="false">
      <c r="A1522" s="295" t="n">
        <v>91084</v>
      </c>
      <c r="B1522" s="295" t="s">
        <v>8851</v>
      </c>
      <c r="C1522" s="296" t="s">
        <v>8852</v>
      </c>
      <c r="D1522" s="295" t="s">
        <v>81</v>
      </c>
      <c r="E1522" s="297" t="n">
        <v>184.27</v>
      </c>
    </row>
    <row r="1523" customFormat="false" ht="40.5" hidden="false" customHeight="false" outlineLevel="0" collapsed="false">
      <c r="A1523" s="295" t="n">
        <v>91086</v>
      </c>
      <c r="B1523" s="295" t="s">
        <v>8853</v>
      </c>
      <c r="C1523" s="296" t="s">
        <v>8854</v>
      </c>
      <c r="D1523" s="295" t="s">
        <v>81</v>
      </c>
      <c r="E1523" s="297" t="n">
        <v>137.92</v>
      </c>
    </row>
    <row r="1524" customFormat="false" ht="40.5" hidden="false" customHeight="false" outlineLevel="0" collapsed="false">
      <c r="A1524" s="295" t="n">
        <v>91087</v>
      </c>
      <c r="B1524" s="295" t="s">
        <v>8855</v>
      </c>
      <c r="C1524" s="296" t="s">
        <v>8856</v>
      </c>
      <c r="D1524" s="295" t="s">
        <v>81</v>
      </c>
      <c r="E1524" s="297" t="n">
        <v>151.9</v>
      </c>
    </row>
    <row r="1525" customFormat="false" ht="40.5" hidden="false" customHeight="false" outlineLevel="0" collapsed="false">
      <c r="A1525" s="295" t="n">
        <v>91088</v>
      </c>
      <c r="B1525" s="295" t="s">
        <v>8857</v>
      </c>
      <c r="C1525" s="296" t="s">
        <v>8858</v>
      </c>
      <c r="D1525" s="295" t="s">
        <v>81</v>
      </c>
      <c r="E1525" s="297" t="n">
        <v>178.26</v>
      </c>
    </row>
    <row r="1526" customFormat="false" ht="40.5" hidden="false" customHeight="false" outlineLevel="0" collapsed="false">
      <c r="A1526" s="295" t="n">
        <v>91089</v>
      </c>
      <c r="B1526" s="295" t="s">
        <v>8859</v>
      </c>
      <c r="C1526" s="296" t="s">
        <v>8860</v>
      </c>
      <c r="D1526" s="295" t="s">
        <v>81</v>
      </c>
      <c r="E1526" s="297" t="n">
        <v>192.38</v>
      </c>
    </row>
    <row r="1527" customFormat="false" ht="40.5" hidden="false" customHeight="false" outlineLevel="0" collapsed="false">
      <c r="A1527" s="295" t="n">
        <v>91090</v>
      </c>
      <c r="B1527" s="295" t="s">
        <v>8861</v>
      </c>
      <c r="C1527" s="296" t="s">
        <v>8862</v>
      </c>
      <c r="D1527" s="295" t="s">
        <v>81</v>
      </c>
      <c r="E1527" s="297" t="n">
        <v>149.22</v>
      </c>
    </row>
    <row r="1528" customFormat="false" ht="40.5" hidden="false" customHeight="false" outlineLevel="0" collapsed="false">
      <c r="A1528" s="295" t="n">
        <v>91091</v>
      </c>
      <c r="B1528" s="295" t="s">
        <v>8863</v>
      </c>
      <c r="C1528" s="296" t="s">
        <v>8864</v>
      </c>
      <c r="D1528" s="295" t="s">
        <v>81</v>
      </c>
      <c r="E1528" s="297" t="n">
        <v>164.79</v>
      </c>
    </row>
    <row r="1529" customFormat="false" ht="40.5" hidden="false" customHeight="false" outlineLevel="0" collapsed="false">
      <c r="A1529" s="295" t="n">
        <v>91092</v>
      </c>
      <c r="B1529" s="295" t="s">
        <v>8865</v>
      </c>
      <c r="C1529" s="296" t="s">
        <v>8866</v>
      </c>
      <c r="D1529" s="295" t="s">
        <v>81</v>
      </c>
      <c r="E1529" s="297" t="n">
        <v>191.27</v>
      </c>
    </row>
    <row r="1530" customFormat="false" ht="40.5" hidden="false" customHeight="false" outlineLevel="0" collapsed="false">
      <c r="A1530" s="295" t="n">
        <v>91093</v>
      </c>
      <c r="B1530" s="295" t="s">
        <v>8867</v>
      </c>
      <c r="C1530" s="296" t="s">
        <v>8868</v>
      </c>
      <c r="D1530" s="295" t="s">
        <v>81</v>
      </c>
      <c r="E1530" s="297" t="n">
        <v>207.17</v>
      </c>
    </row>
    <row r="1531" customFormat="false" ht="40.5" hidden="false" customHeight="false" outlineLevel="0" collapsed="false">
      <c r="A1531" s="295" t="n">
        <v>91094</v>
      </c>
      <c r="B1531" s="295" t="s">
        <v>8869</v>
      </c>
      <c r="C1531" s="296" t="s">
        <v>8870</v>
      </c>
      <c r="D1531" s="295" t="s">
        <v>81</v>
      </c>
      <c r="E1531" s="297" t="n">
        <v>140.71</v>
      </c>
    </row>
    <row r="1532" customFormat="false" ht="40.5" hidden="false" customHeight="false" outlineLevel="0" collapsed="false">
      <c r="A1532" s="295" t="n">
        <v>91095</v>
      </c>
      <c r="B1532" s="295" t="s">
        <v>8871</v>
      </c>
      <c r="C1532" s="296" t="s">
        <v>8872</v>
      </c>
      <c r="D1532" s="295" t="s">
        <v>81</v>
      </c>
      <c r="E1532" s="297" t="n">
        <v>164.65</v>
      </c>
    </row>
    <row r="1533" customFormat="false" ht="40.5" hidden="false" customHeight="false" outlineLevel="0" collapsed="false">
      <c r="A1533" s="295" t="n">
        <v>91096</v>
      </c>
      <c r="B1533" s="295" t="s">
        <v>8873</v>
      </c>
      <c r="C1533" s="296" t="s">
        <v>8874</v>
      </c>
      <c r="D1533" s="295" t="s">
        <v>81</v>
      </c>
      <c r="E1533" s="297" t="n">
        <v>143.66</v>
      </c>
    </row>
    <row r="1534" customFormat="false" ht="40.5" hidden="false" customHeight="false" outlineLevel="0" collapsed="false">
      <c r="A1534" s="295" t="n">
        <v>91097</v>
      </c>
      <c r="B1534" s="295" t="s">
        <v>8875</v>
      </c>
      <c r="C1534" s="296" t="s">
        <v>8876</v>
      </c>
      <c r="D1534" s="295" t="s">
        <v>81</v>
      </c>
      <c r="E1534" s="297" t="n">
        <v>167.43</v>
      </c>
    </row>
    <row r="1535" customFormat="false" ht="40.5" hidden="false" customHeight="false" outlineLevel="0" collapsed="false">
      <c r="A1535" s="295" t="n">
        <v>91098</v>
      </c>
      <c r="B1535" s="295" t="s">
        <v>8877</v>
      </c>
      <c r="C1535" s="296" t="s">
        <v>8878</v>
      </c>
      <c r="D1535" s="295" t="s">
        <v>81</v>
      </c>
      <c r="E1535" s="297" t="n">
        <v>155.43</v>
      </c>
    </row>
    <row r="1536" customFormat="false" ht="40.5" hidden="false" customHeight="false" outlineLevel="0" collapsed="false">
      <c r="A1536" s="295" t="n">
        <v>91099</v>
      </c>
      <c r="B1536" s="295" t="s">
        <v>8879</v>
      </c>
      <c r="C1536" s="296" t="s">
        <v>8880</v>
      </c>
      <c r="D1536" s="295" t="s">
        <v>81</v>
      </c>
      <c r="E1536" s="297" t="n">
        <v>180.7</v>
      </c>
    </row>
    <row r="1537" customFormat="false" ht="40.5" hidden="false" customHeight="false" outlineLevel="0" collapsed="false">
      <c r="A1537" s="295" t="n">
        <v>91100</v>
      </c>
      <c r="B1537" s="295" t="s">
        <v>8881</v>
      </c>
      <c r="C1537" s="296" t="s">
        <v>8882</v>
      </c>
      <c r="D1537" s="295" t="s">
        <v>81</v>
      </c>
      <c r="E1537" s="297" t="n">
        <v>163.33</v>
      </c>
    </row>
    <row r="1538" customFormat="false" ht="40.5" hidden="false" customHeight="false" outlineLevel="0" collapsed="false">
      <c r="A1538" s="295" t="n">
        <v>91101</v>
      </c>
      <c r="B1538" s="295" t="s">
        <v>8883</v>
      </c>
      <c r="C1538" s="296" t="s">
        <v>8884</v>
      </c>
      <c r="D1538" s="295" t="s">
        <v>81</v>
      </c>
      <c r="E1538" s="297" t="n">
        <v>188.46</v>
      </c>
    </row>
    <row r="1539" customFormat="false" ht="40.5" hidden="false" customHeight="false" outlineLevel="0" collapsed="false">
      <c r="A1539" s="295" t="n">
        <v>93952</v>
      </c>
      <c r="B1539" s="295" t="s">
        <v>8885</v>
      </c>
      <c r="C1539" s="296" t="s">
        <v>8886</v>
      </c>
      <c r="D1539" s="295" t="s">
        <v>85</v>
      </c>
      <c r="E1539" s="297" t="n">
        <v>222.44</v>
      </c>
    </row>
    <row r="1540" customFormat="false" ht="40.5" hidden="false" customHeight="false" outlineLevel="0" collapsed="false">
      <c r="A1540" s="295" t="n">
        <v>93953</v>
      </c>
      <c r="B1540" s="295" t="s">
        <v>8887</v>
      </c>
      <c r="C1540" s="296" t="s">
        <v>8888</v>
      </c>
      <c r="D1540" s="295" t="s">
        <v>85</v>
      </c>
      <c r="E1540" s="297" t="n">
        <v>207.25</v>
      </c>
    </row>
    <row r="1541" customFormat="false" ht="40.5" hidden="false" customHeight="false" outlineLevel="0" collapsed="false">
      <c r="A1541" s="295" t="n">
        <v>93954</v>
      </c>
      <c r="B1541" s="295" t="s">
        <v>8889</v>
      </c>
      <c r="C1541" s="296" t="s">
        <v>8890</v>
      </c>
      <c r="D1541" s="295" t="s">
        <v>85</v>
      </c>
      <c r="E1541" s="297" t="n">
        <v>198.08</v>
      </c>
    </row>
    <row r="1542" customFormat="false" ht="40.5" hidden="false" customHeight="false" outlineLevel="0" collapsed="false">
      <c r="A1542" s="295" t="n">
        <v>93955</v>
      </c>
      <c r="B1542" s="295" t="s">
        <v>8891</v>
      </c>
      <c r="C1542" s="296" t="s">
        <v>8892</v>
      </c>
      <c r="D1542" s="295" t="s">
        <v>85</v>
      </c>
      <c r="E1542" s="297" t="n">
        <v>191.55</v>
      </c>
    </row>
    <row r="1543" customFormat="false" ht="27" hidden="false" customHeight="false" outlineLevel="0" collapsed="false">
      <c r="A1543" s="295" t="n">
        <v>93956</v>
      </c>
      <c r="B1543" s="295" t="s">
        <v>8893</v>
      </c>
      <c r="C1543" s="296" t="s">
        <v>8894</v>
      </c>
      <c r="D1543" s="295" t="s">
        <v>85</v>
      </c>
      <c r="E1543" s="297" t="n">
        <v>186.37</v>
      </c>
    </row>
    <row r="1544" customFormat="false" ht="40.5" hidden="false" customHeight="false" outlineLevel="0" collapsed="false">
      <c r="A1544" s="295" t="n">
        <v>93957</v>
      </c>
      <c r="B1544" s="295" t="s">
        <v>8895</v>
      </c>
      <c r="C1544" s="296" t="s">
        <v>8896</v>
      </c>
      <c r="D1544" s="295" t="s">
        <v>85</v>
      </c>
      <c r="E1544" s="297" t="n">
        <v>237.81</v>
      </c>
    </row>
    <row r="1545" customFormat="false" ht="40.5" hidden="false" customHeight="false" outlineLevel="0" collapsed="false">
      <c r="A1545" s="295" t="n">
        <v>93958</v>
      </c>
      <c r="B1545" s="295" t="s">
        <v>8897</v>
      </c>
      <c r="C1545" s="296" t="s">
        <v>8898</v>
      </c>
      <c r="D1545" s="295" t="s">
        <v>85</v>
      </c>
      <c r="E1545" s="297" t="n">
        <v>221.73</v>
      </c>
    </row>
    <row r="1546" customFormat="false" ht="40.5" hidden="false" customHeight="false" outlineLevel="0" collapsed="false">
      <c r="A1546" s="295" t="n">
        <v>93959</v>
      </c>
      <c r="B1546" s="295" t="s">
        <v>8899</v>
      </c>
      <c r="C1546" s="296" t="s">
        <v>8900</v>
      </c>
      <c r="D1546" s="295" t="s">
        <v>85</v>
      </c>
      <c r="E1546" s="298" t="n">
        <v>212.11</v>
      </c>
    </row>
    <row r="1547" customFormat="false" ht="40.5" hidden="false" customHeight="false" outlineLevel="0" collapsed="false">
      <c r="A1547" s="295" t="n">
        <v>93960</v>
      </c>
      <c r="B1547" s="295" t="s">
        <v>8901</v>
      </c>
      <c r="C1547" s="296" t="s">
        <v>8902</v>
      </c>
      <c r="D1547" s="295" t="s">
        <v>85</v>
      </c>
      <c r="E1547" s="297" t="n">
        <v>205.29</v>
      </c>
    </row>
    <row r="1548" customFormat="false" ht="27" hidden="false" customHeight="false" outlineLevel="0" collapsed="false">
      <c r="A1548" s="295" t="n">
        <v>93961</v>
      </c>
      <c r="B1548" s="295" t="s">
        <v>8903</v>
      </c>
      <c r="C1548" s="296" t="s">
        <v>8904</v>
      </c>
      <c r="D1548" s="295" t="s">
        <v>85</v>
      </c>
      <c r="E1548" s="297" t="n">
        <v>199.93</v>
      </c>
    </row>
    <row r="1549" customFormat="false" ht="40.5" hidden="false" customHeight="false" outlineLevel="0" collapsed="false">
      <c r="A1549" s="295" t="n">
        <v>93962</v>
      </c>
      <c r="B1549" s="295" t="s">
        <v>8905</v>
      </c>
      <c r="C1549" s="296" t="s">
        <v>8906</v>
      </c>
      <c r="D1549" s="295" t="s">
        <v>85</v>
      </c>
      <c r="E1549" s="297" t="n">
        <v>209.76</v>
      </c>
    </row>
    <row r="1550" customFormat="false" ht="40.5" hidden="false" customHeight="false" outlineLevel="0" collapsed="false">
      <c r="A1550" s="295" t="n">
        <v>93963</v>
      </c>
      <c r="B1550" s="295" t="s">
        <v>8907</v>
      </c>
      <c r="C1550" s="296" t="s">
        <v>8908</v>
      </c>
      <c r="D1550" s="295" t="s">
        <v>85</v>
      </c>
      <c r="E1550" s="297" t="n">
        <v>194.62</v>
      </c>
    </row>
    <row r="1551" customFormat="false" ht="40.5" hidden="false" customHeight="false" outlineLevel="0" collapsed="false">
      <c r="A1551" s="295" t="n">
        <v>93964</v>
      </c>
      <c r="B1551" s="295" t="s">
        <v>8909</v>
      </c>
      <c r="C1551" s="296" t="s">
        <v>8910</v>
      </c>
      <c r="D1551" s="295" t="s">
        <v>85</v>
      </c>
      <c r="E1551" s="297" t="n">
        <v>185.49</v>
      </c>
    </row>
    <row r="1552" customFormat="false" ht="40.5" hidden="false" customHeight="false" outlineLevel="0" collapsed="false">
      <c r="A1552" s="295" t="n">
        <v>93965</v>
      </c>
      <c r="B1552" s="295" t="s">
        <v>8911</v>
      </c>
      <c r="C1552" s="296" t="s">
        <v>8912</v>
      </c>
      <c r="D1552" s="295" t="s">
        <v>85</v>
      </c>
      <c r="E1552" s="297" t="n">
        <v>176.63</v>
      </c>
    </row>
    <row r="1553" customFormat="false" ht="27" hidden="false" customHeight="false" outlineLevel="0" collapsed="false">
      <c r="A1553" s="295" t="n">
        <v>93966</v>
      </c>
      <c r="B1553" s="295" t="s">
        <v>8913</v>
      </c>
      <c r="C1553" s="296" t="s">
        <v>8914</v>
      </c>
      <c r="D1553" s="295" t="s">
        <v>85</v>
      </c>
      <c r="E1553" s="297" t="n">
        <v>173.84</v>
      </c>
    </row>
    <row r="1554" customFormat="false" ht="40.5" hidden="false" customHeight="false" outlineLevel="0" collapsed="false">
      <c r="A1554" s="295" t="n">
        <v>93967</v>
      </c>
      <c r="B1554" s="295" t="s">
        <v>8915</v>
      </c>
      <c r="C1554" s="296" t="s">
        <v>8916</v>
      </c>
      <c r="D1554" s="295" t="s">
        <v>85</v>
      </c>
      <c r="E1554" s="297" t="n">
        <v>225.16</v>
      </c>
    </row>
    <row r="1555" customFormat="false" ht="40.5" hidden="false" customHeight="false" outlineLevel="0" collapsed="false">
      <c r="A1555" s="295" t="n">
        <v>93968</v>
      </c>
      <c r="B1555" s="295" t="s">
        <v>8917</v>
      </c>
      <c r="C1555" s="296" t="s">
        <v>8918</v>
      </c>
      <c r="D1555" s="295" t="s">
        <v>85</v>
      </c>
      <c r="E1555" s="297" t="n">
        <v>209.1</v>
      </c>
    </row>
    <row r="1556" customFormat="false" ht="40.5" hidden="false" customHeight="false" outlineLevel="0" collapsed="false">
      <c r="A1556" s="295" t="n">
        <v>93969</v>
      </c>
      <c r="B1556" s="295" t="s">
        <v>8919</v>
      </c>
      <c r="C1556" s="296" t="s">
        <v>8920</v>
      </c>
      <c r="D1556" s="295" t="s">
        <v>85</v>
      </c>
      <c r="E1556" s="297" t="n">
        <v>199.53</v>
      </c>
    </row>
    <row r="1557" customFormat="false" ht="40.5" hidden="false" customHeight="false" outlineLevel="0" collapsed="false">
      <c r="A1557" s="295" t="n">
        <v>93970</v>
      </c>
      <c r="B1557" s="295" t="s">
        <v>8921</v>
      </c>
      <c r="C1557" s="296" t="s">
        <v>8922</v>
      </c>
      <c r="D1557" s="295" t="s">
        <v>85</v>
      </c>
      <c r="E1557" s="297" t="n">
        <v>192.76</v>
      </c>
    </row>
    <row r="1558" customFormat="false" ht="27" hidden="false" customHeight="false" outlineLevel="0" collapsed="false">
      <c r="A1558" s="295" t="n">
        <v>93971</v>
      </c>
      <c r="B1558" s="295" t="s">
        <v>8923</v>
      </c>
      <c r="C1558" s="296" t="s">
        <v>8924</v>
      </c>
      <c r="D1558" s="295" t="s">
        <v>85</v>
      </c>
      <c r="E1558" s="297" t="n">
        <v>181.48</v>
      </c>
    </row>
    <row r="1559" customFormat="false" ht="27" hidden="false" customHeight="false" outlineLevel="0" collapsed="false">
      <c r="A1559" s="295" t="n">
        <v>95108</v>
      </c>
      <c r="B1559" s="295" t="s">
        <v>8925</v>
      </c>
      <c r="C1559" s="296" t="s">
        <v>8926</v>
      </c>
      <c r="D1559" s="295" t="s">
        <v>31</v>
      </c>
      <c r="E1559" s="297" t="n">
        <v>27.9</v>
      </c>
    </row>
    <row r="1560" customFormat="false" ht="27" hidden="false" customHeight="false" outlineLevel="0" collapsed="false">
      <c r="A1560" s="295" t="n">
        <v>100332</v>
      </c>
      <c r="B1560" s="295" t="s">
        <v>8927</v>
      </c>
      <c r="C1560" s="296" t="s">
        <v>8928</v>
      </c>
      <c r="D1560" s="295" t="s">
        <v>81</v>
      </c>
      <c r="E1560" s="297" t="n">
        <v>988.81</v>
      </c>
    </row>
    <row r="1561" customFormat="false" ht="27" hidden="false" customHeight="false" outlineLevel="0" collapsed="false">
      <c r="A1561" s="295" t="n">
        <v>100333</v>
      </c>
      <c r="B1561" s="295" t="s">
        <v>8929</v>
      </c>
      <c r="C1561" s="296" t="s">
        <v>8930</v>
      </c>
      <c r="D1561" s="295" t="s">
        <v>81</v>
      </c>
      <c r="E1561" s="297" t="n">
        <v>593.06</v>
      </c>
    </row>
    <row r="1562" customFormat="false" ht="27" hidden="false" customHeight="false" outlineLevel="0" collapsed="false">
      <c r="A1562" s="295" t="n">
        <v>100334</v>
      </c>
      <c r="B1562" s="295" t="s">
        <v>8931</v>
      </c>
      <c r="C1562" s="296" t="s">
        <v>8932</v>
      </c>
      <c r="D1562" s="295" t="s">
        <v>81</v>
      </c>
      <c r="E1562" s="297" t="n">
        <v>774.92</v>
      </c>
    </row>
    <row r="1563" customFormat="false" ht="27" hidden="false" customHeight="false" outlineLevel="0" collapsed="false">
      <c r="A1563" s="295" t="n">
        <v>100335</v>
      </c>
      <c r="B1563" s="295" t="s">
        <v>8933</v>
      </c>
      <c r="C1563" s="296" t="s">
        <v>8934</v>
      </c>
      <c r="D1563" s="295" t="s">
        <v>81</v>
      </c>
      <c r="E1563" s="297" t="n">
        <v>478.11</v>
      </c>
    </row>
    <row r="1564" customFormat="false" ht="27" hidden="false" customHeight="false" outlineLevel="0" collapsed="false">
      <c r="A1564" s="295" t="n">
        <v>100341</v>
      </c>
      <c r="B1564" s="295" t="s">
        <v>8935</v>
      </c>
      <c r="C1564" s="296" t="s">
        <v>8936</v>
      </c>
      <c r="D1564" s="295" t="s">
        <v>81</v>
      </c>
      <c r="E1564" s="297" t="n">
        <v>33.19</v>
      </c>
    </row>
    <row r="1565" customFormat="false" ht="27" hidden="false" customHeight="false" outlineLevel="0" collapsed="false">
      <c r="A1565" s="295" t="n">
        <v>100342</v>
      </c>
      <c r="B1565" s="295" t="s">
        <v>8937</v>
      </c>
      <c r="C1565" s="296" t="s">
        <v>8938</v>
      </c>
      <c r="D1565" s="295" t="s">
        <v>106</v>
      </c>
      <c r="E1565" s="297" t="n">
        <v>16.01</v>
      </c>
    </row>
    <row r="1566" customFormat="false" ht="27" hidden="false" customHeight="false" outlineLevel="0" collapsed="false">
      <c r="A1566" s="295" t="n">
        <v>100343</v>
      </c>
      <c r="B1566" s="295" t="s">
        <v>8939</v>
      </c>
      <c r="C1566" s="296" t="s">
        <v>8940</v>
      </c>
      <c r="D1566" s="295" t="s">
        <v>106</v>
      </c>
      <c r="E1566" s="297" t="n">
        <v>15.34</v>
      </c>
    </row>
    <row r="1567" customFormat="false" ht="27" hidden="false" customHeight="false" outlineLevel="0" collapsed="false">
      <c r="A1567" s="295" t="n">
        <v>100344</v>
      </c>
      <c r="B1567" s="295" t="s">
        <v>8941</v>
      </c>
      <c r="C1567" s="296" t="s">
        <v>8942</v>
      </c>
      <c r="D1567" s="295" t="s">
        <v>106</v>
      </c>
      <c r="E1567" s="297" t="n">
        <v>13.87</v>
      </c>
    </row>
    <row r="1568" customFormat="false" ht="27" hidden="false" customHeight="false" outlineLevel="0" collapsed="false">
      <c r="A1568" s="295" t="n">
        <v>100345</v>
      </c>
      <c r="B1568" s="295" t="s">
        <v>8943</v>
      </c>
      <c r="C1568" s="296" t="s">
        <v>8944</v>
      </c>
      <c r="D1568" s="295" t="s">
        <v>106</v>
      </c>
      <c r="E1568" s="297" t="n">
        <v>11.82</v>
      </c>
    </row>
    <row r="1569" customFormat="false" ht="27" hidden="false" customHeight="false" outlineLevel="0" collapsed="false">
      <c r="A1569" s="295" t="n">
        <v>100346</v>
      </c>
      <c r="B1569" s="295" t="s">
        <v>8945</v>
      </c>
      <c r="C1569" s="296" t="s">
        <v>8946</v>
      </c>
      <c r="D1569" s="295" t="s">
        <v>106</v>
      </c>
      <c r="E1569" s="297" t="n">
        <v>11.32</v>
      </c>
    </row>
    <row r="1570" customFormat="false" ht="27" hidden="false" customHeight="false" outlineLevel="0" collapsed="false">
      <c r="A1570" s="295" t="n">
        <v>100347</v>
      </c>
      <c r="B1570" s="295" t="s">
        <v>8947</v>
      </c>
      <c r="C1570" s="296" t="s">
        <v>8948</v>
      </c>
      <c r="D1570" s="295" t="s">
        <v>106</v>
      </c>
      <c r="E1570" s="297" t="n">
        <v>12.82</v>
      </c>
    </row>
    <row r="1571" customFormat="false" ht="27" hidden="false" customHeight="false" outlineLevel="0" collapsed="false">
      <c r="A1571" s="295" t="n">
        <v>100348</v>
      </c>
      <c r="B1571" s="295" t="s">
        <v>8949</v>
      </c>
      <c r="C1571" s="296" t="s">
        <v>8950</v>
      </c>
      <c r="D1571" s="295" t="s">
        <v>106</v>
      </c>
      <c r="E1571" s="297" t="n">
        <v>12.59</v>
      </c>
    </row>
    <row r="1572" customFormat="false" ht="27" hidden="false" customHeight="false" outlineLevel="0" collapsed="false">
      <c r="A1572" s="295" t="n">
        <v>100349</v>
      </c>
      <c r="B1572" s="295" t="s">
        <v>8951</v>
      </c>
      <c r="C1572" s="296" t="s">
        <v>8952</v>
      </c>
      <c r="D1572" s="295" t="s">
        <v>96</v>
      </c>
      <c r="E1572" s="297" t="n">
        <v>760.33</v>
      </c>
    </row>
    <row r="1573" customFormat="false" ht="27" hidden="false" customHeight="false" outlineLevel="0" collapsed="false">
      <c r="A1573" s="295" t="n">
        <v>102989</v>
      </c>
      <c r="B1573" s="295" t="s">
        <v>8953</v>
      </c>
      <c r="C1573" s="296" t="s">
        <v>8954</v>
      </c>
      <c r="D1573" s="295" t="s">
        <v>85</v>
      </c>
      <c r="E1573" s="297" t="n">
        <v>34.3</v>
      </c>
    </row>
    <row r="1574" customFormat="false" ht="27" hidden="false" customHeight="false" outlineLevel="0" collapsed="false">
      <c r="A1574" s="295" t="n">
        <v>102990</v>
      </c>
      <c r="B1574" s="295" t="s">
        <v>8955</v>
      </c>
      <c r="C1574" s="296" t="s">
        <v>8956</v>
      </c>
      <c r="D1574" s="295" t="s">
        <v>85</v>
      </c>
      <c r="E1574" s="297" t="n">
        <v>41.73</v>
      </c>
    </row>
    <row r="1575" customFormat="false" ht="27" hidden="false" customHeight="false" outlineLevel="0" collapsed="false">
      <c r="A1575" s="295" t="n">
        <v>102991</v>
      </c>
      <c r="B1575" s="295" t="s">
        <v>8957</v>
      </c>
      <c r="C1575" s="296" t="s">
        <v>8958</v>
      </c>
      <c r="D1575" s="295" t="s">
        <v>85</v>
      </c>
      <c r="E1575" s="297" t="n">
        <v>54.1</v>
      </c>
    </row>
    <row r="1576" customFormat="false" ht="27" hidden="false" customHeight="false" outlineLevel="0" collapsed="false">
      <c r="A1576" s="295" t="n">
        <v>102992</v>
      </c>
      <c r="B1576" s="295" t="s">
        <v>8959</v>
      </c>
      <c r="C1576" s="296" t="s">
        <v>8960</v>
      </c>
      <c r="D1576" s="295" t="s">
        <v>85</v>
      </c>
      <c r="E1576" s="297" t="n">
        <v>80.25</v>
      </c>
    </row>
    <row r="1577" customFormat="false" ht="27" hidden="false" customHeight="false" outlineLevel="0" collapsed="false">
      <c r="A1577" s="295" t="n">
        <v>102993</v>
      </c>
      <c r="B1577" s="295" t="s">
        <v>8961</v>
      </c>
      <c r="C1577" s="296" t="s">
        <v>8962</v>
      </c>
      <c r="D1577" s="295" t="s">
        <v>85</v>
      </c>
      <c r="E1577" s="298" t="n">
        <v>104.41</v>
      </c>
    </row>
    <row r="1578" customFormat="false" ht="27" hidden="false" customHeight="false" outlineLevel="0" collapsed="false">
      <c r="A1578" s="295" t="n">
        <v>102994</v>
      </c>
      <c r="B1578" s="295" t="s">
        <v>8963</v>
      </c>
      <c r="C1578" s="296" t="s">
        <v>8964</v>
      </c>
      <c r="D1578" s="295" t="s">
        <v>85</v>
      </c>
      <c r="E1578" s="298" t="n">
        <v>179.6</v>
      </c>
    </row>
    <row r="1579" customFormat="false" ht="27" hidden="false" customHeight="false" outlineLevel="0" collapsed="false">
      <c r="A1579" s="295" t="n">
        <v>102995</v>
      </c>
      <c r="B1579" s="295" t="s">
        <v>8965</v>
      </c>
      <c r="C1579" s="296" t="s">
        <v>8966</v>
      </c>
      <c r="D1579" s="295" t="s">
        <v>85</v>
      </c>
      <c r="E1579" s="298" t="n">
        <v>49.59</v>
      </c>
    </row>
    <row r="1580" customFormat="false" ht="27" hidden="false" customHeight="false" outlineLevel="0" collapsed="false">
      <c r="A1580" s="295" t="n">
        <v>102996</v>
      </c>
      <c r="B1580" s="295" t="s">
        <v>8967</v>
      </c>
      <c r="C1580" s="296" t="s">
        <v>8968</v>
      </c>
      <c r="D1580" s="295" t="s">
        <v>85</v>
      </c>
      <c r="E1580" s="298" t="n">
        <v>70.24</v>
      </c>
    </row>
    <row r="1581" customFormat="false" ht="27" hidden="false" customHeight="false" outlineLevel="0" collapsed="false">
      <c r="A1581" s="295" t="n">
        <v>102997</v>
      </c>
      <c r="B1581" s="295" t="s">
        <v>8969</v>
      </c>
      <c r="C1581" s="296" t="s">
        <v>8970</v>
      </c>
      <c r="D1581" s="295" t="s">
        <v>85</v>
      </c>
      <c r="E1581" s="298" t="n">
        <v>94.41</v>
      </c>
    </row>
    <row r="1582" customFormat="false" ht="27" hidden="false" customHeight="false" outlineLevel="0" collapsed="false">
      <c r="A1582" s="295" t="n">
        <v>102998</v>
      </c>
      <c r="B1582" s="295" t="s">
        <v>8971</v>
      </c>
      <c r="C1582" s="296" t="s">
        <v>8972</v>
      </c>
      <c r="D1582" s="295" t="s">
        <v>85</v>
      </c>
      <c r="E1582" s="298" t="n">
        <v>89.96</v>
      </c>
    </row>
    <row r="1583" customFormat="false" ht="27" hidden="false" customHeight="false" outlineLevel="0" collapsed="false">
      <c r="A1583" s="295" t="n">
        <v>102999</v>
      </c>
      <c r="B1583" s="295" t="s">
        <v>8973</v>
      </c>
      <c r="C1583" s="296" t="s">
        <v>8974</v>
      </c>
      <c r="D1583" s="295" t="s">
        <v>85</v>
      </c>
      <c r="E1583" s="298" t="n">
        <v>113.9</v>
      </c>
    </row>
    <row r="1584" customFormat="false" ht="27" hidden="false" customHeight="false" outlineLevel="0" collapsed="false">
      <c r="A1584" s="295" t="n">
        <v>103000</v>
      </c>
      <c r="B1584" s="295" t="s">
        <v>8975</v>
      </c>
      <c r="C1584" s="296" t="s">
        <v>8976</v>
      </c>
      <c r="D1584" s="295" t="s">
        <v>85</v>
      </c>
      <c r="E1584" s="298" t="n">
        <v>114.38</v>
      </c>
    </row>
    <row r="1585" customFormat="false" ht="27" hidden="false" customHeight="false" outlineLevel="0" collapsed="false">
      <c r="A1585" s="295" t="n">
        <v>103001</v>
      </c>
      <c r="B1585" s="295" t="s">
        <v>8977</v>
      </c>
      <c r="C1585" s="296" t="s">
        <v>8978</v>
      </c>
      <c r="D1585" s="295" t="s">
        <v>31</v>
      </c>
      <c r="E1585" s="298" t="n">
        <v>240.89</v>
      </c>
    </row>
    <row r="1586" customFormat="false" ht="27" hidden="false" customHeight="false" outlineLevel="0" collapsed="false">
      <c r="A1586" s="295" t="n">
        <v>103002</v>
      </c>
      <c r="B1586" s="295" t="s">
        <v>8979</v>
      </c>
      <c r="C1586" s="296" t="s">
        <v>8980</v>
      </c>
      <c r="D1586" s="295" t="s">
        <v>31</v>
      </c>
      <c r="E1586" s="298" t="n">
        <v>301.25</v>
      </c>
    </row>
    <row r="1587" customFormat="false" ht="27" hidden="false" customHeight="false" outlineLevel="0" collapsed="false">
      <c r="A1587" s="295" t="n">
        <v>103003</v>
      </c>
      <c r="B1587" s="295" t="s">
        <v>8981</v>
      </c>
      <c r="C1587" s="296" t="s">
        <v>8982</v>
      </c>
      <c r="D1587" s="295" t="s">
        <v>31</v>
      </c>
      <c r="E1587" s="297" t="n">
        <v>422</v>
      </c>
    </row>
    <row r="1588" customFormat="false" ht="27" hidden="false" customHeight="false" outlineLevel="0" collapsed="false">
      <c r="A1588" s="295" t="n">
        <v>103005</v>
      </c>
      <c r="B1588" s="295" t="s">
        <v>8983</v>
      </c>
      <c r="C1588" s="296" t="s">
        <v>8984</v>
      </c>
      <c r="D1588" s="295" t="s">
        <v>31</v>
      </c>
      <c r="E1588" s="298" t="n">
        <v>592.12</v>
      </c>
    </row>
    <row r="1589" customFormat="false" ht="27" hidden="false" customHeight="false" outlineLevel="0" collapsed="false">
      <c r="A1589" s="295" t="n">
        <v>103006</v>
      </c>
      <c r="B1589" s="295" t="s">
        <v>8985</v>
      </c>
      <c r="C1589" s="296" t="s">
        <v>8986</v>
      </c>
      <c r="D1589" s="295" t="s">
        <v>31</v>
      </c>
      <c r="E1589" s="298" t="n">
        <v>809.45</v>
      </c>
    </row>
    <row r="1590" customFormat="false" ht="27" hidden="false" customHeight="false" outlineLevel="0" collapsed="false">
      <c r="A1590" s="295" t="n">
        <v>103007</v>
      </c>
      <c r="B1590" s="295" t="s">
        <v>8987</v>
      </c>
      <c r="C1590" s="296" t="s">
        <v>8988</v>
      </c>
      <c r="D1590" s="295" t="s">
        <v>31</v>
      </c>
      <c r="E1590" s="298" t="n">
        <v>1075.48</v>
      </c>
    </row>
    <row r="1591" customFormat="false" ht="27" hidden="false" customHeight="false" outlineLevel="0" collapsed="false">
      <c r="A1591" s="295" t="n">
        <v>97933</v>
      </c>
      <c r="B1591" s="295" t="s">
        <v>8989</v>
      </c>
      <c r="C1591" s="296" t="s">
        <v>8990</v>
      </c>
      <c r="D1591" s="295" t="s">
        <v>31</v>
      </c>
      <c r="E1591" s="298" t="n">
        <v>709.68</v>
      </c>
    </row>
    <row r="1592" customFormat="false" ht="27" hidden="false" customHeight="false" outlineLevel="0" collapsed="false">
      <c r="A1592" s="295" t="n">
        <v>97934</v>
      </c>
      <c r="B1592" s="295" t="s">
        <v>8991</v>
      </c>
      <c r="C1592" s="296" t="s">
        <v>8992</v>
      </c>
      <c r="D1592" s="295" t="s">
        <v>31</v>
      </c>
      <c r="E1592" s="298" t="n">
        <v>1962.17</v>
      </c>
    </row>
    <row r="1593" customFormat="false" ht="27" hidden="false" customHeight="false" outlineLevel="0" collapsed="false">
      <c r="A1593" s="295" t="n">
        <v>97935</v>
      </c>
      <c r="B1593" s="295" t="s">
        <v>8993</v>
      </c>
      <c r="C1593" s="296" t="s">
        <v>8994</v>
      </c>
      <c r="D1593" s="295" t="s">
        <v>31</v>
      </c>
      <c r="E1593" s="297" t="n">
        <v>662.23</v>
      </c>
    </row>
    <row r="1594" customFormat="false" ht="27" hidden="false" customHeight="false" outlineLevel="0" collapsed="false">
      <c r="A1594" s="295" t="n">
        <v>97936</v>
      </c>
      <c r="B1594" s="295" t="s">
        <v>8995</v>
      </c>
      <c r="C1594" s="296" t="s">
        <v>8996</v>
      </c>
      <c r="D1594" s="295" t="s">
        <v>31</v>
      </c>
      <c r="E1594" s="297" t="n">
        <v>1892.38</v>
      </c>
    </row>
    <row r="1595" customFormat="false" ht="27" hidden="false" customHeight="false" outlineLevel="0" collapsed="false">
      <c r="A1595" s="295" t="n">
        <v>97947</v>
      </c>
      <c r="B1595" s="295" t="s">
        <v>8997</v>
      </c>
      <c r="C1595" s="296" t="s">
        <v>8998</v>
      </c>
      <c r="D1595" s="295" t="s">
        <v>31</v>
      </c>
      <c r="E1595" s="298" t="n">
        <v>1595.51</v>
      </c>
    </row>
    <row r="1596" customFormat="false" ht="27" hidden="false" customHeight="false" outlineLevel="0" collapsed="false">
      <c r="A1596" s="295" t="n">
        <v>97948</v>
      </c>
      <c r="B1596" s="295" t="s">
        <v>8999</v>
      </c>
      <c r="C1596" s="296" t="s">
        <v>9000</v>
      </c>
      <c r="D1596" s="295" t="s">
        <v>31</v>
      </c>
      <c r="E1596" s="298" t="n">
        <v>2901.63</v>
      </c>
    </row>
    <row r="1597" customFormat="false" ht="27" hidden="false" customHeight="false" outlineLevel="0" collapsed="false">
      <c r="A1597" s="295" t="n">
        <v>97949</v>
      </c>
      <c r="B1597" s="295" t="s">
        <v>9001</v>
      </c>
      <c r="C1597" s="296" t="s">
        <v>9002</v>
      </c>
      <c r="D1597" s="295" t="s">
        <v>31</v>
      </c>
      <c r="E1597" s="297" t="n">
        <v>1743.98</v>
      </c>
    </row>
    <row r="1598" customFormat="false" ht="27" hidden="false" customHeight="false" outlineLevel="0" collapsed="false">
      <c r="A1598" s="295" t="n">
        <v>97950</v>
      </c>
      <c r="B1598" s="295" t="s">
        <v>9003</v>
      </c>
      <c r="C1598" s="296" t="s">
        <v>9004</v>
      </c>
      <c r="D1598" s="295" t="s">
        <v>31</v>
      </c>
      <c r="E1598" s="298" t="n">
        <v>3050.44</v>
      </c>
    </row>
    <row r="1599" customFormat="false" ht="27" hidden="false" customHeight="false" outlineLevel="0" collapsed="false">
      <c r="A1599" s="295" t="n">
        <v>97951</v>
      </c>
      <c r="B1599" s="295" t="s">
        <v>9005</v>
      </c>
      <c r="C1599" s="296" t="s">
        <v>9006</v>
      </c>
      <c r="D1599" s="295" t="s">
        <v>31</v>
      </c>
      <c r="E1599" s="298" t="n">
        <v>2641.01</v>
      </c>
    </row>
    <row r="1600" customFormat="false" ht="27" hidden="false" customHeight="false" outlineLevel="0" collapsed="false">
      <c r="A1600" s="295" t="n">
        <v>97952</v>
      </c>
      <c r="B1600" s="295" t="s">
        <v>9007</v>
      </c>
      <c r="C1600" s="296" t="s">
        <v>9008</v>
      </c>
      <c r="D1600" s="295" t="s">
        <v>31</v>
      </c>
      <c r="E1600" s="297" t="n">
        <v>4496.11</v>
      </c>
    </row>
    <row r="1601" customFormat="false" ht="27" hidden="false" customHeight="false" outlineLevel="0" collapsed="false">
      <c r="A1601" s="295" t="n">
        <v>97953</v>
      </c>
      <c r="B1601" s="295" t="s">
        <v>9009</v>
      </c>
      <c r="C1601" s="296" t="s">
        <v>9010</v>
      </c>
      <c r="D1601" s="295" t="s">
        <v>31</v>
      </c>
      <c r="E1601" s="298" t="n">
        <v>1133.43</v>
      </c>
    </row>
    <row r="1602" customFormat="false" ht="27" hidden="false" customHeight="false" outlineLevel="0" collapsed="false">
      <c r="A1602" s="295" t="n">
        <v>97955</v>
      </c>
      <c r="B1602" s="295" t="s">
        <v>9011</v>
      </c>
      <c r="C1602" s="296" t="s">
        <v>9012</v>
      </c>
      <c r="D1602" s="295" t="s">
        <v>31</v>
      </c>
      <c r="E1602" s="297" t="n">
        <v>2508.17</v>
      </c>
    </row>
    <row r="1603" customFormat="false" ht="27" hidden="false" customHeight="false" outlineLevel="0" collapsed="false">
      <c r="A1603" s="295" t="n">
        <v>97956</v>
      </c>
      <c r="B1603" s="295" t="s">
        <v>9013</v>
      </c>
      <c r="C1603" s="296" t="s">
        <v>9014</v>
      </c>
      <c r="D1603" s="295" t="s">
        <v>31</v>
      </c>
      <c r="E1603" s="298" t="n">
        <v>1365.69</v>
      </c>
    </row>
    <row r="1604" customFormat="false" ht="27" hidden="false" customHeight="false" outlineLevel="0" collapsed="false">
      <c r="A1604" s="295" t="n">
        <v>97957</v>
      </c>
      <c r="B1604" s="295" t="s">
        <v>9015</v>
      </c>
      <c r="C1604" s="296" t="s">
        <v>9016</v>
      </c>
      <c r="D1604" s="295" t="s">
        <v>31</v>
      </c>
      <c r="E1604" s="298" t="n">
        <v>2436.28</v>
      </c>
    </row>
    <row r="1605" customFormat="false" ht="27" hidden="false" customHeight="false" outlineLevel="0" collapsed="false">
      <c r="A1605" s="295" t="n">
        <v>97961</v>
      </c>
      <c r="B1605" s="295" t="s">
        <v>9017</v>
      </c>
      <c r="C1605" s="296" t="s">
        <v>9018</v>
      </c>
      <c r="D1605" s="295" t="s">
        <v>31</v>
      </c>
      <c r="E1605" s="297" t="n">
        <v>2086.26</v>
      </c>
    </row>
    <row r="1606" customFormat="false" ht="27" hidden="false" customHeight="false" outlineLevel="0" collapsed="false">
      <c r="A1606" s="295" t="n">
        <v>97973</v>
      </c>
      <c r="B1606" s="295" t="s">
        <v>9019</v>
      </c>
      <c r="C1606" s="296" t="s">
        <v>9020</v>
      </c>
      <c r="D1606" s="295" t="s">
        <v>31</v>
      </c>
      <c r="E1606" s="298" t="n">
        <v>3900.52</v>
      </c>
    </row>
    <row r="1607" customFormat="false" ht="27" hidden="false" customHeight="false" outlineLevel="0" collapsed="false">
      <c r="A1607" s="295" t="n">
        <v>97974</v>
      </c>
      <c r="B1607" s="295" t="s">
        <v>9021</v>
      </c>
      <c r="C1607" s="296" t="s">
        <v>9022</v>
      </c>
      <c r="D1607" s="295" t="s">
        <v>31</v>
      </c>
      <c r="E1607" s="298" t="n">
        <v>381.05</v>
      </c>
    </row>
    <row r="1608" customFormat="false" ht="27" hidden="false" customHeight="false" outlineLevel="0" collapsed="false">
      <c r="A1608" s="295" t="n">
        <v>97975</v>
      </c>
      <c r="B1608" s="295" t="s">
        <v>9023</v>
      </c>
      <c r="C1608" s="296" t="s">
        <v>9024</v>
      </c>
      <c r="D1608" s="295" t="s">
        <v>31</v>
      </c>
      <c r="E1608" s="298" t="n">
        <v>481.14</v>
      </c>
    </row>
    <row r="1609" customFormat="false" ht="27" hidden="false" customHeight="false" outlineLevel="0" collapsed="false">
      <c r="A1609" s="295" t="n">
        <v>97976</v>
      </c>
      <c r="B1609" s="295" t="s">
        <v>9025</v>
      </c>
      <c r="C1609" s="296" t="s">
        <v>9026</v>
      </c>
      <c r="D1609" s="295" t="s">
        <v>31</v>
      </c>
      <c r="E1609" s="298" t="n">
        <v>1086.81</v>
      </c>
    </row>
    <row r="1610" customFormat="false" ht="27" hidden="false" customHeight="false" outlineLevel="0" collapsed="false">
      <c r="A1610" s="295" t="n">
        <v>97977</v>
      </c>
      <c r="B1610" s="295" t="s">
        <v>9027</v>
      </c>
      <c r="C1610" s="296" t="s">
        <v>9028</v>
      </c>
      <c r="D1610" s="295" t="s">
        <v>31</v>
      </c>
      <c r="E1610" s="298" t="n">
        <v>1553.22</v>
      </c>
    </row>
    <row r="1611" customFormat="false" ht="27" hidden="false" customHeight="false" outlineLevel="0" collapsed="false">
      <c r="A1611" s="295" t="n">
        <v>97978</v>
      </c>
      <c r="B1611" s="295" t="s">
        <v>9029</v>
      </c>
      <c r="C1611" s="296" t="s">
        <v>9030</v>
      </c>
      <c r="D1611" s="295" t="s">
        <v>31</v>
      </c>
      <c r="E1611" s="298" t="n">
        <v>776.44</v>
      </c>
    </row>
    <row r="1612" customFormat="false" ht="40.5" hidden="false" customHeight="false" outlineLevel="0" collapsed="false">
      <c r="A1612" s="295" t="n">
        <v>97980</v>
      </c>
      <c r="B1612" s="295" t="s">
        <v>9031</v>
      </c>
      <c r="C1612" s="296" t="s">
        <v>9032</v>
      </c>
      <c r="D1612" s="295" t="s">
        <v>31</v>
      </c>
      <c r="E1612" s="298" t="n">
        <v>1988.67</v>
      </c>
    </row>
    <row r="1613" customFormat="false" ht="27" hidden="false" customHeight="false" outlineLevel="0" collapsed="false">
      <c r="A1613" s="295" t="n">
        <v>97981</v>
      </c>
      <c r="B1613" s="295" t="s">
        <v>9033</v>
      </c>
      <c r="C1613" s="296" t="s">
        <v>9034</v>
      </c>
      <c r="D1613" s="295" t="s">
        <v>85</v>
      </c>
      <c r="E1613" s="298" t="n">
        <v>1147.8</v>
      </c>
    </row>
    <row r="1614" customFormat="false" ht="27" hidden="false" customHeight="false" outlineLevel="0" collapsed="false">
      <c r="A1614" s="295" t="n">
        <v>97983</v>
      </c>
      <c r="B1614" s="295" t="s">
        <v>9035</v>
      </c>
      <c r="C1614" s="296" t="s">
        <v>9036</v>
      </c>
      <c r="D1614" s="295" t="s">
        <v>85</v>
      </c>
      <c r="E1614" s="298" t="n">
        <v>352.48</v>
      </c>
    </row>
    <row r="1615" customFormat="false" ht="27" hidden="false" customHeight="false" outlineLevel="0" collapsed="false">
      <c r="A1615" s="295" t="n">
        <v>97985</v>
      </c>
      <c r="B1615" s="295" t="s">
        <v>9037</v>
      </c>
      <c r="C1615" s="296" t="s">
        <v>9038</v>
      </c>
      <c r="D1615" s="295" t="s">
        <v>85</v>
      </c>
      <c r="E1615" s="298" t="n">
        <v>1382.33</v>
      </c>
    </row>
    <row r="1616" customFormat="false" ht="27" hidden="false" customHeight="false" outlineLevel="0" collapsed="false">
      <c r="A1616" s="295" t="n">
        <v>97987</v>
      </c>
      <c r="B1616" s="295" t="s">
        <v>9039</v>
      </c>
      <c r="C1616" s="296" t="s">
        <v>9040</v>
      </c>
      <c r="D1616" s="295" t="s">
        <v>85</v>
      </c>
      <c r="E1616" s="298" t="n">
        <v>465.57</v>
      </c>
    </row>
    <row r="1617" customFormat="false" ht="40.5" hidden="false" customHeight="false" outlineLevel="0" collapsed="false">
      <c r="A1617" s="295" t="n">
        <v>97988</v>
      </c>
      <c r="B1617" s="295" t="s">
        <v>9041</v>
      </c>
      <c r="C1617" s="296" t="s">
        <v>9042</v>
      </c>
      <c r="D1617" s="295" t="s">
        <v>31</v>
      </c>
      <c r="E1617" s="298" t="n">
        <v>2924.31</v>
      </c>
    </row>
    <row r="1618" customFormat="false" ht="27" hidden="false" customHeight="false" outlineLevel="0" collapsed="false">
      <c r="A1618" s="295" t="n">
        <v>97989</v>
      </c>
      <c r="B1618" s="295" t="s">
        <v>9043</v>
      </c>
      <c r="C1618" s="296" t="s">
        <v>9044</v>
      </c>
      <c r="D1618" s="295" t="s">
        <v>85</v>
      </c>
      <c r="E1618" s="298" t="n">
        <v>1616.79</v>
      </c>
    </row>
    <row r="1619" customFormat="false" ht="27" hidden="false" customHeight="false" outlineLevel="0" collapsed="false">
      <c r="A1619" s="295" t="n">
        <v>97991</v>
      </c>
      <c r="B1619" s="295" t="s">
        <v>9045</v>
      </c>
      <c r="C1619" s="296" t="s">
        <v>9046</v>
      </c>
      <c r="D1619" s="295" t="s">
        <v>85</v>
      </c>
      <c r="E1619" s="298" t="n">
        <v>636.06</v>
      </c>
    </row>
    <row r="1620" customFormat="false" ht="40.5" hidden="false" customHeight="false" outlineLevel="0" collapsed="false">
      <c r="A1620" s="295" t="n">
        <v>97992</v>
      </c>
      <c r="B1620" s="295" t="s">
        <v>9047</v>
      </c>
      <c r="C1620" s="296" t="s">
        <v>9048</v>
      </c>
      <c r="D1620" s="295" t="s">
        <v>31</v>
      </c>
      <c r="E1620" s="298" t="n">
        <v>3759.72</v>
      </c>
    </row>
    <row r="1621" customFormat="false" ht="27" hidden="false" customHeight="false" outlineLevel="0" collapsed="false">
      <c r="A1621" s="295" t="n">
        <v>97993</v>
      </c>
      <c r="B1621" s="295" t="s">
        <v>9049</v>
      </c>
      <c r="C1621" s="296" t="s">
        <v>9050</v>
      </c>
      <c r="D1621" s="295" t="s">
        <v>85</v>
      </c>
      <c r="E1621" s="298" t="n">
        <v>1968.62</v>
      </c>
    </row>
    <row r="1622" customFormat="false" ht="40.5" hidden="false" customHeight="false" outlineLevel="0" collapsed="false">
      <c r="A1622" s="295" t="n">
        <v>97994</v>
      </c>
      <c r="B1622" s="295" t="s">
        <v>9051</v>
      </c>
      <c r="C1622" s="296" t="s">
        <v>9052</v>
      </c>
      <c r="D1622" s="295" t="s">
        <v>31</v>
      </c>
      <c r="E1622" s="298" t="n">
        <v>2458.74</v>
      </c>
    </row>
    <row r="1623" customFormat="false" ht="27" hidden="false" customHeight="false" outlineLevel="0" collapsed="false">
      <c r="A1623" s="295" t="n">
        <v>97995</v>
      </c>
      <c r="B1623" s="295" t="s">
        <v>9053</v>
      </c>
      <c r="C1623" s="296" t="s">
        <v>9054</v>
      </c>
      <c r="D1623" s="295" t="s">
        <v>85</v>
      </c>
      <c r="E1623" s="298" t="n">
        <v>1206.76</v>
      </c>
    </row>
    <row r="1624" customFormat="false" ht="27" hidden="false" customHeight="false" outlineLevel="0" collapsed="false">
      <c r="A1624" s="295" t="n">
        <v>97996</v>
      </c>
      <c r="B1624" s="295" t="s">
        <v>9055</v>
      </c>
      <c r="C1624" s="296" t="s">
        <v>9056</v>
      </c>
      <c r="D1624" s="295" t="s">
        <v>31</v>
      </c>
      <c r="E1624" s="298" t="n">
        <v>3114.58</v>
      </c>
    </row>
    <row r="1625" customFormat="false" ht="27" hidden="false" customHeight="false" outlineLevel="0" collapsed="false">
      <c r="A1625" s="295" t="n">
        <v>97997</v>
      </c>
      <c r="B1625" s="295" t="s">
        <v>9057</v>
      </c>
      <c r="C1625" s="296" t="s">
        <v>9058</v>
      </c>
      <c r="D1625" s="295" t="s">
        <v>85</v>
      </c>
      <c r="E1625" s="298" t="n">
        <v>1441.32</v>
      </c>
    </row>
    <row r="1626" customFormat="false" ht="27" hidden="false" customHeight="false" outlineLevel="0" collapsed="false">
      <c r="A1626" s="295" t="n">
        <v>97999</v>
      </c>
      <c r="B1626" s="295" t="s">
        <v>9059</v>
      </c>
      <c r="C1626" s="296" t="s">
        <v>9060</v>
      </c>
      <c r="D1626" s="295" t="s">
        <v>85</v>
      </c>
      <c r="E1626" s="298" t="n">
        <v>1675.94</v>
      </c>
    </row>
    <row r="1627" customFormat="false" ht="27" hidden="false" customHeight="false" outlineLevel="0" collapsed="false">
      <c r="A1627" s="295" t="n">
        <v>98001</v>
      </c>
      <c r="B1627" s="295" t="s">
        <v>9061</v>
      </c>
      <c r="C1627" s="296" t="s">
        <v>9062</v>
      </c>
      <c r="D1627" s="295" t="s">
        <v>85</v>
      </c>
      <c r="E1627" s="298" t="n">
        <v>1910.5</v>
      </c>
    </row>
    <row r="1628" customFormat="false" ht="27" hidden="false" customHeight="false" outlineLevel="0" collapsed="false">
      <c r="A1628" s="295" t="n">
        <v>98002</v>
      </c>
      <c r="B1628" s="295" t="s">
        <v>9063</v>
      </c>
      <c r="C1628" s="296" t="s">
        <v>9064</v>
      </c>
      <c r="D1628" s="295" t="s">
        <v>31</v>
      </c>
      <c r="E1628" s="298" t="n">
        <v>5119.19</v>
      </c>
    </row>
    <row r="1629" customFormat="false" ht="27" hidden="false" customHeight="false" outlineLevel="0" collapsed="false">
      <c r="A1629" s="295" t="n">
        <v>98003</v>
      </c>
      <c r="B1629" s="295" t="s">
        <v>9065</v>
      </c>
      <c r="C1629" s="296" t="s">
        <v>9066</v>
      </c>
      <c r="D1629" s="295" t="s">
        <v>85</v>
      </c>
      <c r="E1629" s="298" t="n">
        <v>2145.13</v>
      </c>
    </row>
    <row r="1630" customFormat="false" ht="27" hidden="false" customHeight="false" outlineLevel="0" collapsed="false">
      <c r="A1630" s="295" t="n">
        <v>98005</v>
      </c>
      <c r="B1630" s="295" t="s">
        <v>9067</v>
      </c>
      <c r="C1630" s="296" t="s">
        <v>9068</v>
      </c>
      <c r="D1630" s="295" t="s">
        <v>85</v>
      </c>
      <c r="E1630" s="298" t="n">
        <v>2379.75</v>
      </c>
    </row>
    <row r="1631" customFormat="false" ht="27" hidden="false" customHeight="false" outlineLevel="0" collapsed="false">
      <c r="A1631" s="295" t="n">
        <v>98006</v>
      </c>
      <c r="B1631" s="295" t="s">
        <v>9069</v>
      </c>
      <c r="C1631" s="296" t="s">
        <v>9070</v>
      </c>
      <c r="D1631" s="295" t="s">
        <v>31</v>
      </c>
      <c r="E1631" s="298" t="n">
        <v>6440.27</v>
      </c>
    </row>
    <row r="1632" customFormat="false" ht="27" hidden="false" customHeight="false" outlineLevel="0" collapsed="false">
      <c r="A1632" s="295" t="n">
        <v>98007</v>
      </c>
      <c r="B1632" s="295" t="s">
        <v>9071</v>
      </c>
      <c r="C1632" s="296" t="s">
        <v>9072</v>
      </c>
      <c r="D1632" s="295" t="s">
        <v>85</v>
      </c>
      <c r="E1632" s="298" t="n">
        <v>2614.32</v>
      </c>
    </row>
    <row r="1633" customFormat="false" ht="27" hidden="false" customHeight="false" outlineLevel="0" collapsed="false">
      <c r="A1633" s="295" t="n">
        <v>98008</v>
      </c>
      <c r="B1633" s="295" t="s">
        <v>9073</v>
      </c>
      <c r="C1633" s="296" t="s">
        <v>9074</v>
      </c>
      <c r="D1633" s="295" t="s">
        <v>31</v>
      </c>
      <c r="E1633" s="298" t="n">
        <v>3871.23</v>
      </c>
    </row>
    <row r="1634" customFormat="false" ht="27" hidden="false" customHeight="false" outlineLevel="0" collapsed="false">
      <c r="A1634" s="295" t="n">
        <v>98009</v>
      </c>
      <c r="B1634" s="295" t="s">
        <v>9075</v>
      </c>
      <c r="C1634" s="296" t="s">
        <v>9076</v>
      </c>
      <c r="D1634" s="295" t="s">
        <v>85</v>
      </c>
      <c r="E1634" s="298" t="n">
        <v>1675.94</v>
      </c>
    </row>
    <row r="1635" customFormat="false" ht="27" hidden="false" customHeight="false" outlineLevel="0" collapsed="false">
      <c r="A1635" s="295" t="n">
        <v>98010</v>
      </c>
      <c r="B1635" s="295" t="s">
        <v>9077</v>
      </c>
      <c r="C1635" s="296" t="s">
        <v>9078</v>
      </c>
      <c r="D1635" s="295" t="s">
        <v>31</v>
      </c>
      <c r="E1635" s="298" t="n">
        <v>4734.89</v>
      </c>
    </row>
    <row r="1636" customFormat="false" ht="27" hidden="false" customHeight="false" outlineLevel="0" collapsed="false">
      <c r="A1636" s="295" t="n">
        <v>98011</v>
      </c>
      <c r="B1636" s="295" t="s">
        <v>9079</v>
      </c>
      <c r="C1636" s="296" t="s">
        <v>9080</v>
      </c>
      <c r="D1636" s="295" t="s">
        <v>85</v>
      </c>
      <c r="E1636" s="298" t="n">
        <v>1910.5</v>
      </c>
    </row>
    <row r="1637" customFormat="false" ht="27" hidden="false" customHeight="false" outlineLevel="0" collapsed="false">
      <c r="A1637" s="295" t="n">
        <v>98012</v>
      </c>
      <c r="B1637" s="295" t="s">
        <v>9081</v>
      </c>
      <c r="C1637" s="296" t="s">
        <v>9082</v>
      </c>
      <c r="D1637" s="295" t="s">
        <v>31</v>
      </c>
      <c r="E1637" s="298" t="n">
        <v>5569.16</v>
      </c>
    </row>
    <row r="1638" customFormat="false" ht="27" hidden="false" customHeight="false" outlineLevel="0" collapsed="false">
      <c r="A1638" s="295" t="n">
        <v>98013</v>
      </c>
      <c r="B1638" s="295" t="s">
        <v>9083</v>
      </c>
      <c r="C1638" s="296" t="s">
        <v>9084</v>
      </c>
      <c r="D1638" s="295" t="s">
        <v>85</v>
      </c>
      <c r="E1638" s="298" t="n">
        <v>2145.13</v>
      </c>
    </row>
    <row r="1639" customFormat="false" ht="27" hidden="false" customHeight="false" outlineLevel="0" collapsed="false">
      <c r="A1639" s="295" t="n">
        <v>98014</v>
      </c>
      <c r="B1639" s="295" t="s">
        <v>9085</v>
      </c>
      <c r="C1639" s="296" t="s">
        <v>9086</v>
      </c>
      <c r="D1639" s="295" t="s">
        <v>31</v>
      </c>
      <c r="E1639" s="298" t="n">
        <v>6403.33</v>
      </c>
    </row>
    <row r="1640" customFormat="false" ht="27" hidden="false" customHeight="false" outlineLevel="0" collapsed="false">
      <c r="A1640" s="295" t="n">
        <v>98015</v>
      </c>
      <c r="B1640" s="295" t="s">
        <v>9087</v>
      </c>
      <c r="C1640" s="296" t="s">
        <v>9088</v>
      </c>
      <c r="D1640" s="295" t="s">
        <v>85</v>
      </c>
      <c r="E1640" s="298" t="n">
        <v>2379.75</v>
      </c>
    </row>
    <row r="1641" customFormat="false" ht="27" hidden="false" customHeight="false" outlineLevel="0" collapsed="false">
      <c r="A1641" s="295" t="n">
        <v>98016</v>
      </c>
      <c r="B1641" s="295" t="s">
        <v>9089</v>
      </c>
      <c r="C1641" s="296" t="s">
        <v>9090</v>
      </c>
      <c r="D1641" s="295" t="s">
        <v>31</v>
      </c>
      <c r="E1641" s="298" t="n">
        <v>7237.67</v>
      </c>
    </row>
    <row r="1642" customFormat="false" ht="27" hidden="false" customHeight="false" outlineLevel="0" collapsed="false">
      <c r="A1642" s="295" t="n">
        <v>98017</v>
      </c>
      <c r="B1642" s="295" t="s">
        <v>9091</v>
      </c>
      <c r="C1642" s="296" t="s">
        <v>9092</v>
      </c>
      <c r="D1642" s="295" t="s">
        <v>85</v>
      </c>
      <c r="E1642" s="298" t="n">
        <v>2614.32</v>
      </c>
    </row>
    <row r="1643" customFormat="false" ht="27" hidden="false" customHeight="false" outlineLevel="0" collapsed="false">
      <c r="A1643" s="295" t="n">
        <v>98018</v>
      </c>
      <c r="B1643" s="295" t="s">
        <v>9093</v>
      </c>
      <c r="C1643" s="296" t="s">
        <v>9094</v>
      </c>
      <c r="D1643" s="295" t="s">
        <v>31</v>
      </c>
      <c r="E1643" s="298" t="n">
        <v>8071.87</v>
      </c>
    </row>
    <row r="1644" customFormat="false" ht="27" hidden="false" customHeight="false" outlineLevel="0" collapsed="false">
      <c r="A1644" s="295" t="n">
        <v>98019</v>
      </c>
      <c r="B1644" s="295" t="s">
        <v>9095</v>
      </c>
      <c r="C1644" s="296" t="s">
        <v>9096</v>
      </c>
      <c r="D1644" s="295" t="s">
        <v>85</v>
      </c>
      <c r="E1644" s="298" t="n">
        <v>2871.22</v>
      </c>
    </row>
    <row r="1645" customFormat="false" ht="27" hidden="false" customHeight="false" outlineLevel="0" collapsed="false">
      <c r="A1645" s="295" t="n">
        <v>98020</v>
      </c>
      <c r="B1645" s="295" t="s">
        <v>9097</v>
      </c>
      <c r="C1645" s="296" t="s">
        <v>9098</v>
      </c>
      <c r="D1645" s="295" t="s">
        <v>31</v>
      </c>
      <c r="E1645" s="298" t="n">
        <v>5726.2</v>
      </c>
    </row>
    <row r="1646" customFormat="false" ht="27" hidden="false" customHeight="false" outlineLevel="0" collapsed="false">
      <c r="A1646" s="295" t="n">
        <v>98021</v>
      </c>
      <c r="B1646" s="295" t="s">
        <v>9099</v>
      </c>
      <c r="C1646" s="296" t="s">
        <v>9100</v>
      </c>
      <c r="D1646" s="295" t="s">
        <v>85</v>
      </c>
      <c r="E1646" s="298" t="n">
        <v>2167.49</v>
      </c>
    </row>
    <row r="1647" customFormat="false" ht="27" hidden="false" customHeight="false" outlineLevel="0" collapsed="false">
      <c r="A1647" s="295" t="n">
        <v>98022</v>
      </c>
      <c r="B1647" s="295" t="s">
        <v>9101</v>
      </c>
      <c r="C1647" s="296" t="s">
        <v>9102</v>
      </c>
      <c r="D1647" s="295" t="s">
        <v>31</v>
      </c>
      <c r="E1647" s="298" t="n">
        <v>6720.52</v>
      </c>
    </row>
    <row r="1648" customFormat="false" ht="27" hidden="false" customHeight="false" outlineLevel="0" collapsed="false">
      <c r="A1648" s="295" t="n">
        <v>98023</v>
      </c>
      <c r="B1648" s="295" t="s">
        <v>9103</v>
      </c>
      <c r="C1648" s="296" t="s">
        <v>9104</v>
      </c>
      <c r="D1648" s="295" t="s">
        <v>85</v>
      </c>
      <c r="E1648" s="298" t="n">
        <v>2402.04</v>
      </c>
    </row>
    <row r="1649" customFormat="false" ht="27" hidden="false" customHeight="false" outlineLevel="0" collapsed="false">
      <c r="A1649" s="295" t="n">
        <v>98024</v>
      </c>
      <c r="B1649" s="295" t="s">
        <v>9105</v>
      </c>
      <c r="C1649" s="296" t="s">
        <v>9106</v>
      </c>
      <c r="D1649" s="295" t="s">
        <v>31</v>
      </c>
      <c r="E1649" s="298" t="n">
        <v>7780.01</v>
      </c>
    </row>
    <row r="1650" customFormat="false" ht="27" hidden="false" customHeight="false" outlineLevel="0" collapsed="false">
      <c r="A1650" s="295" t="n">
        <v>98025</v>
      </c>
      <c r="B1650" s="295" t="s">
        <v>9107</v>
      </c>
      <c r="C1650" s="296" t="s">
        <v>9108</v>
      </c>
      <c r="D1650" s="295" t="s">
        <v>85</v>
      </c>
      <c r="E1650" s="298" t="n">
        <v>2636.69</v>
      </c>
    </row>
    <row r="1651" customFormat="false" ht="27" hidden="false" customHeight="false" outlineLevel="0" collapsed="false">
      <c r="A1651" s="295" t="n">
        <v>98026</v>
      </c>
      <c r="B1651" s="295" t="s">
        <v>9109</v>
      </c>
      <c r="C1651" s="296" t="s">
        <v>9110</v>
      </c>
      <c r="D1651" s="295" t="s">
        <v>31</v>
      </c>
      <c r="E1651" s="298" t="n">
        <v>8782.55</v>
      </c>
    </row>
    <row r="1652" customFormat="false" ht="27" hidden="false" customHeight="false" outlineLevel="0" collapsed="false">
      <c r="A1652" s="295" t="n">
        <v>98027</v>
      </c>
      <c r="B1652" s="295" t="s">
        <v>9111</v>
      </c>
      <c r="C1652" s="296" t="s">
        <v>9112</v>
      </c>
      <c r="D1652" s="295" t="s">
        <v>85</v>
      </c>
      <c r="E1652" s="298" t="n">
        <v>2871.22</v>
      </c>
    </row>
    <row r="1653" customFormat="false" ht="27" hidden="false" customHeight="false" outlineLevel="0" collapsed="false">
      <c r="A1653" s="295" t="n">
        <v>98028</v>
      </c>
      <c r="B1653" s="295" t="s">
        <v>9113</v>
      </c>
      <c r="C1653" s="296" t="s">
        <v>9114</v>
      </c>
      <c r="D1653" s="295" t="s">
        <v>31</v>
      </c>
      <c r="E1653" s="298" t="n">
        <v>9785.15</v>
      </c>
    </row>
    <row r="1654" customFormat="false" ht="27" hidden="false" customHeight="false" outlineLevel="0" collapsed="false">
      <c r="A1654" s="295" t="n">
        <v>98029</v>
      </c>
      <c r="B1654" s="295" t="s">
        <v>9115</v>
      </c>
      <c r="C1654" s="296" t="s">
        <v>9116</v>
      </c>
      <c r="D1654" s="295" t="s">
        <v>85</v>
      </c>
      <c r="E1654" s="298" t="n">
        <v>3110.44</v>
      </c>
    </row>
    <row r="1655" customFormat="false" ht="27" hidden="false" customHeight="false" outlineLevel="0" collapsed="false">
      <c r="A1655" s="295" t="n">
        <v>98030</v>
      </c>
      <c r="B1655" s="295" t="s">
        <v>9117</v>
      </c>
      <c r="C1655" s="296" t="s">
        <v>9118</v>
      </c>
      <c r="D1655" s="295" t="s">
        <v>31</v>
      </c>
      <c r="E1655" s="298" t="n">
        <v>7985.6</v>
      </c>
    </row>
    <row r="1656" customFormat="false" ht="27" hidden="false" customHeight="false" outlineLevel="0" collapsed="false">
      <c r="A1656" s="295" t="n">
        <v>98031</v>
      </c>
      <c r="B1656" s="295" t="s">
        <v>9119</v>
      </c>
      <c r="C1656" s="296" t="s">
        <v>9120</v>
      </c>
      <c r="D1656" s="295" t="s">
        <v>85</v>
      </c>
      <c r="E1656" s="298" t="n">
        <v>2641.35</v>
      </c>
    </row>
    <row r="1657" customFormat="false" ht="27" hidden="false" customHeight="false" outlineLevel="0" collapsed="false">
      <c r="A1657" s="295" t="n">
        <v>98032</v>
      </c>
      <c r="B1657" s="295" t="s">
        <v>9121</v>
      </c>
      <c r="C1657" s="296" t="s">
        <v>9122</v>
      </c>
      <c r="D1657" s="295" t="s">
        <v>31</v>
      </c>
      <c r="E1657" s="298" t="n">
        <v>9199.55</v>
      </c>
    </row>
    <row r="1658" customFormat="false" ht="27" hidden="false" customHeight="false" outlineLevel="0" collapsed="false">
      <c r="A1658" s="295" t="n">
        <v>98033</v>
      </c>
      <c r="B1658" s="295" t="s">
        <v>9123</v>
      </c>
      <c r="C1658" s="296" t="s">
        <v>9124</v>
      </c>
      <c r="D1658" s="295" t="s">
        <v>85</v>
      </c>
      <c r="E1658" s="298" t="n">
        <v>2875.89</v>
      </c>
    </row>
    <row r="1659" customFormat="false" ht="27" hidden="false" customHeight="false" outlineLevel="0" collapsed="false">
      <c r="A1659" s="295" t="n">
        <v>98034</v>
      </c>
      <c r="B1659" s="295" t="s">
        <v>9125</v>
      </c>
      <c r="C1659" s="296" t="s">
        <v>9126</v>
      </c>
      <c r="D1659" s="295" t="s">
        <v>31</v>
      </c>
      <c r="E1659" s="298" t="n">
        <v>10413.53</v>
      </c>
    </row>
    <row r="1660" customFormat="false" ht="27" hidden="false" customHeight="false" outlineLevel="0" collapsed="false">
      <c r="A1660" s="295" t="n">
        <v>98035</v>
      </c>
      <c r="B1660" s="295" t="s">
        <v>9127</v>
      </c>
      <c r="C1660" s="296" t="s">
        <v>9128</v>
      </c>
      <c r="D1660" s="295" t="s">
        <v>85</v>
      </c>
      <c r="E1660" s="298" t="n">
        <v>3110.44</v>
      </c>
    </row>
    <row r="1661" customFormat="false" ht="27" hidden="false" customHeight="false" outlineLevel="0" collapsed="false">
      <c r="A1661" s="295" t="n">
        <v>98036</v>
      </c>
      <c r="B1661" s="295" t="s">
        <v>9129</v>
      </c>
      <c r="C1661" s="296" t="s">
        <v>9130</v>
      </c>
      <c r="D1661" s="295" t="s">
        <v>31</v>
      </c>
      <c r="E1661" s="297" t="n">
        <v>11627.5</v>
      </c>
    </row>
    <row r="1662" customFormat="false" ht="27" hidden="false" customHeight="false" outlineLevel="0" collapsed="false">
      <c r="A1662" s="295" t="n">
        <v>98037</v>
      </c>
      <c r="B1662" s="295" t="s">
        <v>9131</v>
      </c>
      <c r="C1662" s="296" t="s">
        <v>9132</v>
      </c>
      <c r="D1662" s="295" t="s">
        <v>85</v>
      </c>
      <c r="E1662" s="297" t="n">
        <v>3349.66</v>
      </c>
    </row>
    <row r="1663" customFormat="false" ht="27" hidden="false" customHeight="false" outlineLevel="0" collapsed="false">
      <c r="A1663" s="295" t="n">
        <v>98038</v>
      </c>
      <c r="B1663" s="295" t="s">
        <v>9133</v>
      </c>
      <c r="C1663" s="296" t="s">
        <v>9134</v>
      </c>
      <c r="D1663" s="295" t="s">
        <v>31</v>
      </c>
      <c r="E1663" s="298" t="n">
        <v>10641.22</v>
      </c>
    </row>
    <row r="1664" customFormat="false" ht="27" hidden="false" customHeight="false" outlineLevel="0" collapsed="false">
      <c r="A1664" s="295" t="n">
        <v>98039</v>
      </c>
      <c r="B1664" s="295" t="s">
        <v>9135</v>
      </c>
      <c r="C1664" s="296" t="s">
        <v>9136</v>
      </c>
      <c r="D1664" s="295" t="s">
        <v>85</v>
      </c>
      <c r="E1664" s="298" t="n">
        <v>3115.1</v>
      </c>
    </row>
    <row r="1665" customFormat="false" ht="27" hidden="false" customHeight="false" outlineLevel="0" collapsed="false">
      <c r="A1665" s="295" t="n">
        <v>98040</v>
      </c>
      <c r="B1665" s="295" t="s">
        <v>9137</v>
      </c>
      <c r="C1665" s="296" t="s">
        <v>9138</v>
      </c>
      <c r="D1665" s="295" t="s">
        <v>31</v>
      </c>
      <c r="E1665" s="298" t="n">
        <v>12039.78</v>
      </c>
    </row>
    <row r="1666" customFormat="false" ht="27" hidden="false" customHeight="false" outlineLevel="0" collapsed="false">
      <c r="A1666" s="295" t="n">
        <v>98041</v>
      </c>
      <c r="B1666" s="295" t="s">
        <v>9139</v>
      </c>
      <c r="C1666" s="296" t="s">
        <v>9140</v>
      </c>
      <c r="D1666" s="295" t="s">
        <v>85</v>
      </c>
      <c r="E1666" s="298" t="n">
        <v>3349.66</v>
      </c>
    </row>
    <row r="1667" customFormat="false" ht="27" hidden="false" customHeight="false" outlineLevel="0" collapsed="false">
      <c r="A1667" s="295" t="n">
        <v>98042</v>
      </c>
      <c r="B1667" s="295" t="s">
        <v>9141</v>
      </c>
      <c r="C1667" s="296" t="s">
        <v>9142</v>
      </c>
      <c r="D1667" s="295" t="s">
        <v>31</v>
      </c>
      <c r="E1667" s="297" t="n">
        <v>13438.36</v>
      </c>
    </row>
    <row r="1668" customFormat="false" ht="27" hidden="false" customHeight="false" outlineLevel="0" collapsed="false">
      <c r="A1668" s="295" t="n">
        <v>98043</v>
      </c>
      <c r="B1668" s="295" t="s">
        <v>9143</v>
      </c>
      <c r="C1668" s="296" t="s">
        <v>9144</v>
      </c>
      <c r="D1668" s="295" t="s">
        <v>85</v>
      </c>
      <c r="E1668" s="297" t="n">
        <v>3588.96</v>
      </c>
    </row>
    <row r="1669" customFormat="false" ht="27" hidden="false" customHeight="false" outlineLevel="0" collapsed="false">
      <c r="A1669" s="295" t="n">
        <v>98044</v>
      </c>
      <c r="B1669" s="295" t="s">
        <v>9145</v>
      </c>
      <c r="C1669" s="296" t="s">
        <v>9146</v>
      </c>
      <c r="D1669" s="295" t="s">
        <v>31</v>
      </c>
      <c r="E1669" s="297" t="n">
        <v>13666.11</v>
      </c>
    </row>
    <row r="1670" customFormat="false" ht="27" hidden="false" customHeight="false" outlineLevel="0" collapsed="false">
      <c r="A1670" s="295" t="n">
        <v>98045</v>
      </c>
      <c r="B1670" s="295" t="s">
        <v>9147</v>
      </c>
      <c r="C1670" s="296" t="s">
        <v>9148</v>
      </c>
      <c r="D1670" s="295" t="s">
        <v>85</v>
      </c>
      <c r="E1670" s="298" t="n">
        <v>3588.96</v>
      </c>
    </row>
    <row r="1671" customFormat="false" ht="27" hidden="false" customHeight="false" outlineLevel="0" collapsed="false">
      <c r="A1671" s="295" t="n">
        <v>98046</v>
      </c>
      <c r="B1671" s="295" t="s">
        <v>9149</v>
      </c>
      <c r="C1671" s="296" t="s">
        <v>9150</v>
      </c>
      <c r="D1671" s="295" t="s">
        <v>31</v>
      </c>
      <c r="E1671" s="298" t="n">
        <v>15249.13</v>
      </c>
    </row>
    <row r="1672" customFormat="false" ht="27" hidden="false" customHeight="false" outlineLevel="0" collapsed="false">
      <c r="A1672" s="295" t="n">
        <v>98047</v>
      </c>
      <c r="B1672" s="295" t="s">
        <v>9151</v>
      </c>
      <c r="C1672" s="296" t="s">
        <v>9152</v>
      </c>
      <c r="D1672" s="295" t="s">
        <v>85</v>
      </c>
      <c r="E1672" s="298" t="n">
        <v>3828.15</v>
      </c>
    </row>
    <row r="1673" customFormat="false" ht="27" hidden="false" customHeight="false" outlineLevel="0" collapsed="false">
      <c r="A1673" s="295" t="n">
        <v>98048</v>
      </c>
      <c r="B1673" s="295" t="s">
        <v>9153</v>
      </c>
      <c r="C1673" s="296" t="s">
        <v>9154</v>
      </c>
      <c r="D1673" s="295" t="s">
        <v>31</v>
      </c>
      <c r="E1673" s="298" t="n">
        <v>17059.94</v>
      </c>
    </row>
    <row r="1674" customFormat="false" ht="27" hidden="false" customHeight="false" outlineLevel="0" collapsed="false">
      <c r="A1674" s="295" t="n">
        <v>98049</v>
      </c>
      <c r="B1674" s="295" t="s">
        <v>9155</v>
      </c>
      <c r="C1674" s="296" t="s">
        <v>9156</v>
      </c>
      <c r="D1674" s="295" t="s">
        <v>85</v>
      </c>
      <c r="E1674" s="298" t="n">
        <v>4021.83</v>
      </c>
    </row>
    <row r="1675" customFormat="false" ht="27" hidden="false" customHeight="false" outlineLevel="0" collapsed="false">
      <c r="A1675" s="295" t="n">
        <v>98050</v>
      </c>
      <c r="B1675" s="295" t="s">
        <v>9157</v>
      </c>
      <c r="C1675" s="296" t="s">
        <v>9158</v>
      </c>
      <c r="D1675" s="295" t="s">
        <v>85</v>
      </c>
      <c r="E1675" s="298" t="n">
        <v>192.99</v>
      </c>
    </row>
    <row r="1676" customFormat="false" ht="27" hidden="false" customHeight="false" outlineLevel="0" collapsed="false">
      <c r="A1676" s="295" t="n">
        <v>98051</v>
      </c>
      <c r="B1676" s="295" t="s">
        <v>9159</v>
      </c>
      <c r="C1676" s="296" t="s">
        <v>9160</v>
      </c>
      <c r="D1676" s="295" t="s">
        <v>85</v>
      </c>
      <c r="E1676" s="298" t="n">
        <v>918.4</v>
      </c>
    </row>
    <row r="1677" customFormat="false" ht="40.5" hidden="false" customHeight="false" outlineLevel="0" collapsed="false">
      <c r="A1677" s="295" t="n">
        <v>98405</v>
      </c>
      <c r="B1677" s="295" t="s">
        <v>9161</v>
      </c>
      <c r="C1677" s="296" t="s">
        <v>9162</v>
      </c>
      <c r="D1677" s="295" t="s">
        <v>31</v>
      </c>
      <c r="E1677" s="298" t="n">
        <v>2455.6</v>
      </c>
    </row>
    <row r="1678" customFormat="false" ht="27" hidden="false" customHeight="false" outlineLevel="0" collapsed="false">
      <c r="A1678" s="295" t="n">
        <v>98406</v>
      </c>
      <c r="B1678" s="295" t="s">
        <v>9163</v>
      </c>
      <c r="C1678" s="296" t="s">
        <v>9164</v>
      </c>
      <c r="D1678" s="295" t="s">
        <v>31</v>
      </c>
      <c r="E1678" s="298" t="n">
        <v>5779.7</v>
      </c>
    </row>
    <row r="1679" customFormat="false" ht="27" hidden="false" customHeight="false" outlineLevel="0" collapsed="false">
      <c r="A1679" s="295" t="n">
        <v>98407</v>
      </c>
      <c r="B1679" s="295" t="s">
        <v>9165</v>
      </c>
      <c r="C1679" s="296" t="s">
        <v>9166</v>
      </c>
      <c r="D1679" s="295" t="s">
        <v>31</v>
      </c>
      <c r="E1679" s="298" t="n">
        <v>3770.37</v>
      </c>
    </row>
    <row r="1680" customFormat="false" ht="27" hidden="false" customHeight="false" outlineLevel="0" collapsed="false">
      <c r="A1680" s="295" t="n">
        <v>98408</v>
      </c>
      <c r="B1680" s="295" t="s">
        <v>9167</v>
      </c>
      <c r="C1680" s="296" t="s">
        <v>9168</v>
      </c>
      <c r="D1680" s="295" t="s">
        <v>31</v>
      </c>
      <c r="E1680" s="298" t="n">
        <v>4426.22</v>
      </c>
    </row>
    <row r="1681" customFormat="false" ht="27" hidden="false" customHeight="false" outlineLevel="0" collapsed="false">
      <c r="A1681" s="295" t="n">
        <v>98409</v>
      </c>
      <c r="B1681" s="295" t="s">
        <v>9169</v>
      </c>
      <c r="C1681" s="296" t="s">
        <v>9170</v>
      </c>
      <c r="D1681" s="295" t="s">
        <v>85</v>
      </c>
      <c r="E1681" s="298" t="n">
        <v>268.82</v>
      </c>
    </row>
    <row r="1682" customFormat="false" ht="27" hidden="false" customHeight="false" outlineLevel="0" collapsed="false">
      <c r="A1682" s="295" t="n">
        <v>98410</v>
      </c>
      <c r="B1682" s="295" t="s">
        <v>9171</v>
      </c>
      <c r="C1682" s="296" t="s">
        <v>9172</v>
      </c>
      <c r="D1682" s="295" t="s">
        <v>31</v>
      </c>
      <c r="E1682" s="298" t="n">
        <v>1013.31</v>
      </c>
    </row>
    <row r="1683" customFormat="false" ht="27" hidden="false" customHeight="false" outlineLevel="0" collapsed="false">
      <c r="A1683" s="295" t="n">
        <v>99240</v>
      </c>
      <c r="B1683" s="295" t="s">
        <v>9173</v>
      </c>
      <c r="C1683" s="296" t="s">
        <v>9174</v>
      </c>
      <c r="D1683" s="295" t="s">
        <v>85</v>
      </c>
      <c r="E1683" s="298" t="n">
        <v>462.16</v>
      </c>
    </row>
    <row r="1684" customFormat="false" ht="27" hidden="false" customHeight="false" outlineLevel="0" collapsed="false">
      <c r="A1684" s="295" t="n">
        <v>99241</v>
      </c>
      <c r="B1684" s="295" t="s">
        <v>9175</v>
      </c>
      <c r="C1684" s="296" t="s">
        <v>9176</v>
      </c>
      <c r="D1684" s="295" t="s">
        <v>85</v>
      </c>
      <c r="E1684" s="298" t="n">
        <v>1604.54</v>
      </c>
    </row>
    <row r="1685" customFormat="false" ht="40.5" hidden="false" customHeight="false" outlineLevel="0" collapsed="false">
      <c r="A1685" s="295" t="n">
        <v>99242</v>
      </c>
      <c r="B1685" s="295" t="s">
        <v>9177</v>
      </c>
      <c r="C1685" s="296" t="s">
        <v>9178</v>
      </c>
      <c r="D1685" s="295" t="s">
        <v>31</v>
      </c>
      <c r="E1685" s="298" t="n">
        <v>2827.22</v>
      </c>
    </row>
    <row r="1686" customFormat="false" ht="27" hidden="false" customHeight="false" outlineLevel="0" collapsed="false">
      <c r="A1686" s="295" t="n">
        <v>99243</v>
      </c>
      <c r="B1686" s="295" t="s">
        <v>9179</v>
      </c>
      <c r="C1686" s="296" t="s">
        <v>9180</v>
      </c>
      <c r="D1686" s="295" t="s">
        <v>85</v>
      </c>
      <c r="E1686" s="298" t="n">
        <v>1524.84</v>
      </c>
    </row>
    <row r="1687" customFormat="false" ht="40.5" hidden="false" customHeight="false" outlineLevel="0" collapsed="false">
      <c r="A1687" s="295" t="n">
        <v>99244</v>
      </c>
      <c r="B1687" s="295" t="s">
        <v>9181</v>
      </c>
      <c r="C1687" s="296" t="s">
        <v>9182</v>
      </c>
      <c r="D1687" s="295" t="s">
        <v>31</v>
      </c>
      <c r="E1687" s="298" t="n">
        <v>4618.24</v>
      </c>
    </row>
    <row r="1688" customFormat="false" ht="27" hidden="false" customHeight="false" outlineLevel="0" collapsed="false">
      <c r="A1688" s="295" t="n">
        <v>99246</v>
      </c>
      <c r="B1688" s="295" t="s">
        <v>9183</v>
      </c>
      <c r="C1688" s="296" t="s">
        <v>9184</v>
      </c>
      <c r="D1688" s="295" t="s">
        <v>85</v>
      </c>
      <c r="E1688" s="298" t="n">
        <v>631.41</v>
      </c>
    </row>
    <row r="1689" customFormat="false" ht="27" hidden="false" customHeight="false" outlineLevel="0" collapsed="false">
      <c r="A1689" s="295" t="n">
        <v>99247</v>
      </c>
      <c r="B1689" s="295" t="s">
        <v>9185</v>
      </c>
      <c r="C1689" s="296" t="s">
        <v>9186</v>
      </c>
      <c r="D1689" s="295" t="s">
        <v>85</v>
      </c>
      <c r="E1689" s="298" t="n">
        <v>1828.61</v>
      </c>
    </row>
    <row r="1690" customFormat="false" ht="40.5" hidden="false" customHeight="false" outlineLevel="0" collapsed="false">
      <c r="A1690" s="295" t="n">
        <v>99248</v>
      </c>
      <c r="B1690" s="295" t="s">
        <v>9187</v>
      </c>
      <c r="C1690" s="296" t="s">
        <v>9188</v>
      </c>
      <c r="D1690" s="295" t="s">
        <v>31</v>
      </c>
      <c r="E1690" s="297" t="n">
        <v>3642.54</v>
      </c>
    </row>
    <row r="1691" customFormat="false" ht="27" hidden="false" customHeight="false" outlineLevel="0" collapsed="false">
      <c r="A1691" s="295" t="n">
        <v>99249</v>
      </c>
      <c r="B1691" s="295" t="s">
        <v>9189</v>
      </c>
      <c r="C1691" s="296" t="s">
        <v>9190</v>
      </c>
      <c r="D1691" s="295" t="s">
        <v>85</v>
      </c>
      <c r="E1691" s="298" t="n">
        <v>1862.36</v>
      </c>
    </row>
    <row r="1692" customFormat="false" ht="40.5" hidden="false" customHeight="false" outlineLevel="0" collapsed="false">
      <c r="A1692" s="295" t="n">
        <v>99252</v>
      </c>
      <c r="B1692" s="295" t="s">
        <v>9191</v>
      </c>
      <c r="C1692" s="296" t="s">
        <v>9192</v>
      </c>
      <c r="D1692" s="295" t="s">
        <v>31</v>
      </c>
      <c r="E1692" s="298" t="n">
        <v>2397.93</v>
      </c>
    </row>
    <row r="1693" customFormat="false" ht="27" hidden="false" customHeight="false" outlineLevel="0" collapsed="false">
      <c r="A1693" s="295" t="n">
        <v>99254</v>
      </c>
      <c r="B1693" s="295" t="s">
        <v>9193</v>
      </c>
      <c r="C1693" s="296" t="s">
        <v>9194</v>
      </c>
      <c r="D1693" s="295" t="s">
        <v>85</v>
      </c>
      <c r="E1693" s="298" t="n">
        <v>1156.36</v>
      </c>
    </row>
    <row r="1694" customFormat="false" ht="40.5" hidden="false" customHeight="false" outlineLevel="0" collapsed="false">
      <c r="A1694" s="295" t="n">
        <v>99256</v>
      </c>
      <c r="B1694" s="295" t="s">
        <v>9195</v>
      </c>
      <c r="C1694" s="296" t="s">
        <v>9196</v>
      </c>
      <c r="D1694" s="295" t="s">
        <v>31</v>
      </c>
      <c r="E1694" s="298" t="n">
        <v>5431.48</v>
      </c>
    </row>
    <row r="1695" customFormat="false" ht="40.5" hidden="false" customHeight="false" outlineLevel="0" collapsed="false">
      <c r="A1695" s="295" t="n">
        <v>99259</v>
      </c>
      <c r="B1695" s="295" t="s">
        <v>9197</v>
      </c>
      <c r="C1695" s="296" t="s">
        <v>9198</v>
      </c>
      <c r="D1695" s="295" t="s">
        <v>31</v>
      </c>
      <c r="E1695" s="297" t="n">
        <v>3036.99</v>
      </c>
    </row>
    <row r="1696" customFormat="false" ht="27" hidden="false" customHeight="false" outlineLevel="0" collapsed="false">
      <c r="A1696" s="295" t="n">
        <v>99261</v>
      </c>
      <c r="B1696" s="295" t="s">
        <v>9199</v>
      </c>
      <c r="C1696" s="296" t="s">
        <v>9200</v>
      </c>
      <c r="D1696" s="295" t="s">
        <v>85</v>
      </c>
      <c r="E1696" s="298" t="n">
        <v>1380.42</v>
      </c>
    </row>
    <row r="1697" customFormat="false" ht="27" hidden="false" customHeight="false" outlineLevel="0" collapsed="false">
      <c r="A1697" s="295" t="n">
        <v>99263</v>
      </c>
      <c r="B1697" s="295" t="s">
        <v>9201</v>
      </c>
      <c r="C1697" s="296" t="s">
        <v>9202</v>
      </c>
      <c r="D1697" s="295" t="s">
        <v>85</v>
      </c>
      <c r="E1697" s="298" t="n">
        <v>2052.73</v>
      </c>
    </row>
    <row r="1698" customFormat="false" ht="40.5" hidden="false" customHeight="false" outlineLevel="0" collapsed="false">
      <c r="A1698" s="295" t="n">
        <v>99265</v>
      </c>
      <c r="B1698" s="295" t="s">
        <v>9203</v>
      </c>
      <c r="C1698" s="296" t="s">
        <v>9204</v>
      </c>
      <c r="D1698" s="295" t="s">
        <v>31</v>
      </c>
      <c r="E1698" s="298" t="n">
        <v>3676.01</v>
      </c>
    </row>
    <row r="1699" customFormat="false" ht="27" hidden="false" customHeight="false" outlineLevel="0" collapsed="false">
      <c r="A1699" s="295" t="n">
        <v>99266</v>
      </c>
      <c r="B1699" s="295" t="s">
        <v>9205</v>
      </c>
      <c r="C1699" s="296" t="s">
        <v>9206</v>
      </c>
      <c r="D1699" s="295" t="s">
        <v>85</v>
      </c>
      <c r="E1699" s="298" t="n">
        <v>1604.54</v>
      </c>
    </row>
    <row r="1700" customFormat="false" ht="40.5" hidden="false" customHeight="false" outlineLevel="0" collapsed="false">
      <c r="A1700" s="295" t="n">
        <v>99267</v>
      </c>
      <c r="B1700" s="295" t="s">
        <v>9207</v>
      </c>
      <c r="C1700" s="296" t="s">
        <v>9208</v>
      </c>
      <c r="D1700" s="295" t="s">
        <v>31</v>
      </c>
      <c r="E1700" s="298" t="n">
        <v>4315.07</v>
      </c>
    </row>
    <row r="1701" customFormat="false" ht="27" hidden="false" customHeight="false" outlineLevel="0" collapsed="false">
      <c r="A1701" s="295" t="n">
        <v>99268</v>
      </c>
      <c r="B1701" s="295" t="s">
        <v>9209</v>
      </c>
      <c r="C1701" s="296" t="s">
        <v>9210</v>
      </c>
      <c r="D1701" s="295" t="s">
        <v>31</v>
      </c>
      <c r="E1701" s="298" t="n">
        <v>376.7</v>
      </c>
    </row>
    <row r="1702" customFormat="false" ht="27" hidden="false" customHeight="false" outlineLevel="0" collapsed="false">
      <c r="A1702" s="295" t="n">
        <v>99269</v>
      </c>
      <c r="B1702" s="295" t="s">
        <v>9211</v>
      </c>
      <c r="C1702" s="296" t="s">
        <v>9212</v>
      </c>
      <c r="D1702" s="295" t="s">
        <v>85</v>
      </c>
      <c r="E1702" s="298" t="n">
        <v>1828.61</v>
      </c>
    </row>
    <row r="1703" customFormat="false" ht="27" hidden="false" customHeight="false" outlineLevel="0" collapsed="false">
      <c r="A1703" s="295" t="n">
        <v>99270</v>
      </c>
      <c r="B1703" s="295" t="s">
        <v>9213</v>
      </c>
      <c r="C1703" s="296" t="s">
        <v>9214</v>
      </c>
      <c r="D1703" s="295" t="s">
        <v>31</v>
      </c>
      <c r="E1703" s="298" t="n">
        <v>476.06</v>
      </c>
    </row>
    <row r="1704" customFormat="false" ht="40.5" hidden="false" customHeight="false" outlineLevel="0" collapsed="false">
      <c r="A1704" s="295" t="n">
        <v>99271</v>
      </c>
      <c r="B1704" s="295" t="s">
        <v>9215</v>
      </c>
      <c r="C1704" s="296" t="s">
        <v>9216</v>
      </c>
      <c r="D1704" s="295" t="s">
        <v>31</v>
      </c>
      <c r="E1704" s="298" t="n">
        <v>6244.61</v>
      </c>
    </row>
    <row r="1705" customFormat="false" ht="27" hidden="false" customHeight="false" outlineLevel="0" collapsed="false">
      <c r="A1705" s="295" t="n">
        <v>99272</v>
      </c>
      <c r="B1705" s="295" t="s">
        <v>9217</v>
      </c>
      <c r="C1705" s="296" t="s">
        <v>9218</v>
      </c>
      <c r="D1705" s="295" t="s">
        <v>31</v>
      </c>
      <c r="E1705" s="298" t="n">
        <v>1043.11</v>
      </c>
    </row>
    <row r="1706" customFormat="false" ht="27" hidden="false" customHeight="false" outlineLevel="0" collapsed="false">
      <c r="A1706" s="295" t="n">
        <v>99273</v>
      </c>
      <c r="B1706" s="295" t="s">
        <v>9219</v>
      </c>
      <c r="C1706" s="296" t="s">
        <v>9220</v>
      </c>
      <c r="D1706" s="295" t="s">
        <v>31</v>
      </c>
      <c r="E1706" s="298" t="n">
        <v>1475.75</v>
      </c>
    </row>
    <row r="1707" customFormat="false" ht="40.5" hidden="false" customHeight="false" outlineLevel="0" collapsed="false">
      <c r="A1707" s="295" t="n">
        <v>99274</v>
      </c>
      <c r="B1707" s="295" t="s">
        <v>9221</v>
      </c>
      <c r="C1707" s="296" t="s">
        <v>9222</v>
      </c>
      <c r="D1707" s="295" t="s">
        <v>31</v>
      </c>
      <c r="E1707" s="298" t="n">
        <v>4991.26</v>
      </c>
    </row>
    <row r="1708" customFormat="false" ht="27" hidden="false" customHeight="false" outlineLevel="0" collapsed="false">
      <c r="A1708" s="295" t="n">
        <v>99275</v>
      </c>
      <c r="B1708" s="295" t="s">
        <v>9223</v>
      </c>
      <c r="C1708" s="296" t="s">
        <v>9224</v>
      </c>
      <c r="D1708" s="295" t="s">
        <v>31</v>
      </c>
      <c r="E1708" s="297" t="n">
        <v>767.92</v>
      </c>
    </row>
    <row r="1709" customFormat="false" ht="27" hidden="false" customHeight="false" outlineLevel="0" collapsed="false">
      <c r="A1709" s="295" t="n">
        <v>99276</v>
      </c>
      <c r="B1709" s="295" t="s">
        <v>9225</v>
      </c>
      <c r="C1709" s="296" t="s">
        <v>9226</v>
      </c>
      <c r="D1709" s="295" t="s">
        <v>85</v>
      </c>
      <c r="E1709" s="298" t="n">
        <v>2276.84</v>
      </c>
    </row>
    <row r="1710" customFormat="false" ht="27" hidden="false" customHeight="false" outlineLevel="0" collapsed="false">
      <c r="A1710" s="295" t="n">
        <v>99277</v>
      </c>
      <c r="B1710" s="295" t="s">
        <v>9227</v>
      </c>
      <c r="C1710" s="296" t="s">
        <v>9228</v>
      </c>
      <c r="D1710" s="295" t="s">
        <v>85</v>
      </c>
      <c r="E1710" s="297" t="n">
        <v>2052.73</v>
      </c>
    </row>
    <row r="1711" customFormat="false" ht="27" hidden="false" customHeight="false" outlineLevel="0" collapsed="false">
      <c r="A1711" s="295" t="n">
        <v>99278</v>
      </c>
      <c r="B1711" s="295" t="s">
        <v>9229</v>
      </c>
      <c r="C1711" s="296" t="s">
        <v>9230</v>
      </c>
      <c r="D1711" s="295" t="s">
        <v>85</v>
      </c>
      <c r="E1711" s="298" t="n">
        <v>266.75</v>
      </c>
    </row>
    <row r="1712" customFormat="false" ht="40.5" hidden="false" customHeight="false" outlineLevel="0" collapsed="false">
      <c r="A1712" s="295" t="n">
        <v>99279</v>
      </c>
      <c r="B1712" s="295" t="s">
        <v>9231</v>
      </c>
      <c r="C1712" s="296" t="s">
        <v>9232</v>
      </c>
      <c r="D1712" s="295" t="s">
        <v>31</v>
      </c>
      <c r="E1712" s="298" t="n">
        <v>5634.99</v>
      </c>
    </row>
    <row r="1713" customFormat="false" ht="40.5" hidden="false" customHeight="false" outlineLevel="0" collapsed="false">
      <c r="A1713" s="295" t="n">
        <v>99280</v>
      </c>
      <c r="B1713" s="295" t="s">
        <v>9233</v>
      </c>
      <c r="C1713" s="296" t="s">
        <v>9234</v>
      </c>
      <c r="D1713" s="295" t="s">
        <v>31</v>
      </c>
      <c r="E1713" s="298" t="n">
        <v>1912.1</v>
      </c>
    </row>
    <row r="1714" customFormat="false" ht="27" hidden="false" customHeight="false" outlineLevel="0" collapsed="false">
      <c r="A1714" s="295" t="n">
        <v>99281</v>
      </c>
      <c r="B1714" s="295" t="s">
        <v>9235</v>
      </c>
      <c r="C1714" s="296" t="s">
        <v>9236</v>
      </c>
      <c r="D1714" s="295" t="s">
        <v>85</v>
      </c>
      <c r="E1714" s="298" t="n">
        <v>2276.84</v>
      </c>
    </row>
    <row r="1715" customFormat="false" ht="27" hidden="false" customHeight="false" outlineLevel="0" collapsed="false">
      <c r="A1715" s="295" t="n">
        <v>99282</v>
      </c>
      <c r="B1715" s="295" t="s">
        <v>9237</v>
      </c>
      <c r="C1715" s="296" t="s">
        <v>9238</v>
      </c>
      <c r="D1715" s="295" t="s">
        <v>85</v>
      </c>
      <c r="E1715" s="297" t="n">
        <v>2524.12</v>
      </c>
    </row>
    <row r="1716" customFormat="false" ht="27" hidden="false" customHeight="false" outlineLevel="0" collapsed="false">
      <c r="A1716" s="295" t="n">
        <v>99283</v>
      </c>
      <c r="B1716" s="295" t="s">
        <v>9239</v>
      </c>
      <c r="C1716" s="296" t="s">
        <v>9240</v>
      </c>
      <c r="D1716" s="295" t="s">
        <v>85</v>
      </c>
      <c r="E1716" s="298" t="n">
        <v>1074.91</v>
      </c>
    </row>
    <row r="1717" customFormat="false" ht="40.5" hidden="false" customHeight="false" outlineLevel="0" collapsed="false">
      <c r="A1717" s="295" t="n">
        <v>99284</v>
      </c>
      <c r="B1717" s="295" t="s">
        <v>9241</v>
      </c>
      <c r="C1717" s="296" t="s">
        <v>9242</v>
      </c>
      <c r="D1717" s="295" t="s">
        <v>31</v>
      </c>
      <c r="E1717" s="298" t="n">
        <v>7057.9</v>
      </c>
    </row>
    <row r="1718" customFormat="false" ht="27" hidden="false" customHeight="false" outlineLevel="0" collapsed="false">
      <c r="A1718" s="295" t="n">
        <v>99285</v>
      </c>
      <c r="B1718" s="295" t="s">
        <v>9243</v>
      </c>
      <c r="C1718" s="296" t="s">
        <v>9244</v>
      </c>
      <c r="D1718" s="295" t="s">
        <v>31</v>
      </c>
      <c r="E1718" s="297" t="n">
        <v>1090.56</v>
      </c>
    </row>
    <row r="1719" customFormat="false" ht="40.5" hidden="false" customHeight="false" outlineLevel="0" collapsed="false">
      <c r="A1719" s="295" t="n">
        <v>99286</v>
      </c>
      <c r="B1719" s="295" t="s">
        <v>9245</v>
      </c>
      <c r="C1719" s="296" t="s">
        <v>9246</v>
      </c>
      <c r="D1719" s="295" t="s">
        <v>31</v>
      </c>
      <c r="E1719" s="298" t="n">
        <v>6278.79</v>
      </c>
    </row>
    <row r="1720" customFormat="false" ht="40.5" hidden="false" customHeight="false" outlineLevel="0" collapsed="false">
      <c r="A1720" s="295" t="n">
        <v>99287</v>
      </c>
      <c r="B1720" s="295" t="s">
        <v>9247</v>
      </c>
      <c r="C1720" s="296" t="s">
        <v>9248</v>
      </c>
      <c r="D1720" s="295" t="s">
        <v>31</v>
      </c>
      <c r="E1720" s="298" t="n">
        <v>8970.76</v>
      </c>
    </row>
    <row r="1721" customFormat="false" ht="27" hidden="false" customHeight="false" outlineLevel="0" collapsed="false">
      <c r="A1721" s="295" t="n">
        <v>99288</v>
      </c>
      <c r="B1721" s="295" t="s">
        <v>9249</v>
      </c>
      <c r="C1721" s="296" t="s">
        <v>9250</v>
      </c>
      <c r="D1721" s="295" t="s">
        <v>85</v>
      </c>
      <c r="E1721" s="298" t="n">
        <v>349.77</v>
      </c>
    </row>
    <row r="1722" customFormat="false" ht="27" hidden="false" customHeight="false" outlineLevel="0" collapsed="false">
      <c r="A1722" s="295" t="n">
        <v>99289</v>
      </c>
      <c r="B1722" s="295" t="s">
        <v>9251</v>
      </c>
      <c r="C1722" s="296" t="s">
        <v>9252</v>
      </c>
      <c r="D1722" s="295" t="s">
        <v>85</v>
      </c>
      <c r="E1722" s="298" t="n">
        <v>2500.92</v>
      </c>
    </row>
    <row r="1723" customFormat="false" ht="40.5" hidden="false" customHeight="false" outlineLevel="0" collapsed="false">
      <c r="A1723" s="295" t="n">
        <v>99290</v>
      </c>
      <c r="B1723" s="295" t="s">
        <v>9253</v>
      </c>
      <c r="C1723" s="296" t="s">
        <v>9254</v>
      </c>
      <c r="D1723" s="295" t="s">
        <v>31</v>
      </c>
      <c r="E1723" s="298" t="n">
        <v>3775.62</v>
      </c>
    </row>
    <row r="1724" customFormat="false" ht="27" hidden="false" customHeight="false" outlineLevel="0" collapsed="false">
      <c r="A1724" s="295" t="n">
        <v>99291</v>
      </c>
      <c r="B1724" s="295" t="s">
        <v>9255</v>
      </c>
      <c r="C1724" s="296" t="s">
        <v>9256</v>
      </c>
      <c r="D1724" s="295" t="s">
        <v>85</v>
      </c>
      <c r="E1724" s="298" t="n">
        <v>2500.92</v>
      </c>
    </row>
    <row r="1725" customFormat="false" ht="40.5" hidden="false" customHeight="false" outlineLevel="0" collapsed="false">
      <c r="A1725" s="295" t="n">
        <v>99292</v>
      </c>
      <c r="B1725" s="295" t="s">
        <v>9257</v>
      </c>
      <c r="C1725" s="296" t="s">
        <v>9258</v>
      </c>
      <c r="D1725" s="295" t="s">
        <v>31</v>
      </c>
      <c r="E1725" s="298" t="n">
        <v>2368.29</v>
      </c>
    </row>
    <row r="1726" customFormat="false" ht="27" hidden="false" customHeight="false" outlineLevel="0" collapsed="false">
      <c r="A1726" s="295" t="n">
        <v>99293</v>
      </c>
      <c r="B1726" s="295" t="s">
        <v>9259</v>
      </c>
      <c r="C1726" s="296" t="s">
        <v>9260</v>
      </c>
      <c r="D1726" s="295" t="s">
        <v>85</v>
      </c>
      <c r="E1726" s="298" t="n">
        <v>1299.91</v>
      </c>
    </row>
    <row r="1727" customFormat="false" ht="40.5" hidden="false" customHeight="false" outlineLevel="0" collapsed="false">
      <c r="A1727" s="295" t="n">
        <v>99294</v>
      </c>
      <c r="B1727" s="295" t="s">
        <v>9261</v>
      </c>
      <c r="C1727" s="296" t="s">
        <v>9262</v>
      </c>
      <c r="D1727" s="295" t="s">
        <v>31</v>
      </c>
      <c r="E1727" s="298" t="n">
        <v>7871.07</v>
      </c>
    </row>
    <row r="1728" customFormat="false" ht="27" hidden="false" customHeight="false" outlineLevel="0" collapsed="false">
      <c r="A1728" s="295" t="n">
        <v>99296</v>
      </c>
      <c r="B1728" s="295" t="s">
        <v>9263</v>
      </c>
      <c r="C1728" s="296" t="s">
        <v>9264</v>
      </c>
      <c r="D1728" s="295" t="s">
        <v>85</v>
      </c>
      <c r="E1728" s="297" t="n">
        <v>2748.18</v>
      </c>
    </row>
    <row r="1729" customFormat="false" ht="27" hidden="false" customHeight="false" outlineLevel="0" collapsed="false">
      <c r="A1729" s="295" t="n">
        <v>99297</v>
      </c>
      <c r="B1729" s="295" t="s">
        <v>9265</v>
      </c>
      <c r="C1729" s="296" t="s">
        <v>9266</v>
      </c>
      <c r="D1729" s="295" t="s">
        <v>85</v>
      </c>
      <c r="E1729" s="298" t="n">
        <v>2744.17</v>
      </c>
    </row>
    <row r="1730" customFormat="false" ht="40.5" hidden="false" customHeight="false" outlineLevel="0" collapsed="false">
      <c r="A1730" s="295" t="n">
        <v>99298</v>
      </c>
      <c r="B1730" s="295" t="s">
        <v>9267</v>
      </c>
      <c r="C1730" s="296" t="s">
        <v>9268</v>
      </c>
      <c r="D1730" s="295" t="s">
        <v>31</v>
      </c>
      <c r="E1730" s="298" t="n">
        <v>10154</v>
      </c>
    </row>
    <row r="1731" customFormat="false" ht="27" hidden="false" customHeight="false" outlineLevel="0" collapsed="false">
      <c r="A1731" s="295" t="n">
        <v>99299</v>
      </c>
      <c r="B1731" s="295" t="s">
        <v>9269</v>
      </c>
      <c r="C1731" s="296" t="s">
        <v>9270</v>
      </c>
      <c r="D1731" s="295" t="s">
        <v>85</v>
      </c>
      <c r="E1731" s="298" t="n">
        <v>2972.22</v>
      </c>
    </row>
    <row r="1732" customFormat="false" ht="40.5" hidden="false" customHeight="false" outlineLevel="0" collapsed="false">
      <c r="A1732" s="295" t="n">
        <v>99300</v>
      </c>
      <c r="B1732" s="295" t="s">
        <v>9271</v>
      </c>
      <c r="C1732" s="296" t="s">
        <v>9272</v>
      </c>
      <c r="D1732" s="295" t="s">
        <v>31</v>
      </c>
      <c r="E1732" s="298" t="n">
        <v>11337.23</v>
      </c>
    </row>
    <row r="1733" customFormat="false" ht="40.5" hidden="false" customHeight="false" outlineLevel="0" collapsed="false">
      <c r="A1733" s="295" t="n">
        <v>99301</v>
      </c>
      <c r="B1733" s="295" t="s">
        <v>9273</v>
      </c>
      <c r="C1733" s="296" t="s">
        <v>9274</v>
      </c>
      <c r="D1733" s="295" t="s">
        <v>31</v>
      </c>
      <c r="E1733" s="298" t="n">
        <v>5584.1</v>
      </c>
    </row>
    <row r="1734" customFormat="false" ht="27" hidden="false" customHeight="false" outlineLevel="0" collapsed="false">
      <c r="A1734" s="295" t="n">
        <v>99302</v>
      </c>
      <c r="B1734" s="295" t="s">
        <v>9275</v>
      </c>
      <c r="C1734" s="296" t="s">
        <v>9276</v>
      </c>
      <c r="D1734" s="295" t="s">
        <v>85</v>
      </c>
      <c r="E1734" s="298" t="n">
        <v>3200.29</v>
      </c>
    </row>
    <row r="1735" customFormat="false" ht="40.5" hidden="false" customHeight="false" outlineLevel="0" collapsed="false">
      <c r="A1735" s="295" t="n">
        <v>99303</v>
      </c>
      <c r="B1735" s="295" t="s">
        <v>9277</v>
      </c>
      <c r="C1735" s="296" t="s">
        <v>9278</v>
      </c>
      <c r="D1735" s="295" t="s">
        <v>31</v>
      </c>
      <c r="E1735" s="298" t="n">
        <v>10375.81</v>
      </c>
    </row>
    <row r="1736" customFormat="false" ht="27" hidden="false" customHeight="false" outlineLevel="0" collapsed="false">
      <c r="A1736" s="295" t="n">
        <v>99304</v>
      </c>
      <c r="B1736" s="295" t="s">
        <v>9279</v>
      </c>
      <c r="C1736" s="296" t="s">
        <v>9280</v>
      </c>
      <c r="D1736" s="295" t="s">
        <v>85</v>
      </c>
      <c r="E1736" s="298" t="n">
        <v>2976.22</v>
      </c>
    </row>
    <row r="1737" customFormat="false" ht="40.5" hidden="false" customHeight="false" outlineLevel="0" collapsed="false">
      <c r="A1737" s="295" t="n">
        <v>99305</v>
      </c>
      <c r="B1737" s="295" t="s">
        <v>9281</v>
      </c>
      <c r="C1737" s="296" t="s">
        <v>9282</v>
      </c>
      <c r="D1737" s="295" t="s">
        <v>31</v>
      </c>
      <c r="E1737" s="298" t="n">
        <v>11739.15</v>
      </c>
    </row>
    <row r="1738" customFormat="false" ht="27" hidden="false" customHeight="false" outlineLevel="0" collapsed="false">
      <c r="A1738" s="295" t="n">
        <v>99306</v>
      </c>
      <c r="B1738" s="295" t="s">
        <v>9283</v>
      </c>
      <c r="C1738" s="296" t="s">
        <v>9284</v>
      </c>
      <c r="D1738" s="295" t="s">
        <v>85</v>
      </c>
      <c r="E1738" s="298" t="n">
        <v>3200.29</v>
      </c>
    </row>
    <row r="1739" customFormat="false" ht="27" hidden="false" customHeight="false" outlineLevel="0" collapsed="false">
      <c r="A1739" s="295" t="n">
        <v>99307</v>
      </c>
      <c r="B1739" s="295" t="s">
        <v>9285</v>
      </c>
      <c r="C1739" s="296" t="s">
        <v>9286</v>
      </c>
      <c r="D1739" s="295" t="s">
        <v>85</v>
      </c>
      <c r="E1739" s="298" t="n">
        <v>2071.93</v>
      </c>
    </row>
    <row r="1740" customFormat="false" ht="40.5" hidden="false" customHeight="false" outlineLevel="0" collapsed="false">
      <c r="A1740" s="295" t="n">
        <v>99308</v>
      </c>
      <c r="B1740" s="295" t="s">
        <v>9287</v>
      </c>
      <c r="C1740" s="296" t="s">
        <v>9288</v>
      </c>
      <c r="D1740" s="295" t="s">
        <v>31</v>
      </c>
      <c r="E1740" s="298" t="n">
        <v>13102.51</v>
      </c>
    </row>
    <row r="1741" customFormat="false" ht="27" hidden="false" customHeight="false" outlineLevel="0" collapsed="false">
      <c r="A1741" s="295" t="n">
        <v>99309</v>
      </c>
      <c r="B1741" s="295" t="s">
        <v>9289</v>
      </c>
      <c r="C1741" s="296" t="s">
        <v>9290</v>
      </c>
      <c r="D1741" s="295" t="s">
        <v>85</v>
      </c>
      <c r="E1741" s="298" t="n">
        <v>3428.42</v>
      </c>
    </row>
    <row r="1742" customFormat="false" ht="40.5" hidden="false" customHeight="false" outlineLevel="0" collapsed="false">
      <c r="A1742" s="295" t="n">
        <v>99310</v>
      </c>
      <c r="B1742" s="295" t="s">
        <v>9291</v>
      </c>
      <c r="C1742" s="296" t="s">
        <v>9292</v>
      </c>
      <c r="D1742" s="295" t="s">
        <v>31</v>
      </c>
      <c r="E1742" s="298" t="n">
        <v>13324.37</v>
      </c>
    </row>
    <row r="1743" customFormat="false" ht="27" hidden="false" customHeight="false" outlineLevel="0" collapsed="false">
      <c r="A1743" s="295" t="n">
        <v>99311</v>
      </c>
      <c r="B1743" s="295" t="s">
        <v>9293</v>
      </c>
      <c r="C1743" s="296" t="s">
        <v>9294</v>
      </c>
      <c r="D1743" s="295" t="s">
        <v>85</v>
      </c>
      <c r="E1743" s="298" t="n">
        <v>3428.42</v>
      </c>
    </row>
    <row r="1744" customFormat="false" ht="40.5" hidden="false" customHeight="false" outlineLevel="0" collapsed="false">
      <c r="A1744" s="295" t="n">
        <v>99312</v>
      </c>
      <c r="B1744" s="295" t="s">
        <v>9295</v>
      </c>
      <c r="C1744" s="296" t="s">
        <v>9296</v>
      </c>
      <c r="D1744" s="295" t="s">
        <v>31</v>
      </c>
      <c r="E1744" s="298" t="n">
        <v>6553.65</v>
      </c>
    </row>
    <row r="1745" customFormat="false" ht="40.5" hidden="false" customHeight="false" outlineLevel="0" collapsed="false">
      <c r="A1745" s="295" t="n">
        <v>99313</v>
      </c>
      <c r="B1745" s="295" t="s">
        <v>9297</v>
      </c>
      <c r="C1745" s="296" t="s">
        <v>9298</v>
      </c>
      <c r="D1745" s="295" t="s">
        <v>31</v>
      </c>
      <c r="E1745" s="298" t="n">
        <v>14867.7</v>
      </c>
    </row>
    <row r="1746" customFormat="false" ht="27" hidden="false" customHeight="false" outlineLevel="0" collapsed="false">
      <c r="A1746" s="295" t="n">
        <v>99314</v>
      </c>
      <c r="B1746" s="295" t="s">
        <v>9299</v>
      </c>
      <c r="C1746" s="296" t="s">
        <v>9300</v>
      </c>
      <c r="D1746" s="295" t="s">
        <v>85</v>
      </c>
      <c r="E1746" s="298" t="n">
        <v>3656.46</v>
      </c>
    </row>
    <row r="1747" customFormat="false" ht="40.5" hidden="false" customHeight="false" outlineLevel="0" collapsed="false">
      <c r="A1747" s="295" t="n">
        <v>99315</v>
      </c>
      <c r="B1747" s="295" t="s">
        <v>9301</v>
      </c>
      <c r="C1747" s="296" t="s">
        <v>9302</v>
      </c>
      <c r="D1747" s="295" t="s">
        <v>31</v>
      </c>
      <c r="E1747" s="298" t="n">
        <v>16632.93</v>
      </c>
    </row>
    <row r="1748" customFormat="false" ht="27" hidden="false" customHeight="false" outlineLevel="0" collapsed="false">
      <c r="A1748" s="295" t="n">
        <v>99317</v>
      </c>
      <c r="B1748" s="295" t="s">
        <v>9303</v>
      </c>
      <c r="C1748" s="296" t="s">
        <v>9304</v>
      </c>
      <c r="D1748" s="295" t="s">
        <v>85</v>
      </c>
      <c r="E1748" s="298" t="n">
        <v>2295.99</v>
      </c>
    </row>
    <row r="1749" customFormat="false" ht="27" hidden="false" customHeight="false" outlineLevel="0" collapsed="false">
      <c r="A1749" s="295" t="n">
        <v>99318</v>
      </c>
      <c r="B1749" s="295" t="s">
        <v>9305</v>
      </c>
      <c r="C1749" s="296" t="s">
        <v>9306</v>
      </c>
      <c r="D1749" s="295" t="s">
        <v>85</v>
      </c>
      <c r="E1749" s="298" t="n">
        <v>192.06</v>
      </c>
    </row>
    <row r="1750" customFormat="false" ht="27" hidden="false" customHeight="false" outlineLevel="0" collapsed="false">
      <c r="A1750" s="295" t="n">
        <v>99319</v>
      </c>
      <c r="B1750" s="295" t="s">
        <v>9307</v>
      </c>
      <c r="C1750" s="296" t="s">
        <v>9308</v>
      </c>
      <c r="D1750" s="295" t="s">
        <v>85</v>
      </c>
      <c r="E1750" s="298" t="n">
        <v>857.43</v>
      </c>
    </row>
    <row r="1751" customFormat="false" ht="40.5" hidden="false" customHeight="false" outlineLevel="0" collapsed="false">
      <c r="A1751" s="295" t="n">
        <v>99320</v>
      </c>
      <c r="B1751" s="295" t="s">
        <v>9309</v>
      </c>
      <c r="C1751" s="296" t="s">
        <v>9310</v>
      </c>
      <c r="D1751" s="295" t="s">
        <v>31</v>
      </c>
      <c r="E1751" s="298" t="n">
        <v>7588.34</v>
      </c>
    </row>
    <row r="1752" customFormat="false" ht="27" hidden="false" customHeight="false" outlineLevel="0" collapsed="false">
      <c r="A1752" s="295" t="n">
        <v>99321</v>
      </c>
      <c r="B1752" s="295" t="s">
        <v>9311</v>
      </c>
      <c r="C1752" s="296" t="s">
        <v>9312</v>
      </c>
      <c r="D1752" s="295" t="s">
        <v>85</v>
      </c>
      <c r="E1752" s="298" t="n">
        <v>2520.13</v>
      </c>
    </row>
    <row r="1753" customFormat="false" ht="40.5" hidden="false" customHeight="false" outlineLevel="0" collapsed="false">
      <c r="A1753" s="295" t="n">
        <v>99322</v>
      </c>
      <c r="B1753" s="295" t="s">
        <v>9313</v>
      </c>
      <c r="C1753" s="296" t="s">
        <v>9314</v>
      </c>
      <c r="D1753" s="295" t="s">
        <v>31</v>
      </c>
      <c r="E1753" s="298" t="n">
        <v>8566.1</v>
      </c>
    </row>
    <row r="1754" customFormat="false" ht="27" hidden="false" customHeight="false" outlineLevel="0" collapsed="false">
      <c r="A1754" s="295" t="n">
        <v>99323</v>
      </c>
      <c r="B1754" s="295" t="s">
        <v>9315</v>
      </c>
      <c r="C1754" s="296" t="s">
        <v>9316</v>
      </c>
      <c r="D1754" s="295" t="s">
        <v>85</v>
      </c>
      <c r="E1754" s="298" t="n">
        <v>2744.17</v>
      </c>
    </row>
    <row r="1755" customFormat="false" ht="40.5" hidden="false" customHeight="false" outlineLevel="0" collapsed="false">
      <c r="A1755" s="295" t="n">
        <v>99324</v>
      </c>
      <c r="B1755" s="295" t="s">
        <v>9317</v>
      </c>
      <c r="C1755" s="296" t="s">
        <v>9318</v>
      </c>
      <c r="D1755" s="295" t="s">
        <v>31</v>
      </c>
      <c r="E1755" s="298" t="n">
        <v>9543.92</v>
      </c>
    </row>
    <row r="1756" customFormat="false" ht="27" hidden="false" customHeight="false" outlineLevel="0" collapsed="false">
      <c r="A1756" s="295" t="n">
        <v>99325</v>
      </c>
      <c r="B1756" s="295" t="s">
        <v>9319</v>
      </c>
      <c r="C1756" s="296" t="s">
        <v>9320</v>
      </c>
      <c r="D1756" s="295" t="s">
        <v>85</v>
      </c>
      <c r="E1756" s="297" t="n">
        <v>2972.22</v>
      </c>
    </row>
    <row r="1757" customFormat="false" ht="40.5" hidden="false" customHeight="false" outlineLevel="0" collapsed="false">
      <c r="A1757" s="295" t="n">
        <v>99326</v>
      </c>
      <c r="B1757" s="295" t="s">
        <v>9321</v>
      </c>
      <c r="C1757" s="296" t="s">
        <v>9322</v>
      </c>
      <c r="D1757" s="295" t="s">
        <v>31</v>
      </c>
      <c r="E1757" s="297" t="n">
        <v>7787.55</v>
      </c>
    </row>
    <row r="1758" customFormat="false" ht="27" hidden="false" customHeight="false" outlineLevel="0" collapsed="false">
      <c r="A1758" s="295" t="n">
        <v>99327</v>
      </c>
      <c r="B1758" s="295" t="s">
        <v>9323</v>
      </c>
      <c r="C1758" s="296" t="s">
        <v>9324</v>
      </c>
      <c r="D1758" s="295" t="s">
        <v>85</v>
      </c>
      <c r="E1758" s="298" t="n">
        <v>3845.42</v>
      </c>
    </row>
    <row r="1759" customFormat="false" ht="27" hidden="false" customHeight="false" outlineLevel="0" collapsed="false">
      <c r="A1759" s="295" t="n">
        <v>101800</v>
      </c>
      <c r="B1759" s="295" t="s">
        <v>9325</v>
      </c>
      <c r="C1759" s="296" t="s">
        <v>9326</v>
      </c>
      <c r="D1759" s="295" t="s">
        <v>31</v>
      </c>
      <c r="E1759" s="298" t="n">
        <v>1497.65</v>
      </c>
    </row>
    <row r="1760" customFormat="false" ht="27" hidden="false" customHeight="false" outlineLevel="0" collapsed="false">
      <c r="A1760" s="295" t="n">
        <v>101801</v>
      </c>
      <c r="B1760" s="295" t="s">
        <v>9327</v>
      </c>
      <c r="C1760" s="296" t="s">
        <v>9328</v>
      </c>
      <c r="D1760" s="295" t="s">
        <v>31</v>
      </c>
      <c r="E1760" s="298" t="n">
        <v>1036.57</v>
      </c>
    </row>
    <row r="1761" customFormat="false" ht="27" hidden="false" customHeight="false" outlineLevel="0" collapsed="false">
      <c r="A1761" s="295" t="n">
        <v>101806</v>
      </c>
      <c r="B1761" s="295" t="s">
        <v>9329</v>
      </c>
      <c r="C1761" s="296" t="s">
        <v>9330</v>
      </c>
      <c r="D1761" s="295" t="s">
        <v>31</v>
      </c>
      <c r="E1761" s="298" t="n">
        <v>502.82</v>
      </c>
    </row>
    <row r="1762" customFormat="false" ht="40.5" hidden="false" customHeight="false" outlineLevel="0" collapsed="false">
      <c r="A1762" s="295" t="n">
        <v>101807</v>
      </c>
      <c r="B1762" s="295" t="s">
        <v>9331</v>
      </c>
      <c r="C1762" s="296" t="s">
        <v>9332</v>
      </c>
      <c r="D1762" s="295" t="s">
        <v>31</v>
      </c>
      <c r="E1762" s="298" t="n">
        <v>445.11</v>
      </c>
    </row>
    <row r="1763" customFormat="false" ht="27" hidden="false" customHeight="false" outlineLevel="0" collapsed="false">
      <c r="A1763" s="295" t="n">
        <v>101808</v>
      </c>
      <c r="B1763" s="295" t="s">
        <v>9333</v>
      </c>
      <c r="C1763" s="296" t="s">
        <v>9334</v>
      </c>
      <c r="D1763" s="295" t="s">
        <v>31</v>
      </c>
      <c r="E1763" s="298" t="n">
        <v>373.49</v>
      </c>
    </row>
    <row r="1764" customFormat="false" ht="27" hidden="false" customHeight="false" outlineLevel="0" collapsed="false">
      <c r="A1764" s="295" t="n">
        <v>101809</v>
      </c>
      <c r="B1764" s="295" t="s">
        <v>9335</v>
      </c>
      <c r="C1764" s="296" t="s">
        <v>9336</v>
      </c>
      <c r="D1764" s="295" t="s">
        <v>31</v>
      </c>
      <c r="E1764" s="298" t="n">
        <v>2796.07</v>
      </c>
    </row>
    <row r="1765" customFormat="false" ht="27" hidden="false" customHeight="false" outlineLevel="0" collapsed="false">
      <c r="A1765" s="295" t="n">
        <v>102139</v>
      </c>
      <c r="B1765" s="295" t="s">
        <v>9337</v>
      </c>
      <c r="C1765" s="296" t="s">
        <v>9338</v>
      </c>
      <c r="D1765" s="295" t="s">
        <v>31</v>
      </c>
      <c r="E1765" s="298" t="n">
        <v>1400.41</v>
      </c>
    </row>
    <row r="1766" customFormat="false" ht="27" hidden="false" customHeight="false" outlineLevel="0" collapsed="false">
      <c r="A1766" s="295" t="n">
        <v>102141</v>
      </c>
      <c r="B1766" s="295" t="s">
        <v>9339</v>
      </c>
      <c r="C1766" s="296" t="s">
        <v>9340</v>
      </c>
      <c r="D1766" s="295" t="s">
        <v>31</v>
      </c>
      <c r="E1766" s="298" t="n">
        <v>2170.18</v>
      </c>
    </row>
    <row r="1767" customFormat="false" ht="27" hidden="false" customHeight="false" outlineLevel="0" collapsed="false">
      <c r="A1767" s="295" t="n">
        <v>102142</v>
      </c>
      <c r="B1767" s="295" t="s">
        <v>9341</v>
      </c>
      <c r="C1767" s="296" t="s">
        <v>9342</v>
      </c>
      <c r="D1767" s="295" t="s">
        <v>31</v>
      </c>
      <c r="E1767" s="297" t="n">
        <v>2131.66</v>
      </c>
    </row>
    <row r="1768" customFormat="false" ht="27" hidden="false" customHeight="false" outlineLevel="0" collapsed="false">
      <c r="A1768" s="295" t="n">
        <v>102457</v>
      </c>
      <c r="B1768" s="295" t="s">
        <v>9343</v>
      </c>
      <c r="C1768" s="296" t="s">
        <v>9344</v>
      </c>
      <c r="D1768" s="295" t="s">
        <v>31</v>
      </c>
      <c r="E1768" s="297" t="n">
        <v>1372.65</v>
      </c>
    </row>
    <row r="1769" customFormat="false" ht="27" hidden="false" customHeight="false" outlineLevel="0" collapsed="false">
      <c r="A1769" s="295" t="n">
        <v>94263</v>
      </c>
      <c r="B1769" s="295" t="s">
        <v>9345</v>
      </c>
      <c r="C1769" s="296" t="s">
        <v>9346</v>
      </c>
      <c r="D1769" s="295" t="s">
        <v>85</v>
      </c>
      <c r="E1769" s="297" t="n">
        <v>34.06</v>
      </c>
    </row>
    <row r="1770" customFormat="false" ht="27" hidden="false" customHeight="false" outlineLevel="0" collapsed="false">
      <c r="A1770" s="295" t="n">
        <v>94264</v>
      </c>
      <c r="B1770" s="295" t="s">
        <v>9347</v>
      </c>
      <c r="C1770" s="296" t="s">
        <v>9348</v>
      </c>
      <c r="D1770" s="295" t="s">
        <v>85</v>
      </c>
      <c r="E1770" s="297" t="n">
        <v>37.04</v>
      </c>
    </row>
    <row r="1771" customFormat="false" ht="27" hidden="false" customHeight="false" outlineLevel="0" collapsed="false">
      <c r="A1771" s="295" t="n">
        <v>94265</v>
      </c>
      <c r="B1771" s="295" t="s">
        <v>9349</v>
      </c>
      <c r="C1771" s="296" t="s">
        <v>9350</v>
      </c>
      <c r="D1771" s="295" t="s">
        <v>85</v>
      </c>
      <c r="E1771" s="298" t="n">
        <v>46.68</v>
      </c>
    </row>
    <row r="1772" customFormat="false" ht="27" hidden="false" customHeight="false" outlineLevel="0" collapsed="false">
      <c r="A1772" s="295" t="n">
        <v>94266</v>
      </c>
      <c r="B1772" s="295" t="s">
        <v>9351</v>
      </c>
      <c r="C1772" s="296" t="s">
        <v>9352</v>
      </c>
      <c r="D1772" s="295" t="s">
        <v>85</v>
      </c>
      <c r="E1772" s="298" t="n">
        <v>50.08</v>
      </c>
    </row>
    <row r="1773" customFormat="false" ht="40.5" hidden="false" customHeight="false" outlineLevel="0" collapsed="false">
      <c r="A1773" s="295" t="n">
        <v>94267</v>
      </c>
      <c r="B1773" s="295" t="s">
        <v>9353</v>
      </c>
      <c r="C1773" s="296" t="s">
        <v>9354</v>
      </c>
      <c r="D1773" s="295" t="s">
        <v>85</v>
      </c>
      <c r="E1773" s="298" t="n">
        <v>56.83</v>
      </c>
    </row>
    <row r="1774" customFormat="false" ht="40.5" hidden="false" customHeight="false" outlineLevel="0" collapsed="false">
      <c r="A1774" s="295" t="n">
        <v>94268</v>
      </c>
      <c r="B1774" s="295" t="s">
        <v>9355</v>
      </c>
      <c r="C1774" s="296" t="s">
        <v>9356</v>
      </c>
      <c r="D1774" s="295" t="s">
        <v>85</v>
      </c>
      <c r="E1774" s="298" t="n">
        <v>60.6</v>
      </c>
    </row>
    <row r="1775" customFormat="false" ht="40.5" hidden="false" customHeight="false" outlineLevel="0" collapsed="false">
      <c r="A1775" s="295" t="n">
        <v>94269</v>
      </c>
      <c r="B1775" s="295" t="s">
        <v>9357</v>
      </c>
      <c r="C1775" s="296" t="s">
        <v>9358</v>
      </c>
      <c r="D1775" s="295" t="s">
        <v>85</v>
      </c>
      <c r="E1775" s="298" t="n">
        <v>83.07</v>
      </c>
    </row>
    <row r="1776" customFormat="false" ht="40.5" hidden="false" customHeight="false" outlineLevel="0" collapsed="false">
      <c r="A1776" s="295" t="n">
        <v>94270</v>
      </c>
      <c r="B1776" s="295" t="s">
        <v>9359</v>
      </c>
      <c r="C1776" s="296" t="s">
        <v>9360</v>
      </c>
      <c r="D1776" s="295" t="s">
        <v>85</v>
      </c>
      <c r="E1776" s="297" t="n">
        <v>88.32</v>
      </c>
    </row>
    <row r="1777" customFormat="false" ht="40.5" hidden="false" customHeight="false" outlineLevel="0" collapsed="false">
      <c r="A1777" s="295" t="n">
        <v>94271</v>
      </c>
      <c r="B1777" s="295" t="s">
        <v>9361</v>
      </c>
      <c r="C1777" s="296" t="s">
        <v>9362</v>
      </c>
      <c r="D1777" s="295" t="s">
        <v>85</v>
      </c>
      <c r="E1777" s="297" t="n">
        <v>101.25</v>
      </c>
    </row>
    <row r="1778" customFormat="false" ht="40.5" hidden="false" customHeight="false" outlineLevel="0" collapsed="false">
      <c r="A1778" s="295" t="n">
        <v>94272</v>
      </c>
      <c r="B1778" s="295" t="s">
        <v>9363</v>
      </c>
      <c r="C1778" s="296" t="s">
        <v>9364</v>
      </c>
      <c r="D1778" s="295" t="s">
        <v>85</v>
      </c>
      <c r="E1778" s="297" t="n">
        <v>108.22</v>
      </c>
    </row>
    <row r="1779" customFormat="false" ht="40.5" hidden="false" customHeight="false" outlineLevel="0" collapsed="false">
      <c r="A1779" s="295" t="n">
        <v>94273</v>
      </c>
      <c r="B1779" s="295" t="s">
        <v>9365</v>
      </c>
      <c r="C1779" s="296" t="s">
        <v>9366</v>
      </c>
      <c r="D1779" s="295" t="s">
        <v>85</v>
      </c>
      <c r="E1779" s="297" t="n">
        <v>52.55</v>
      </c>
    </row>
    <row r="1780" customFormat="false" ht="40.5" hidden="false" customHeight="false" outlineLevel="0" collapsed="false">
      <c r="A1780" s="295" t="n">
        <v>94274</v>
      </c>
      <c r="B1780" s="295" t="s">
        <v>9367</v>
      </c>
      <c r="C1780" s="296" t="s">
        <v>9368</v>
      </c>
      <c r="D1780" s="295" t="s">
        <v>85</v>
      </c>
      <c r="E1780" s="297" t="n">
        <v>56.08</v>
      </c>
    </row>
    <row r="1781" customFormat="false" ht="40.5" hidden="false" customHeight="false" outlineLevel="0" collapsed="false">
      <c r="A1781" s="295" t="n">
        <v>94275</v>
      </c>
      <c r="B1781" s="295" t="s">
        <v>9369</v>
      </c>
      <c r="C1781" s="296" t="s">
        <v>9370</v>
      </c>
      <c r="D1781" s="295" t="s">
        <v>85</v>
      </c>
      <c r="E1781" s="297" t="n">
        <v>50.57</v>
      </c>
    </row>
    <row r="1782" customFormat="false" ht="40.5" hidden="false" customHeight="false" outlineLevel="0" collapsed="false">
      <c r="A1782" s="295" t="n">
        <v>94276</v>
      </c>
      <c r="B1782" s="295" t="s">
        <v>9371</v>
      </c>
      <c r="C1782" s="296" t="s">
        <v>9372</v>
      </c>
      <c r="D1782" s="295" t="s">
        <v>85</v>
      </c>
      <c r="E1782" s="297" t="n">
        <v>54.1</v>
      </c>
    </row>
    <row r="1783" customFormat="false" ht="40.5" hidden="false" customHeight="false" outlineLevel="0" collapsed="false">
      <c r="A1783" s="295" t="n">
        <v>94277</v>
      </c>
      <c r="B1783" s="295" t="s">
        <v>9373</v>
      </c>
      <c r="C1783" s="296" t="s">
        <v>9374</v>
      </c>
      <c r="D1783" s="295" t="s">
        <v>85</v>
      </c>
      <c r="E1783" s="297" t="n">
        <v>41.66</v>
      </c>
    </row>
    <row r="1784" customFormat="false" ht="40.5" hidden="false" customHeight="false" outlineLevel="0" collapsed="false">
      <c r="A1784" s="295" t="n">
        <v>94278</v>
      </c>
      <c r="B1784" s="295" t="s">
        <v>9375</v>
      </c>
      <c r="C1784" s="296" t="s">
        <v>9376</v>
      </c>
      <c r="D1784" s="295" t="s">
        <v>85</v>
      </c>
      <c r="E1784" s="297" t="n">
        <v>45.19</v>
      </c>
    </row>
    <row r="1785" customFormat="false" ht="40.5" hidden="false" customHeight="false" outlineLevel="0" collapsed="false">
      <c r="A1785" s="295" t="n">
        <v>94279</v>
      </c>
      <c r="B1785" s="295" t="s">
        <v>9377</v>
      </c>
      <c r="C1785" s="296" t="s">
        <v>9378</v>
      </c>
      <c r="D1785" s="295" t="s">
        <v>85</v>
      </c>
      <c r="E1785" s="297" t="n">
        <v>48.92</v>
      </c>
    </row>
    <row r="1786" customFormat="false" ht="40.5" hidden="false" customHeight="false" outlineLevel="0" collapsed="false">
      <c r="A1786" s="295" t="n">
        <v>94280</v>
      </c>
      <c r="B1786" s="295" t="s">
        <v>9379</v>
      </c>
      <c r="C1786" s="296" t="s">
        <v>9380</v>
      </c>
      <c r="D1786" s="295" t="s">
        <v>85</v>
      </c>
      <c r="E1786" s="297" t="n">
        <v>52.45</v>
      </c>
    </row>
    <row r="1787" customFormat="false" ht="27" hidden="false" customHeight="false" outlineLevel="0" collapsed="false">
      <c r="A1787" s="295" t="n">
        <v>94281</v>
      </c>
      <c r="B1787" s="295" t="s">
        <v>9381</v>
      </c>
      <c r="C1787" s="296" t="s">
        <v>9382</v>
      </c>
      <c r="D1787" s="295" t="s">
        <v>85</v>
      </c>
      <c r="E1787" s="297" t="n">
        <v>57.84</v>
      </c>
    </row>
    <row r="1788" customFormat="false" ht="27" hidden="false" customHeight="false" outlineLevel="0" collapsed="false">
      <c r="A1788" s="295" t="n">
        <v>94282</v>
      </c>
      <c r="B1788" s="295" t="s">
        <v>9383</v>
      </c>
      <c r="C1788" s="296" t="s">
        <v>9384</v>
      </c>
      <c r="D1788" s="295" t="s">
        <v>85</v>
      </c>
      <c r="E1788" s="297" t="n">
        <v>68.59</v>
      </c>
    </row>
    <row r="1789" customFormat="false" ht="27" hidden="false" customHeight="false" outlineLevel="0" collapsed="false">
      <c r="A1789" s="295" t="n">
        <v>94283</v>
      </c>
      <c r="B1789" s="295" t="s">
        <v>9385</v>
      </c>
      <c r="C1789" s="296" t="s">
        <v>9386</v>
      </c>
      <c r="D1789" s="295" t="s">
        <v>85</v>
      </c>
      <c r="E1789" s="297" t="n">
        <v>76.64</v>
      </c>
    </row>
    <row r="1790" customFormat="false" ht="27" hidden="false" customHeight="false" outlineLevel="0" collapsed="false">
      <c r="A1790" s="295" t="n">
        <v>94284</v>
      </c>
      <c r="B1790" s="295" t="s">
        <v>9387</v>
      </c>
      <c r="C1790" s="296" t="s">
        <v>9388</v>
      </c>
      <c r="D1790" s="295" t="s">
        <v>85</v>
      </c>
      <c r="E1790" s="297" t="n">
        <v>87.39</v>
      </c>
    </row>
    <row r="1791" customFormat="false" ht="27" hidden="false" customHeight="false" outlineLevel="0" collapsed="false">
      <c r="A1791" s="295" t="n">
        <v>94285</v>
      </c>
      <c r="B1791" s="295" t="s">
        <v>9389</v>
      </c>
      <c r="C1791" s="296" t="s">
        <v>9390</v>
      </c>
      <c r="D1791" s="295" t="s">
        <v>85</v>
      </c>
      <c r="E1791" s="297" t="n">
        <v>94.93</v>
      </c>
    </row>
    <row r="1792" customFormat="false" ht="27" hidden="false" customHeight="false" outlineLevel="0" collapsed="false">
      <c r="A1792" s="295" t="n">
        <v>94286</v>
      </c>
      <c r="B1792" s="295" t="s">
        <v>9391</v>
      </c>
      <c r="C1792" s="296" t="s">
        <v>9392</v>
      </c>
      <c r="D1792" s="295" t="s">
        <v>85</v>
      </c>
      <c r="E1792" s="297" t="n">
        <v>105.67</v>
      </c>
    </row>
    <row r="1793" customFormat="false" ht="27" hidden="false" customHeight="false" outlineLevel="0" collapsed="false">
      <c r="A1793" s="295" t="n">
        <v>94287</v>
      </c>
      <c r="B1793" s="295" t="s">
        <v>9393</v>
      </c>
      <c r="C1793" s="296" t="s">
        <v>9394</v>
      </c>
      <c r="D1793" s="295" t="s">
        <v>85</v>
      </c>
      <c r="E1793" s="297" t="n">
        <v>43.88</v>
      </c>
    </row>
    <row r="1794" customFormat="false" ht="27" hidden="false" customHeight="false" outlineLevel="0" collapsed="false">
      <c r="A1794" s="295" t="n">
        <v>94288</v>
      </c>
      <c r="B1794" s="295" t="s">
        <v>9395</v>
      </c>
      <c r="C1794" s="296" t="s">
        <v>9396</v>
      </c>
      <c r="D1794" s="295" t="s">
        <v>85</v>
      </c>
      <c r="E1794" s="297" t="n">
        <v>53.29</v>
      </c>
    </row>
    <row r="1795" customFormat="false" ht="27" hidden="false" customHeight="false" outlineLevel="0" collapsed="false">
      <c r="A1795" s="295" t="n">
        <v>94289</v>
      </c>
      <c r="B1795" s="295" t="s">
        <v>9397</v>
      </c>
      <c r="C1795" s="296" t="s">
        <v>9398</v>
      </c>
      <c r="D1795" s="295" t="s">
        <v>85</v>
      </c>
      <c r="E1795" s="297" t="n">
        <v>57.27</v>
      </c>
    </row>
    <row r="1796" customFormat="false" ht="27" hidden="false" customHeight="false" outlineLevel="0" collapsed="false">
      <c r="A1796" s="295" t="n">
        <v>94290</v>
      </c>
      <c r="B1796" s="295" t="s">
        <v>9399</v>
      </c>
      <c r="C1796" s="296" t="s">
        <v>9400</v>
      </c>
      <c r="D1796" s="295" t="s">
        <v>85</v>
      </c>
      <c r="E1796" s="297" t="n">
        <v>66.67</v>
      </c>
    </row>
    <row r="1797" customFormat="false" ht="27" hidden="false" customHeight="false" outlineLevel="0" collapsed="false">
      <c r="A1797" s="295" t="n">
        <v>94291</v>
      </c>
      <c r="B1797" s="295" t="s">
        <v>9401</v>
      </c>
      <c r="C1797" s="296" t="s">
        <v>9402</v>
      </c>
      <c r="D1797" s="295" t="s">
        <v>85</v>
      </c>
      <c r="E1797" s="297" t="n">
        <v>70.18</v>
      </c>
    </row>
    <row r="1798" customFormat="false" ht="27" hidden="false" customHeight="false" outlineLevel="0" collapsed="false">
      <c r="A1798" s="295" t="n">
        <v>94292</v>
      </c>
      <c r="B1798" s="295" t="s">
        <v>9403</v>
      </c>
      <c r="C1798" s="296" t="s">
        <v>9404</v>
      </c>
      <c r="D1798" s="295" t="s">
        <v>85</v>
      </c>
      <c r="E1798" s="297" t="n">
        <v>79.58</v>
      </c>
    </row>
    <row r="1799" customFormat="false" ht="27" hidden="false" customHeight="false" outlineLevel="0" collapsed="false">
      <c r="A1799" s="295" t="n">
        <v>94293</v>
      </c>
      <c r="B1799" s="295" t="s">
        <v>9405</v>
      </c>
      <c r="C1799" s="296" t="s">
        <v>9406</v>
      </c>
      <c r="D1799" s="295" t="s">
        <v>85</v>
      </c>
      <c r="E1799" s="297" t="n">
        <v>193.63</v>
      </c>
    </row>
    <row r="1800" customFormat="false" ht="15" hidden="false" customHeight="false" outlineLevel="0" collapsed="false">
      <c r="A1800" s="295" t="n">
        <v>94294</v>
      </c>
      <c r="B1800" s="295" t="s">
        <v>9407</v>
      </c>
      <c r="C1800" s="296" t="s">
        <v>9408</v>
      </c>
      <c r="D1800" s="295" t="s">
        <v>85</v>
      </c>
      <c r="E1800" s="297" t="n">
        <v>8.87</v>
      </c>
    </row>
    <row r="1801" customFormat="false" ht="27" hidden="false" customHeight="false" outlineLevel="0" collapsed="false">
      <c r="A1801" s="295" t="n">
        <v>102727</v>
      </c>
      <c r="B1801" s="295" t="s">
        <v>9409</v>
      </c>
      <c r="C1801" s="296" t="s">
        <v>9410</v>
      </c>
      <c r="D1801" s="295" t="s">
        <v>81</v>
      </c>
      <c r="E1801" s="297" t="n">
        <v>82.67</v>
      </c>
    </row>
    <row r="1802" customFormat="false" ht="27" hidden="false" customHeight="false" outlineLevel="0" collapsed="false">
      <c r="A1802" s="295" t="n">
        <v>102728</v>
      </c>
      <c r="B1802" s="295" t="s">
        <v>9411</v>
      </c>
      <c r="C1802" s="296" t="s">
        <v>9412</v>
      </c>
      <c r="D1802" s="295" t="s">
        <v>106</v>
      </c>
      <c r="E1802" s="297" t="n">
        <v>16.32</v>
      </c>
    </row>
    <row r="1803" customFormat="false" ht="15" hidden="false" customHeight="false" outlineLevel="0" collapsed="false">
      <c r="A1803" s="295" t="n">
        <v>102729</v>
      </c>
      <c r="B1803" s="295" t="s">
        <v>9413</v>
      </c>
      <c r="C1803" s="296" t="s">
        <v>9414</v>
      </c>
      <c r="D1803" s="295" t="s">
        <v>106</v>
      </c>
      <c r="E1803" s="297" t="n">
        <v>15.57</v>
      </c>
    </row>
    <row r="1804" customFormat="false" ht="15" hidden="false" customHeight="false" outlineLevel="0" collapsed="false">
      <c r="A1804" s="295" t="n">
        <v>102730</v>
      </c>
      <c r="B1804" s="295" t="s">
        <v>9415</v>
      </c>
      <c r="C1804" s="296" t="s">
        <v>9416</v>
      </c>
      <c r="D1804" s="295" t="s">
        <v>106</v>
      </c>
      <c r="E1804" s="297" t="n">
        <v>14.04</v>
      </c>
    </row>
    <row r="1805" customFormat="false" ht="27" hidden="false" customHeight="false" outlineLevel="0" collapsed="false">
      <c r="A1805" s="295" t="n">
        <v>102731</v>
      </c>
      <c r="B1805" s="295" t="s">
        <v>9417</v>
      </c>
      <c r="C1805" s="296" t="s">
        <v>9418</v>
      </c>
      <c r="D1805" s="295" t="s">
        <v>106</v>
      </c>
      <c r="E1805" s="297" t="n">
        <v>11.93</v>
      </c>
    </row>
    <row r="1806" customFormat="false" ht="15" hidden="false" customHeight="false" outlineLevel="0" collapsed="false">
      <c r="A1806" s="295" t="n">
        <v>102732</v>
      </c>
      <c r="B1806" s="295" t="s">
        <v>9419</v>
      </c>
      <c r="C1806" s="296" t="s">
        <v>9420</v>
      </c>
      <c r="D1806" s="295" t="s">
        <v>106</v>
      </c>
      <c r="E1806" s="297" t="n">
        <v>11.41</v>
      </c>
    </row>
    <row r="1807" customFormat="false" ht="15" hidden="false" customHeight="false" outlineLevel="0" collapsed="false">
      <c r="A1807" s="295" t="n">
        <v>102733</v>
      </c>
      <c r="B1807" s="295" t="s">
        <v>9421</v>
      </c>
      <c r="C1807" s="296" t="s">
        <v>9422</v>
      </c>
      <c r="D1807" s="295" t="s">
        <v>106</v>
      </c>
      <c r="E1807" s="297" t="n">
        <v>12.88</v>
      </c>
    </row>
    <row r="1808" customFormat="false" ht="15" hidden="false" customHeight="false" outlineLevel="0" collapsed="false">
      <c r="A1808" s="295" t="n">
        <v>102734</v>
      </c>
      <c r="B1808" s="295" t="s">
        <v>9423</v>
      </c>
      <c r="C1808" s="296" t="s">
        <v>9424</v>
      </c>
      <c r="D1808" s="295" t="s">
        <v>106</v>
      </c>
      <c r="E1808" s="297" t="n">
        <v>15.57</v>
      </c>
    </row>
    <row r="1809" customFormat="false" ht="15" hidden="false" customHeight="false" outlineLevel="0" collapsed="false">
      <c r="A1809" s="295" t="n">
        <v>102735</v>
      </c>
      <c r="B1809" s="295" t="s">
        <v>9425</v>
      </c>
      <c r="C1809" s="296" t="s">
        <v>9426</v>
      </c>
      <c r="D1809" s="295" t="s">
        <v>106</v>
      </c>
      <c r="E1809" s="297" t="n">
        <v>14.89</v>
      </c>
    </row>
    <row r="1810" customFormat="false" ht="27" hidden="false" customHeight="false" outlineLevel="0" collapsed="false">
      <c r="A1810" s="295" t="n">
        <v>102736</v>
      </c>
      <c r="B1810" s="295" t="s">
        <v>9427</v>
      </c>
      <c r="C1810" s="296" t="s">
        <v>9428</v>
      </c>
      <c r="D1810" s="295" t="s">
        <v>96</v>
      </c>
      <c r="E1810" s="297" t="n">
        <v>727.7</v>
      </c>
    </row>
    <row r="1811" customFormat="false" ht="27" hidden="false" customHeight="false" outlineLevel="0" collapsed="false">
      <c r="A1811" s="295" t="n">
        <v>102737</v>
      </c>
      <c r="B1811" s="295" t="s">
        <v>9429</v>
      </c>
      <c r="C1811" s="296" t="s">
        <v>9430</v>
      </c>
      <c r="D1811" s="295" t="s">
        <v>31</v>
      </c>
      <c r="E1811" s="297" t="n">
        <v>1110.56</v>
      </c>
    </row>
    <row r="1812" customFormat="false" ht="27" hidden="false" customHeight="false" outlineLevel="0" collapsed="false">
      <c r="A1812" s="295" t="n">
        <v>102738</v>
      </c>
      <c r="B1812" s="295" t="s">
        <v>9431</v>
      </c>
      <c r="C1812" s="296" t="s">
        <v>9432</v>
      </c>
      <c r="D1812" s="295" t="s">
        <v>31</v>
      </c>
      <c r="E1812" s="297" t="n">
        <v>2303.65</v>
      </c>
    </row>
    <row r="1813" customFormat="false" ht="27" hidden="false" customHeight="false" outlineLevel="0" collapsed="false">
      <c r="A1813" s="295" t="n">
        <v>102739</v>
      </c>
      <c r="B1813" s="295" t="s">
        <v>9433</v>
      </c>
      <c r="C1813" s="296" t="s">
        <v>9434</v>
      </c>
      <c r="D1813" s="295" t="s">
        <v>31</v>
      </c>
      <c r="E1813" s="297" t="n">
        <v>3882.79</v>
      </c>
    </row>
    <row r="1814" customFormat="false" ht="27" hidden="false" customHeight="false" outlineLevel="0" collapsed="false">
      <c r="A1814" s="295" t="n">
        <v>102740</v>
      </c>
      <c r="B1814" s="295" t="s">
        <v>9435</v>
      </c>
      <c r="C1814" s="296" t="s">
        <v>9436</v>
      </c>
      <c r="D1814" s="295" t="s">
        <v>31</v>
      </c>
      <c r="E1814" s="297" t="n">
        <v>5856.18</v>
      </c>
    </row>
    <row r="1815" customFormat="false" ht="27" hidden="false" customHeight="false" outlineLevel="0" collapsed="false">
      <c r="A1815" s="295" t="n">
        <v>102741</v>
      </c>
      <c r="B1815" s="295" t="s">
        <v>9437</v>
      </c>
      <c r="C1815" s="296" t="s">
        <v>9438</v>
      </c>
      <c r="D1815" s="295" t="s">
        <v>31</v>
      </c>
      <c r="E1815" s="297" t="n">
        <v>8267.55</v>
      </c>
    </row>
    <row r="1816" customFormat="false" ht="27" hidden="false" customHeight="false" outlineLevel="0" collapsed="false">
      <c r="A1816" s="295" t="n">
        <v>102742</v>
      </c>
      <c r="B1816" s="295" t="s">
        <v>9439</v>
      </c>
      <c r="C1816" s="296" t="s">
        <v>9440</v>
      </c>
      <c r="D1816" s="295" t="s">
        <v>31</v>
      </c>
      <c r="E1816" s="297" t="n">
        <v>14402.04</v>
      </c>
    </row>
    <row r="1817" customFormat="false" ht="27" hidden="false" customHeight="false" outlineLevel="0" collapsed="false">
      <c r="A1817" s="295" t="n">
        <v>102743</v>
      </c>
      <c r="B1817" s="295" t="s">
        <v>9441</v>
      </c>
      <c r="C1817" s="296" t="s">
        <v>9442</v>
      </c>
      <c r="D1817" s="295" t="s">
        <v>31</v>
      </c>
      <c r="E1817" s="297" t="n">
        <v>4707.07</v>
      </c>
    </row>
    <row r="1818" customFormat="false" ht="27" hidden="false" customHeight="false" outlineLevel="0" collapsed="false">
      <c r="A1818" s="295" t="n">
        <v>102744</v>
      </c>
      <c r="B1818" s="295" t="s">
        <v>9443</v>
      </c>
      <c r="C1818" s="296" t="s">
        <v>9444</v>
      </c>
      <c r="D1818" s="295" t="s">
        <v>31</v>
      </c>
      <c r="E1818" s="298" t="n">
        <v>7096.74</v>
      </c>
    </row>
    <row r="1819" customFormat="false" ht="27" hidden="false" customHeight="false" outlineLevel="0" collapsed="false">
      <c r="A1819" s="295" t="n">
        <v>102745</v>
      </c>
      <c r="B1819" s="295" t="s">
        <v>9445</v>
      </c>
      <c r="C1819" s="296" t="s">
        <v>9446</v>
      </c>
      <c r="D1819" s="295" t="s">
        <v>31</v>
      </c>
      <c r="E1819" s="298" t="n">
        <v>10034.38</v>
      </c>
    </row>
    <row r="1820" customFormat="false" ht="27" hidden="false" customHeight="false" outlineLevel="0" collapsed="false">
      <c r="A1820" s="295" t="n">
        <v>102746</v>
      </c>
      <c r="B1820" s="295" t="s">
        <v>9447</v>
      </c>
      <c r="C1820" s="296" t="s">
        <v>9448</v>
      </c>
      <c r="D1820" s="295" t="s">
        <v>31</v>
      </c>
      <c r="E1820" s="298" t="n">
        <v>17506.03</v>
      </c>
    </row>
    <row r="1821" customFormat="false" ht="27" hidden="false" customHeight="false" outlineLevel="0" collapsed="false">
      <c r="A1821" s="295" t="n">
        <v>102747</v>
      </c>
      <c r="B1821" s="295" t="s">
        <v>9449</v>
      </c>
      <c r="C1821" s="296" t="s">
        <v>9450</v>
      </c>
      <c r="D1821" s="295" t="s">
        <v>31</v>
      </c>
      <c r="E1821" s="298" t="n">
        <v>8835.4</v>
      </c>
    </row>
    <row r="1822" customFormat="false" ht="27" hidden="false" customHeight="false" outlineLevel="0" collapsed="false">
      <c r="A1822" s="295" t="n">
        <v>102748</v>
      </c>
      <c r="B1822" s="295" t="s">
        <v>9451</v>
      </c>
      <c r="C1822" s="296" t="s">
        <v>9452</v>
      </c>
      <c r="D1822" s="295" t="s">
        <v>31</v>
      </c>
      <c r="E1822" s="298" t="n">
        <v>12434.53</v>
      </c>
    </row>
    <row r="1823" customFormat="false" ht="27" hidden="false" customHeight="false" outlineLevel="0" collapsed="false">
      <c r="A1823" s="295" t="n">
        <v>102749</v>
      </c>
      <c r="B1823" s="295" t="s">
        <v>9453</v>
      </c>
      <c r="C1823" s="296" t="s">
        <v>9454</v>
      </c>
      <c r="D1823" s="295" t="s">
        <v>31</v>
      </c>
      <c r="E1823" s="298" t="n">
        <v>21482.98</v>
      </c>
    </row>
    <row r="1824" customFormat="false" ht="27" hidden="false" customHeight="false" outlineLevel="0" collapsed="false">
      <c r="A1824" s="295" t="n">
        <v>102750</v>
      </c>
      <c r="B1824" s="295" t="s">
        <v>9455</v>
      </c>
      <c r="C1824" s="296" t="s">
        <v>9456</v>
      </c>
      <c r="D1824" s="295" t="s">
        <v>31</v>
      </c>
      <c r="E1824" s="298" t="n">
        <v>2821.85</v>
      </c>
    </row>
    <row r="1825" customFormat="false" ht="27" hidden="false" customHeight="false" outlineLevel="0" collapsed="false">
      <c r="A1825" s="295" t="n">
        <v>102751</v>
      </c>
      <c r="B1825" s="295" t="s">
        <v>9457</v>
      </c>
      <c r="C1825" s="296" t="s">
        <v>9458</v>
      </c>
      <c r="D1825" s="295" t="s">
        <v>31</v>
      </c>
      <c r="E1825" s="298" t="n">
        <v>4960.97</v>
      </c>
    </row>
    <row r="1826" customFormat="false" ht="27" hidden="false" customHeight="false" outlineLevel="0" collapsed="false">
      <c r="A1826" s="295" t="n">
        <v>102752</v>
      </c>
      <c r="B1826" s="295" t="s">
        <v>9459</v>
      </c>
      <c r="C1826" s="296" t="s">
        <v>9460</v>
      </c>
      <c r="D1826" s="295" t="s">
        <v>31</v>
      </c>
      <c r="E1826" s="298" t="n">
        <v>7971.81</v>
      </c>
    </row>
    <row r="1827" customFormat="false" ht="27" hidden="false" customHeight="false" outlineLevel="0" collapsed="false">
      <c r="A1827" s="295" t="n">
        <v>102753</v>
      </c>
      <c r="B1827" s="295" t="s">
        <v>9461</v>
      </c>
      <c r="C1827" s="296" t="s">
        <v>9462</v>
      </c>
      <c r="D1827" s="295" t="s">
        <v>31</v>
      </c>
      <c r="E1827" s="298" t="n">
        <v>11887.97</v>
      </c>
    </row>
    <row r="1828" customFormat="false" ht="27" hidden="false" customHeight="false" outlineLevel="0" collapsed="false">
      <c r="A1828" s="295" t="n">
        <v>102754</v>
      </c>
      <c r="B1828" s="295" t="s">
        <v>9463</v>
      </c>
      <c r="C1828" s="296" t="s">
        <v>9464</v>
      </c>
      <c r="D1828" s="295" t="s">
        <v>31</v>
      </c>
      <c r="E1828" s="298" t="n">
        <v>22760.8</v>
      </c>
    </row>
    <row r="1829" customFormat="false" ht="27" hidden="false" customHeight="false" outlineLevel="0" collapsed="false">
      <c r="A1829" s="295" t="n">
        <v>102755</v>
      </c>
      <c r="B1829" s="295" t="s">
        <v>9465</v>
      </c>
      <c r="C1829" s="296" t="s">
        <v>9466</v>
      </c>
      <c r="D1829" s="295" t="s">
        <v>31</v>
      </c>
      <c r="E1829" s="298" t="n">
        <v>11189.61</v>
      </c>
    </row>
    <row r="1830" customFormat="false" ht="27" hidden="false" customHeight="false" outlineLevel="0" collapsed="false">
      <c r="A1830" s="295" t="n">
        <v>102756</v>
      </c>
      <c r="B1830" s="295" t="s">
        <v>9467</v>
      </c>
      <c r="C1830" s="296" t="s">
        <v>9468</v>
      </c>
      <c r="D1830" s="295" t="s">
        <v>31</v>
      </c>
      <c r="E1830" s="298" t="n">
        <v>16738.83</v>
      </c>
    </row>
    <row r="1831" customFormat="false" ht="27" hidden="false" customHeight="false" outlineLevel="0" collapsed="false">
      <c r="A1831" s="295" t="n">
        <v>102757</v>
      </c>
      <c r="B1831" s="295" t="s">
        <v>9469</v>
      </c>
      <c r="C1831" s="296" t="s">
        <v>9470</v>
      </c>
      <c r="D1831" s="295" t="s">
        <v>31</v>
      </c>
      <c r="E1831" s="298" t="n">
        <v>31355.93</v>
      </c>
    </row>
    <row r="1832" customFormat="false" ht="27" hidden="false" customHeight="false" outlineLevel="0" collapsed="false">
      <c r="A1832" s="295" t="n">
        <v>102758</v>
      </c>
      <c r="B1832" s="295" t="s">
        <v>9471</v>
      </c>
      <c r="C1832" s="296" t="s">
        <v>9472</v>
      </c>
      <c r="D1832" s="295" t="s">
        <v>31</v>
      </c>
      <c r="E1832" s="298" t="n">
        <v>14422.22</v>
      </c>
    </row>
    <row r="1833" customFormat="false" ht="27" hidden="false" customHeight="false" outlineLevel="0" collapsed="false">
      <c r="A1833" s="295" t="n">
        <v>102759</v>
      </c>
      <c r="B1833" s="295" t="s">
        <v>9473</v>
      </c>
      <c r="C1833" s="296" t="s">
        <v>9474</v>
      </c>
      <c r="D1833" s="295" t="s">
        <v>31</v>
      </c>
      <c r="E1833" s="298" t="n">
        <v>21612.22</v>
      </c>
    </row>
    <row r="1834" customFormat="false" ht="27" hidden="false" customHeight="false" outlineLevel="0" collapsed="false">
      <c r="A1834" s="295" t="n">
        <v>102760</v>
      </c>
      <c r="B1834" s="295" t="s">
        <v>9475</v>
      </c>
      <c r="C1834" s="296" t="s">
        <v>9476</v>
      </c>
      <c r="D1834" s="295" t="s">
        <v>31</v>
      </c>
      <c r="E1834" s="298" t="n">
        <v>40106.48</v>
      </c>
    </row>
    <row r="1835" customFormat="false" ht="27" hidden="false" customHeight="false" outlineLevel="0" collapsed="false">
      <c r="A1835" s="295" t="n">
        <v>102761</v>
      </c>
      <c r="B1835" s="295" t="s">
        <v>9477</v>
      </c>
      <c r="C1835" s="296" t="s">
        <v>9478</v>
      </c>
      <c r="D1835" s="295" t="s">
        <v>31</v>
      </c>
      <c r="E1835" s="298" t="n">
        <v>13249.94</v>
      </c>
    </row>
    <row r="1836" customFormat="false" ht="27" hidden="false" customHeight="false" outlineLevel="0" collapsed="false">
      <c r="A1836" s="295" t="n">
        <v>102762</v>
      </c>
      <c r="B1836" s="295" t="s">
        <v>9479</v>
      </c>
      <c r="C1836" s="296" t="s">
        <v>9480</v>
      </c>
      <c r="D1836" s="295" t="s">
        <v>31</v>
      </c>
      <c r="E1836" s="298" t="n">
        <v>20755.62</v>
      </c>
    </row>
    <row r="1837" customFormat="false" ht="27" hidden="false" customHeight="false" outlineLevel="0" collapsed="false">
      <c r="A1837" s="295" t="n">
        <v>102763</v>
      </c>
      <c r="B1837" s="295" t="s">
        <v>9481</v>
      </c>
      <c r="C1837" s="296" t="s">
        <v>9482</v>
      </c>
      <c r="D1837" s="295" t="s">
        <v>31</v>
      </c>
      <c r="E1837" s="298" t="n">
        <v>29027.51</v>
      </c>
    </row>
    <row r="1838" customFormat="false" ht="27" hidden="false" customHeight="false" outlineLevel="0" collapsed="false">
      <c r="A1838" s="295" t="n">
        <v>102764</v>
      </c>
      <c r="B1838" s="295" t="s">
        <v>9483</v>
      </c>
      <c r="C1838" s="296" t="s">
        <v>9484</v>
      </c>
      <c r="D1838" s="295" t="s">
        <v>31</v>
      </c>
      <c r="E1838" s="298" t="n">
        <v>41440.31</v>
      </c>
    </row>
    <row r="1839" customFormat="false" ht="27" hidden="false" customHeight="false" outlineLevel="0" collapsed="false">
      <c r="A1839" s="295" t="n">
        <v>102765</v>
      </c>
      <c r="B1839" s="295" t="s">
        <v>9485</v>
      </c>
      <c r="C1839" s="296" t="s">
        <v>9486</v>
      </c>
      <c r="D1839" s="295" t="s">
        <v>31</v>
      </c>
      <c r="E1839" s="298" t="n">
        <v>16486.98</v>
      </c>
    </row>
    <row r="1840" customFormat="false" ht="27" hidden="false" customHeight="false" outlineLevel="0" collapsed="false">
      <c r="A1840" s="295" t="n">
        <v>102766</v>
      </c>
      <c r="B1840" s="295" t="s">
        <v>9487</v>
      </c>
      <c r="C1840" s="296" t="s">
        <v>9488</v>
      </c>
      <c r="D1840" s="295" t="s">
        <v>31</v>
      </c>
      <c r="E1840" s="298" t="n">
        <v>25224.83</v>
      </c>
    </row>
    <row r="1841" customFormat="false" ht="27" hidden="false" customHeight="false" outlineLevel="0" collapsed="false">
      <c r="A1841" s="295" t="n">
        <v>102767</v>
      </c>
      <c r="B1841" s="295" t="s">
        <v>9489</v>
      </c>
      <c r="C1841" s="296" t="s">
        <v>9490</v>
      </c>
      <c r="D1841" s="295" t="s">
        <v>31</v>
      </c>
      <c r="E1841" s="298" t="n">
        <v>35520.69</v>
      </c>
    </row>
    <row r="1842" customFormat="false" ht="27" hidden="false" customHeight="false" outlineLevel="0" collapsed="false">
      <c r="A1842" s="295" t="n">
        <v>102768</v>
      </c>
      <c r="B1842" s="295" t="s">
        <v>9491</v>
      </c>
      <c r="C1842" s="296" t="s">
        <v>9492</v>
      </c>
      <c r="D1842" s="295" t="s">
        <v>31</v>
      </c>
      <c r="E1842" s="298" t="n">
        <v>50236.29</v>
      </c>
    </row>
    <row r="1843" customFormat="false" ht="27" hidden="false" customHeight="false" outlineLevel="0" collapsed="false">
      <c r="A1843" s="295" t="n">
        <v>102769</v>
      </c>
      <c r="B1843" s="295" t="s">
        <v>9493</v>
      </c>
      <c r="C1843" s="296" t="s">
        <v>9494</v>
      </c>
      <c r="D1843" s="295" t="s">
        <v>31</v>
      </c>
      <c r="E1843" s="298" t="n">
        <v>19168.31</v>
      </c>
    </row>
    <row r="1844" customFormat="false" ht="27" hidden="false" customHeight="false" outlineLevel="0" collapsed="false">
      <c r="A1844" s="295" t="n">
        <v>102770</v>
      </c>
      <c r="B1844" s="295" t="s">
        <v>9495</v>
      </c>
      <c r="C1844" s="296" t="s">
        <v>9496</v>
      </c>
      <c r="D1844" s="295" t="s">
        <v>31</v>
      </c>
      <c r="E1844" s="298" t="n">
        <v>29757.07</v>
      </c>
    </row>
    <row r="1845" customFormat="false" ht="27" hidden="false" customHeight="false" outlineLevel="0" collapsed="false">
      <c r="A1845" s="295" t="n">
        <v>102771</v>
      </c>
      <c r="B1845" s="295" t="s">
        <v>9497</v>
      </c>
      <c r="C1845" s="296" t="s">
        <v>9498</v>
      </c>
      <c r="D1845" s="295" t="s">
        <v>31</v>
      </c>
      <c r="E1845" s="298" t="n">
        <v>41880.61</v>
      </c>
    </row>
    <row r="1846" customFormat="false" ht="27" hidden="false" customHeight="false" outlineLevel="0" collapsed="false">
      <c r="A1846" s="295" t="n">
        <v>102772</v>
      </c>
      <c r="B1846" s="295" t="s">
        <v>9499</v>
      </c>
      <c r="C1846" s="296" t="s">
        <v>9500</v>
      </c>
      <c r="D1846" s="295" t="s">
        <v>31</v>
      </c>
      <c r="E1846" s="298" t="n">
        <v>59687.5</v>
      </c>
    </row>
    <row r="1847" customFormat="false" ht="27" hidden="false" customHeight="false" outlineLevel="0" collapsed="false">
      <c r="A1847" s="295" t="n">
        <v>102773</v>
      </c>
      <c r="B1847" s="295" t="s">
        <v>9501</v>
      </c>
      <c r="C1847" s="296" t="s">
        <v>9502</v>
      </c>
      <c r="D1847" s="295" t="s">
        <v>31</v>
      </c>
      <c r="E1847" s="298" t="n">
        <v>8174.16</v>
      </c>
    </row>
    <row r="1848" customFormat="false" ht="27" hidden="false" customHeight="false" outlineLevel="0" collapsed="false">
      <c r="A1848" s="295" t="n">
        <v>102774</v>
      </c>
      <c r="B1848" s="295" t="s">
        <v>9503</v>
      </c>
      <c r="C1848" s="296" t="s">
        <v>9504</v>
      </c>
      <c r="D1848" s="295" t="s">
        <v>31</v>
      </c>
      <c r="E1848" s="298" t="n">
        <v>8174.16</v>
      </c>
    </row>
    <row r="1849" customFormat="false" ht="27" hidden="false" customHeight="false" outlineLevel="0" collapsed="false">
      <c r="A1849" s="295" t="n">
        <v>102775</v>
      </c>
      <c r="B1849" s="295" t="s">
        <v>9505</v>
      </c>
      <c r="C1849" s="296" t="s">
        <v>9506</v>
      </c>
      <c r="D1849" s="295" t="s">
        <v>31</v>
      </c>
      <c r="E1849" s="298" t="n">
        <v>12202.98</v>
      </c>
    </row>
    <row r="1850" customFormat="false" ht="27" hidden="false" customHeight="false" outlineLevel="0" collapsed="false">
      <c r="A1850" s="295" t="n">
        <v>102776</v>
      </c>
      <c r="B1850" s="295" t="s">
        <v>9507</v>
      </c>
      <c r="C1850" s="296" t="s">
        <v>9508</v>
      </c>
      <c r="D1850" s="295" t="s">
        <v>31</v>
      </c>
      <c r="E1850" s="298" t="n">
        <v>12202.98</v>
      </c>
    </row>
    <row r="1851" customFormat="false" ht="27" hidden="false" customHeight="false" outlineLevel="0" collapsed="false">
      <c r="A1851" s="295" t="n">
        <v>102777</v>
      </c>
      <c r="B1851" s="295" t="s">
        <v>9509</v>
      </c>
      <c r="C1851" s="296" t="s">
        <v>9510</v>
      </c>
      <c r="D1851" s="295" t="s">
        <v>31</v>
      </c>
      <c r="E1851" s="298" t="n">
        <v>18470.95</v>
      </c>
    </row>
    <row r="1852" customFormat="false" ht="27" hidden="false" customHeight="false" outlineLevel="0" collapsed="false">
      <c r="A1852" s="295" t="n">
        <v>102778</v>
      </c>
      <c r="B1852" s="295" t="s">
        <v>9511</v>
      </c>
      <c r="C1852" s="296" t="s">
        <v>9512</v>
      </c>
      <c r="D1852" s="295" t="s">
        <v>31</v>
      </c>
      <c r="E1852" s="298" t="n">
        <v>28091.78</v>
      </c>
    </row>
    <row r="1853" customFormat="false" ht="27" hidden="false" customHeight="false" outlineLevel="0" collapsed="false">
      <c r="A1853" s="295" t="n">
        <v>102779</v>
      </c>
      <c r="B1853" s="295" t="s">
        <v>9513</v>
      </c>
      <c r="C1853" s="296" t="s">
        <v>9514</v>
      </c>
      <c r="D1853" s="295" t="s">
        <v>31</v>
      </c>
      <c r="E1853" s="298" t="n">
        <v>8174.16</v>
      </c>
    </row>
    <row r="1854" customFormat="false" ht="27" hidden="false" customHeight="false" outlineLevel="0" collapsed="false">
      <c r="A1854" s="295" t="n">
        <v>102780</v>
      </c>
      <c r="B1854" s="295" t="s">
        <v>9515</v>
      </c>
      <c r="C1854" s="296" t="s">
        <v>9516</v>
      </c>
      <c r="D1854" s="295" t="s">
        <v>31</v>
      </c>
      <c r="E1854" s="298" t="n">
        <v>9406.11</v>
      </c>
    </row>
    <row r="1855" customFormat="false" ht="27" hidden="false" customHeight="false" outlineLevel="0" collapsed="false">
      <c r="A1855" s="295" t="n">
        <v>102781</v>
      </c>
      <c r="B1855" s="295" t="s">
        <v>9517</v>
      </c>
      <c r="C1855" s="296" t="s">
        <v>9518</v>
      </c>
      <c r="D1855" s="295" t="s">
        <v>31</v>
      </c>
      <c r="E1855" s="298" t="n">
        <v>13938.53</v>
      </c>
    </row>
    <row r="1856" customFormat="false" ht="27" hidden="false" customHeight="false" outlineLevel="0" collapsed="false">
      <c r="A1856" s="295" t="n">
        <v>102782</v>
      </c>
      <c r="B1856" s="295" t="s">
        <v>9519</v>
      </c>
      <c r="C1856" s="296" t="s">
        <v>9520</v>
      </c>
      <c r="D1856" s="295" t="s">
        <v>31</v>
      </c>
      <c r="E1856" s="298" t="n">
        <v>15601</v>
      </c>
    </row>
    <row r="1857" customFormat="false" ht="27" hidden="false" customHeight="false" outlineLevel="0" collapsed="false">
      <c r="A1857" s="295" t="n">
        <v>102783</v>
      </c>
      <c r="B1857" s="295" t="s">
        <v>9521</v>
      </c>
      <c r="C1857" s="296" t="s">
        <v>9522</v>
      </c>
      <c r="D1857" s="295" t="s">
        <v>31</v>
      </c>
      <c r="E1857" s="298" t="n">
        <v>20637.03</v>
      </c>
    </row>
    <row r="1858" customFormat="false" ht="27" hidden="false" customHeight="false" outlineLevel="0" collapsed="false">
      <c r="A1858" s="295" t="n">
        <v>102784</v>
      </c>
      <c r="B1858" s="295" t="s">
        <v>9523</v>
      </c>
      <c r="C1858" s="296" t="s">
        <v>9524</v>
      </c>
      <c r="D1858" s="295" t="s">
        <v>31</v>
      </c>
      <c r="E1858" s="298" t="n">
        <v>32902.2</v>
      </c>
    </row>
    <row r="1859" customFormat="false" ht="27" hidden="false" customHeight="false" outlineLevel="0" collapsed="false">
      <c r="A1859" s="295" t="n">
        <v>102785</v>
      </c>
      <c r="B1859" s="295" t="s">
        <v>9525</v>
      </c>
      <c r="C1859" s="296" t="s">
        <v>9526</v>
      </c>
      <c r="D1859" s="295" t="s">
        <v>31</v>
      </c>
      <c r="E1859" s="298" t="n">
        <v>9406.11</v>
      </c>
    </row>
    <row r="1860" customFormat="false" ht="27" hidden="false" customHeight="false" outlineLevel="0" collapsed="false">
      <c r="A1860" s="295" t="n">
        <v>102786</v>
      </c>
      <c r="B1860" s="295" t="s">
        <v>9527</v>
      </c>
      <c r="C1860" s="296" t="s">
        <v>9528</v>
      </c>
      <c r="D1860" s="295" t="s">
        <v>31</v>
      </c>
      <c r="E1860" s="298" t="n">
        <v>10564.98</v>
      </c>
    </row>
    <row r="1861" customFormat="false" ht="27" hidden="false" customHeight="false" outlineLevel="0" collapsed="false">
      <c r="A1861" s="295" t="n">
        <v>102787</v>
      </c>
      <c r="B1861" s="295" t="s">
        <v>9529</v>
      </c>
      <c r="C1861" s="296" t="s">
        <v>9530</v>
      </c>
      <c r="D1861" s="295" t="s">
        <v>31</v>
      </c>
      <c r="E1861" s="298" t="n">
        <v>15601</v>
      </c>
    </row>
    <row r="1862" customFormat="false" ht="27" hidden="false" customHeight="false" outlineLevel="0" collapsed="false">
      <c r="A1862" s="295" t="n">
        <v>102788</v>
      </c>
      <c r="B1862" s="295" t="s">
        <v>9531</v>
      </c>
      <c r="C1862" s="296" t="s">
        <v>9532</v>
      </c>
      <c r="D1862" s="295" t="s">
        <v>31</v>
      </c>
      <c r="E1862" s="298" t="n">
        <v>17249.77</v>
      </c>
    </row>
    <row r="1863" customFormat="false" ht="27" hidden="false" customHeight="false" outlineLevel="0" collapsed="false">
      <c r="A1863" s="295" t="n">
        <v>102789</v>
      </c>
      <c r="B1863" s="295" t="s">
        <v>9533</v>
      </c>
      <c r="C1863" s="296" t="s">
        <v>9534</v>
      </c>
      <c r="D1863" s="295" t="s">
        <v>31</v>
      </c>
      <c r="E1863" s="298" t="n">
        <v>22720.89</v>
      </c>
    </row>
    <row r="1864" customFormat="false" ht="27" hidden="false" customHeight="false" outlineLevel="0" collapsed="false">
      <c r="A1864" s="295" t="n">
        <v>102790</v>
      </c>
      <c r="B1864" s="295" t="s">
        <v>9535</v>
      </c>
      <c r="C1864" s="296" t="s">
        <v>9536</v>
      </c>
      <c r="D1864" s="295" t="s">
        <v>31</v>
      </c>
      <c r="E1864" s="298" t="n">
        <v>37940.99</v>
      </c>
    </row>
    <row r="1865" customFormat="false" ht="27" hidden="false" customHeight="false" outlineLevel="0" collapsed="false">
      <c r="A1865" s="295" t="n">
        <v>102791</v>
      </c>
      <c r="B1865" s="295" t="s">
        <v>9537</v>
      </c>
      <c r="C1865" s="296" t="s">
        <v>9538</v>
      </c>
      <c r="D1865" s="295" t="s">
        <v>31</v>
      </c>
      <c r="E1865" s="298" t="n">
        <v>30044.51</v>
      </c>
    </row>
    <row r="1866" customFormat="false" ht="27" hidden="false" customHeight="false" outlineLevel="0" collapsed="false">
      <c r="A1866" s="295" t="n">
        <v>102792</v>
      </c>
      <c r="B1866" s="295" t="s">
        <v>9539</v>
      </c>
      <c r="C1866" s="296" t="s">
        <v>9540</v>
      </c>
      <c r="D1866" s="295" t="s">
        <v>31</v>
      </c>
      <c r="E1866" s="298" t="n">
        <v>49080.75</v>
      </c>
    </row>
    <row r="1867" customFormat="false" ht="27" hidden="false" customHeight="false" outlineLevel="0" collapsed="false">
      <c r="A1867" s="295" t="n">
        <v>102793</v>
      </c>
      <c r="B1867" s="295" t="s">
        <v>9541</v>
      </c>
      <c r="C1867" s="296" t="s">
        <v>9542</v>
      </c>
      <c r="D1867" s="295" t="s">
        <v>31</v>
      </c>
      <c r="E1867" s="298" t="n">
        <v>66415.05</v>
      </c>
    </row>
    <row r="1868" customFormat="false" ht="27" hidden="false" customHeight="false" outlineLevel="0" collapsed="false">
      <c r="A1868" s="295" t="n">
        <v>102794</v>
      </c>
      <c r="B1868" s="295" t="s">
        <v>9543</v>
      </c>
      <c r="C1868" s="296" t="s">
        <v>9544</v>
      </c>
      <c r="D1868" s="295" t="s">
        <v>31</v>
      </c>
      <c r="E1868" s="298" t="n">
        <v>95301.33</v>
      </c>
    </row>
    <row r="1869" customFormat="false" ht="27" hidden="false" customHeight="false" outlineLevel="0" collapsed="false">
      <c r="A1869" s="295" t="n">
        <v>102795</v>
      </c>
      <c r="B1869" s="295" t="s">
        <v>9545</v>
      </c>
      <c r="C1869" s="296" t="s">
        <v>9546</v>
      </c>
      <c r="D1869" s="295" t="s">
        <v>31</v>
      </c>
      <c r="E1869" s="298" t="n">
        <v>32052.55</v>
      </c>
    </row>
    <row r="1870" customFormat="false" ht="27" hidden="false" customHeight="false" outlineLevel="0" collapsed="false">
      <c r="A1870" s="295" t="n">
        <v>102796</v>
      </c>
      <c r="B1870" s="295" t="s">
        <v>9547</v>
      </c>
      <c r="C1870" s="296" t="s">
        <v>9548</v>
      </c>
      <c r="D1870" s="295" t="s">
        <v>31</v>
      </c>
      <c r="E1870" s="298" t="n">
        <v>51948.46</v>
      </c>
    </row>
    <row r="1871" customFormat="false" ht="27" hidden="false" customHeight="false" outlineLevel="0" collapsed="false">
      <c r="A1871" s="295" t="n">
        <v>102797</v>
      </c>
      <c r="B1871" s="295" t="s">
        <v>9549</v>
      </c>
      <c r="C1871" s="296" t="s">
        <v>9550</v>
      </c>
      <c r="D1871" s="295" t="s">
        <v>31</v>
      </c>
      <c r="E1871" s="298" t="n">
        <v>73798.31</v>
      </c>
    </row>
    <row r="1872" customFormat="false" ht="27" hidden="false" customHeight="false" outlineLevel="0" collapsed="false">
      <c r="A1872" s="295" t="n">
        <v>102798</v>
      </c>
      <c r="B1872" s="295" t="s">
        <v>9551</v>
      </c>
      <c r="C1872" s="296" t="s">
        <v>9552</v>
      </c>
      <c r="D1872" s="295" t="s">
        <v>31</v>
      </c>
      <c r="E1872" s="298" t="n">
        <v>90433.9</v>
      </c>
    </row>
    <row r="1873" customFormat="false" ht="27" hidden="false" customHeight="false" outlineLevel="0" collapsed="false">
      <c r="A1873" s="295" t="n">
        <v>102799</v>
      </c>
      <c r="B1873" s="295" t="s">
        <v>9553</v>
      </c>
      <c r="C1873" s="296" t="s">
        <v>9554</v>
      </c>
      <c r="D1873" s="295" t="s">
        <v>31</v>
      </c>
      <c r="E1873" s="298" t="n">
        <v>32724.02</v>
      </c>
    </row>
    <row r="1874" customFormat="false" ht="27" hidden="false" customHeight="false" outlineLevel="0" collapsed="false">
      <c r="A1874" s="295" t="n">
        <v>102800</v>
      </c>
      <c r="B1874" s="295" t="s">
        <v>9555</v>
      </c>
      <c r="C1874" s="296" t="s">
        <v>9556</v>
      </c>
      <c r="D1874" s="295" t="s">
        <v>31</v>
      </c>
      <c r="E1874" s="298" t="n">
        <v>57007.59</v>
      </c>
    </row>
    <row r="1875" customFormat="false" ht="27" hidden="false" customHeight="false" outlineLevel="0" collapsed="false">
      <c r="A1875" s="295" t="n">
        <v>102801</v>
      </c>
      <c r="B1875" s="295" t="s">
        <v>9557</v>
      </c>
      <c r="C1875" s="296" t="s">
        <v>9558</v>
      </c>
      <c r="D1875" s="295" t="s">
        <v>31</v>
      </c>
      <c r="E1875" s="298" t="n">
        <v>80034.58</v>
      </c>
    </row>
    <row r="1876" customFormat="false" ht="27" hidden="false" customHeight="false" outlineLevel="0" collapsed="false">
      <c r="A1876" s="295" t="n">
        <v>102802</v>
      </c>
      <c r="B1876" s="295" t="s">
        <v>9559</v>
      </c>
      <c r="C1876" s="296" t="s">
        <v>9560</v>
      </c>
      <c r="D1876" s="295" t="s">
        <v>31</v>
      </c>
      <c r="E1876" s="298" t="n">
        <v>96038</v>
      </c>
    </row>
    <row r="1877" customFormat="false" ht="27" hidden="false" customHeight="false" outlineLevel="0" collapsed="false">
      <c r="A1877" s="295" t="n">
        <v>101570</v>
      </c>
      <c r="B1877" s="295" t="s">
        <v>9561</v>
      </c>
      <c r="C1877" s="296" t="s">
        <v>9562</v>
      </c>
      <c r="D1877" s="295" t="s">
        <v>81</v>
      </c>
      <c r="E1877" s="298" t="n">
        <v>20.7</v>
      </c>
    </row>
    <row r="1878" customFormat="false" ht="27" hidden="false" customHeight="false" outlineLevel="0" collapsed="false">
      <c r="A1878" s="295" t="n">
        <v>101571</v>
      </c>
      <c r="B1878" s="295" t="s">
        <v>9563</v>
      </c>
      <c r="C1878" s="296" t="s">
        <v>9564</v>
      </c>
      <c r="D1878" s="295" t="s">
        <v>81</v>
      </c>
      <c r="E1878" s="298" t="n">
        <v>27.85</v>
      </c>
    </row>
    <row r="1879" customFormat="false" ht="27" hidden="false" customHeight="false" outlineLevel="0" collapsed="false">
      <c r="A1879" s="295" t="n">
        <v>101572</v>
      </c>
      <c r="B1879" s="295" t="s">
        <v>9565</v>
      </c>
      <c r="C1879" s="296" t="s">
        <v>9566</v>
      </c>
      <c r="D1879" s="295" t="s">
        <v>81</v>
      </c>
      <c r="E1879" s="298" t="n">
        <v>16.37</v>
      </c>
    </row>
    <row r="1880" customFormat="false" ht="27" hidden="false" customHeight="false" outlineLevel="0" collapsed="false">
      <c r="A1880" s="295" t="n">
        <v>101573</v>
      </c>
      <c r="B1880" s="295" t="s">
        <v>9567</v>
      </c>
      <c r="C1880" s="296" t="s">
        <v>9568</v>
      </c>
      <c r="D1880" s="295" t="s">
        <v>81</v>
      </c>
      <c r="E1880" s="298" t="n">
        <v>23.52</v>
      </c>
    </row>
    <row r="1881" customFormat="false" ht="27" hidden="false" customHeight="false" outlineLevel="0" collapsed="false">
      <c r="A1881" s="295" t="n">
        <v>101574</v>
      </c>
      <c r="B1881" s="295" t="s">
        <v>9569</v>
      </c>
      <c r="C1881" s="296" t="s">
        <v>9570</v>
      </c>
      <c r="D1881" s="295" t="s">
        <v>81</v>
      </c>
      <c r="E1881" s="298" t="n">
        <v>12.78</v>
      </c>
    </row>
    <row r="1882" customFormat="false" ht="27" hidden="false" customHeight="false" outlineLevel="0" collapsed="false">
      <c r="A1882" s="295" t="n">
        <v>101575</v>
      </c>
      <c r="B1882" s="295" t="s">
        <v>9571</v>
      </c>
      <c r="C1882" s="296" t="s">
        <v>9572</v>
      </c>
      <c r="D1882" s="295" t="s">
        <v>81</v>
      </c>
      <c r="E1882" s="298" t="n">
        <v>20.09</v>
      </c>
    </row>
    <row r="1883" customFormat="false" ht="27" hidden="false" customHeight="false" outlineLevel="0" collapsed="false">
      <c r="A1883" s="295" t="n">
        <v>101576</v>
      </c>
      <c r="B1883" s="295" t="s">
        <v>9573</v>
      </c>
      <c r="C1883" s="296" t="s">
        <v>9574</v>
      </c>
      <c r="D1883" s="295" t="s">
        <v>81</v>
      </c>
      <c r="E1883" s="298" t="n">
        <v>38.2</v>
      </c>
    </row>
    <row r="1884" customFormat="false" ht="27" hidden="false" customHeight="false" outlineLevel="0" collapsed="false">
      <c r="A1884" s="295" t="n">
        <v>101577</v>
      </c>
      <c r="B1884" s="295" t="s">
        <v>9575</v>
      </c>
      <c r="C1884" s="296" t="s">
        <v>9576</v>
      </c>
      <c r="D1884" s="295" t="s">
        <v>81</v>
      </c>
      <c r="E1884" s="297" t="n">
        <v>47.33</v>
      </c>
    </row>
    <row r="1885" customFormat="false" ht="27" hidden="false" customHeight="false" outlineLevel="0" collapsed="false">
      <c r="A1885" s="295" t="n">
        <v>101578</v>
      </c>
      <c r="B1885" s="295" t="s">
        <v>9577</v>
      </c>
      <c r="C1885" s="296" t="s">
        <v>9578</v>
      </c>
      <c r="D1885" s="295" t="s">
        <v>81</v>
      </c>
      <c r="E1885" s="297" t="n">
        <v>31.84</v>
      </c>
    </row>
    <row r="1886" customFormat="false" ht="27" hidden="false" customHeight="false" outlineLevel="0" collapsed="false">
      <c r="A1886" s="295" t="n">
        <v>101579</v>
      </c>
      <c r="B1886" s="295" t="s">
        <v>9579</v>
      </c>
      <c r="C1886" s="296" t="s">
        <v>9580</v>
      </c>
      <c r="D1886" s="295" t="s">
        <v>81</v>
      </c>
      <c r="E1886" s="297" t="n">
        <v>40.96</v>
      </c>
    </row>
    <row r="1887" customFormat="false" ht="27" hidden="false" customHeight="false" outlineLevel="0" collapsed="false">
      <c r="A1887" s="295" t="n">
        <v>101580</v>
      </c>
      <c r="B1887" s="295" t="s">
        <v>9581</v>
      </c>
      <c r="C1887" s="296" t="s">
        <v>9582</v>
      </c>
      <c r="D1887" s="295" t="s">
        <v>81</v>
      </c>
      <c r="E1887" s="297" t="n">
        <v>28.77</v>
      </c>
    </row>
    <row r="1888" customFormat="false" ht="27" hidden="false" customHeight="false" outlineLevel="0" collapsed="false">
      <c r="A1888" s="295" t="n">
        <v>101581</v>
      </c>
      <c r="B1888" s="295" t="s">
        <v>9583</v>
      </c>
      <c r="C1888" s="296" t="s">
        <v>9584</v>
      </c>
      <c r="D1888" s="295" t="s">
        <v>81</v>
      </c>
      <c r="E1888" s="297" t="n">
        <v>38.07</v>
      </c>
    </row>
    <row r="1889" customFormat="false" ht="27" hidden="false" customHeight="false" outlineLevel="0" collapsed="false">
      <c r="A1889" s="295" t="n">
        <v>101582</v>
      </c>
      <c r="B1889" s="295" t="s">
        <v>9585</v>
      </c>
      <c r="C1889" s="296" t="s">
        <v>9586</v>
      </c>
      <c r="D1889" s="295" t="s">
        <v>81</v>
      </c>
      <c r="E1889" s="297" t="n">
        <v>62.89</v>
      </c>
    </row>
    <row r="1890" customFormat="false" ht="27" hidden="false" customHeight="false" outlineLevel="0" collapsed="false">
      <c r="A1890" s="295" t="n">
        <v>101583</v>
      </c>
      <c r="B1890" s="295" t="s">
        <v>9587</v>
      </c>
      <c r="C1890" s="296" t="s">
        <v>9588</v>
      </c>
      <c r="D1890" s="295" t="s">
        <v>81</v>
      </c>
      <c r="E1890" s="297" t="n">
        <v>77.05</v>
      </c>
    </row>
    <row r="1891" customFormat="false" ht="27" hidden="false" customHeight="false" outlineLevel="0" collapsed="false">
      <c r="A1891" s="295" t="n">
        <v>101584</v>
      </c>
      <c r="B1891" s="295" t="s">
        <v>9589</v>
      </c>
      <c r="C1891" s="296" t="s">
        <v>9590</v>
      </c>
      <c r="D1891" s="295" t="s">
        <v>81</v>
      </c>
      <c r="E1891" s="297" t="n">
        <v>52.11</v>
      </c>
    </row>
    <row r="1892" customFormat="false" ht="27" hidden="false" customHeight="false" outlineLevel="0" collapsed="false">
      <c r="A1892" s="295" t="n">
        <v>101585</v>
      </c>
      <c r="B1892" s="295" t="s">
        <v>9591</v>
      </c>
      <c r="C1892" s="296" t="s">
        <v>9592</v>
      </c>
      <c r="D1892" s="295" t="s">
        <v>81</v>
      </c>
      <c r="E1892" s="297" t="n">
        <v>66.27</v>
      </c>
    </row>
    <row r="1893" customFormat="false" ht="27" hidden="false" customHeight="false" outlineLevel="0" collapsed="false">
      <c r="A1893" s="295" t="n">
        <v>101586</v>
      </c>
      <c r="B1893" s="295" t="s">
        <v>9593</v>
      </c>
      <c r="C1893" s="296" t="s">
        <v>9594</v>
      </c>
      <c r="D1893" s="295" t="s">
        <v>81</v>
      </c>
      <c r="E1893" s="297" t="n">
        <v>45.88</v>
      </c>
    </row>
    <row r="1894" customFormat="false" ht="27" hidden="false" customHeight="false" outlineLevel="0" collapsed="false">
      <c r="A1894" s="295" t="n">
        <v>101587</v>
      </c>
      <c r="B1894" s="295" t="s">
        <v>9595</v>
      </c>
      <c r="C1894" s="296" t="s">
        <v>9596</v>
      </c>
      <c r="D1894" s="295" t="s">
        <v>81</v>
      </c>
      <c r="E1894" s="297" t="n">
        <v>60.22</v>
      </c>
    </row>
    <row r="1895" customFormat="false" ht="27" hidden="false" customHeight="false" outlineLevel="0" collapsed="false">
      <c r="A1895" s="295" t="n">
        <v>101588</v>
      </c>
      <c r="B1895" s="295" t="s">
        <v>9597</v>
      </c>
      <c r="C1895" s="296" t="s">
        <v>9598</v>
      </c>
      <c r="D1895" s="295" t="s">
        <v>81</v>
      </c>
      <c r="E1895" s="297" t="n">
        <v>86.34</v>
      </c>
    </row>
    <row r="1896" customFormat="false" ht="27" hidden="false" customHeight="false" outlineLevel="0" collapsed="false">
      <c r="A1896" s="295" t="n">
        <v>101589</v>
      </c>
      <c r="B1896" s="295" t="s">
        <v>9599</v>
      </c>
      <c r="C1896" s="296" t="s">
        <v>9600</v>
      </c>
      <c r="D1896" s="295" t="s">
        <v>81</v>
      </c>
      <c r="E1896" s="297" t="n">
        <v>125.59</v>
      </c>
    </row>
    <row r="1897" customFormat="false" ht="27" hidden="false" customHeight="false" outlineLevel="0" collapsed="false">
      <c r="A1897" s="295" t="n">
        <v>101590</v>
      </c>
      <c r="B1897" s="295" t="s">
        <v>9601</v>
      </c>
      <c r="C1897" s="296" t="s">
        <v>9602</v>
      </c>
      <c r="D1897" s="295" t="s">
        <v>81</v>
      </c>
      <c r="E1897" s="297" t="n">
        <v>65.49</v>
      </c>
    </row>
    <row r="1898" customFormat="false" ht="27" hidden="false" customHeight="false" outlineLevel="0" collapsed="false">
      <c r="A1898" s="295" t="n">
        <v>101591</v>
      </c>
      <c r="B1898" s="295" t="s">
        <v>9603</v>
      </c>
      <c r="C1898" s="296" t="s">
        <v>9604</v>
      </c>
      <c r="D1898" s="295" t="s">
        <v>81</v>
      </c>
      <c r="E1898" s="297" t="n">
        <v>104.74</v>
      </c>
    </row>
    <row r="1899" customFormat="false" ht="27" hidden="false" customHeight="false" outlineLevel="0" collapsed="false">
      <c r="A1899" s="295" t="n">
        <v>101592</v>
      </c>
      <c r="B1899" s="295" t="s">
        <v>9605</v>
      </c>
      <c r="C1899" s="296" t="s">
        <v>9606</v>
      </c>
      <c r="D1899" s="295" t="s">
        <v>81</v>
      </c>
      <c r="E1899" s="297" t="n">
        <v>46.32</v>
      </c>
    </row>
    <row r="1900" customFormat="false" ht="27" hidden="false" customHeight="false" outlineLevel="0" collapsed="false">
      <c r="A1900" s="295" t="n">
        <v>101593</v>
      </c>
      <c r="B1900" s="295" t="s">
        <v>9607</v>
      </c>
      <c r="C1900" s="296" t="s">
        <v>9608</v>
      </c>
      <c r="D1900" s="295" t="s">
        <v>81</v>
      </c>
      <c r="E1900" s="297" t="n">
        <v>85.72</v>
      </c>
    </row>
    <row r="1901" customFormat="false" ht="27" hidden="false" customHeight="false" outlineLevel="0" collapsed="false">
      <c r="A1901" s="295" t="n">
        <v>101600</v>
      </c>
      <c r="B1901" s="295" t="s">
        <v>9609</v>
      </c>
      <c r="C1901" s="296" t="s">
        <v>9610</v>
      </c>
      <c r="D1901" s="295" t="s">
        <v>81</v>
      </c>
      <c r="E1901" s="297" t="n">
        <v>16.06</v>
      </c>
    </row>
    <row r="1902" customFormat="false" ht="27" hidden="false" customHeight="false" outlineLevel="0" collapsed="false">
      <c r="A1902" s="295" t="n">
        <v>101601</v>
      </c>
      <c r="B1902" s="295" t="s">
        <v>9611</v>
      </c>
      <c r="C1902" s="296" t="s">
        <v>9612</v>
      </c>
      <c r="D1902" s="295" t="s">
        <v>81</v>
      </c>
      <c r="E1902" s="297" t="n">
        <v>23.79</v>
      </c>
    </row>
    <row r="1903" customFormat="false" ht="27" hidden="false" customHeight="false" outlineLevel="0" collapsed="false">
      <c r="A1903" s="295" t="n">
        <v>101602</v>
      </c>
      <c r="B1903" s="295" t="s">
        <v>9613</v>
      </c>
      <c r="C1903" s="296" t="s">
        <v>9614</v>
      </c>
      <c r="D1903" s="295" t="s">
        <v>81</v>
      </c>
      <c r="E1903" s="297" t="n">
        <v>11.92</v>
      </c>
    </row>
    <row r="1904" customFormat="false" ht="27" hidden="false" customHeight="false" outlineLevel="0" collapsed="false">
      <c r="A1904" s="295" t="n">
        <v>101603</v>
      </c>
      <c r="B1904" s="295" t="s">
        <v>9615</v>
      </c>
      <c r="C1904" s="296" t="s">
        <v>9616</v>
      </c>
      <c r="D1904" s="295" t="s">
        <v>81</v>
      </c>
      <c r="E1904" s="297" t="n">
        <v>19.63</v>
      </c>
    </row>
    <row r="1905" customFormat="false" ht="27" hidden="false" customHeight="false" outlineLevel="0" collapsed="false">
      <c r="A1905" s="295" t="n">
        <v>101604</v>
      </c>
      <c r="B1905" s="295" t="s">
        <v>9617</v>
      </c>
      <c r="C1905" s="296" t="s">
        <v>9618</v>
      </c>
      <c r="D1905" s="295" t="s">
        <v>81</v>
      </c>
      <c r="E1905" s="297" t="n">
        <v>7.79</v>
      </c>
    </row>
    <row r="1906" customFormat="false" ht="27" hidden="false" customHeight="false" outlineLevel="0" collapsed="false">
      <c r="A1906" s="295" t="n">
        <v>101605</v>
      </c>
      <c r="B1906" s="295" t="s">
        <v>9619</v>
      </c>
      <c r="C1906" s="296" t="s">
        <v>9620</v>
      </c>
      <c r="D1906" s="295" t="s">
        <v>81</v>
      </c>
      <c r="E1906" s="297" t="n">
        <v>15.5</v>
      </c>
    </row>
    <row r="1907" customFormat="false" ht="40.5" hidden="false" customHeight="false" outlineLevel="0" collapsed="false">
      <c r="A1907" s="295" t="n">
        <v>90788</v>
      </c>
      <c r="B1907" s="295" t="s">
        <v>9621</v>
      </c>
      <c r="C1907" s="296" t="s">
        <v>9622</v>
      </c>
      <c r="D1907" s="295" t="s">
        <v>31</v>
      </c>
      <c r="E1907" s="297" t="n">
        <v>750.62</v>
      </c>
    </row>
    <row r="1908" customFormat="false" ht="40.5" hidden="false" customHeight="false" outlineLevel="0" collapsed="false">
      <c r="A1908" s="295" t="n">
        <v>90789</v>
      </c>
      <c r="B1908" s="295" t="s">
        <v>9623</v>
      </c>
      <c r="C1908" s="296" t="s">
        <v>9624</v>
      </c>
      <c r="D1908" s="295" t="s">
        <v>31</v>
      </c>
      <c r="E1908" s="297" t="n">
        <v>752.07</v>
      </c>
    </row>
    <row r="1909" customFormat="false" ht="40.5" hidden="false" customHeight="false" outlineLevel="0" collapsed="false">
      <c r="A1909" s="295" t="n">
        <v>90790</v>
      </c>
      <c r="B1909" s="295" t="s">
        <v>9625</v>
      </c>
      <c r="C1909" s="296" t="s">
        <v>9626</v>
      </c>
      <c r="D1909" s="295" t="s">
        <v>31</v>
      </c>
      <c r="E1909" s="297" t="n">
        <v>775.53</v>
      </c>
    </row>
    <row r="1910" customFormat="false" ht="40.5" hidden="false" customHeight="false" outlineLevel="0" collapsed="false">
      <c r="A1910" s="295" t="n">
        <v>90791</v>
      </c>
      <c r="B1910" s="295" t="s">
        <v>9627</v>
      </c>
      <c r="C1910" s="296" t="s">
        <v>9628</v>
      </c>
      <c r="D1910" s="295" t="s">
        <v>31</v>
      </c>
      <c r="E1910" s="297" t="n">
        <v>908.15</v>
      </c>
    </row>
    <row r="1911" customFormat="false" ht="40.5" hidden="false" customHeight="false" outlineLevel="0" collapsed="false">
      <c r="A1911" s="295" t="n">
        <v>90793</v>
      </c>
      <c r="B1911" s="295" t="s">
        <v>9629</v>
      </c>
      <c r="C1911" s="296" t="s">
        <v>9630</v>
      </c>
      <c r="D1911" s="295" t="s">
        <v>31</v>
      </c>
      <c r="E1911" s="297" t="n">
        <v>966.65</v>
      </c>
    </row>
    <row r="1912" customFormat="false" ht="40.5" hidden="false" customHeight="false" outlineLevel="0" collapsed="false">
      <c r="A1912" s="295" t="n">
        <v>90794</v>
      </c>
      <c r="B1912" s="295" t="s">
        <v>9631</v>
      </c>
      <c r="C1912" s="296" t="s">
        <v>9632</v>
      </c>
      <c r="D1912" s="295" t="s">
        <v>31</v>
      </c>
      <c r="E1912" s="297" t="n">
        <v>644.06</v>
      </c>
    </row>
    <row r="1913" customFormat="false" ht="40.5" hidden="false" customHeight="false" outlineLevel="0" collapsed="false">
      <c r="A1913" s="295" t="n">
        <v>90795</v>
      </c>
      <c r="B1913" s="295" t="s">
        <v>9633</v>
      </c>
      <c r="C1913" s="296" t="s">
        <v>9634</v>
      </c>
      <c r="D1913" s="295" t="s">
        <v>31</v>
      </c>
      <c r="E1913" s="297" t="n">
        <v>650.3</v>
      </c>
    </row>
    <row r="1914" customFormat="false" ht="40.5" hidden="false" customHeight="false" outlineLevel="0" collapsed="false">
      <c r="A1914" s="295" t="n">
        <v>90796</v>
      </c>
      <c r="B1914" s="295" t="s">
        <v>9635</v>
      </c>
      <c r="C1914" s="296" t="s">
        <v>9636</v>
      </c>
      <c r="D1914" s="295" t="s">
        <v>31</v>
      </c>
      <c r="E1914" s="297" t="n">
        <v>656.54</v>
      </c>
    </row>
    <row r="1915" customFormat="false" ht="40.5" hidden="false" customHeight="false" outlineLevel="0" collapsed="false">
      <c r="A1915" s="295" t="n">
        <v>90797</v>
      </c>
      <c r="B1915" s="295" t="s">
        <v>9637</v>
      </c>
      <c r="C1915" s="296" t="s">
        <v>9638</v>
      </c>
      <c r="D1915" s="295" t="s">
        <v>31</v>
      </c>
      <c r="E1915" s="297" t="n">
        <v>662.78</v>
      </c>
    </row>
    <row r="1916" customFormat="false" ht="40.5" hidden="false" customHeight="false" outlineLevel="0" collapsed="false">
      <c r="A1916" s="295" t="n">
        <v>90798</v>
      </c>
      <c r="B1916" s="295" t="s">
        <v>9639</v>
      </c>
      <c r="C1916" s="296" t="s">
        <v>9640</v>
      </c>
      <c r="D1916" s="295" t="s">
        <v>31</v>
      </c>
      <c r="E1916" s="297" t="n">
        <v>961.81</v>
      </c>
    </row>
    <row r="1917" customFormat="false" ht="40.5" hidden="false" customHeight="false" outlineLevel="0" collapsed="false">
      <c r="A1917" s="295" t="n">
        <v>90799</v>
      </c>
      <c r="B1917" s="295" t="s">
        <v>9641</v>
      </c>
      <c r="C1917" s="296" t="s">
        <v>9642</v>
      </c>
      <c r="D1917" s="295" t="s">
        <v>31</v>
      </c>
      <c r="E1917" s="298" t="n">
        <v>992.39</v>
      </c>
    </row>
    <row r="1918" customFormat="false" ht="15" hidden="false" customHeight="false" outlineLevel="0" collapsed="false">
      <c r="A1918" s="295" t="n">
        <v>90801</v>
      </c>
      <c r="B1918" s="295" t="s">
        <v>9643</v>
      </c>
      <c r="C1918" s="296" t="s">
        <v>9644</v>
      </c>
      <c r="D1918" s="295" t="s">
        <v>31</v>
      </c>
      <c r="E1918" s="298" t="n">
        <v>228.9</v>
      </c>
    </row>
    <row r="1919" customFormat="false" ht="27" hidden="false" customHeight="false" outlineLevel="0" collapsed="false">
      <c r="A1919" s="295" t="n">
        <v>90806</v>
      </c>
      <c r="B1919" s="295" t="s">
        <v>9645</v>
      </c>
      <c r="C1919" s="296" t="s">
        <v>9646</v>
      </c>
      <c r="D1919" s="295" t="s">
        <v>31</v>
      </c>
      <c r="E1919" s="297" t="n">
        <v>309.43</v>
      </c>
    </row>
    <row r="1920" customFormat="false" ht="27" hidden="false" customHeight="false" outlineLevel="0" collapsed="false">
      <c r="A1920" s="295" t="n">
        <v>90820</v>
      </c>
      <c r="B1920" s="295" t="s">
        <v>9647</v>
      </c>
      <c r="C1920" s="296" t="s">
        <v>9648</v>
      </c>
      <c r="D1920" s="295" t="s">
        <v>31</v>
      </c>
      <c r="E1920" s="297" t="n">
        <v>336.19</v>
      </c>
    </row>
    <row r="1921" customFormat="false" ht="27" hidden="false" customHeight="false" outlineLevel="0" collapsed="false">
      <c r="A1921" s="295" t="n">
        <v>90821</v>
      </c>
      <c r="B1921" s="295" t="s">
        <v>9649</v>
      </c>
      <c r="C1921" s="296" t="s">
        <v>9650</v>
      </c>
      <c r="D1921" s="295" t="s">
        <v>31</v>
      </c>
      <c r="E1921" s="297" t="n">
        <v>341.86</v>
      </c>
    </row>
    <row r="1922" customFormat="false" ht="27" hidden="false" customHeight="false" outlineLevel="0" collapsed="false">
      <c r="A1922" s="295" t="n">
        <v>90822</v>
      </c>
      <c r="B1922" s="295" t="s">
        <v>9651</v>
      </c>
      <c r="C1922" s="296" t="s">
        <v>9652</v>
      </c>
      <c r="D1922" s="295" t="s">
        <v>31</v>
      </c>
      <c r="E1922" s="297" t="n">
        <v>363</v>
      </c>
    </row>
    <row r="1923" customFormat="false" ht="27" hidden="false" customHeight="false" outlineLevel="0" collapsed="false">
      <c r="A1923" s="295" t="n">
        <v>90823</v>
      </c>
      <c r="B1923" s="295" t="s">
        <v>9653</v>
      </c>
      <c r="C1923" s="296" t="s">
        <v>9654</v>
      </c>
      <c r="D1923" s="295" t="s">
        <v>31</v>
      </c>
      <c r="E1923" s="298" t="n">
        <v>435.02</v>
      </c>
    </row>
    <row r="1924" customFormat="false" ht="27" hidden="false" customHeight="false" outlineLevel="0" collapsed="false">
      <c r="A1924" s="295" t="n">
        <v>90824</v>
      </c>
      <c r="B1924" s="295" t="s">
        <v>9655</v>
      </c>
      <c r="C1924" s="296" t="s">
        <v>9656</v>
      </c>
      <c r="D1924" s="295" t="s">
        <v>31</v>
      </c>
      <c r="E1924" s="298" t="n">
        <v>600.89</v>
      </c>
    </row>
    <row r="1925" customFormat="false" ht="27" hidden="false" customHeight="false" outlineLevel="0" collapsed="false">
      <c r="A1925" s="295" t="n">
        <v>90825</v>
      </c>
      <c r="B1925" s="295" t="s">
        <v>9657</v>
      </c>
      <c r="C1925" s="296" t="s">
        <v>9658</v>
      </c>
      <c r="D1925" s="295" t="s">
        <v>31</v>
      </c>
      <c r="E1925" s="297" t="n">
        <v>663.61</v>
      </c>
    </row>
    <row r="1926" customFormat="false" ht="27" hidden="false" customHeight="false" outlineLevel="0" collapsed="false">
      <c r="A1926" s="295" t="n">
        <v>90830</v>
      </c>
      <c r="B1926" s="295" t="s">
        <v>9659</v>
      </c>
      <c r="C1926" s="296" t="s">
        <v>9660</v>
      </c>
      <c r="D1926" s="295" t="s">
        <v>31</v>
      </c>
      <c r="E1926" s="297" t="n">
        <v>188.69</v>
      </c>
    </row>
    <row r="1927" customFormat="false" ht="27" hidden="false" customHeight="false" outlineLevel="0" collapsed="false">
      <c r="A1927" s="295" t="n">
        <v>90831</v>
      </c>
      <c r="B1927" s="295" t="s">
        <v>9661</v>
      </c>
      <c r="C1927" s="296" t="s">
        <v>9662</v>
      </c>
      <c r="D1927" s="295" t="s">
        <v>31</v>
      </c>
      <c r="E1927" s="297" t="n">
        <v>166.7</v>
      </c>
    </row>
    <row r="1928" customFormat="false" ht="40.5" hidden="false" customHeight="false" outlineLevel="0" collapsed="false">
      <c r="A1928" s="295" t="n">
        <v>90841</v>
      </c>
      <c r="B1928" s="295" t="s">
        <v>9663</v>
      </c>
      <c r="C1928" s="296" t="s">
        <v>9664</v>
      </c>
      <c r="D1928" s="295" t="s">
        <v>31</v>
      </c>
      <c r="E1928" s="297" t="n">
        <v>892.28</v>
      </c>
    </row>
    <row r="1929" customFormat="false" ht="40.5" hidden="false" customHeight="false" outlineLevel="0" collapsed="false">
      <c r="A1929" s="295" t="n">
        <v>90842</v>
      </c>
      <c r="B1929" s="295" t="s">
        <v>9665</v>
      </c>
      <c r="C1929" s="296" t="s">
        <v>9666</v>
      </c>
      <c r="D1929" s="295" t="s">
        <v>31</v>
      </c>
      <c r="E1929" s="297" t="n">
        <v>899.62</v>
      </c>
    </row>
    <row r="1930" customFormat="false" ht="40.5" hidden="false" customHeight="false" outlineLevel="0" collapsed="false">
      <c r="A1930" s="295" t="n">
        <v>90843</v>
      </c>
      <c r="B1930" s="295" t="s">
        <v>9667</v>
      </c>
      <c r="C1930" s="296" t="s">
        <v>9668</v>
      </c>
      <c r="D1930" s="295" t="s">
        <v>31</v>
      </c>
      <c r="E1930" s="297" t="n">
        <v>944.42</v>
      </c>
    </row>
    <row r="1931" customFormat="false" ht="40.5" hidden="false" customHeight="false" outlineLevel="0" collapsed="false">
      <c r="A1931" s="295" t="n">
        <v>90844</v>
      </c>
      <c r="B1931" s="295" t="s">
        <v>9669</v>
      </c>
      <c r="C1931" s="296" t="s">
        <v>9670</v>
      </c>
      <c r="D1931" s="295" t="s">
        <v>31</v>
      </c>
      <c r="E1931" s="297" t="n">
        <v>1018.1</v>
      </c>
    </row>
    <row r="1932" customFormat="false" ht="40.5" hidden="false" customHeight="false" outlineLevel="0" collapsed="false">
      <c r="A1932" s="295" t="n">
        <v>90845</v>
      </c>
      <c r="B1932" s="295" t="s">
        <v>9671</v>
      </c>
      <c r="C1932" s="296" t="s">
        <v>9672</v>
      </c>
      <c r="D1932" s="295" t="s">
        <v>31</v>
      </c>
      <c r="E1932" s="297" t="n">
        <v>1182.31</v>
      </c>
    </row>
    <row r="1933" customFormat="false" ht="40.5" hidden="false" customHeight="false" outlineLevel="0" collapsed="false">
      <c r="A1933" s="295" t="n">
        <v>90846</v>
      </c>
      <c r="B1933" s="295" t="s">
        <v>9673</v>
      </c>
      <c r="C1933" s="296" t="s">
        <v>9674</v>
      </c>
      <c r="D1933" s="295" t="s">
        <v>31</v>
      </c>
      <c r="E1933" s="297" t="n">
        <v>1246.69</v>
      </c>
    </row>
    <row r="1934" customFormat="false" ht="40.5" hidden="false" customHeight="false" outlineLevel="0" collapsed="false">
      <c r="A1934" s="295" t="n">
        <v>90847</v>
      </c>
      <c r="B1934" s="295" t="s">
        <v>9675</v>
      </c>
      <c r="C1934" s="296" t="s">
        <v>9676</v>
      </c>
      <c r="D1934" s="295" t="s">
        <v>31</v>
      </c>
      <c r="E1934" s="297" t="n">
        <v>725.58</v>
      </c>
    </row>
    <row r="1935" customFormat="false" ht="40.5" hidden="false" customHeight="false" outlineLevel="0" collapsed="false">
      <c r="A1935" s="295" t="n">
        <v>90848</v>
      </c>
      <c r="B1935" s="295" t="s">
        <v>9677</v>
      </c>
      <c r="C1935" s="296" t="s">
        <v>9678</v>
      </c>
      <c r="D1935" s="295" t="s">
        <v>31</v>
      </c>
      <c r="E1935" s="297" t="n">
        <v>732.92</v>
      </c>
    </row>
    <row r="1936" customFormat="false" ht="40.5" hidden="false" customHeight="false" outlineLevel="0" collapsed="false">
      <c r="A1936" s="295" t="n">
        <v>90849</v>
      </c>
      <c r="B1936" s="295" t="s">
        <v>9679</v>
      </c>
      <c r="C1936" s="296" t="s">
        <v>9680</v>
      </c>
      <c r="D1936" s="295" t="s">
        <v>31</v>
      </c>
      <c r="E1936" s="297" t="n">
        <v>755.73</v>
      </c>
    </row>
    <row r="1937" customFormat="false" ht="40.5" hidden="false" customHeight="false" outlineLevel="0" collapsed="false">
      <c r="A1937" s="295" t="n">
        <v>90850</v>
      </c>
      <c r="B1937" s="295" t="s">
        <v>9681</v>
      </c>
      <c r="C1937" s="296" t="s">
        <v>9682</v>
      </c>
      <c r="D1937" s="295" t="s">
        <v>31</v>
      </c>
      <c r="E1937" s="297" t="n">
        <v>829.41</v>
      </c>
    </row>
    <row r="1938" customFormat="false" ht="40.5" hidden="false" customHeight="false" outlineLevel="0" collapsed="false">
      <c r="A1938" s="295" t="n">
        <v>90851</v>
      </c>
      <c r="B1938" s="295" t="s">
        <v>9683</v>
      </c>
      <c r="C1938" s="296" t="s">
        <v>9684</v>
      </c>
      <c r="D1938" s="295" t="s">
        <v>31</v>
      </c>
      <c r="E1938" s="298" t="n">
        <v>993.62</v>
      </c>
    </row>
    <row r="1939" customFormat="false" ht="40.5" hidden="false" customHeight="false" outlineLevel="0" collapsed="false">
      <c r="A1939" s="295" t="n">
        <v>90852</v>
      </c>
      <c r="B1939" s="295" t="s">
        <v>9685</v>
      </c>
      <c r="C1939" s="296" t="s">
        <v>9686</v>
      </c>
      <c r="D1939" s="295" t="s">
        <v>31</v>
      </c>
      <c r="E1939" s="298" t="n">
        <v>1058</v>
      </c>
    </row>
    <row r="1940" customFormat="false" ht="27" hidden="false" customHeight="false" outlineLevel="0" collapsed="false">
      <c r="A1940" s="295" t="n">
        <v>91009</v>
      </c>
      <c r="B1940" s="295" t="s">
        <v>9687</v>
      </c>
      <c r="C1940" s="296" t="s">
        <v>9688</v>
      </c>
      <c r="D1940" s="295" t="s">
        <v>31</v>
      </c>
      <c r="E1940" s="298" t="n">
        <v>346.37</v>
      </c>
    </row>
    <row r="1941" customFormat="false" ht="27" hidden="false" customHeight="false" outlineLevel="0" collapsed="false">
      <c r="A1941" s="295" t="n">
        <v>91010</v>
      </c>
      <c r="B1941" s="295" t="s">
        <v>9689</v>
      </c>
      <c r="C1941" s="296" t="s">
        <v>9690</v>
      </c>
      <c r="D1941" s="295" t="s">
        <v>31</v>
      </c>
      <c r="E1941" s="297" t="n">
        <v>352.53</v>
      </c>
    </row>
    <row r="1942" customFormat="false" ht="27" hidden="false" customHeight="false" outlineLevel="0" collapsed="false">
      <c r="A1942" s="295" t="n">
        <v>91011</v>
      </c>
      <c r="B1942" s="295" t="s">
        <v>9691</v>
      </c>
      <c r="C1942" s="296" t="s">
        <v>9692</v>
      </c>
      <c r="D1942" s="295" t="s">
        <v>31</v>
      </c>
      <c r="E1942" s="297" t="n">
        <v>404.36</v>
      </c>
    </row>
    <row r="1943" customFormat="false" ht="27" hidden="false" customHeight="false" outlineLevel="0" collapsed="false">
      <c r="A1943" s="295" t="n">
        <v>91012</v>
      </c>
      <c r="B1943" s="295" t="s">
        <v>9693</v>
      </c>
      <c r="C1943" s="296" t="s">
        <v>9694</v>
      </c>
      <c r="D1943" s="295" t="s">
        <v>31</v>
      </c>
      <c r="E1943" s="297" t="n">
        <v>444.05</v>
      </c>
    </row>
    <row r="1944" customFormat="false" ht="40.5" hidden="false" customHeight="false" outlineLevel="0" collapsed="false">
      <c r="A1944" s="295" t="n">
        <v>91013</v>
      </c>
      <c r="B1944" s="295" t="s">
        <v>9695</v>
      </c>
      <c r="C1944" s="296" t="s">
        <v>9696</v>
      </c>
      <c r="D1944" s="295" t="s">
        <v>31</v>
      </c>
      <c r="E1944" s="297" t="n">
        <v>735.76</v>
      </c>
    </row>
    <row r="1945" customFormat="false" ht="40.5" hidden="false" customHeight="false" outlineLevel="0" collapsed="false">
      <c r="A1945" s="295" t="n">
        <v>91014</v>
      </c>
      <c r="B1945" s="295" t="s">
        <v>9697</v>
      </c>
      <c r="C1945" s="296" t="s">
        <v>9698</v>
      </c>
      <c r="D1945" s="295" t="s">
        <v>31</v>
      </c>
      <c r="E1945" s="298" t="n">
        <v>743.59</v>
      </c>
    </row>
    <row r="1946" customFormat="false" ht="40.5" hidden="false" customHeight="false" outlineLevel="0" collapsed="false">
      <c r="A1946" s="295" t="n">
        <v>91015</v>
      </c>
      <c r="B1946" s="295" t="s">
        <v>9699</v>
      </c>
      <c r="C1946" s="296" t="s">
        <v>9700</v>
      </c>
      <c r="D1946" s="295" t="s">
        <v>31</v>
      </c>
      <c r="E1946" s="298" t="n">
        <v>797.09</v>
      </c>
    </row>
    <row r="1947" customFormat="false" ht="40.5" hidden="false" customHeight="false" outlineLevel="0" collapsed="false">
      <c r="A1947" s="295" t="n">
        <v>91016</v>
      </c>
      <c r="B1947" s="295" t="s">
        <v>9701</v>
      </c>
      <c r="C1947" s="296" t="s">
        <v>9702</v>
      </c>
      <c r="D1947" s="295" t="s">
        <v>31</v>
      </c>
      <c r="E1947" s="297" t="n">
        <v>838.44</v>
      </c>
    </row>
    <row r="1948" customFormat="false" ht="15" hidden="false" customHeight="false" outlineLevel="0" collapsed="false">
      <c r="A1948" s="295" t="n">
        <v>91287</v>
      </c>
      <c r="B1948" s="295" t="s">
        <v>9703</v>
      </c>
      <c r="C1948" s="296" t="s">
        <v>9704</v>
      </c>
      <c r="D1948" s="295" t="s">
        <v>31</v>
      </c>
      <c r="E1948" s="297" t="n">
        <v>173.99</v>
      </c>
    </row>
    <row r="1949" customFormat="false" ht="27" hidden="false" customHeight="false" outlineLevel="0" collapsed="false">
      <c r="A1949" s="295" t="n">
        <v>91292</v>
      </c>
      <c r="B1949" s="295" t="s">
        <v>9705</v>
      </c>
      <c r="C1949" s="296" t="s">
        <v>9706</v>
      </c>
      <c r="D1949" s="295" t="s">
        <v>31</v>
      </c>
      <c r="E1949" s="297" t="n">
        <v>254.52</v>
      </c>
    </row>
    <row r="1950" customFormat="false" ht="27" hidden="false" customHeight="false" outlineLevel="0" collapsed="false">
      <c r="A1950" s="295" t="n">
        <v>91295</v>
      </c>
      <c r="B1950" s="295" t="s">
        <v>9707</v>
      </c>
      <c r="C1950" s="296" t="s">
        <v>9708</v>
      </c>
      <c r="D1950" s="295" t="s">
        <v>31</v>
      </c>
      <c r="E1950" s="297" t="n">
        <v>355.19</v>
      </c>
    </row>
    <row r="1951" customFormat="false" ht="27" hidden="false" customHeight="false" outlineLevel="0" collapsed="false">
      <c r="A1951" s="295" t="n">
        <v>91296</v>
      </c>
      <c r="B1951" s="295" t="s">
        <v>9709</v>
      </c>
      <c r="C1951" s="296" t="s">
        <v>9710</v>
      </c>
      <c r="D1951" s="295" t="s">
        <v>31</v>
      </c>
      <c r="E1951" s="297" t="n">
        <v>377.17</v>
      </c>
    </row>
    <row r="1952" customFormat="false" ht="27" hidden="false" customHeight="false" outlineLevel="0" collapsed="false">
      <c r="A1952" s="295" t="n">
        <v>91297</v>
      </c>
      <c r="B1952" s="295" t="s">
        <v>9711</v>
      </c>
      <c r="C1952" s="296" t="s">
        <v>9712</v>
      </c>
      <c r="D1952" s="295" t="s">
        <v>31</v>
      </c>
      <c r="E1952" s="297" t="n">
        <v>410.24</v>
      </c>
    </row>
    <row r="1953" customFormat="false" ht="27" hidden="false" customHeight="false" outlineLevel="0" collapsed="false">
      <c r="A1953" s="295" t="n">
        <v>91298</v>
      </c>
      <c r="B1953" s="295" t="s">
        <v>9713</v>
      </c>
      <c r="C1953" s="296" t="s">
        <v>9714</v>
      </c>
      <c r="D1953" s="295" t="s">
        <v>31</v>
      </c>
      <c r="E1953" s="297" t="n">
        <v>752.67</v>
      </c>
    </row>
    <row r="1954" customFormat="false" ht="27" hidden="false" customHeight="false" outlineLevel="0" collapsed="false">
      <c r="A1954" s="295" t="n">
        <v>91299</v>
      </c>
      <c r="B1954" s="295" t="s">
        <v>9715</v>
      </c>
      <c r="C1954" s="296" t="s">
        <v>9716</v>
      </c>
      <c r="D1954" s="295" t="s">
        <v>31</v>
      </c>
      <c r="E1954" s="297" t="n">
        <v>1031.24</v>
      </c>
    </row>
    <row r="1955" customFormat="false" ht="27" hidden="false" customHeight="false" outlineLevel="0" collapsed="false">
      <c r="A1955" s="295" t="n">
        <v>91304</v>
      </c>
      <c r="B1955" s="295" t="s">
        <v>9717</v>
      </c>
      <c r="C1955" s="296" t="s">
        <v>9718</v>
      </c>
      <c r="D1955" s="295" t="s">
        <v>31</v>
      </c>
      <c r="E1955" s="297" t="n">
        <v>110.41</v>
      </c>
    </row>
    <row r="1956" customFormat="false" ht="27" hidden="false" customHeight="false" outlineLevel="0" collapsed="false">
      <c r="A1956" s="295" t="n">
        <v>91305</v>
      </c>
      <c r="B1956" s="295" t="s">
        <v>9719</v>
      </c>
      <c r="C1956" s="296" t="s">
        <v>9720</v>
      </c>
      <c r="D1956" s="295" t="s">
        <v>31</v>
      </c>
      <c r="E1956" s="297" t="n">
        <v>112.85</v>
      </c>
    </row>
    <row r="1957" customFormat="false" ht="27" hidden="false" customHeight="false" outlineLevel="0" collapsed="false">
      <c r="A1957" s="295" t="n">
        <v>91306</v>
      </c>
      <c r="B1957" s="295" t="s">
        <v>9721</v>
      </c>
      <c r="C1957" s="296" t="s">
        <v>9722</v>
      </c>
      <c r="D1957" s="295" t="s">
        <v>31</v>
      </c>
      <c r="E1957" s="297" t="n">
        <v>166.7</v>
      </c>
    </row>
    <row r="1958" customFormat="false" ht="27" hidden="false" customHeight="false" outlineLevel="0" collapsed="false">
      <c r="A1958" s="295" t="n">
        <v>91307</v>
      </c>
      <c r="B1958" s="295" t="s">
        <v>9723</v>
      </c>
      <c r="C1958" s="296" t="s">
        <v>9724</v>
      </c>
      <c r="D1958" s="295" t="s">
        <v>31</v>
      </c>
      <c r="E1958" s="297" t="n">
        <v>94.68</v>
      </c>
    </row>
    <row r="1959" customFormat="false" ht="40.5" hidden="false" customHeight="false" outlineLevel="0" collapsed="false">
      <c r="A1959" s="295" t="n">
        <v>91312</v>
      </c>
      <c r="B1959" s="295" t="s">
        <v>9725</v>
      </c>
      <c r="C1959" s="296" t="s">
        <v>9726</v>
      </c>
      <c r="D1959" s="295" t="s">
        <v>31</v>
      </c>
      <c r="E1959" s="297" t="n">
        <v>759.81</v>
      </c>
    </row>
    <row r="1960" customFormat="false" ht="40.5" hidden="false" customHeight="false" outlineLevel="0" collapsed="false">
      <c r="A1960" s="295" t="n">
        <v>91313</v>
      </c>
      <c r="B1960" s="295" t="s">
        <v>9727</v>
      </c>
      <c r="C1960" s="296" t="s">
        <v>9728</v>
      </c>
      <c r="D1960" s="295" t="s">
        <v>31</v>
      </c>
      <c r="E1960" s="297" t="n">
        <v>748.48</v>
      </c>
    </row>
    <row r="1961" customFormat="false" ht="40.5" hidden="false" customHeight="false" outlineLevel="0" collapsed="false">
      <c r="A1961" s="295" t="n">
        <v>91314</v>
      </c>
      <c r="B1961" s="295" t="s">
        <v>9729</v>
      </c>
      <c r="C1961" s="296" t="s">
        <v>9730</v>
      </c>
      <c r="D1961" s="295" t="s">
        <v>31</v>
      </c>
      <c r="E1961" s="298" t="n">
        <v>786.53</v>
      </c>
    </row>
    <row r="1962" customFormat="false" ht="40.5" hidden="false" customHeight="false" outlineLevel="0" collapsed="false">
      <c r="A1962" s="295" t="n">
        <v>91315</v>
      </c>
      <c r="B1962" s="295" t="s">
        <v>9731</v>
      </c>
      <c r="C1962" s="296" t="s">
        <v>9732</v>
      </c>
      <c r="D1962" s="295" t="s">
        <v>31</v>
      </c>
      <c r="E1962" s="297" t="n">
        <v>859.72</v>
      </c>
    </row>
    <row r="1963" customFormat="false" ht="54" hidden="false" customHeight="false" outlineLevel="0" collapsed="false">
      <c r="A1963" s="295" t="n">
        <v>91316</v>
      </c>
      <c r="B1963" s="295" t="s">
        <v>9733</v>
      </c>
      <c r="C1963" s="296" t="s">
        <v>9734</v>
      </c>
      <c r="D1963" s="295" t="s">
        <v>31</v>
      </c>
      <c r="E1963" s="297" t="n">
        <v>1024.42</v>
      </c>
    </row>
    <row r="1964" customFormat="false" ht="54" hidden="false" customHeight="false" outlineLevel="0" collapsed="false">
      <c r="A1964" s="295" t="n">
        <v>91317</v>
      </c>
      <c r="B1964" s="295" t="s">
        <v>9735</v>
      </c>
      <c r="C1964" s="296" t="s">
        <v>9736</v>
      </c>
      <c r="D1964" s="295" t="s">
        <v>31</v>
      </c>
      <c r="E1964" s="297" t="n">
        <v>1088.31</v>
      </c>
    </row>
    <row r="1965" customFormat="false" ht="40.5" hidden="false" customHeight="false" outlineLevel="0" collapsed="false">
      <c r="A1965" s="295" t="n">
        <v>91318</v>
      </c>
      <c r="B1965" s="295" t="s">
        <v>9737</v>
      </c>
      <c r="C1965" s="296" t="s">
        <v>9738</v>
      </c>
      <c r="D1965" s="295" t="s">
        <v>31</v>
      </c>
      <c r="E1965" s="297" t="n">
        <v>646.96</v>
      </c>
    </row>
    <row r="1966" customFormat="false" ht="40.5" hidden="false" customHeight="false" outlineLevel="0" collapsed="false">
      <c r="A1966" s="295" t="n">
        <v>91319</v>
      </c>
      <c r="B1966" s="295" t="s">
        <v>9739</v>
      </c>
      <c r="C1966" s="296" t="s">
        <v>9740</v>
      </c>
      <c r="D1966" s="295" t="s">
        <v>31</v>
      </c>
      <c r="E1966" s="297" t="n">
        <v>653.8</v>
      </c>
    </row>
    <row r="1967" customFormat="false" ht="40.5" hidden="false" customHeight="false" outlineLevel="0" collapsed="false">
      <c r="A1967" s="295" t="n">
        <v>91320</v>
      </c>
      <c r="B1967" s="295" t="s">
        <v>9741</v>
      </c>
      <c r="C1967" s="296" t="s">
        <v>9742</v>
      </c>
      <c r="D1967" s="295" t="s">
        <v>31</v>
      </c>
      <c r="E1967" s="297" t="n">
        <v>676.12</v>
      </c>
    </row>
    <row r="1968" customFormat="false" ht="40.5" hidden="false" customHeight="false" outlineLevel="0" collapsed="false">
      <c r="A1968" s="295" t="n">
        <v>91321</v>
      </c>
      <c r="B1968" s="295" t="s">
        <v>9743</v>
      </c>
      <c r="C1968" s="296" t="s">
        <v>9744</v>
      </c>
      <c r="D1968" s="295" t="s">
        <v>31</v>
      </c>
      <c r="E1968" s="297" t="n">
        <v>749.31</v>
      </c>
    </row>
    <row r="1969" customFormat="false" ht="40.5" hidden="false" customHeight="false" outlineLevel="0" collapsed="false">
      <c r="A1969" s="295" t="n">
        <v>91322</v>
      </c>
      <c r="B1969" s="295" t="s">
        <v>9745</v>
      </c>
      <c r="C1969" s="296" t="s">
        <v>9746</v>
      </c>
      <c r="D1969" s="295" t="s">
        <v>31</v>
      </c>
      <c r="E1969" s="297" t="n">
        <v>914.01</v>
      </c>
    </row>
    <row r="1970" customFormat="false" ht="40.5" hidden="false" customHeight="false" outlineLevel="0" collapsed="false">
      <c r="A1970" s="295" t="n">
        <v>91323</v>
      </c>
      <c r="B1970" s="295" t="s">
        <v>9747</v>
      </c>
      <c r="C1970" s="296" t="s">
        <v>9748</v>
      </c>
      <c r="D1970" s="295" t="s">
        <v>31</v>
      </c>
      <c r="E1970" s="298" t="n">
        <v>977.9</v>
      </c>
    </row>
    <row r="1971" customFormat="false" ht="40.5" hidden="false" customHeight="false" outlineLevel="0" collapsed="false">
      <c r="A1971" s="295" t="n">
        <v>91324</v>
      </c>
      <c r="B1971" s="295" t="s">
        <v>9749</v>
      </c>
      <c r="C1971" s="296" t="s">
        <v>9750</v>
      </c>
      <c r="D1971" s="295" t="s">
        <v>31</v>
      </c>
      <c r="E1971" s="298" t="n">
        <v>657.14</v>
      </c>
    </row>
    <row r="1972" customFormat="false" ht="40.5" hidden="false" customHeight="false" outlineLevel="0" collapsed="false">
      <c r="A1972" s="295" t="n">
        <v>91325</v>
      </c>
      <c r="B1972" s="295" t="s">
        <v>9751</v>
      </c>
      <c r="C1972" s="296" t="s">
        <v>9752</v>
      </c>
      <c r="D1972" s="295" t="s">
        <v>31</v>
      </c>
      <c r="E1972" s="297" t="n">
        <v>664.47</v>
      </c>
    </row>
    <row r="1973" customFormat="false" ht="40.5" hidden="false" customHeight="false" outlineLevel="0" collapsed="false">
      <c r="A1973" s="295" t="n">
        <v>91326</v>
      </c>
      <c r="B1973" s="295" t="s">
        <v>9753</v>
      </c>
      <c r="C1973" s="296" t="s">
        <v>9754</v>
      </c>
      <c r="D1973" s="295" t="s">
        <v>31</v>
      </c>
      <c r="E1973" s="297" t="n">
        <v>717.48</v>
      </c>
    </row>
    <row r="1974" customFormat="false" ht="40.5" hidden="false" customHeight="false" outlineLevel="0" collapsed="false">
      <c r="A1974" s="295" t="n">
        <v>91327</v>
      </c>
      <c r="B1974" s="295" t="s">
        <v>9755</v>
      </c>
      <c r="C1974" s="296" t="s">
        <v>9756</v>
      </c>
      <c r="D1974" s="295" t="s">
        <v>31</v>
      </c>
      <c r="E1974" s="297" t="n">
        <v>758.34</v>
      </c>
    </row>
    <row r="1975" customFormat="false" ht="40.5" hidden="false" customHeight="false" outlineLevel="0" collapsed="false">
      <c r="A1975" s="295" t="n">
        <v>91328</v>
      </c>
      <c r="B1975" s="295" t="s">
        <v>9757</v>
      </c>
      <c r="C1975" s="296" t="s">
        <v>9758</v>
      </c>
      <c r="D1975" s="295" t="s">
        <v>31</v>
      </c>
      <c r="E1975" s="297" t="n">
        <v>744.58</v>
      </c>
    </row>
    <row r="1976" customFormat="false" ht="40.5" hidden="false" customHeight="false" outlineLevel="0" collapsed="false">
      <c r="A1976" s="295" t="n">
        <v>91329</v>
      </c>
      <c r="B1976" s="295" t="s">
        <v>9759</v>
      </c>
      <c r="C1976" s="296" t="s">
        <v>9760</v>
      </c>
      <c r="D1976" s="295" t="s">
        <v>31</v>
      </c>
      <c r="E1976" s="297" t="n">
        <v>665.96</v>
      </c>
    </row>
    <row r="1977" customFormat="false" ht="40.5" hidden="false" customHeight="false" outlineLevel="0" collapsed="false">
      <c r="A1977" s="295" t="n">
        <v>91330</v>
      </c>
      <c r="B1977" s="295" t="s">
        <v>9761</v>
      </c>
      <c r="C1977" s="296" t="s">
        <v>9762</v>
      </c>
      <c r="D1977" s="295" t="s">
        <v>31</v>
      </c>
      <c r="E1977" s="298" t="n">
        <v>768.23</v>
      </c>
    </row>
    <row r="1978" customFormat="false" ht="40.5" hidden="false" customHeight="false" outlineLevel="0" collapsed="false">
      <c r="A1978" s="295" t="n">
        <v>91331</v>
      </c>
      <c r="B1978" s="295" t="s">
        <v>9763</v>
      </c>
      <c r="C1978" s="296" t="s">
        <v>9764</v>
      </c>
      <c r="D1978" s="295" t="s">
        <v>31</v>
      </c>
      <c r="E1978" s="297" t="n">
        <v>689.11</v>
      </c>
    </row>
    <row r="1979" customFormat="false" ht="40.5" hidden="false" customHeight="false" outlineLevel="0" collapsed="false">
      <c r="A1979" s="295" t="n">
        <v>91332</v>
      </c>
      <c r="B1979" s="295" t="s">
        <v>9765</v>
      </c>
      <c r="C1979" s="296" t="s">
        <v>9766</v>
      </c>
      <c r="D1979" s="295" t="s">
        <v>31</v>
      </c>
      <c r="E1979" s="297" t="n">
        <v>802.97</v>
      </c>
    </row>
    <row r="1980" customFormat="false" ht="40.5" hidden="false" customHeight="false" outlineLevel="0" collapsed="false">
      <c r="A1980" s="295" t="n">
        <v>91333</v>
      </c>
      <c r="B1980" s="295" t="s">
        <v>9767</v>
      </c>
      <c r="C1980" s="296" t="s">
        <v>9768</v>
      </c>
      <c r="D1980" s="295" t="s">
        <v>31</v>
      </c>
      <c r="E1980" s="297" t="n">
        <v>723.36</v>
      </c>
    </row>
    <row r="1981" customFormat="false" ht="40.5" hidden="false" customHeight="false" outlineLevel="0" collapsed="false">
      <c r="A1981" s="295" t="n">
        <v>91334</v>
      </c>
      <c r="B1981" s="295" t="s">
        <v>9769</v>
      </c>
      <c r="C1981" s="296" t="s">
        <v>9770</v>
      </c>
      <c r="D1981" s="295" t="s">
        <v>31</v>
      </c>
      <c r="E1981" s="297" t="n">
        <v>1145.4</v>
      </c>
    </row>
    <row r="1982" customFormat="false" ht="40.5" hidden="false" customHeight="false" outlineLevel="0" collapsed="false">
      <c r="A1982" s="295" t="n">
        <v>91335</v>
      </c>
      <c r="B1982" s="295" t="s">
        <v>9771</v>
      </c>
      <c r="C1982" s="296" t="s">
        <v>9772</v>
      </c>
      <c r="D1982" s="295" t="s">
        <v>31</v>
      </c>
      <c r="E1982" s="297" t="n">
        <v>1065.79</v>
      </c>
    </row>
    <row r="1983" customFormat="false" ht="40.5" hidden="false" customHeight="false" outlineLevel="0" collapsed="false">
      <c r="A1983" s="295" t="n">
        <v>91336</v>
      </c>
      <c r="B1983" s="295" t="s">
        <v>9773</v>
      </c>
      <c r="C1983" s="296" t="s">
        <v>9774</v>
      </c>
      <c r="D1983" s="295" t="s">
        <v>31</v>
      </c>
      <c r="E1983" s="297" t="n">
        <v>1423.97</v>
      </c>
    </row>
    <row r="1984" customFormat="false" ht="40.5" hidden="false" customHeight="false" outlineLevel="0" collapsed="false">
      <c r="A1984" s="295" t="n">
        <v>91337</v>
      </c>
      <c r="B1984" s="295" t="s">
        <v>9775</v>
      </c>
      <c r="C1984" s="296" t="s">
        <v>9776</v>
      </c>
      <c r="D1984" s="295" t="s">
        <v>31</v>
      </c>
      <c r="E1984" s="297" t="n">
        <v>1344.36</v>
      </c>
    </row>
    <row r="1985" customFormat="false" ht="27" hidden="false" customHeight="false" outlineLevel="0" collapsed="false">
      <c r="A1985" s="295" t="n">
        <v>100659</v>
      </c>
      <c r="B1985" s="295" t="s">
        <v>9777</v>
      </c>
      <c r="C1985" s="296" t="s">
        <v>9778</v>
      </c>
      <c r="D1985" s="295" t="s">
        <v>85</v>
      </c>
      <c r="E1985" s="297" t="n">
        <v>8.33</v>
      </c>
    </row>
    <row r="1986" customFormat="false" ht="27" hidden="false" customHeight="false" outlineLevel="0" collapsed="false">
      <c r="A1986" s="295" t="n">
        <v>100660</v>
      </c>
      <c r="B1986" s="295" t="s">
        <v>9779</v>
      </c>
      <c r="C1986" s="296" t="s">
        <v>9780</v>
      </c>
      <c r="D1986" s="295" t="s">
        <v>85</v>
      </c>
      <c r="E1986" s="297" t="n">
        <v>5.86</v>
      </c>
    </row>
    <row r="1987" customFormat="false" ht="40.5" hidden="false" customHeight="false" outlineLevel="0" collapsed="false">
      <c r="A1987" s="295" t="n">
        <v>100675</v>
      </c>
      <c r="B1987" s="295" t="s">
        <v>9781</v>
      </c>
      <c r="C1987" s="296" t="s">
        <v>9782</v>
      </c>
      <c r="D1987" s="295" t="s">
        <v>31</v>
      </c>
      <c r="E1987" s="297" t="n">
        <v>862.88</v>
      </c>
    </row>
    <row r="1988" customFormat="false" ht="15" hidden="false" customHeight="false" outlineLevel="0" collapsed="false">
      <c r="A1988" s="295" t="n">
        <v>100676</v>
      </c>
      <c r="B1988" s="295" t="s">
        <v>9783</v>
      </c>
      <c r="C1988" s="296" t="s">
        <v>9784</v>
      </c>
      <c r="D1988" s="295" t="s">
        <v>31</v>
      </c>
      <c r="E1988" s="298" t="n">
        <v>150.8</v>
      </c>
    </row>
    <row r="1989" customFormat="false" ht="40.5" hidden="false" customHeight="false" outlineLevel="0" collapsed="false">
      <c r="A1989" s="295" t="n">
        <v>100678</v>
      </c>
      <c r="B1989" s="295" t="s">
        <v>9785</v>
      </c>
      <c r="C1989" s="296" t="s">
        <v>9786</v>
      </c>
      <c r="D1989" s="295" t="s">
        <v>31</v>
      </c>
      <c r="E1989" s="298" t="n">
        <v>902.46</v>
      </c>
    </row>
    <row r="1990" customFormat="false" ht="40.5" hidden="false" customHeight="false" outlineLevel="0" collapsed="false">
      <c r="A1990" s="295" t="n">
        <v>100679</v>
      </c>
      <c r="B1990" s="295" t="s">
        <v>9787</v>
      </c>
      <c r="C1990" s="296" t="s">
        <v>9788</v>
      </c>
      <c r="D1990" s="295" t="s">
        <v>31</v>
      </c>
      <c r="E1990" s="298" t="n">
        <v>769.99</v>
      </c>
    </row>
    <row r="1991" customFormat="false" ht="40.5" hidden="false" customHeight="false" outlineLevel="0" collapsed="false">
      <c r="A1991" s="295" t="n">
        <v>100680</v>
      </c>
      <c r="B1991" s="295" t="s">
        <v>9789</v>
      </c>
      <c r="C1991" s="296" t="s">
        <v>9790</v>
      </c>
      <c r="D1991" s="295" t="s">
        <v>31</v>
      </c>
      <c r="E1991" s="298" t="n">
        <v>910.29</v>
      </c>
    </row>
    <row r="1992" customFormat="false" ht="40.5" hidden="false" customHeight="false" outlineLevel="0" collapsed="false">
      <c r="A1992" s="295" t="n">
        <v>100681</v>
      </c>
      <c r="B1992" s="295" t="s">
        <v>9791</v>
      </c>
      <c r="C1992" s="296" t="s">
        <v>9792</v>
      </c>
      <c r="D1992" s="295" t="s">
        <v>31</v>
      </c>
      <c r="E1992" s="297" t="n">
        <v>934.93</v>
      </c>
    </row>
    <row r="1993" customFormat="false" ht="40.5" hidden="false" customHeight="false" outlineLevel="0" collapsed="false">
      <c r="A1993" s="295" t="n">
        <v>100682</v>
      </c>
      <c r="B1993" s="295" t="s">
        <v>9793</v>
      </c>
      <c r="C1993" s="296" t="s">
        <v>9794</v>
      </c>
      <c r="D1993" s="295" t="s">
        <v>31</v>
      </c>
      <c r="E1993" s="297" t="n">
        <v>783.79</v>
      </c>
    </row>
    <row r="1994" customFormat="false" ht="40.5" hidden="false" customHeight="false" outlineLevel="0" collapsed="false">
      <c r="A1994" s="295" t="n">
        <v>100683</v>
      </c>
      <c r="B1994" s="295" t="s">
        <v>9795</v>
      </c>
      <c r="C1994" s="296" t="s">
        <v>9796</v>
      </c>
      <c r="D1994" s="295" t="s">
        <v>31</v>
      </c>
      <c r="E1994" s="297" t="n">
        <v>985.78</v>
      </c>
    </row>
    <row r="1995" customFormat="false" ht="40.5" hidden="false" customHeight="false" outlineLevel="0" collapsed="false">
      <c r="A1995" s="295" t="n">
        <v>100684</v>
      </c>
      <c r="B1995" s="295" t="s">
        <v>9797</v>
      </c>
      <c r="C1995" s="296" t="s">
        <v>9798</v>
      </c>
      <c r="D1995" s="295" t="s">
        <v>31</v>
      </c>
      <c r="E1995" s="297" t="n">
        <v>827.89</v>
      </c>
    </row>
    <row r="1996" customFormat="false" ht="40.5" hidden="false" customHeight="false" outlineLevel="0" collapsed="false">
      <c r="A1996" s="295" t="n">
        <v>100685</v>
      </c>
      <c r="B1996" s="295" t="s">
        <v>9799</v>
      </c>
      <c r="C1996" s="296" t="s">
        <v>9800</v>
      </c>
      <c r="D1996" s="295" t="s">
        <v>31</v>
      </c>
      <c r="E1996" s="297" t="n">
        <v>1027.13</v>
      </c>
    </row>
    <row r="1997" customFormat="false" ht="40.5" hidden="false" customHeight="false" outlineLevel="0" collapsed="false">
      <c r="A1997" s="295" t="n">
        <v>100686</v>
      </c>
      <c r="B1997" s="295" t="s">
        <v>9801</v>
      </c>
      <c r="C1997" s="296" t="s">
        <v>9802</v>
      </c>
      <c r="D1997" s="295" t="s">
        <v>31</v>
      </c>
      <c r="E1997" s="297" t="n">
        <v>868.75</v>
      </c>
    </row>
    <row r="1998" customFormat="false" ht="40.5" hidden="false" customHeight="false" outlineLevel="0" collapsed="false">
      <c r="A1998" s="295" t="n">
        <v>100687</v>
      </c>
      <c r="B1998" s="295" t="s">
        <v>9803</v>
      </c>
      <c r="C1998" s="296" t="s">
        <v>9804</v>
      </c>
      <c r="D1998" s="295" t="s">
        <v>31</v>
      </c>
      <c r="E1998" s="297" t="n">
        <v>911.28</v>
      </c>
    </row>
    <row r="1999" customFormat="false" ht="40.5" hidden="false" customHeight="false" outlineLevel="0" collapsed="false">
      <c r="A1999" s="295" t="n">
        <v>100688</v>
      </c>
      <c r="B1999" s="295" t="s">
        <v>9805</v>
      </c>
      <c r="C1999" s="296" t="s">
        <v>9806</v>
      </c>
      <c r="D1999" s="295" t="s">
        <v>31</v>
      </c>
      <c r="E1999" s="297" t="n">
        <v>778.81</v>
      </c>
    </row>
    <row r="2000" customFormat="false" ht="40.5" hidden="false" customHeight="false" outlineLevel="0" collapsed="false">
      <c r="A2000" s="295" t="n">
        <v>100689</v>
      </c>
      <c r="B2000" s="295" t="s">
        <v>9807</v>
      </c>
      <c r="C2000" s="296" t="s">
        <v>9808</v>
      </c>
      <c r="D2000" s="295" t="s">
        <v>31</v>
      </c>
      <c r="E2000" s="297" t="n">
        <v>991.66</v>
      </c>
    </row>
    <row r="2001" customFormat="false" ht="40.5" hidden="false" customHeight="false" outlineLevel="0" collapsed="false">
      <c r="A2001" s="295" t="n">
        <v>100690</v>
      </c>
      <c r="B2001" s="295" t="s">
        <v>9809</v>
      </c>
      <c r="C2001" s="296" t="s">
        <v>9810</v>
      </c>
      <c r="D2001" s="295" t="s">
        <v>31</v>
      </c>
      <c r="E2001" s="297" t="n">
        <v>833.77</v>
      </c>
    </row>
    <row r="2002" customFormat="false" ht="40.5" hidden="false" customHeight="false" outlineLevel="0" collapsed="false">
      <c r="A2002" s="295" t="n">
        <v>100691</v>
      </c>
      <c r="B2002" s="295" t="s">
        <v>9811</v>
      </c>
      <c r="C2002" s="296" t="s">
        <v>9812</v>
      </c>
      <c r="D2002" s="295" t="s">
        <v>31</v>
      </c>
      <c r="E2002" s="297" t="n">
        <v>1334.09</v>
      </c>
    </row>
    <row r="2003" customFormat="false" ht="40.5" hidden="false" customHeight="false" outlineLevel="0" collapsed="false">
      <c r="A2003" s="295" t="n">
        <v>100692</v>
      </c>
      <c r="B2003" s="295" t="s">
        <v>9813</v>
      </c>
      <c r="C2003" s="296" t="s">
        <v>9814</v>
      </c>
      <c r="D2003" s="295" t="s">
        <v>31</v>
      </c>
      <c r="E2003" s="298" t="n">
        <v>1176.2</v>
      </c>
    </row>
    <row r="2004" customFormat="false" ht="40.5" hidden="false" customHeight="false" outlineLevel="0" collapsed="false">
      <c r="A2004" s="295" t="n">
        <v>100693</v>
      </c>
      <c r="B2004" s="295" t="s">
        <v>9815</v>
      </c>
      <c r="C2004" s="296" t="s">
        <v>9816</v>
      </c>
      <c r="D2004" s="295" t="s">
        <v>31</v>
      </c>
      <c r="E2004" s="297" t="n">
        <v>1612.66</v>
      </c>
    </row>
    <row r="2005" customFormat="false" ht="54" hidden="false" customHeight="false" outlineLevel="0" collapsed="false">
      <c r="A2005" s="295" t="n">
        <v>100694</v>
      </c>
      <c r="B2005" s="295" t="s">
        <v>9817</v>
      </c>
      <c r="C2005" s="296" t="s">
        <v>9818</v>
      </c>
      <c r="D2005" s="295" t="s">
        <v>31</v>
      </c>
      <c r="E2005" s="297" t="n">
        <v>1454.77</v>
      </c>
    </row>
    <row r="2006" customFormat="false" ht="27" hidden="false" customHeight="false" outlineLevel="0" collapsed="false">
      <c r="A2006" s="295" t="n">
        <v>100695</v>
      </c>
      <c r="B2006" s="295" t="s">
        <v>9819</v>
      </c>
      <c r="C2006" s="296" t="s">
        <v>9820</v>
      </c>
      <c r="D2006" s="295" t="s">
        <v>31</v>
      </c>
      <c r="E2006" s="297" t="n">
        <v>49.81</v>
      </c>
    </row>
    <row r="2007" customFormat="false" ht="27" hidden="false" customHeight="false" outlineLevel="0" collapsed="false">
      <c r="A2007" s="295" t="n">
        <v>100696</v>
      </c>
      <c r="B2007" s="295" t="s">
        <v>9821</v>
      </c>
      <c r="C2007" s="296" t="s">
        <v>9822</v>
      </c>
      <c r="D2007" s="295" t="s">
        <v>31</v>
      </c>
      <c r="E2007" s="297" t="n">
        <v>55.33</v>
      </c>
    </row>
    <row r="2008" customFormat="false" ht="27" hidden="false" customHeight="false" outlineLevel="0" collapsed="false">
      <c r="A2008" s="295" t="n">
        <v>100697</v>
      </c>
      <c r="B2008" s="295" t="s">
        <v>9823</v>
      </c>
      <c r="C2008" s="296" t="s">
        <v>9824</v>
      </c>
      <c r="D2008" s="295" t="s">
        <v>31</v>
      </c>
      <c r="E2008" s="297" t="n">
        <v>60.88</v>
      </c>
    </row>
    <row r="2009" customFormat="false" ht="27" hidden="false" customHeight="false" outlineLevel="0" collapsed="false">
      <c r="A2009" s="295" t="n">
        <v>100698</v>
      </c>
      <c r="B2009" s="295" t="s">
        <v>9825</v>
      </c>
      <c r="C2009" s="296" t="s">
        <v>9826</v>
      </c>
      <c r="D2009" s="295" t="s">
        <v>31</v>
      </c>
      <c r="E2009" s="298" t="n">
        <v>66.4</v>
      </c>
    </row>
    <row r="2010" customFormat="false" ht="27" hidden="false" customHeight="false" outlineLevel="0" collapsed="false">
      <c r="A2010" s="295" t="n">
        <v>100699</v>
      </c>
      <c r="B2010" s="295" t="s">
        <v>9827</v>
      </c>
      <c r="C2010" s="296" t="s">
        <v>9828</v>
      </c>
      <c r="D2010" s="295" t="s">
        <v>31</v>
      </c>
      <c r="E2010" s="298" t="n">
        <v>79.05</v>
      </c>
    </row>
    <row r="2011" customFormat="false" ht="27" hidden="false" customHeight="false" outlineLevel="0" collapsed="false">
      <c r="A2011" s="295" t="n">
        <v>100700</v>
      </c>
      <c r="B2011" s="295" t="s">
        <v>9829</v>
      </c>
      <c r="C2011" s="296" t="s">
        <v>9830</v>
      </c>
      <c r="D2011" s="295" t="s">
        <v>31</v>
      </c>
      <c r="E2011" s="298" t="n">
        <v>745.78</v>
      </c>
    </row>
    <row r="2012" customFormat="false" ht="40.5" hidden="false" customHeight="false" outlineLevel="0" collapsed="false">
      <c r="A2012" s="295" t="n">
        <v>100712</v>
      </c>
      <c r="B2012" s="295" t="s">
        <v>9831</v>
      </c>
      <c r="C2012" s="296" t="s">
        <v>9832</v>
      </c>
      <c r="D2012" s="295" t="s">
        <v>31</v>
      </c>
      <c r="E2012" s="298" t="n">
        <v>759.15</v>
      </c>
    </row>
    <row r="2013" customFormat="false" ht="40.5" hidden="false" customHeight="false" outlineLevel="0" collapsed="false">
      <c r="A2013" s="295" t="n">
        <v>100665</v>
      </c>
      <c r="B2013" s="295" t="s">
        <v>9833</v>
      </c>
      <c r="C2013" s="296" t="s">
        <v>9834</v>
      </c>
      <c r="D2013" s="295" t="s">
        <v>81</v>
      </c>
      <c r="E2013" s="297" t="n">
        <v>1084.87</v>
      </c>
    </row>
    <row r="2014" customFormat="false" ht="40.5" hidden="false" customHeight="false" outlineLevel="0" collapsed="false">
      <c r="A2014" s="295" t="n">
        <v>100666</v>
      </c>
      <c r="B2014" s="295" t="s">
        <v>9835</v>
      </c>
      <c r="C2014" s="296" t="s">
        <v>9836</v>
      </c>
      <c r="D2014" s="295" t="s">
        <v>81</v>
      </c>
      <c r="E2014" s="297" t="n">
        <v>852.76</v>
      </c>
    </row>
    <row r="2015" customFormat="false" ht="40.5" hidden="false" customHeight="false" outlineLevel="0" collapsed="false">
      <c r="A2015" s="295" t="n">
        <v>100667</v>
      </c>
      <c r="B2015" s="295" t="s">
        <v>9837</v>
      </c>
      <c r="C2015" s="296" t="s">
        <v>9838</v>
      </c>
      <c r="D2015" s="295" t="s">
        <v>81</v>
      </c>
      <c r="E2015" s="297" t="n">
        <v>1413.01</v>
      </c>
    </row>
    <row r="2016" customFormat="false" ht="40.5" hidden="false" customHeight="false" outlineLevel="0" collapsed="false">
      <c r="A2016" s="295" t="n">
        <v>100668</v>
      </c>
      <c r="B2016" s="295" t="s">
        <v>9839</v>
      </c>
      <c r="C2016" s="296" t="s">
        <v>9840</v>
      </c>
      <c r="D2016" s="295" t="s">
        <v>81</v>
      </c>
      <c r="E2016" s="297" t="n">
        <v>1671.37</v>
      </c>
    </row>
    <row r="2017" customFormat="false" ht="40.5" hidden="false" customHeight="false" outlineLevel="0" collapsed="false">
      <c r="A2017" s="295" t="n">
        <v>100669</v>
      </c>
      <c r="B2017" s="295" t="s">
        <v>9841</v>
      </c>
      <c r="C2017" s="296" t="s">
        <v>9842</v>
      </c>
      <c r="D2017" s="295" t="s">
        <v>81</v>
      </c>
      <c r="E2017" s="297" t="n">
        <v>997.18</v>
      </c>
    </row>
    <row r="2018" customFormat="false" ht="40.5" hidden="false" customHeight="false" outlineLevel="0" collapsed="false">
      <c r="A2018" s="295" t="n">
        <v>100670</v>
      </c>
      <c r="B2018" s="295" t="s">
        <v>9843</v>
      </c>
      <c r="C2018" s="296" t="s">
        <v>9844</v>
      </c>
      <c r="D2018" s="295" t="s">
        <v>81</v>
      </c>
      <c r="E2018" s="297" t="n">
        <v>1353.7</v>
      </c>
    </row>
    <row r="2019" customFormat="false" ht="40.5" hidden="false" customHeight="false" outlineLevel="0" collapsed="false">
      <c r="A2019" s="295" t="n">
        <v>100671</v>
      </c>
      <c r="B2019" s="295" t="s">
        <v>9845</v>
      </c>
      <c r="C2019" s="296" t="s">
        <v>9846</v>
      </c>
      <c r="D2019" s="295" t="s">
        <v>81</v>
      </c>
      <c r="E2019" s="297" t="n">
        <v>1687.22</v>
      </c>
    </row>
    <row r="2020" customFormat="false" ht="40.5" hidden="false" customHeight="false" outlineLevel="0" collapsed="false">
      <c r="A2020" s="295" t="n">
        <v>100672</v>
      </c>
      <c r="B2020" s="295" t="s">
        <v>9847</v>
      </c>
      <c r="C2020" s="296" t="s">
        <v>9848</v>
      </c>
      <c r="D2020" s="295" t="s">
        <v>81</v>
      </c>
      <c r="E2020" s="298" t="n">
        <v>1078.65</v>
      </c>
    </row>
    <row r="2021" customFormat="false" ht="15" hidden="false" customHeight="false" outlineLevel="0" collapsed="false">
      <c r="A2021" s="295" t="n">
        <v>100701</v>
      </c>
      <c r="B2021" s="295" t="s">
        <v>9849</v>
      </c>
      <c r="C2021" s="296" t="s">
        <v>9850</v>
      </c>
      <c r="D2021" s="295" t="s">
        <v>81</v>
      </c>
      <c r="E2021" s="297" t="n">
        <v>593.15</v>
      </c>
    </row>
    <row r="2022" customFormat="false" ht="40.5" hidden="false" customHeight="false" outlineLevel="0" collapsed="false">
      <c r="A2022" s="295" t="n">
        <v>94559</v>
      </c>
      <c r="B2022" s="295" t="s">
        <v>9851</v>
      </c>
      <c r="C2022" s="296" t="s">
        <v>9852</v>
      </c>
      <c r="D2022" s="295" t="s">
        <v>81</v>
      </c>
      <c r="E2022" s="298" t="n">
        <v>794.28</v>
      </c>
    </row>
    <row r="2023" customFormat="false" ht="40.5" hidden="false" customHeight="false" outlineLevel="0" collapsed="false">
      <c r="A2023" s="295" t="n">
        <v>94562</v>
      </c>
      <c r="B2023" s="295" t="s">
        <v>9853</v>
      </c>
      <c r="C2023" s="296" t="s">
        <v>9854</v>
      </c>
      <c r="D2023" s="295" t="s">
        <v>81</v>
      </c>
      <c r="E2023" s="298" t="n">
        <v>774.33</v>
      </c>
    </row>
    <row r="2024" customFormat="false" ht="15" hidden="false" customHeight="false" outlineLevel="0" collapsed="false">
      <c r="A2024" s="295" t="n">
        <v>94587</v>
      </c>
      <c r="B2024" s="295" t="s">
        <v>9855</v>
      </c>
      <c r="C2024" s="296" t="s">
        <v>9856</v>
      </c>
      <c r="D2024" s="295" t="s">
        <v>85</v>
      </c>
      <c r="E2024" s="297" t="n">
        <v>69.48</v>
      </c>
    </row>
    <row r="2025" customFormat="false" ht="15" hidden="false" customHeight="false" outlineLevel="0" collapsed="false">
      <c r="A2025" s="295" t="n">
        <v>94588</v>
      </c>
      <c r="B2025" s="295" t="s">
        <v>9857</v>
      </c>
      <c r="C2025" s="296" t="s">
        <v>9858</v>
      </c>
      <c r="D2025" s="295" t="s">
        <v>85</v>
      </c>
      <c r="E2025" s="298" t="n">
        <v>63.99</v>
      </c>
    </row>
    <row r="2026" customFormat="false" ht="40.5" hidden="false" customHeight="false" outlineLevel="0" collapsed="false">
      <c r="A2026" s="295" t="n">
        <v>99837</v>
      </c>
      <c r="B2026" s="295" t="s">
        <v>9859</v>
      </c>
      <c r="C2026" s="296" t="s">
        <v>9860</v>
      </c>
      <c r="D2026" s="295" t="s">
        <v>85</v>
      </c>
      <c r="E2026" s="298" t="n">
        <v>638.77</v>
      </c>
    </row>
    <row r="2027" customFormat="false" ht="40.5" hidden="false" customHeight="false" outlineLevel="0" collapsed="false">
      <c r="A2027" s="295" t="n">
        <v>99839</v>
      </c>
      <c r="B2027" s="295" t="s">
        <v>9861</v>
      </c>
      <c r="C2027" s="296" t="s">
        <v>9862</v>
      </c>
      <c r="D2027" s="295" t="s">
        <v>85</v>
      </c>
      <c r="E2027" s="298" t="n">
        <v>511.66</v>
      </c>
    </row>
    <row r="2028" customFormat="false" ht="27" hidden="false" customHeight="false" outlineLevel="0" collapsed="false">
      <c r="A2028" s="295" t="n">
        <v>99841</v>
      </c>
      <c r="B2028" s="295" t="s">
        <v>9863</v>
      </c>
      <c r="C2028" s="296" t="s">
        <v>9864</v>
      </c>
      <c r="D2028" s="295" t="s">
        <v>85</v>
      </c>
      <c r="E2028" s="297" t="n">
        <v>1045.85</v>
      </c>
    </row>
    <row r="2029" customFormat="false" ht="15" hidden="false" customHeight="false" outlineLevel="0" collapsed="false">
      <c r="A2029" s="295" t="n">
        <v>99855</v>
      </c>
      <c r="B2029" s="295" t="s">
        <v>9865</v>
      </c>
      <c r="C2029" s="296" t="s">
        <v>9866</v>
      </c>
      <c r="D2029" s="295" t="s">
        <v>85</v>
      </c>
      <c r="E2029" s="297" t="n">
        <v>119.27</v>
      </c>
    </row>
    <row r="2030" customFormat="false" ht="15" hidden="false" customHeight="false" outlineLevel="0" collapsed="false">
      <c r="A2030" s="295" t="n">
        <v>99857</v>
      </c>
      <c r="B2030" s="295" t="s">
        <v>9867</v>
      </c>
      <c r="C2030" s="296" t="s">
        <v>9868</v>
      </c>
      <c r="D2030" s="295" t="s">
        <v>85</v>
      </c>
      <c r="E2030" s="297" t="n">
        <v>81.3</v>
      </c>
    </row>
    <row r="2031" customFormat="false" ht="27" hidden="false" customHeight="false" outlineLevel="0" collapsed="false">
      <c r="A2031" s="295" t="n">
        <v>99861</v>
      </c>
      <c r="B2031" s="295" t="s">
        <v>9869</v>
      </c>
      <c r="C2031" s="296" t="s">
        <v>9870</v>
      </c>
      <c r="D2031" s="295" t="s">
        <v>81</v>
      </c>
      <c r="E2031" s="297" t="n">
        <v>613.47</v>
      </c>
    </row>
    <row r="2032" customFormat="false" ht="15" hidden="false" customHeight="false" outlineLevel="0" collapsed="false">
      <c r="A2032" s="295" t="n">
        <v>99862</v>
      </c>
      <c r="B2032" s="295" t="s">
        <v>9871</v>
      </c>
      <c r="C2032" s="296" t="s">
        <v>9872</v>
      </c>
      <c r="D2032" s="295" t="s">
        <v>81</v>
      </c>
      <c r="E2032" s="297" t="n">
        <v>519.3</v>
      </c>
    </row>
    <row r="2033" customFormat="false" ht="15" hidden="false" customHeight="false" outlineLevel="0" collapsed="false">
      <c r="A2033" s="295" t="n">
        <v>90838</v>
      </c>
      <c r="B2033" s="295" t="s">
        <v>9873</v>
      </c>
      <c r="C2033" s="296" t="s">
        <v>9874</v>
      </c>
      <c r="D2033" s="295" t="s">
        <v>31</v>
      </c>
      <c r="E2033" s="297" t="n">
        <v>1484.62</v>
      </c>
    </row>
    <row r="2034" customFormat="false" ht="27" hidden="false" customHeight="false" outlineLevel="0" collapsed="false">
      <c r="A2034" s="295" t="n">
        <v>91338</v>
      </c>
      <c r="B2034" s="295" t="s">
        <v>9875</v>
      </c>
      <c r="C2034" s="296" t="s">
        <v>9876</v>
      </c>
      <c r="D2034" s="295" t="s">
        <v>81</v>
      </c>
      <c r="E2034" s="297" t="n">
        <v>801.98</v>
      </c>
    </row>
    <row r="2035" customFormat="false" ht="27" hidden="false" customHeight="false" outlineLevel="0" collapsed="false">
      <c r="A2035" s="295" t="n">
        <v>91341</v>
      </c>
      <c r="B2035" s="295" t="s">
        <v>9877</v>
      </c>
      <c r="C2035" s="296" t="s">
        <v>9878</v>
      </c>
      <c r="D2035" s="295" t="s">
        <v>81</v>
      </c>
      <c r="E2035" s="298" t="n">
        <v>630.02</v>
      </c>
    </row>
    <row r="2036" customFormat="false" ht="27" hidden="false" customHeight="false" outlineLevel="0" collapsed="false">
      <c r="A2036" s="295" t="n">
        <v>94805</v>
      </c>
      <c r="B2036" s="295" t="s">
        <v>9879</v>
      </c>
      <c r="C2036" s="296" t="s">
        <v>9880</v>
      </c>
      <c r="D2036" s="295" t="s">
        <v>31</v>
      </c>
      <c r="E2036" s="297" t="n">
        <v>778.87</v>
      </c>
    </row>
    <row r="2037" customFormat="false" ht="27" hidden="false" customHeight="false" outlineLevel="0" collapsed="false">
      <c r="A2037" s="295" t="n">
        <v>94806</v>
      </c>
      <c r="B2037" s="295" t="s">
        <v>9881</v>
      </c>
      <c r="C2037" s="296" t="s">
        <v>9882</v>
      </c>
      <c r="D2037" s="295" t="s">
        <v>31</v>
      </c>
      <c r="E2037" s="297" t="n">
        <v>702.44</v>
      </c>
    </row>
    <row r="2038" customFormat="false" ht="27" hidden="false" customHeight="false" outlineLevel="0" collapsed="false">
      <c r="A2038" s="295" t="n">
        <v>94807</v>
      </c>
      <c r="B2038" s="295" t="s">
        <v>9883</v>
      </c>
      <c r="C2038" s="296" t="s">
        <v>9884</v>
      </c>
      <c r="D2038" s="295" t="s">
        <v>31</v>
      </c>
      <c r="E2038" s="297" t="n">
        <v>640.66</v>
      </c>
    </row>
    <row r="2039" customFormat="false" ht="27" hidden="false" customHeight="false" outlineLevel="0" collapsed="false">
      <c r="A2039" s="295" t="n">
        <v>100702</v>
      </c>
      <c r="B2039" s="295" t="s">
        <v>9885</v>
      </c>
      <c r="C2039" s="296" t="s">
        <v>9886</v>
      </c>
      <c r="D2039" s="295" t="s">
        <v>81</v>
      </c>
      <c r="E2039" s="297" t="n">
        <v>438.51</v>
      </c>
    </row>
    <row r="2040" customFormat="false" ht="15" hidden="false" customHeight="false" outlineLevel="0" collapsed="false">
      <c r="A2040" s="295" t="n">
        <v>102188</v>
      </c>
      <c r="B2040" s="295" t="s">
        <v>9887</v>
      </c>
      <c r="C2040" s="296" t="s">
        <v>9888</v>
      </c>
      <c r="D2040" s="295" t="s">
        <v>31</v>
      </c>
      <c r="E2040" s="298" t="n">
        <v>1060.25</v>
      </c>
    </row>
    <row r="2041" customFormat="false" ht="40.5" hidden="false" customHeight="false" outlineLevel="0" collapsed="false">
      <c r="A2041" s="295" t="n">
        <v>102189</v>
      </c>
      <c r="B2041" s="295" t="s">
        <v>9889</v>
      </c>
      <c r="C2041" s="296" t="s">
        <v>9890</v>
      </c>
      <c r="D2041" s="295" t="s">
        <v>31</v>
      </c>
      <c r="E2041" s="297" t="n">
        <v>258.32</v>
      </c>
    </row>
    <row r="2042" customFormat="false" ht="15" hidden="false" customHeight="false" outlineLevel="0" collapsed="false">
      <c r="A2042" s="295" t="n">
        <v>100703</v>
      </c>
      <c r="B2042" s="295" t="s">
        <v>9891</v>
      </c>
      <c r="C2042" s="296" t="s">
        <v>9892</v>
      </c>
      <c r="D2042" s="295" t="s">
        <v>31</v>
      </c>
      <c r="E2042" s="297" t="n">
        <v>29.13</v>
      </c>
    </row>
    <row r="2043" customFormat="false" ht="27" hidden="false" customHeight="false" outlineLevel="0" collapsed="false">
      <c r="A2043" s="295" t="n">
        <v>100704</v>
      </c>
      <c r="B2043" s="295" t="s">
        <v>9893</v>
      </c>
      <c r="C2043" s="296" t="s">
        <v>9894</v>
      </c>
      <c r="D2043" s="295" t="s">
        <v>31</v>
      </c>
      <c r="E2043" s="297" t="n">
        <v>62.35</v>
      </c>
    </row>
    <row r="2044" customFormat="false" ht="15" hidden="false" customHeight="false" outlineLevel="0" collapsed="false">
      <c r="A2044" s="295" t="n">
        <v>100705</v>
      </c>
      <c r="B2044" s="295" t="s">
        <v>9895</v>
      </c>
      <c r="C2044" s="296" t="s">
        <v>9896</v>
      </c>
      <c r="D2044" s="295" t="s">
        <v>31</v>
      </c>
      <c r="E2044" s="297" t="n">
        <v>70.75</v>
      </c>
    </row>
    <row r="2045" customFormat="false" ht="15" hidden="false" customHeight="false" outlineLevel="0" collapsed="false">
      <c r="A2045" s="295" t="n">
        <v>100706</v>
      </c>
      <c r="B2045" s="295" t="s">
        <v>9897</v>
      </c>
      <c r="C2045" s="296" t="s">
        <v>9898</v>
      </c>
      <c r="D2045" s="295" t="s">
        <v>31</v>
      </c>
      <c r="E2045" s="297" t="n">
        <v>61.83</v>
      </c>
    </row>
    <row r="2046" customFormat="false" ht="15" hidden="false" customHeight="false" outlineLevel="0" collapsed="false">
      <c r="A2046" s="295" t="n">
        <v>100707</v>
      </c>
      <c r="B2046" s="295" t="s">
        <v>9899</v>
      </c>
      <c r="C2046" s="296" t="s">
        <v>9900</v>
      </c>
      <c r="D2046" s="295" t="s">
        <v>31</v>
      </c>
      <c r="E2046" s="297" t="n">
        <v>131.89</v>
      </c>
    </row>
    <row r="2047" customFormat="false" ht="15" hidden="false" customHeight="false" outlineLevel="0" collapsed="false">
      <c r="A2047" s="295" t="n">
        <v>100708</v>
      </c>
      <c r="B2047" s="295" t="s">
        <v>9901</v>
      </c>
      <c r="C2047" s="296" t="s">
        <v>9902</v>
      </c>
      <c r="D2047" s="295" t="s">
        <v>31</v>
      </c>
      <c r="E2047" s="298" t="n">
        <v>165.71</v>
      </c>
    </row>
    <row r="2048" customFormat="false" ht="27" hidden="false" customHeight="false" outlineLevel="0" collapsed="false">
      <c r="A2048" s="295" t="n">
        <v>100709</v>
      </c>
      <c r="B2048" s="295" t="s">
        <v>9903</v>
      </c>
      <c r="C2048" s="296" t="s">
        <v>9904</v>
      </c>
      <c r="D2048" s="295" t="s">
        <v>31</v>
      </c>
      <c r="E2048" s="297" t="n">
        <v>48.73</v>
      </c>
    </row>
    <row r="2049" customFormat="false" ht="15" hidden="false" customHeight="false" outlineLevel="0" collapsed="false">
      <c r="A2049" s="295" t="n">
        <v>100710</v>
      </c>
      <c r="B2049" s="295" t="s">
        <v>9905</v>
      </c>
      <c r="C2049" s="296" t="s">
        <v>9906</v>
      </c>
      <c r="D2049" s="295" t="s">
        <v>31</v>
      </c>
      <c r="E2049" s="297" t="n">
        <v>147.98</v>
      </c>
    </row>
    <row r="2050" customFormat="false" ht="27" hidden="false" customHeight="false" outlineLevel="0" collapsed="false">
      <c r="A2050" s="295" t="n">
        <v>102151</v>
      </c>
      <c r="B2050" s="295" t="s">
        <v>9907</v>
      </c>
      <c r="C2050" s="296" t="s">
        <v>9908</v>
      </c>
      <c r="D2050" s="295" t="s">
        <v>81</v>
      </c>
      <c r="E2050" s="297" t="n">
        <v>147.35</v>
      </c>
    </row>
    <row r="2051" customFormat="false" ht="27" hidden="false" customHeight="false" outlineLevel="0" collapsed="false">
      <c r="A2051" s="295" t="n">
        <v>102152</v>
      </c>
      <c r="B2051" s="295" t="s">
        <v>9909</v>
      </c>
      <c r="C2051" s="296" t="s">
        <v>9910</v>
      </c>
      <c r="D2051" s="295" t="s">
        <v>81</v>
      </c>
      <c r="E2051" s="297" t="n">
        <v>184.01</v>
      </c>
    </row>
    <row r="2052" customFormat="false" ht="27" hidden="false" customHeight="false" outlineLevel="0" collapsed="false">
      <c r="A2052" s="295" t="n">
        <v>102153</v>
      </c>
      <c r="B2052" s="295" t="s">
        <v>9911</v>
      </c>
      <c r="C2052" s="296" t="s">
        <v>9912</v>
      </c>
      <c r="D2052" s="295" t="s">
        <v>81</v>
      </c>
      <c r="E2052" s="297" t="n">
        <v>232.9</v>
      </c>
    </row>
    <row r="2053" customFormat="false" ht="27" hidden="false" customHeight="false" outlineLevel="0" collapsed="false">
      <c r="A2053" s="295" t="n">
        <v>102154</v>
      </c>
      <c r="B2053" s="295" t="s">
        <v>9913</v>
      </c>
      <c r="C2053" s="296" t="s">
        <v>9914</v>
      </c>
      <c r="D2053" s="295" t="s">
        <v>81</v>
      </c>
      <c r="E2053" s="297" t="n">
        <v>201.19</v>
      </c>
    </row>
    <row r="2054" customFormat="false" ht="27" hidden="false" customHeight="false" outlineLevel="0" collapsed="false">
      <c r="A2054" s="295" t="n">
        <v>102155</v>
      </c>
      <c r="B2054" s="295" t="s">
        <v>9915</v>
      </c>
      <c r="C2054" s="296" t="s">
        <v>9916</v>
      </c>
      <c r="D2054" s="295" t="s">
        <v>81</v>
      </c>
      <c r="E2054" s="297" t="n">
        <v>241.17</v>
      </c>
    </row>
    <row r="2055" customFormat="false" ht="27" hidden="false" customHeight="false" outlineLevel="0" collapsed="false">
      <c r="A2055" s="295" t="n">
        <v>102156</v>
      </c>
      <c r="B2055" s="295" t="s">
        <v>9917</v>
      </c>
      <c r="C2055" s="296" t="s">
        <v>9918</v>
      </c>
      <c r="D2055" s="295" t="s">
        <v>81</v>
      </c>
      <c r="E2055" s="297" t="n">
        <v>230.86</v>
      </c>
    </row>
    <row r="2056" customFormat="false" ht="27" hidden="false" customHeight="false" outlineLevel="0" collapsed="false">
      <c r="A2056" s="295" t="n">
        <v>102157</v>
      </c>
      <c r="B2056" s="295" t="s">
        <v>9919</v>
      </c>
      <c r="C2056" s="296" t="s">
        <v>9920</v>
      </c>
      <c r="D2056" s="295" t="s">
        <v>81</v>
      </c>
      <c r="E2056" s="297" t="n">
        <v>316.42</v>
      </c>
    </row>
    <row r="2057" customFormat="false" ht="27" hidden="false" customHeight="false" outlineLevel="0" collapsed="false">
      <c r="A2057" s="295" t="n">
        <v>102158</v>
      </c>
      <c r="B2057" s="295" t="s">
        <v>9921</v>
      </c>
      <c r="C2057" s="296" t="s">
        <v>9922</v>
      </c>
      <c r="D2057" s="295" t="s">
        <v>81</v>
      </c>
      <c r="E2057" s="297" t="n">
        <v>320.25</v>
      </c>
    </row>
    <row r="2058" customFormat="false" ht="27" hidden="false" customHeight="false" outlineLevel="0" collapsed="false">
      <c r="A2058" s="295" t="n">
        <v>102159</v>
      </c>
      <c r="B2058" s="295" t="s">
        <v>9923</v>
      </c>
      <c r="C2058" s="296" t="s">
        <v>9924</v>
      </c>
      <c r="D2058" s="295" t="s">
        <v>81</v>
      </c>
      <c r="E2058" s="297" t="n">
        <v>381.66</v>
      </c>
    </row>
    <row r="2059" customFormat="false" ht="27" hidden="false" customHeight="false" outlineLevel="0" collapsed="false">
      <c r="A2059" s="295" t="n">
        <v>102160</v>
      </c>
      <c r="B2059" s="295" t="s">
        <v>9925</v>
      </c>
      <c r="C2059" s="296" t="s">
        <v>9926</v>
      </c>
      <c r="D2059" s="295" t="s">
        <v>81</v>
      </c>
      <c r="E2059" s="297" t="n">
        <v>159.57</v>
      </c>
    </row>
    <row r="2060" customFormat="false" ht="27" hidden="false" customHeight="false" outlineLevel="0" collapsed="false">
      <c r="A2060" s="295" t="n">
        <v>102161</v>
      </c>
      <c r="B2060" s="295" t="s">
        <v>9927</v>
      </c>
      <c r="C2060" s="296" t="s">
        <v>9928</v>
      </c>
      <c r="D2060" s="295" t="s">
        <v>81</v>
      </c>
      <c r="E2060" s="297" t="n">
        <v>237.69</v>
      </c>
    </row>
    <row r="2061" customFormat="false" ht="27" hidden="false" customHeight="false" outlineLevel="0" collapsed="false">
      <c r="A2061" s="295" t="n">
        <v>102162</v>
      </c>
      <c r="B2061" s="295" t="s">
        <v>9929</v>
      </c>
      <c r="C2061" s="296" t="s">
        <v>9930</v>
      </c>
      <c r="D2061" s="295" t="s">
        <v>81</v>
      </c>
      <c r="E2061" s="297" t="n">
        <v>274.35</v>
      </c>
    </row>
    <row r="2062" customFormat="false" ht="27" hidden="false" customHeight="false" outlineLevel="0" collapsed="false">
      <c r="A2062" s="295" t="n">
        <v>102163</v>
      </c>
      <c r="B2062" s="295" t="s">
        <v>9931</v>
      </c>
      <c r="C2062" s="296" t="s">
        <v>9932</v>
      </c>
      <c r="D2062" s="295" t="s">
        <v>81</v>
      </c>
      <c r="E2062" s="297" t="n">
        <v>323.24</v>
      </c>
    </row>
    <row r="2063" customFormat="false" ht="27" hidden="false" customHeight="false" outlineLevel="0" collapsed="false">
      <c r="A2063" s="295" t="n">
        <v>102164</v>
      </c>
      <c r="B2063" s="295" t="s">
        <v>9933</v>
      </c>
      <c r="C2063" s="296" t="s">
        <v>9934</v>
      </c>
      <c r="D2063" s="295" t="s">
        <v>81</v>
      </c>
      <c r="E2063" s="297" t="n">
        <v>274.92</v>
      </c>
    </row>
    <row r="2064" customFormat="false" ht="27" hidden="false" customHeight="false" outlineLevel="0" collapsed="false">
      <c r="A2064" s="295" t="n">
        <v>102165</v>
      </c>
      <c r="B2064" s="295" t="s">
        <v>9935</v>
      </c>
      <c r="C2064" s="296" t="s">
        <v>9936</v>
      </c>
      <c r="D2064" s="295" t="s">
        <v>81</v>
      </c>
      <c r="E2064" s="297" t="n">
        <v>314.9</v>
      </c>
    </row>
    <row r="2065" customFormat="false" ht="27" hidden="false" customHeight="false" outlineLevel="0" collapsed="false">
      <c r="A2065" s="295" t="n">
        <v>102166</v>
      </c>
      <c r="B2065" s="295" t="s">
        <v>9937</v>
      </c>
      <c r="C2065" s="296" t="s">
        <v>9938</v>
      </c>
      <c r="D2065" s="295" t="s">
        <v>81</v>
      </c>
      <c r="E2065" s="297" t="n">
        <v>287.93</v>
      </c>
    </row>
    <row r="2066" customFormat="false" ht="27" hidden="false" customHeight="false" outlineLevel="0" collapsed="false">
      <c r="A2066" s="295" t="n">
        <v>102167</v>
      </c>
      <c r="B2066" s="295" t="s">
        <v>9939</v>
      </c>
      <c r="C2066" s="296" t="s">
        <v>9940</v>
      </c>
      <c r="D2066" s="295" t="s">
        <v>81</v>
      </c>
      <c r="E2066" s="297" t="n">
        <v>373.49</v>
      </c>
    </row>
    <row r="2067" customFormat="false" ht="27" hidden="false" customHeight="false" outlineLevel="0" collapsed="false">
      <c r="A2067" s="295" t="n">
        <v>102168</v>
      </c>
      <c r="B2067" s="295" t="s">
        <v>9941</v>
      </c>
      <c r="C2067" s="296" t="s">
        <v>9942</v>
      </c>
      <c r="D2067" s="295" t="s">
        <v>81</v>
      </c>
      <c r="E2067" s="297" t="n">
        <v>362.56</v>
      </c>
    </row>
    <row r="2068" customFormat="false" ht="27" hidden="false" customHeight="false" outlineLevel="0" collapsed="false">
      <c r="A2068" s="295" t="n">
        <v>102169</v>
      </c>
      <c r="B2068" s="295" t="s">
        <v>9943</v>
      </c>
      <c r="C2068" s="296" t="s">
        <v>9944</v>
      </c>
      <c r="D2068" s="295" t="s">
        <v>81</v>
      </c>
      <c r="E2068" s="297" t="n">
        <v>418.5</v>
      </c>
    </row>
    <row r="2069" customFormat="false" ht="27" hidden="false" customHeight="false" outlineLevel="0" collapsed="false">
      <c r="A2069" s="295" t="n">
        <v>102170</v>
      </c>
      <c r="B2069" s="295" t="s">
        <v>9945</v>
      </c>
      <c r="C2069" s="296" t="s">
        <v>9946</v>
      </c>
      <c r="D2069" s="295" t="s">
        <v>81</v>
      </c>
      <c r="E2069" s="297" t="n">
        <v>249.91</v>
      </c>
    </row>
    <row r="2070" customFormat="false" ht="27" hidden="false" customHeight="false" outlineLevel="0" collapsed="false">
      <c r="A2070" s="295" t="n">
        <v>102171</v>
      </c>
      <c r="B2070" s="295" t="s">
        <v>9947</v>
      </c>
      <c r="C2070" s="296" t="s">
        <v>9948</v>
      </c>
      <c r="D2070" s="295" t="s">
        <v>81</v>
      </c>
      <c r="E2070" s="297" t="n">
        <v>470.47</v>
      </c>
    </row>
    <row r="2071" customFormat="false" ht="27" hidden="false" customHeight="false" outlineLevel="0" collapsed="false">
      <c r="A2071" s="295" t="n">
        <v>102172</v>
      </c>
      <c r="B2071" s="295" t="s">
        <v>9949</v>
      </c>
      <c r="C2071" s="296" t="s">
        <v>9950</v>
      </c>
      <c r="D2071" s="295" t="s">
        <v>81</v>
      </c>
      <c r="E2071" s="297" t="n">
        <v>459.04</v>
      </c>
    </row>
    <row r="2072" customFormat="false" ht="15" hidden="false" customHeight="false" outlineLevel="0" collapsed="false">
      <c r="A2072" s="295" t="n">
        <v>102176</v>
      </c>
      <c r="B2072" s="295" t="s">
        <v>9951</v>
      </c>
      <c r="C2072" s="296" t="s">
        <v>9952</v>
      </c>
      <c r="D2072" s="295" t="s">
        <v>81</v>
      </c>
      <c r="E2072" s="297" t="n">
        <v>849.97</v>
      </c>
    </row>
    <row r="2073" customFormat="false" ht="15" hidden="false" customHeight="false" outlineLevel="0" collapsed="false">
      <c r="A2073" s="295" t="n">
        <v>102177</v>
      </c>
      <c r="B2073" s="295" t="s">
        <v>9953</v>
      </c>
      <c r="C2073" s="296" t="s">
        <v>9954</v>
      </c>
      <c r="D2073" s="295" t="s">
        <v>81</v>
      </c>
      <c r="E2073" s="297" t="n">
        <v>1720.06</v>
      </c>
    </row>
    <row r="2074" customFormat="false" ht="15" hidden="false" customHeight="false" outlineLevel="0" collapsed="false">
      <c r="A2074" s="295" t="n">
        <v>102178</v>
      </c>
      <c r="B2074" s="295" t="s">
        <v>9955</v>
      </c>
      <c r="C2074" s="296" t="s">
        <v>9956</v>
      </c>
      <c r="D2074" s="295" t="s">
        <v>81</v>
      </c>
      <c r="E2074" s="297" t="n">
        <v>1976.07</v>
      </c>
    </row>
    <row r="2075" customFormat="false" ht="15" hidden="false" customHeight="false" outlineLevel="0" collapsed="false">
      <c r="A2075" s="295" t="n">
        <v>102179</v>
      </c>
      <c r="B2075" s="295" t="s">
        <v>9957</v>
      </c>
      <c r="C2075" s="296" t="s">
        <v>9958</v>
      </c>
      <c r="D2075" s="295" t="s">
        <v>81</v>
      </c>
      <c r="E2075" s="297" t="n">
        <v>265.11</v>
      </c>
    </row>
    <row r="2076" customFormat="false" ht="15" hidden="false" customHeight="false" outlineLevel="0" collapsed="false">
      <c r="A2076" s="295" t="n">
        <v>102180</v>
      </c>
      <c r="B2076" s="295" t="s">
        <v>9959</v>
      </c>
      <c r="C2076" s="296" t="s">
        <v>9960</v>
      </c>
      <c r="D2076" s="295" t="s">
        <v>81</v>
      </c>
      <c r="E2076" s="297" t="n">
        <v>300.22</v>
      </c>
    </row>
    <row r="2077" customFormat="false" ht="15" hidden="false" customHeight="false" outlineLevel="0" collapsed="false">
      <c r="A2077" s="295" t="n">
        <v>102181</v>
      </c>
      <c r="B2077" s="295" t="s">
        <v>9961</v>
      </c>
      <c r="C2077" s="296" t="s">
        <v>9962</v>
      </c>
      <c r="D2077" s="295" t="s">
        <v>81</v>
      </c>
      <c r="E2077" s="297" t="n">
        <v>349.17</v>
      </c>
    </row>
    <row r="2078" customFormat="false" ht="27" hidden="false" customHeight="false" outlineLevel="0" collapsed="false">
      <c r="A2078" s="295" t="n">
        <v>102182</v>
      </c>
      <c r="B2078" s="295" t="s">
        <v>9963</v>
      </c>
      <c r="C2078" s="296" t="s">
        <v>9964</v>
      </c>
      <c r="D2078" s="295" t="s">
        <v>31</v>
      </c>
      <c r="E2078" s="297" t="n">
        <v>769.72</v>
      </c>
    </row>
    <row r="2079" customFormat="false" ht="27" hidden="false" customHeight="false" outlineLevel="0" collapsed="false">
      <c r="A2079" s="295" t="n">
        <v>102183</v>
      </c>
      <c r="B2079" s="295" t="s">
        <v>9965</v>
      </c>
      <c r="C2079" s="296" t="s">
        <v>9966</v>
      </c>
      <c r="D2079" s="295" t="s">
        <v>31</v>
      </c>
      <c r="E2079" s="297" t="n">
        <v>1549.01</v>
      </c>
    </row>
    <row r="2080" customFormat="false" ht="27" hidden="false" customHeight="false" outlineLevel="0" collapsed="false">
      <c r="A2080" s="295" t="n">
        <v>102184</v>
      </c>
      <c r="B2080" s="295" t="s">
        <v>9967</v>
      </c>
      <c r="C2080" s="296" t="s">
        <v>9968</v>
      </c>
      <c r="D2080" s="295" t="s">
        <v>31</v>
      </c>
      <c r="E2080" s="298" t="n">
        <v>1812.21</v>
      </c>
    </row>
    <row r="2081" customFormat="false" ht="27" hidden="false" customHeight="false" outlineLevel="0" collapsed="false">
      <c r="A2081" s="295" t="n">
        <v>102185</v>
      </c>
      <c r="B2081" s="295" t="s">
        <v>9969</v>
      </c>
      <c r="C2081" s="296" t="s">
        <v>9970</v>
      </c>
      <c r="D2081" s="295" t="s">
        <v>31</v>
      </c>
      <c r="E2081" s="298" t="n">
        <v>3633.72</v>
      </c>
    </row>
    <row r="2082" customFormat="false" ht="15" hidden="false" customHeight="false" outlineLevel="0" collapsed="false">
      <c r="A2082" s="295" t="n">
        <v>102190</v>
      </c>
      <c r="B2082" s="295" t="s">
        <v>9971</v>
      </c>
      <c r="C2082" s="296" t="s">
        <v>9972</v>
      </c>
      <c r="D2082" s="295" t="s">
        <v>81</v>
      </c>
      <c r="E2082" s="297" t="n">
        <v>14.67</v>
      </c>
    </row>
    <row r="2083" customFormat="false" ht="15" hidden="false" customHeight="false" outlineLevel="0" collapsed="false">
      <c r="A2083" s="295" t="n">
        <v>102191</v>
      </c>
      <c r="B2083" s="295" t="s">
        <v>9973</v>
      </c>
      <c r="C2083" s="296" t="s">
        <v>9974</v>
      </c>
      <c r="D2083" s="295" t="s">
        <v>81</v>
      </c>
      <c r="E2083" s="297" t="n">
        <v>17.83</v>
      </c>
    </row>
    <row r="2084" customFormat="false" ht="15" hidden="false" customHeight="false" outlineLevel="0" collapsed="false">
      <c r="A2084" s="295" t="n">
        <v>102192</v>
      </c>
      <c r="B2084" s="295" t="s">
        <v>9975</v>
      </c>
      <c r="C2084" s="296" t="s">
        <v>9976</v>
      </c>
      <c r="D2084" s="295" t="s">
        <v>81</v>
      </c>
      <c r="E2084" s="297" t="n">
        <v>12.73</v>
      </c>
    </row>
    <row r="2085" customFormat="false" ht="27" hidden="false" customHeight="false" outlineLevel="0" collapsed="false">
      <c r="A2085" s="295" t="n">
        <v>94569</v>
      </c>
      <c r="B2085" s="295" t="s">
        <v>9977</v>
      </c>
      <c r="C2085" s="296" t="s">
        <v>9978</v>
      </c>
      <c r="D2085" s="295" t="s">
        <v>81</v>
      </c>
      <c r="E2085" s="297" t="n">
        <v>676.86</v>
      </c>
    </row>
    <row r="2086" customFormat="false" ht="40.5" hidden="false" customHeight="false" outlineLevel="0" collapsed="false">
      <c r="A2086" s="295" t="n">
        <v>94570</v>
      </c>
      <c r="B2086" s="295" t="s">
        <v>9979</v>
      </c>
      <c r="C2086" s="296" t="s">
        <v>9980</v>
      </c>
      <c r="D2086" s="295" t="s">
        <v>81</v>
      </c>
      <c r="E2086" s="298" t="n">
        <v>352.82</v>
      </c>
    </row>
    <row r="2087" customFormat="false" ht="40.5" hidden="false" customHeight="false" outlineLevel="0" collapsed="false">
      <c r="A2087" s="295" t="n">
        <v>94572</v>
      </c>
      <c r="B2087" s="295" t="s">
        <v>9981</v>
      </c>
      <c r="C2087" s="296" t="s">
        <v>9982</v>
      </c>
      <c r="D2087" s="295" t="s">
        <v>81</v>
      </c>
      <c r="E2087" s="298" t="n">
        <v>503.19</v>
      </c>
    </row>
    <row r="2088" customFormat="false" ht="40.5" hidden="false" customHeight="false" outlineLevel="0" collapsed="false">
      <c r="A2088" s="295" t="n">
        <v>94573</v>
      </c>
      <c r="B2088" s="295" t="s">
        <v>9983</v>
      </c>
      <c r="C2088" s="296" t="s">
        <v>9984</v>
      </c>
      <c r="D2088" s="295" t="s">
        <v>81</v>
      </c>
      <c r="E2088" s="298" t="n">
        <v>406.83</v>
      </c>
    </row>
    <row r="2089" customFormat="false" ht="40.5" hidden="false" customHeight="false" outlineLevel="0" collapsed="false">
      <c r="A2089" s="295" t="n">
        <v>94580</v>
      </c>
      <c r="B2089" s="295" t="s">
        <v>9985</v>
      </c>
      <c r="C2089" s="296" t="s">
        <v>9986</v>
      </c>
      <c r="D2089" s="295" t="s">
        <v>81</v>
      </c>
      <c r="E2089" s="297" t="n">
        <v>560.62</v>
      </c>
    </row>
    <row r="2090" customFormat="false" ht="27" hidden="false" customHeight="false" outlineLevel="0" collapsed="false">
      <c r="A2090" s="295" t="n">
        <v>94589</v>
      </c>
      <c r="B2090" s="295" t="s">
        <v>9987</v>
      </c>
      <c r="C2090" s="296" t="s">
        <v>9988</v>
      </c>
      <c r="D2090" s="295" t="s">
        <v>85</v>
      </c>
      <c r="E2090" s="297" t="n">
        <v>19.63</v>
      </c>
    </row>
    <row r="2091" customFormat="false" ht="15" hidden="false" customHeight="false" outlineLevel="0" collapsed="false">
      <c r="A2091" s="295" t="n">
        <v>94590</v>
      </c>
      <c r="B2091" s="295" t="s">
        <v>9989</v>
      </c>
      <c r="C2091" s="296" t="s">
        <v>9990</v>
      </c>
      <c r="D2091" s="295" t="s">
        <v>85</v>
      </c>
      <c r="E2091" s="297" t="n">
        <v>17.82</v>
      </c>
    </row>
    <row r="2092" customFormat="false" ht="27" hidden="false" customHeight="false" outlineLevel="0" collapsed="false">
      <c r="A2092" s="295" t="n">
        <v>100674</v>
      </c>
      <c r="B2092" s="295" t="s">
        <v>9991</v>
      </c>
      <c r="C2092" s="296" t="s">
        <v>9992</v>
      </c>
      <c r="D2092" s="295" t="s">
        <v>81</v>
      </c>
      <c r="E2092" s="297" t="n">
        <v>737.3</v>
      </c>
    </row>
    <row r="2093" customFormat="false" ht="27" hidden="false" customHeight="false" outlineLevel="0" collapsed="false">
      <c r="A2093" s="295" t="n">
        <v>101096</v>
      </c>
      <c r="B2093" s="295" t="s">
        <v>9993</v>
      </c>
      <c r="C2093" s="296" t="s">
        <v>9994</v>
      </c>
      <c r="D2093" s="295" t="s">
        <v>96</v>
      </c>
      <c r="E2093" s="297" t="n">
        <v>1271.91</v>
      </c>
    </row>
    <row r="2094" customFormat="false" ht="27" hidden="false" customHeight="false" outlineLevel="0" collapsed="false">
      <c r="A2094" s="295" t="n">
        <v>101097</v>
      </c>
      <c r="B2094" s="295" t="s">
        <v>9995</v>
      </c>
      <c r="C2094" s="296" t="s">
        <v>9996</v>
      </c>
      <c r="D2094" s="295" t="s">
        <v>96</v>
      </c>
      <c r="E2094" s="297" t="n">
        <v>1205.92</v>
      </c>
    </row>
    <row r="2095" customFormat="false" ht="27" hidden="false" customHeight="false" outlineLevel="0" collapsed="false">
      <c r="A2095" s="295" t="n">
        <v>101098</v>
      </c>
      <c r="B2095" s="295" t="s">
        <v>9997</v>
      </c>
      <c r="C2095" s="296" t="s">
        <v>9998</v>
      </c>
      <c r="D2095" s="295" t="s">
        <v>96</v>
      </c>
      <c r="E2095" s="297" t="n">
        <v>1124.4</v>
      </c>
    </row>
    <row r="2096" customFormat="false" ht="27" hidden="false" customHeight="false" outlineLevel="0" collapsed="false">
      <c r="A2096" s="295" t="n">
        <v>101099</v>
      </c>
      <c r="B2096" s="295" t="s">
        <v>9999</v>
      </c>
      <c r="C2096" s="296" t="s">
        <v>10000</v>
      </c>
      <c r="D2096" s="295" t="s">
        <v>96</v>
      </c>
      <c r="E2096" s="297" t="n">
        <v>1028.86</v>
      </c>
    </row>
    <row r="2097" customFormat="false" ht="27" hidden="false" customHeight="false" outlineLevel="0" collapsed="false">
      <c r="A2097" s="295" t="n">
        <v>101100</v>
      </c>
      <c r="B2097" s="295" t="s">
        <v>10001</v>
      </c>
      <c r="C2097" s="296" t="s">
        <v>10002</v>
      </c>
      <c r="D2097" s="295" t="s">
        <v>96</v>
      </c>
      <c r="E2097" s="297" t="n">
        <v>945.68</v>
      </c>
    </row>
    <row r="2098" customFormat="false" ht="27" hidden="false" customHeight="false" outlineLevel="0" collapsed="false">
      <c r="A2098" s="295" t="n">
        <v>101101</v>
      </c>
      <c r="B2098" s="295" t="s">
        <v>10003</v>
      </c>
      <c r="C2098" s="296" t="s">
        <v>10004</v>
      </c>
      <c r="D2098" s="295" t="s">
        <v>96</v>
      </c>
      <c r="E2098" s="297" t="n">
        <v>925.81</v>
      </c>
    </row>
    <row r="2099" customFormat="false" ht="27" hidden="false" customHeight="false" outlineLevel="0" collapsed="false">
      <c r="A2099" s="295" t="n">
        <v>101102</v>
      </c>
      <c r="B2099" s="295" t="s">
        <v>10005</v>
      </c>
      <c r="C2099" s="296" t="s">
        <v>10006</v>
      </c>
      <c r="D2099" s="295" t="s">
        <v>96</v>
      </c>
      <c r="E2099" s="297" t="n">
        <v>907.89</v>
      </c>
    </row>
    <row r="2100" customFormat="false" ht="27" hidden="false" customHeight="false" outlineLevel="0" collapsed="false">
      <c r="A2100" s="295" t="n">
        <v>101103</v>
      </c>
      <c r="B2100" s="295" t="s">
        <v>10007</v>
      </c>
      <c r="C2100" s="296" t="s">
        <v>10008</v>
      </c>
      <c r="D2100" s="295" t="s">
        <v>96</v>
      </c>
      <c r="E2100" s="298" t="n">
        <v>853.68</v>
      </c>
    </row>
    <row r="2101" customFormat="false" ht="27" hidden="false" customHeight="false" outlineLevel="0" collapsed="false">
      <c r="A2101" s="295" t="n">
        <v>101104</v>
      </c>
      <c r="B2101" s="295" t="s">
        <v>10009</v>
      </c>
      <c r="C2101" s="296" t="s">
        <v>10010</v>
      </c>
      <c r="D2101" s="295" t="s">
        <v>96</v>
      </c>
      <c r="E2101" s="298" t="n">
        <v>1410.55</v>
      </c>
    </row>
    <row r="2102" customFormat="false" ht="27" hidden="false" customHeight="false" outlineLevel="0" collapsed="false">
      <c r="A2102" s="295" t="n">
        <v>101105</v>
      </c>
      <c r="B2102" s="295" t="s">
        <v>10011</v>
      </c>
      <c r="C2102" s="296" t="s">
        <v>10012</v>
      </c>
      <c r="D2102" s="295" t="s">
        <v>96</v>
      </c>
      <c r="E2102" s="298" t="n">
        <v>1342.39</v>
      </c>
    </row>
    <row r="2103" customFormat="false" ht="27" hidden="false" customHeight="false" outlineLevel="0" collapsed="false">
      <c r="A2103" s="295" t="n">
        <v>101106</v>
      </c>
      <c r="B2103" s="295" t="s">
        <v>10013</v>
      </c>
      <c r="C2103" s="296" t="s">
        <v>10014</v>
      </c>
      <c r="D2103" s="295" t="s">
        <v>96</v>
      </c>
      <c r="E2103" s="297" t="n">
        <v>1258</v>
      </c>
    </row>
    <row r="2104" customFormat="false" ht="27" hidden="false" customHeight="false" outlineLevel="0" collapsed="false">
      <c r="A2104" s="295" t="n">
        <v>101107</v>
      </c>
      <c r="B2104" s="295" t="s">
        <v>10015</v>
      </c>
      <c r="C2104" s="296" t="s">
        <v>10016</v>
      </c>
      <c r="D2104" s="295" t="s">
        <v>96</v>
      </c>
      <c r="E2104" s="297" t="n">
        <v>1158.23</v>
      </c>
    </row>
    <row r="2105" customFormat="false" ht="27" hidden="false" customHeight="false" outlineLevel="0" collapsed="false">
      <c r="A2105" s="295" t="n">
        <v>101108</v>
      </c>
      <c r="B2105" s="295" t="s">
        <v>10017</v>
      </c>
      <c r="C2105" s="296" t="s">
        <v>10018</v>
      </c>
      <c r="D2105" s="295" t="s">
        <v>96</v>
      </c>
      <c r="E2105" s="297" t="n">
        <v>1078.82</v>
      </c>
    </row>
    <row r="2106" customFormat="false" ht="27" hidden="false" customHeight="false" outlineLevel="0" collapsed="false">
      <c r="A2106" s="295" t="n">
        <v>101109</v>
      </c>
      <c r="B2106" s="295" t="s">
        <v>10019</v>
      </c>
      <c r="C2106" s="296" t="s">
        <v>10020</v>
      </c>
      <c r="D2106" s="295" t="s">
        <v>96</v>
      </c>
      <c r="E2106" s="297" t="n">
        <v>1057.07</v>
      </c>
    </row>
    <row r="2107" customFormat="false" ht="27" hidden="false" customHeight="false" outlineLevel="0" collapsed="false">
      <c r="A2107" s="295" t="n">
        <v>101110</v>
      </c>
      <c r="B2107" s="295" t="s">
        <v>10021</v>
      </c>
      <c r="C2107" s="296" t="s">
        <v>10022</v>
      </c>
      <c r="D2107" s="295" t="s">
        <v>96</v>
      </c>
      <c r="E2107" s="297" t="n">
        <v>1036.91</v>
      </c>
    </row>
    <row r="2108" customFormat="false" ht="27" hidden="false" customHeight="false" outlineLevel="0" collapsed="false">
      <c r="A2108" s="295" t="n">
        <v>101111</v>
      </c>
      <c r="B2108" s="295" t="s">
        <v>10023</v>
      </c>
      <c r="C2108" s="296" t="s">
        <v>10024</v>
      </c>
      <c r="D2108" s="295" t="s">
        <v>96</v>
      </c>
      <c r="E2108" s="298" t="n">
        <v>979.09</v>
      </c>
    </row>
    <row r="2109" customFormat="false" ht="27" hidden="false" customHeight="false" outlineLevel="0" collapsed="false">
      <c r="A2109" s="295" t="n">
        <v>101112</v>
      </c>
      <c r="B2109" s="295" t="s">
        <v>10025</v>
      </c>
      <c r="C2109" s="296" t="s">
        <v>10026</v>
      </c>
      <c r="D2109" s="295" t="s">
        <v>96</v>
      </c>
      <c r="E2109" s="298" t="n">
        <v>885.66</v>
      </c>
    </row>
    <row r="2110" customFormat="false" ht="27" hidden="false" customHeight="false" outlineLevel="0" collapsed="false">
      <c r="A2110" s="295" t="n">
        <v>101113</v>
      </c>
      <c r="B2110" s="295" t="s">
        <v>10027</v>
      </c>
      <c r="C2110" s="296" t="s">
        <v>10028</v>
      </c>
      <c r="D2110" s="295" t="s">
        <v>96</v>
      </c>
      <c r="E2110" s="298" t="n">
        <v>1030.19</v>
      </c>
    </row>
    <row r="2111" customFormat="false" ht="15" hidden="false" customHeight="false" outlineLevel="0" collapsed="false">
      <c r="A2111" s="295" t="n">
        <v>95601</v>
      </c>
      <c r="B2111" s="295" t="s">
        <v>10029</v>
      </c>
      <c r="C2111" s="296" t="s">
        <v>10030</v>
      </c>
      <c r="D2111" s="295" t="s">
        <v>31</v>
      </c>
      <c r="E2111" s="298" t="n">
        <v>12.91</v>
      </c>
    </row>
    <row r="2112" customFormat="false" ht="27" hidden="false" customHeight="false" outlineLevel="0" collapsed="false">
      <c r="A2112" s="295" t="n">
        <v>95602</v>
      </c>
      <c r="B2112" s="295" t="s">
        <v>10031</v>
      </c>
      <c r="C2112" s="296" t="s">
        <v>10032</v>
      </c>
      <c r="D2112" s="295" t="s">
        <v>31</v>
      </c>
      <c r="E2112" s="297" t="n">
        <v>20.68</v>
      </c>
    </row>
    <row r="2113" customFormat="false" ht="27" hidden="false" customHeight="false" outlineLevel="0" collapsed="false">
      <c r="A2113" s="295" t="n">
        <v>95603</v>
      </c>
      <c r="B2113" s="295" t="s">
        <v>10033</v>
      </c>
      <c r="C2113" s="296" t="s">
        <v>10034</v>
      </c>
      <c r="D2113" s="295" t="s">
        <v>31</v>
      </c>
      <c r="E2113" s="297" t="n">
        <v>35.28</v>
      </c>
    </row>
    <row r="2114" customFormat="false" ht="27" hidden="false" customHeight="false" outlineLevel="0" collapsed="false">
      <c r="A2114" s="295" t="n">
        <v>95604</v>
      </c>
      <c r="B2114" s="295" t="s">
        <v>10035</v>
      </c>
      <c r="C2114" s="296" t="s">
        <v>10036</v>
      </c>
      <c r="D2114" s="295" t="s">
        <v>31</v>
      </c>
      <c r="E2114" s="297" t="n">
        <v>54.75</v>
      </c>
    </row>
    <row r="2115" customFormat="false" ht="27" hidden="false" customHeight="false" outlineLevel="0" collapsed="false">
      <c r="A2115" s="295" t="n">
        <v>95605</v>
      </c>
      <c r="B2115" s="295" t="s">
        <v>10037</v>
      </c>
      <c r="C2115" s="296" t="s">
        <v>10038</v>
      </c>
      <c r="D2115" s="295" t="s">
        <v>31</v>
      </c>
      <c r="E2115" s="297" t="n">
        <v>100.54</v>
      </c>
    </row>
    <row r="2116" customFormat="false" ht="15" hidden="false" customHeight="false" outlineLevel="0" collapsed="false">
      <c r="A2116" s="295" t="n">
        <v>95607</v>
      </c>
      <c r="B2116" s="295" t="s">
        <v>10039</v>
      </c>
      <c r="C2116" s="296" t="s">
        <v>10040</v>
      </c>
      <c r="D2116" s="295" t="s">
        <v>31</v>
      </c>
      <c r="E2116" s="297" t="n">
        <v>12.58</v>
      </c>
    </row>
    <row r="2117" customFormat="false" ht="27" hidden="false" customHeight="false" outlineLevel="0" collapsed="false">
      <c r="A2117" s="295" t="n">
        <v>95608</v>
      </c>
      <c r="B2117" s="295" t="s">
        <v>10041</v>
      </c>
      <c r="C2117" s="296" t="s">
        <v>10042</v>
      </c>
      <c r="D2117" s="295" t="s">
        <v>31</v>
      </c>
      <c r="E2117" s="297" t="n">
        <v>18.25</v>
      </c>
    </row>
    <row r="2118" customFormat="false" ht="27" hidden="false" customHeight="false" outlineLevel="0" collapsed="false">
      <c r="A2118" s="295" t="n">
        <v>95609</v>
      </c>
      <c r="B2118" s="295" t="s">
        <v>10043</v>
      </c>
      <c r="C2118" s="296" t="s">
        <v>10044</v>
      </c>
      <c r="D2118" s="295" t="s">
        <v>31</v>
      </c>
      <c r="E2118" s="297" t="n">
        <v>23.14</v>
      </c>
    </row>
    <row r="2119" customFormat="false" ht="27" hidden="false" customHeight="false" outlineLevel="0" collapsed="false">
      <c r="A2119" s="295" t="n">
        <v>100651</v>
      </c>
      <c r="B2119" s="295" t="s">
        <v>10045</v>
      </c>
      <c r="C2119" s="296" t="s">
        <v>10046</v>
      </c>
      <c r="D2119" s="295" t="s">
        <v>85</v>
      </c>
      <c r="E2119" s="297" t="n">
        <v>152.16</v>
      </c>
    </row>
    <row r="2120" customFormat="false" ht="27" hidden="false" customHeight="false" outlineLevel="0" collapsed="false">
      <c r="A2120" s="295" t="n">
        <v>100652</v>
      </c>
      <c r="B2120" s="295" t="s">
        <v>10047</v>
      </c>
      <c r="C2120" s="296" t="s">
        <v>10048</v>
      </c>
      <c r="D2120" s="295" t="s">
        <v>85</v>
      </c>
      <c r="E2120" s="297" t="n">
        <v>297.65</v>
      </c>
    </row>
    <row r="2121" customFormat="false" ht="27" hidden="false" customHeight="false" outlineLevel="0" collapsed="false">
      <c r="A2121" s="295" t="n">
        <v>100653</v>
      </c>
      <c r="B2121" s="295" t="s">
        <v>10049</v>
      </c>
      <c r="C2121" s="296" t="s">
        <v>10050</v>
      </c>
      <c r="D2121" s="295" t="s">
        <v>85</v>
      </c>
      <c r="E2121" s="297" t="n">
        <v>501.37</v>
      </c>
    </row>
    <row r="2122" customFormat="false" ht="27" hidden="false" customHeight="false" outlineLevel="0" collapsed="false">
      <c r="A2122" s="295" t="n">
        <v>100654</v>
      </c>
      <c r="B2122" s="295" t="s">
        <v>10051</v>
      </c>
      <c r="C2122" s="296" t="s">
        <v>10052</v>
      </c>
      <c r="D2122" s="295" t="s">
        <v>85</v>
      </c>
      <c r="E2122" s="297" t="n">
        <v>677.32</v>
      </c>
    </row>
    <row r="2123" customFormat="false" ht="27" hidden="false" customHeight="false" outlineLevel="0" collapsed="false">
      <c r="A2123" s="295" t="n">
        <v>100655</v>
      </c>
      <c r="B2123" s="295" t="s">
        <v>10053</v>
      </c>
      <c r="C2123" s="296" t="s">
        <v>10054</v>
      </c>
      <c r="D2123" s="295" t="s">
        <v>85</v>
      </c>
      <c r="E2123" s="297" t="n">
        <v>788.35</v>
      </c>
    </row>
    <row r="2124" customFormat="false" ht="27" hidden="false" customHeight="false" outlineLevel="0" collapsed="false">
      <c r="A2124" s="295" t="n">
        <v>100656</v>
      </c>
      <c r="B2124" s="295" t="s">
        <v>10055</v>
      </c>
      <c r="C2124" s="296" t="s">
        <v>10056</v>
      </c>
      <c r="D2124" s="295" t="s">
        <v>85</v>
      </c>
      <c r="E2124" s="297" t="n">
        <v>104.88</v>
      </c>
    </row>
    <row r="2125" customFormat="false" ht="27" hidden="false" customHeight="false" outlineLevel="0" collapsed="false">
      <c r="A2125" s="295" t="n">
        <v>100657</v>
      </c>
      <c r="B2125" s="295" t="s">
        <v>10057</v>
      </c>
      <c r="C2125" s="296" t="s">
        <v>10058</v>
      </c>
      <c r="D2125" s="295" t="s">
        <v>85</v>
      </c>
      <c r="E2125" s="297" t="n">
        <v>135.14</v>
      </c>
    </row>
    <row r="2126" customFormat="false" ht="27" hidden="false" customHeight="false" outlineLevel="0" collapsed="false">
      <c r="A2126" s="295" t="n">
        <v>100658</v>
      </c>
      <c r="B2126" s="295" t="s">
        <v>10059</v>
      </c>
      <c r="C2126" s="296" t="s">
        <v>10060</v>
      </c>
      <c r="D2126" s="295" t="s">
        <v>85</v>
      </c>
      <c r="E2126" s="297" t="n">
        <v>310.4</v>
      </c>
    </row>
    <row r="2127" customFormat="false" ht="27" hidden="false" customHeight="false" outlineLevel="0" collapsed="false">
      <c r="A2127" s="295" t="n">
        <v>100889</v>
      </c>
      <c r="B2127" s="295" t="s">
        <v>10061</v>
      </c>
      <c r="C2127" s="296" t="s">
        <v>10062</v>
      </c>
      <c r="D2127" s="295" t="s">
        <v>106</v>
      </c>
      <c r="E2127" s="297" t="n">
        <v>16.47</v>
      </c>
    </row>
    <row r="2128" customFormat="false" ht="27" hidden="false" customHeight="false" outlineLevel="0" collapsed="false">
      <c r="A2128" s="295" t="n">
        <v>100890</v>
      </c>
      <c r="B2128" s="295" t="s">
        <v>10063</v>
      </c>
      <c r="C2128" s="296" t="s">
        <v>10064</v>
      </c>
      <c r="D2128" s="295" t="s">
        <v>106</v>
      </c>
      <c r="E2128" s="297" t="n">
        <v>16.3</v>
      </c>
    </row>
    <row r="2129" customFormat="false" ht="27" hidden="false" customHeight="false" outlineLevel="0" collapsed="false">
      <c r="A2129" s="295" t="n">
        <v>100892</v>
      </c>
      <c r="B2129" s="295" t="s">
        <v>10065</v>
      </c>
      <c r="C2129" s="296" t="s">
        <v>10066</v>
      </c>
      <c r="D2129" s="295" t="s">
        <v>106</v>
      </c>
      <c r="E2129" s="297" t="n">
        <v>15.56</v>
      </c>
    </row>
    <row r="2130" customFormat="false" ht="27" hidden="false" customHeight="false" outlineLevel="0" collapsed="false">
      <c r="A2130" s="295" t="n">
        <v>100893</v>
      </c>
      <c r="B2130" s="295" t="s">
        <v>10067</v>
      </c>
      <c r="C2130" s="296" t="s">
        <v>10068</v>
      </c>
      <c r="D2130" s="295" t="s">
        <v>106</v>
      </c>
      <c r="E2130" s="297" t="n">
        <v>15.4</v>
      </c>
    </row>
    <row r="2131" customFormat="false" ht="27" hidden="false" customHeight="false" outlineLevel="0" collapsed="false">
      <c r="A2131" s="295" t="n">
        <v>100894</v>
      </c>
      <c r="B2131" s="295" t="s">
        <v>10069</v>
      </c>
      <c r="C2131" s="296" t="s">
        <v>10070</v>
      </c>
      <c r="D2131" s="295" t="s">
        <v>106</v>
      </c>
      <c r="E2131" s="297" t="n">
        <v>15.27</v>
      </c>
    </row>
    <row r="2132" customFormat="false" ht="40.5" hidden="false" customHeight="false" outlineLevel="0" collapsed="false">
      <c r="A2132" s="295" t="n">
        <v>100896</v>
      </c>
      <c r="B2132" s="295" t="s">
        <v>10071</v>
      </c>
      <c r="C2132" s="296" t="s">
        <v>10072</v>
      </c>
      <c r="D2132" s="295" t="s">
        <v>85</v>
      </c>
      <c r="E2132" s="297" t="n">
        <v>66.36</v>
      </c>
    </row>
    <row r="2133" customFormat="false" ht="40.5" hidden="false" customHeight="false" outlineLevel="0" collapsed="false">
      <c r="A2133" s="295" t="n">
        <v>100897</v>
      </c>
      <c r="B2133" s="295" t="s">
        <v>10073</v>
      </c>
      <c r="C2133" s="296" t="s">
        <v>10074</v>
      </c>
      <c r="D2133" s="295" t="s">
        <v>85</v>
      </c>
      <c r="E2133" s="297" t="n">
        <v>133.46</v>
      </c>
    </row>
    <row r="2134" customFormat="false" ht="40.5" hidden="false" customHeight="false" outlineLevel="0" collapsed="false">
      <c r="A2134" s="295" t="n">
        <v>100898</v>
      </c>
      <c r="B2134" s="295" t="s">
        <v>10075</v>
      </c>
      <c r="C2134" s="296" t="s">
        <v>10076</v>
      </c>
      <c r="D2134" s="295" t="s">
        <v>85</v>
      </c>
      <c r="E2134" s="297" t="n">
        <v>263.13</v>
      </c>
    </row>
    <row r="2135" customFormat="false" ht="27" hidden="false" customHeight="false" outlineLevel="0" collapsed="false">
      <c r="A2135" s="295" t="n">
        <v>100899</v>
      </c>
      <c r="B2135" s="295" t="s">
        <v>10077</v>
      </c>
      <c r="C2135" s="296" t="s">
        <v>10078</v>
      </c>
      <c r="D2135" s="295" t="s">
        <v>85</v>
      </c>
      <c r="E2135" s="297" t="n">
        <v>84.19</v>
      </c>
    </row>
    <row r="2136" customFormat="false" ht="27" hidden="false" customHeight="false" outlineLevel="0" collapsed="false">
      <c r="A2136" s="295" t="n">
        <v>100900</v>
      </c>
      <c r="B2136" s="295" t="s">
        <v>10079</v>
      </c>
      <c r="C2136" s="296" t="s">
        <v>10080</v>
      </c>
      <c r="D2136" s="295" t="s">
        <v>85</v>
      </c>
      <c r="E2136" s="297" t="n">
        <v>301.84</v>
      </c>
    </row>
    <row r="2137" customFormat="false" ht="27" hidden="false" customHeight="false" outlineLevel="0" collapsed="false">
      <c r="A2137" s="295" t="n">
        <v>101173</v>
      </c>
      <c r="B2137" s="295" t="s">
        <v>10081</v>
      </c>
      <c r="C2137" s="296" t="s">
        <v>10082</v>
      </c>
      <c r="D2137" s="295" t="s">
        <v>85</v>
      </c>
      <c r="E2137" s="297" t="n">
        <v>57.74</v>
      </c>
    </row>
    <row r="2138" customFormat="false" ht="27" hidden="false" customHeight="false" outlineLevel="0" collapsed="false">
      <c r="A2138" s="295" t="n">
        <v>101174</v>
      </c>
      <c r="B2138" s="295" t="s">
        <v>10083</v>
      </c>
      <c r="C2138" s="296" t="s">
        <v>10084</v>
      </c>
      <c r="D2138" s="295" t="s">
        <v>85</v>
      </c>
      <c r="E2138" s="297" t="n">
        <v>79.2</v>
      </c>
    </row>
    <row r="2139" customFormat="false" ht="27" hidden="false" customHeight="false" outlineLevel="0" collapsed="false">
      <c r="A2139" s="295" t="n">
        <v>101175</v>
      </c>
      <c r="B2139" s="295" t="s">
        <v>10085</v>
      </c>
      <c r="C2139" s="296" t="s">
        <v>10086</v>
      </c>
      <c r="D2139" s="295" t="s">
        <v>85</v>
      </c>
      <c r="E2139" s="297" t="n">
        <v>108.28</v>
      </c>
    </row>
    <row r="2140" customFormat="false" ht="27" hidden="false" customHeight="false" outlineLevel="0" collapsed="false">
      <c r="A2140" s="295" t="n">
        <v>101176</v>
      </c>
      <c r="B2140" s="295" t="s">
        <v>10087</v>
      </c>
      <c r="C2140" s="296" t="s">
        <v>10088</v>
      </c>
      <c r="D2140" s="295" t="s">
        <v>85</v>
      </c>
      <c r="E2140" s="297" t="n">
        <v>140.24</v>
      </c>
    </row>
    <row r="2141" customFormat="false" ht="27" hidden="false" customHeight="false" outlineLevel="0" collapsed="false">
      <c r="A2141" s="295" t="n">
        <v>102521</v>
      </c>
      <c r="B2141" s="295" t="s">
        <v>10089</v>
      </c>
      <c r="C2141" s="296" t="s">
        <v>10090</v>
      </c>
      <c r="D2141" s="295" t="s">
        <v>31</v>
      </c>
      <c r="E2141" s="297" t="n">
        <v>82.94</v>
      </c>
    </row>
    <row r="2142" customFormat="false" ht="27" hidden="false" customHeight="false" outlineLevel="0" collapsed="false">
      <c r="A2142" s="295" t="n">
        <v>102522</v>
      </c>
      <c r="B2142" s="295" t="s">
        <v>10091</v>
      </c>
      <c r="C2142" s="296" t="s">
        <v>10092</v>
      </c>
      <c r="D2142" s="295" t="s">
        <v>31</v>
      </c>
      <c r="E2142" s="297" t="n">
        <v>121.7</v>
      </c>
    </row>
    <row r="2143" customFormat="false" ht="27" hidden="false" customHeight="false" outlineLevel="0" collapsed="false">
      <c r="A2143" s="295" t="n">
        <v>102523</v>
      </c>
      <c r="B2143" s="295" t="s">
        <v>10093</v>
      </c>
      <c r="C2143" s="296" t="s">
        <v>10094</v>
      </c>
      <c r="D2143" s="295" t="s">
        <v>31</v>
      </c>
      <c r="E2143" s="297" t="n">
        <v>160.43</v>
      </c>
    </row>
    <row r="2144" customFormat="false" ht="27" hidden="false" customHeight="false" outlineLevel="0" collapsed="false">
      <c r="A2144" s="295" t="n">
        <v>95240</v>
      </c>
      <c r="B2144" s="295" t="s">
        <v>10095</v>
      </c>
      <c r="C2144" s="296" t="s">
        <v>10096</v>
      </c>
      <c r="D2144" s="295" t="s">
        <v>81</v>
      </c>
      <c r="E2144" s="297" t="n">
        <v>18.16</v>
      </c>
    </row>
    <row r="2145" customFormat="false" ht="27" hidden="false" customHeight="false" outlineLevel="0" collapsed="false">
      <c r="A2145" s="295" t="n">
        <v>95241</v>
      </c>
      <c r="B2145" s="295" t="s">
        <v>10097</v>
      </c>
      <c r="C2145" s="296" t="s">
        <v>10098</v>
      </c>
      <c r="D2145" s="295" t="s">
        <v>81</v>
      </c>
      <c r="E2145" s="297" t="n">
        <v>30.27</v>
      </c>
    </row>
    <row r="2146" customFormat="false" ht="15" hidden="false" customHeight="false" outlineLevel="0" collapsed="false">
      <c r="A2146" s="295" t="n">
        <v>96616</v>
      </c>
      <c r="B2146" s="295" t="s">
        <v>10099</v>
      </c>
      <c r="C2146" s="296" t="s">
        <v>10100</v>
      </c>
      <c r="D2146" s="295" t="s">
        <v>96</v>
      </c>
      <c r="E2146" s="297" t="n">
        <v>627.4</v>
      </c>
    </row>
    <row r="2147" customFormat="false" ht="27" hidden="false" customHeight="false" outlineLevel="0" collapsed="false">
      <c r="A2147" s="295" t="n">
        <v>96617</v>
      </c>
      <c r="B2147" s="295" t="s">
        <v>10101</v>
      </c>
      <c r="C2147" s="296" t="s">
        <v>10102</v>
      </c>
      <c r="D2147" s="295" t="s">
        <v>81</v>
      </c>
      <c r="E2147" s="297" t="n">
        <v>18.81</v>
      </c>
    </row>
    <row r="2148" customFormat="false" ht="27" hidden="false" customHeight="false" outlineLevel="0" collapsed="false">
      <c r="A2148" s="295" t="n">
        <v>96619</v>
      </c>
      <c r="B2148" s="295" t="s">
        <v>10103</v>
      </c>
      <c r="C2148" s="296" t="s">
        <v>10104</v>
      </c>
      <c r="D2148" s="295" t="s">
        <v>81</v>
      </c>
      <c r="E2148" s="297" t="n">
        <v>31.35</v>
      </c>
    </row>
    <row r="2149" customFormat="false" ht="15" hidden="false" customHeight="false" outlineLevel="0" collapsed="false">
      <c r="A2149" s="295" t="n">
        <v>96620</v>
      </c>
      <c r="B2149" s="295" t="s">
        <v>10105</v>
      </c>
      <c r="C2149" s="296" t="s">
        <v>10106</v>
      </c>
      <c r="D2149" s="295" t="s">
        <v>96</v>
      </c>
      <c r="E2149" s="297" t="n">
        <v>605.73</v>
      </c>
    </row>
    <row r="2150" customFormat="false" ht="27" hidden="false" customHeight="false" outlineLevel="0" collapsed="false">
      <c r="A2150" s="295" t="n">
        <v>96621</v>
      </c>
      <c r="B2150" s="295" t="s">
        <v>10107</v>
      </c>
      <c r="C2150" s="296" t="s">
        <v>10108</v>
      </c>
      <c r="D2150" s="295" t="s">
        <v>96</v>
      </c>
      <c r="E2150" s="297" t="n">
        <v>213.24</v>
      </c>
    </row>
    <row r="2151" customFormat="false" ht="27" hidden="false" customHeight="false" outlineLevel="0" collapsed="false">
      <c r="A2151" s="295" t="n">
        <v>96622</v>
      </c>
      <c r="B2151" s="295" t="s">
        <v>10109</v>
      </c>
      <c r="C2151" s="296" t="s">
        <v>10110</v>
      </c>
      <c r="D2151" s="295" t="s">
        <v>96</v>
      </c>
      <c r="E2151" s="297" t="n">
        <v>149.61</v>
      </c>
    </row>
    <row r="2152" customFormat="false" ht="27" hidden="false" customHeight="false" outlineLevel="0" collapsed="false">
      <c r="A2152" s="295" t="n">
        <v>96623</v>
      </c>
      <c r="B2152" s="295" t="s">
        <v>10111</v>
      </c>
      <c r="C2152" s="296" t="s">
        <v>10112</v>
      </c>
      <c r="D2152" s="295" t="s">
        <v>96</v>
      </c>
      <c r="E2152" s="297" t="n">
        <v>198.41</v>
      </c>
    </row>
    <row r="2153" customFormat="false" ht="27" hidden="false" customHeight="false" outlineLevel="0" collapsed="false">
      <c r="A2153" s="295" t="n">
        <v>96624</v>
      </c>
      <c r="B2153" s="295" t="s">
        <v>10113</v>
      </c>
      <c r="C2153" s="296" t="s">
        <v>10114</v>
      </c>
      <c r="D2153" s="295" t="s">
        <v>96</v>
      </c>
      <c r="E2153" s="297" t="n">
        <v>144.38</v>
      </c>
    </row>
    <row r="2154" customFormat="false" ht="15" hidden="false" customHeight="false" outlineLevel="0" collapsed="false">
      <c r="A2154" s="295" t="n">
        <v>97082</v>
      </c>
      <c r="B2154" s="295" t="s">
        <v>10115</v>
      </c>
      <c r="C2154" s="296" t="s">
        <v>10116</v>
      </c>
      <c r="D2154" s="295" t="s">
        <v>96</v>
      </c>
      <c r="E2154" s="297" t="n">
        <v>46.6</v>
      </c>
    </row>
    <row r="2155" customFormat="false" ht="27" hidden="false" customHeight="false" outlineLevel="0" collapsed="false">
      <c r="A2155" s="295" t="n">
        <v>97083</v>
      </c>
      <c r="B2155" s="295" t="s">
        <v>10117</v>
      </c>
      <c r="C2155" s="296" t="s">
        <v>10118</v>
      </c>
      <c r="D2155" s="295" t="s">
        <v>81</v>
      </c>
      <c r="E2155" s="297" t="n">
        <v>2.66</v>
      </c>
    </row>
    <row r="2156" customFormat="false" ht="27" hidden="false" customHeight="false" outlineLevel="0" collapsed="false">
      <c r="A2156" s="295" t="n">
        <v>97084</v>
      </c>
      <c r="B2156" s="295" t="s">
        <v>10119</v>
      </c>
      <c r="C2156" s="296" t="s">
        <v>10120</v>
      </c>
      <c r="D2156" s="295" t="s">
        <v>81</v>
      </c>
      <c r="E2156" s="297" t="n">
        <v>0.55</v>
      </c>
    </row>
    <row r="2157" customFormat="false" ht="27" hidden="false" customHeight="false" outlineLevel="0" collapsed="false">
      <c r="A2157" s="295" t="n">
        <v>97086</v>
      </c>
      <c r="B2157" s="295" t="s">
        <v>10121</v>
      </c>
      <c r="C2157" s="296" t="s">
        <v>10122</v>
      </c>
      <c r="D2157" s="295" t="s">
        <v>81</v>
      </c>
      <c r="E2157" s="297" t="n">
        <v>112.87</v>
      </c>
    </row>
    <row r="2158" customFormat="false" ht="27" hidden="false" customHeight="false" outlineLevel="0" collapsed="false">
      <c r="A2158" s="295" t="n">
        <v>97087</v>
      </c>
      <c r="B2158" s="295" t="s">
        <v>10123</v>
      </c>
      <c r="C2158" s="296" t="s">
        <v>10124</v>
      </c>
      <c r="D2158" s="295" t="s">
        <v>81</v>
      </c>
      <c r="E2158" s="297" t="n">
        <v>2.2</v>
      </c>
    </row>
    <row r="2159" customFormat="false" ht="27" hidden="false" customHeight="false" outlineLevel="0" collapsed="false">
      <c r="A2159" s="295" t="n">
        <v>97088</v>
      </c>
      <c r="B2159" s="295" t="s">
        <v>10125</v>
      </c>
      <c r="C2159" s="296" t="s">
        <v>10126</v>
      </c>
      <c r="D2159" s="295" t="s">
        <v>106</v>
      </c>
      <c r="E2159" s="297" t="n">
        <v>23.44</v>
      </c>
    </row>
    <row r="2160" customFormat="false" ht="27" hidden="false" customHeight="false" outlineLevel="0" collapsed="false">
      <c r="A2160" s="295" t="n">
        <v>97089</v>
      </c>
      <c r="B2160" s="295" t="s">
        <v>10127</v>
      </c>
      <c r="C2160" s="296" t="s">
        <v>10128</v>
      </c>
      <c r="D2160" s="295" t="s">
        <v>106</v>
      </c>
      <c r="E2160" s="297" t="n">
        <v>21.47</v>
      </c>
    </row>
    <row r="2161" customFormat="false" ht="27" hidden="false" customHeight="false" outlineLevel="0" collapsed="false">
      <c r="A2161" s="295" t="n">
        <v>97090</v>
      </c>
      <c r="B2161" s="295" t="s">
        <v>10129</v>
      </c>
      <c r="C2161" s="296" t="s">
        <v>10130</v>
      </c>
      <c r="D2161" s="295" t="s">
        <v>106</v>
      </c>
      <c r="E2161" s="297" t="n">
        <v>21.13</v>
      </c>
    </row>
    <row r="2162" customFormat="false" ht="27" hidden="false" customHeight="false" outlineLevel="0" collapsed="false">
      <c r="A2162" s="295" t="n">
        <v>97091</v>
      </c>
      <c r="B2162" s="295" t="s">
        <v>10131</v>
      </c>
      <c r="C2162" s="296" t="s">
        <v>10132</v>
      </c>
      <c r="D2162" s="295" t="s">
        <v>106</v>
      </c>
      <c r="E2162" s="297" t="n">
        <v>20.52</v>
      </c>
    </row>
    <row r="2163" customFormat="false" ht="27" hidden="false" customHeight="false" outlineLevel="0" collapsed="false">
      <c r="A2163" s="295" t="n">
        <v>97092</v>
      </c>
      <c r="B2163" s="295" t="s">
        <v>10133</v>
      </c>
      <c r="C2163" s="296" t="s">
        <v>10134</v>
      </c>
      <c r="D2163" s="295" t="s">
        <v>106</v>
      </c>
      <c r="E2163" s="297" t="n">
        <v>19.9</v>
      </c>
    </row>
    <row r="2164" customFormat="false" ht="27" hidden="false" customHeight="false" outlineLevel="0" collapsed="false">
      <c r="A2164" s="295" t="n">
        <v>97093</v>
      </c>
      <c r="B2164" s="295" t="s">
        <v>10135</v>
      </c>
      <c r="C2164" s="296" t="s">
        <v>10136</v>
      </c>
      <c r="D2164" s="295" t="s">
        <v>106</v>
      </c>
      <c r="E2164" s="297" t="n">
        <v>18.7</v>
      </c>
    </row>
    <row r="2165" customFormat="false" ht="27" hidden="false" customHeight="false" outlineLevel="0" collapsed="false">
      <c r="A2165" s="295" t="n">
        <v>97096</v>
      </c>
      <c r="B2165" s="295" t="s">
        <v>10137</v>
      </c>
      <c r="C2165" s="296" t="s">
        <v>10138</v>
      </c>
      <c r="D2165" s="295" t="s">
        <v>96</v>
      </c>
      <c r="E2165" s="297" t="n">
        <v>722.24</v>
      </c>
    </row>
    <row r="2166" customFormat="false" ht="27" hidden="false" customHeight="false" outlineLevel="0" collapsed="false">
      <c r="A2166" s="295" t="n">
        <v>97097</v>
      </c>
      <c r="B2166" s="295" t="s">
        <v>10139</v>
      </c>
      <c r="C2166" s="296" t="s">
        <v>10140</v>
      </c>
      <c r="D2166" s="295" t="s">
        <v>81</v>
      </c>
      <c r="E2166" s="297" t="n">
        <v>37.37</v>
      </c>
    </row>
    <row r="2167" customFormat="false" ht="27" hidden="false" customHeight="false" outlineLevel="0" collapsed="false">
      <c r="A2167" s="295" t="n">
        <v>97101</v>
      </c>
      <c r="B2167" s="295" t="s">
        <v>10141</v>
      </c>
      <c r="C2167" s="296" t="s">
        <v>10142</v>
      </c>
      <c r="D2167" s="295" t="s">
        <v>81</v>
      </c>
      <c r="E2167" s="297" t="n">
        <v>205.25</v>
      </c>
    </row>
    <row r="2168" customFormat="false" ht="27" hidden="false" customHeight="false" outlineLevel="0" collapsed="false">
      <c r="A2168" s="295" t="n">
        <v>97102</v>
      </c>
      <c r="B2168" s="295" t="s">
        <v>10143</v>
      </c>
      <c r="C2168" s="296" t="s">
        <v>10144</v>
      </c>
      <c r="D2168" s="295" t="s">
        <v>81</v>
      </c>
      <c r="E2168" s="297" t="n">
        <v>259.3</v>
      </c>
    </row>
    <row r="2169" customFormat="false" ht="27" hidden="false" customHeight="false" outlineLevel="0" collapsed="false">
      <c r="A2169" s="295" t="n">
        <v>97103</v>
      </c>
      <c r="B2169" s="295" t="s">
        <v>10145</v>
      </c>
      <c r="C2169" s="296" t="s">
        <v>10146</v>
      </c>
      <c r="D2169" s="295" t="s">
        <v>81</v>
      </c>
      <c r="E2169" s="297" t="n">
        <v>308.12</v>
      </c>
    </row>
    <row r="2170" customFormat="false" ht="27" hidden="false" customHeight="false" outlineLevel="0" collapsed="false">
      <c r="A2170" s="295" t="n">
        <v>100322</v>
      </c>
      <c r="B2170" s="295" t="s">
        <v>10147</v>
      </c>
      <c r="C2170" s="296" t="s">
        <v>10148</v>
      </c>
      <c r="D2170" s="295" t="s">
        <v>96</v>
      </c>
      <c r="E2170" s="297" t="n">
        <v>137.48</v>
      </c>
    </row>
    <row r="2171" customFormat="false" ht="27" hidden="false" customHeight="false" outlineLevel="0" collapsed="false">
      <c r="A2171" s="295" t="n">
        <v>100323</v>
      </c>
      <c r="B2171" s="295" t="s">
        <v>10149</v>
      </c>
      <c r="C2171" s="296" t="s">
        <v>10150</v>
      </c>
      <c r="D2171" s="295" t="s">
        <v>96</v>
      </c>
      <c r="E2171" s="297" t="n">
        <v>206.42</v>
      </c>
    </row>
    <row r="2172" customFormat="false" ht="27" hidden="false" customHeight="false" outlineLevel="0" collapsed="false">
      <c r="A2172" s="295" t="n">
        <v>100324</v>
      </c>
      <c r="B2172" s="295" t="s">
        <v>10151</v>
      </c>
      <c r="C2172" s="296" t="s">
        <v>10152</v>
      </c>
      <c r="D2172" s="295" t="s">
        <v>96</v>
      </c>
      <c r="E2172" s="297" t="n">
        <v>144.08</v>
      </c>
    </row>
    <row r="2173" customFormat="false" ht="27" hidden="false" customHeight="false" outlineLevel="0" collapsed="false">
      <c r="A2173" s="295" t="n">
        <v>103072</v>
      </c>
      <c r="B2173" s="295" t="s">
        <v>10153</v>
      </c>
      <c r="C2173" s="296" t="s">
        <v>10154</v>
      </c>
      <c r="D2173" s="295" t="s">
        <v>81</v>
      </c>
      <c r="E2173" s="297" t="n">
        <v>366.84</v>
      </c>
    </row>
    <row r="2174" customFormat="false" ht="27" hidden="false" customHeight="false" outlineLevel="0" collapsed="false">
      <c r="A2174" s="295" t="n">
        <v>103073</v>
      </c>
      <c r="B2174" s="295" t="s">
        <v>10155</v>
      </c>
      <c r="C2174" s="296" t="s">
        <v>10156</v>
      </c>
      <c r="D2174" s="295" t="s">
        <v>81</v>
      </c>
      <c r="E2174" s="297" t="n">
        <v>448.99</v>
      </c>
    </row>
    <row r="2175" customFormat="false" ht="27" hidden="false" customHeight="false" outlineLevel="0" collapsed="false">
      <c r="A2175" s="295" t="n">
        <v>103074</v>
      </c>
      <c r="B2175" s="295" t="s">
        <v>10157</v>
      </c>
      <c r="C2175" s="296" t="s">
        <v>10158</v>
      </c>
      <c r="D2175" s="295" t="s">
        <v>81</v>
      </c>
      <c r="E2175" s="297" t="n">
        <v>200.78</v>
      </c>
    </row>
    <row r="2176" customFormat="false" ht="27" hidden="false" customHeight="false" outlineLevel="0" collapsed="false">
      <c r="A2176" s="295" t="n">
        <v>103075</v>
      </c>
      <c r="B2176" s="295" t="s">
        <v>10159</v>
      </c>
      <c r="C2176" s="296" t="s">
        <v>10160</v>
      </c>
      <c r="D2176" s="295" t="s">
        <v>81</v>
      </c>
      <c r="E2176" s="297" t="n">
        <v>238.15</v>
      </c>
    </row>
    <row r="2177" customFormat="false" ht="27" hidden="false" customHeight="false" outlineLevel="0" collapsed="false">
      <c r="A2177" s="295" t="n">
        <v>103076</v>
      </c>
      <c r="B2177" s="295" t="s">
        <v>10161</v>
      </c>
      <c r="C2177" s="296" t="s">
        <v>10162</v>
      </c>
      <c r="D2177" s="295" t="s">
        <v>81</v>
      </c>
      <c r="E2177" s="297" t="n">
        <v>177.82</v>
      </c>
    </row>
    <row r="2178" customFormat="false" ht="27" hidden="false" customHeight="false" outlineLevel="0" collapsed="false">
      <c r="A2178" s="295" t="n">
        <v>103077</v>
      </c>
      <c r="B2178" s="295" t="s">
        <v>10163</v>
      </c>
      <c r="C2178" s="296" t="s">
        <v>10164</v>
      </c>
      <c r="D2178" s="295" t="s">
        <v>81</v>
      </c>
      <c r="E2178" s="297" t="n">
        <v>231.87</v>
      </c>
    </row>
    <row r="2179" customFormat="false" ht="27" hidden="false" customHeight="false" outlineLevel="0" collapsed="false">
      <c r="A2179" s="295" t="n">
        <v>103078</v>
      </c>
      <c r="B2179" s="295" t="s">
        <v>10165</v>
      </c>
      <c r="C2179" s="296" t="s">
        <v>10166</v>
      </c>
      <c r="D2179" s="295" t="s">
        <v>81</v>
      </c>
      <c r="E2179" s="297" t="n">
        <v>280.69</v>
      </c>
    </row>
    <row r="2180" customFormat="false" ht="27" hidden="false" customHeight="false" outlineLevel="0" collapsed="false">
      <c r="A2180" s="295" t="n">
        <v>103079</v>
      </c>
      <c r="B2180" s="295" t="s">
        <v>10167</v>
      </c>
      <c r="C2180" s="296" t="s">
        <v>10168</v>
      </c>
      <c r="D2180" s="295" t="s">
        <v>81</v>
      </c>
      <c r="E2180" s="297" t="n">
        <v>339.42</v>
      </c>
    </row>
    <row r="2181" customFormat="false" ht="27" hidden="false" customHeight="false" outlineLevel="0" collapsed="false">
      <c r="A2181" s="295" t="n">
        <v>103080</v>
      </c>
      <c r="B2181" s="295" t="s">
        <v>10169</v>
      </c>
      <c r="C2181" s="296" t="s">
        <v>10170</v>
      </c>
      <c r="D2181" s="295" t="s">
        <v>81</v>
      </c>
      <c r="E2181" s="297" t="n">
        <v>421.56</v>
      </c>
    </row>
    <row r="2182" customFormat="false" ht="27" hidden="false" customHeight="false" outlineLevel="0" collapsed="false">
      <c r="A2182" s="295" t="n">
        <v>92263</v>
      </c>
      <c r="B2182" s="295" t="s">
        <v>10171</v>
      </c>
      <c r="C2182" s="296" t="s">
        <v>10172</v>
      </c>
      <c r="D2182" s="295" t="s">
        <v>81</v>
      </c>
      <c r="E2182" s="297" t="n">
        <v>140.37</v>
      </c>
    </row>
    <row r="2183" customFormat="false" ht="27" hidden="false" customHeight="false" outlineLevel="0" collapsed="false">
      <c r="A2183" s="295" t="n">
        <v>92264</v>
      </c>
      <c r="B2183" s="295" t="s">
        <v>10173</v>
      </c>
      <c r="C2183" s="296" t="s">
        <v>10174</v>
      </c>
      <c r="D2183" s="295" t="s">
        <v>81</v>
      </c>
      <c r="E2183" s="297" t="n">
        <v>176.78</v>
      </c>
    </row>
    <row r="2184" customFormat="false" ht="27" hidden="false" customHeight="false" outlineLevel="0" collapsed="false">
      <c r="A2184" s="295" t="n">
        <v>92265</v>
      </c>
      <c r="B2184" s="295" t="s">
        <v>10175</v>
      </c>
      <c r="C2184" s="296" t="s">
        <v>10176</v>
      </c>
      <c r="D2184" s="295" t="s">
        <v>81</v>
      </c>
      <c r="E2184" s="297" t="n">
        <v>100.82</v>
      </c>
    </row>
    <row r="2185" customFormat="false" ht="27" hidden="false" customHeight="false" outlineLevel="0" collapsed="false">
      <c r="A2185" s="295" t="n">
        <v>92266</v>
      </c>
      <c r="B2185" s="295" t="s">
        <v>10177</v>
      </c>
      <c r="C2185" s="296" t="s">
        <v>10178</v>
      </c>
      <c r="D2185" s="295" t="s">
        <v>81</v>
      </c>
      <c r="E2185" s="297" t="n">
        <v>132.05</v>
      </c>
    </row>
    <row r="2186" customFormat="false" ht="27" hidden="false" customHeight="false" outlineLevel="0" collapsed="false">
      <c r="A2186" s="295" t="n">
        <v>92267</v>
      </c>
      <c r="B2186" s="295" t="s">
        <v>10179</v>
      </c>
      <c r="C2186" s="296" t="s">
        <v>10180</v>
      </c>
      <c r="D2186" s="295" t="s">
        <v>81</v>
      </c>
      <c r="E2186" s="297" t="n">
        <v>42.09</v>
      </c>
    </row>
    <row r="2187" customFormat="false" ht="27" hidden="false" customHeight="false" outlineLevel="0" collapsed="false">
      <c r="A2187" s="295" t="n">
        <v>92268</v>
      </c>
      <c r="B2187" s="295" t="s">
        <v>10181</v>
      </c>
      <c r="C2187" s="296" t="s">
        <v>10182</v>
      </c>
      <c r="D2187" s="295" t="s">
        <v>81</v>
      </c>
      <c r="E2187" s="297" t="n">
        <v>70.7</v>
      </c>
    </row>
    <row r="2188" customFormat="false" ht="27" hidden="false" customHeight="false" outlineLevel="0" collapsed="false">
      <c r="A2188" s="295" t="n">
        <v>92269</v>
      </c>
      <c r="B2188" s="295" t="s">
        <v>10183</v>
      </c>
      <c r="C2188" s="296" t="s">
        <v>10184</v>
      </c>
      <c r="D2188" s="295" t="s">
        <v>81</v>
      </c>
      <c r="E2188" s="297" t="n">
        <v>221.33</v>
      </c>
    </row>
    <row r="2189" customFormat="false" ht="15" hidden="false" customHeight="false" outlineLevel="0" collapsed="false">
      <c r="A2189" s="295" t="n">
        <v>92270</v>
      </c>
      <c r="B2189" s="295" t="s">
        <v>10185</v>
      </c>
      <c r="C2189" s="296" t="s">
        <v>10186</v>
      </c>
      <c r="D2189" s="295" t="s">
        <v>81</v>
      </c>
      <c r="E2189" s="297" t="n">
        <v>168.59</v>
      </c>
    </row>
    <row r="2190" customFormat="false" ht="15" hidden="false" customHeight="false" outlineLevel="0" collapsed="false">
      <c r="A2190" s="295" t="n">
        <v>92271</v>
      </c>
      <c r="B2190" s="295" t="s">
        <v>10187</v>
      </c>
      <c r="C2190" s="296" t="s">
        <v>10188</v>
      </c>
      <c r="D2190" s="295" t="s">
        <v>81</v>
      </c>
      <c r="E2190" s="297" t="n">
        <v>109.32</v>
      </c>
    </row>
    <row r="2191" customFormat="false" ht="15" hidden="false" customHeight="false" outlineLevel="0" collapsed="false">
      <c r="A2191" s="295" t="n">
        <v>92272</v>
      </c>
      <c r="B2191" s="295" t="s">
        <v>10189</v>
      </c>
      <c r="C2191" s="296" t="s">
        <v>10190</v>
      </c>
      <c r="D2191" s="295" t="s">
        <v>85</v>
      </c>
      <c r="E2191" s="297" t="n">
        <v>32.78</v>
      </c>
    </row>
    <row r="2192" customFormat="false" ht="27" hidden="false" customHeight="false" outlineLevel="0" collapsed="false">
      <c r="A2192" s="295" t="n">
        <v>92273</v>
      </c>
      <c r="B2192" s="295" t="s">
        <v>10191</v>
      </c>
      <c r="C2192" s="296" t="s">
        <v>10192</v>
      </c>
      <c r="D2192" s="295" t="s">
        <v>85</v>
      </c>
      <c r="E2192" s="297" t="n">
        <v>14.16</v>
      </c>
    </row>
    <row r="2193" customFormat="false" ht="27" hidden="false" customHeight="false" outlineLevel="0" collapsed="false">
      <c r="A2193" s="295" t="n">
        <v>92409</v>
      </c>
      <c r="B2193" s="295" t="s">
        <v>10193</v>
      </c>
      <c r="C2193" s="296" t="s">
        <v>10194</v>
      </c>
      <c r="D2193" s="295" t="s">
        <v>81</v>
      </c>
      <c r="E2193" s="297" t="n">
        <v>306.65</v>
      </c>
    </row>
    <row r="2194" customFormat="false" ht="27" hidden="false" customHeight="false" outlineLevel="0" collapsed="false">
      <c r="A2194" s="295" t="n">
        <v>92411</v>
      </c>
      <c r="B2194" s="295" t="s">
        <v>10195</v>
      </c>
      <c r="C2194" s="296" t="s">
        <v>10196</v>
      </c>
      <c r="D2194" s="295" t="s">
        <v>81</v>
      </c>
      <c r="E2194" s="297" t="n">
        <v>188.81</v>
      </c>
    </row>
    <row r="2195" customFormat="false" ht="27" hidden="false" customHeight="false" outlineLevel="0" collapsed="false">
      <c r="A2195" s="295" t="n">
        <v>92413</v>
      </c>
      <c r="B2195" s="295" t="s">
        <v>10197</v>
      </c>
      <c r="C2195" s="296" t="s">
        <v>10198</v>
      </c>
      <c r="D2195" s="295" t="s">
        <v>81</v>
      </c>
      <c r="E2195" s="297" t="n">
        <v>116.07</v>
      </c>
    </row>
    <row r="2196" customFormat="false" ht="27" hidden="false" customHeight="false" outlineLevel="0" collapsed="false">
      <c r="A2196" s="295" t="n">
        <v>92415</v>
      </c>
      <c r="B2196" s="295" t="s">
        <v>10199</v>
      </c>
      <c r="C2196" s="296" t="s">
        <v>10200</v>
      </c>
      <c r="D2196" s="295" t="s">
        <v>81</v>
      </c>
      <c r="E2196" s="297" t="n">
        <v>120.55</v>
      </c>
    </row>
    <row r="2197" customFormat="false" ht="27" hidden="false" customHeight="false" outlineLevel="0" collapsed="false">
      <c r="A2197" s="295" t="n">
        <v>92417</v>
      </c>
      <c r="B2197" s="295" t="s">
        <v>10201</v>
      </c>
      <c r="C2197" s="296" t="s">
        <v>10202</v>
      </c>
      <c r="D2197" s="295" t="s">
        <v>81</v>
      </c>
      <c r="E2197" s="297" t="n">
        <v>139.8</v>
      </c>
    </row>
    <row r="2198" customFormat="false" ht="27" hidden="false" customHeight="false" outlineLevel="0" collapsed="false">
      <c r="A2198" s="295" t="n">
        <v>92419</v>
      </c>
      <c r="B2198" s="295" t="s">
        <v>10203</v>
      </c>
      <c r="C2198" s="296" t="s">
        <v>10204</v>
      </c>
      <c r="D2198" s="295" t="s">
        <v>81</v>
      </c>
      <c r="E2198" s="297" t="n">
        <v>76.92</v>
      </c>
    </row>
    <row r="2199" customFormat="false" ht="27" hidden="false" customHeight="false" outlineLevel="0" collapsed="false">
      <c r="A2199" s="295" t="n">
        <v>92421</v>
      </c>
      <c r="B2199" s="295" t="s">
        <v>10205</v>
      </c>
      <c r="C2199" s="296" t="s">
        <v>10206</v>
      </c>
      <c r="D2199" s="295" t="s">
        <v>81</v>
      </c>
      <c r="E2199" s="297" t="n">
        <v>91.69</v>
      </c>
    </row>
    <row r="2200" customFormat="false" ht="27" hidden="false" customHeight="false" outlineLevel="0" collapsed="false">
      <c r="A2200" s="295" t="n">
        <v>92423</v>
      </c>
      <c r="B2200" s="295" t="s">
        <v>10207</v>
      </c>
      <c r="C2200" s="296" t="s">
        <v>10208</v>
      </c>
      <c r="D2200" s="295" t="s">
        <v>81</v>
      </c>
      <c r="E2200" s="297" t="n">
        <v>63.37</v>
      </c>
    </row>
    <row r="2201" customFormat="false" ht="27" hidden="false" customHeight="false" outlineLevel="0" collapsed="false">
      <c r="A2201" s="295" t="n">
        <v>92425</v>
      </c>
      <c r="B2201" s="295" t="s">
        <v>10209</v>
      </c>
      <c r="C2201" s="296" t="s">
        <v>10210</v>
      </c>
      <c r="D2201" s="295" t="s">
        <v>81</v>
      </c>
      <c r="E2201" s="297" t="n">
        <v>76.2</v>
      </c>
    </row>
    <row r="2202" customFormat="false" ht="27" hidden="false" customHeight="false" outlineLevel="0" collapsed="false">
      <c r="A2202" s="295" t="n">
        <v>92427</v>
      </c>
      <c r="B2202" s="295" t="s">
        <v>10211</v>
      </c>
      <c r="C2202" s="296" t="s">
        <v>10212</v>
      </c>
      <c r="D2202" s="295" t="s">
        <v>81</v>
      </c>
      <c r="E2202" s="297" t="n">
        <v>56.53</v>
      </c>
    </row>
    <row r="2203" customFormat="false" ht="27" hidden="false" customHeight="false" outlineLevel="0" collapsed="false">
      <c r="A2203" s="295" t="n">
        <v>92429</v>
      </c>
      <c r="B2203" s="295" t="s">
        <v>10213</v>
      </c>
      <c r="C2203" s="296" t="s">
        <v>10214</v>
      </c>
      <c r="D2203" s="295" t="s">
        <v>81</v>
      </c>
      <c r="E2203" s="297" t="n">
        <v>68.41</v>
      </c>
    </row>
    <row r="2204" customFormat="false" ht="40.5" hidden="false" customHeight="false" outlineLevel="0" collapsed="false">
      <c r="A2204" s="295" t="n">
        <v>92431</v>
      </c>
      <c r="B2204" s="295" t="s">
        <v>10215</v>
      </c>
      <c r="C2204" s="296" t="s">
        <v>10216</v>
      </c>
      <c r="D2204" s="295" t="s">
        <v>81</v>
      </c>
      <c r="E2204" s="297" t="n">
        <v>53.1</v>
      </c>
    </row>
    <row r="2205" customFormat="false" ht="40.5" hidden="false" customHeight="false" outlineLevel="0" collapsed="false">
      <c r="A2205" s="295" t="n">
        <v>92433</v>
      </c>
      <c r="B2205" s="295" t="s">
        <v>10217</v>
      </c>
      <c r="C2205" s="296" t="s">
        <v>10218</v>
      </c>
      <c r="D2205" s="295" t="s">
        <v>81</v>
      </c>
      <c r="E2205" s="297" t="n">
        <v>64.4</v>
      </c>
    </row>
    <row r="2206" customFormat="false" ht="40.5" hidden="false" customHeight="false" outlineLevel="0" collapsed="false">
      <c r="A2206" s="295" t="n">
        <v>92435</v>
      </c>
      <c r="B2206" s="295" t="s">
        <v>10219</v>
      </c>
      <c r="C2206" s="296" t="s">
        <v>10220</v>
      </c>
      <c r="D2206" s="295" t="s">
        <v>81</v>
      </c>
      <c r="E2206" s="297" t="n">
        <v>50.54</v>
      </c>
    </row>
    <row r="2207" customFormat="false" ht="40.5" hidden="false" customHeight="false" outlineLevel="0" collapsed="false">
      <c r="A2207" s="295" t="n">
        <v>92437</v>
      </c>
      <c r="B2207" s="295" t="s">
        <v>10221</v>
      </c>
      <c r="C2207" s="296" t="s">
        <v>10222</v>
      </c>
      <c r="D2207" s="295" t="s">
        <v>81</v>
      </c>
      <c r="E2207" s="297" t="n">
        <v>61.45</v>
      </c>
    </row>
    <row r="2208" customFormat="false" ht="40.5" hidden="false" customHeight="false" outlineLevel="0" collapsed="false">
      <c r="A2208" s="295" t="n">
        <v>92439</v>
      </c>
      <c r="B2208" s="295" t="s">
        <v>10223</v>
      </c>
      <c r="C2208" s="296" t="s">
        <v>10224</v>
      </c>
      <c r="D2208" s="295" t="s">
        <v>81</v>
      </c>
      <c r="E2208" s="297" t="n">
        <v>48.71</v>
      </c>
    </row>
    <row r="2209" customFormat="false" ht="40.5" hidden="false" customHeight="false" outlineLevel="0" collapsed="false">
      <c r="A2209" s="295" t="n">
        <v>92441</v>
      </c>
      <c r="B2209" s="295" t="s">
        <v>10225</v>
      </c>
      <c r="C2209" s="296" t="s">
        <v>10226</v>
      </c>
      <c r="D2209" s="295" t="s">
        <v>81</v>
      </c>
      <c r="E2209" s="297" t="n">
        <v>59.35</v>
      </c>
    </row>
    <row r="2210" customFormat="false" ht="40.5" hidden="false" customHeight="false" outlineLevel="0" collapsed="false">
      <c r="A2210" s="295" t="n">
        <v>92443</v>
      </c>
      <c r="B2210" s="295" t="s">
        <v>10227</v>
      </c>
      <c r="C2210" s="296" t="s">
        <v>10228</v>
      </c>
      <c r="D2210" s="295" t="s">
        <v>81</v>
      </c>
      <c r="E2210" s="297" t="n">
        <v>44.76</v>
      </c>
    </row>
    <row r="2211" customFormat="false" ht="40.5" hidden="false" customHeight="false" outlineLevel="0" collapsed="false">
      <c r="A2211" s="295" t="n">
        <v>92445</v>
      </c>
      <c r="B2211" s="295" t="s">
        <v>10229</v>
      </c>
      <c r="C2211" s="296" t="s">
        <v>10230</v>
      </c>
      <c r="D2211" s="295" t="s">
        <v>81</v>
      </c>
      <c r="E2211" s="297" t="n">
        <v>55.04</v>
      </c>
    </row>
    <row r="2212" customFormat="false" ht="27" hidden="false" customHeight="false" outlineLevel="0" collapsed="false">
      <c r="A2212" s="295" t="n">
        <v>92446</v>
      </c>
      <c r="B2212" s="295" t="s">
        <v>10231</v>
      </c>
      <c r="C2212" s="296" t="s">
        <v>10232</v>
      </c>
      <c r="D2212" s="295" t="s">
        <v>81</v>
      </c>
      <c r="E2212" s="297" t="n">
        <v>281.17</v>
      </c>
    </row>
    <row r="2213" customFormat="false" ht="27" hidden="false" customHeight="false" outlineLevel="0" collapsed="false">
      <c r="A2213" s="295" t="n">
        <v>92447</v>
      </c>
      <c r="B2213" s="295" t="s">
        <v>10233</v>
      </c>
      <c r="C2213" s="296" t="s">
        <v>10234</v>
      </c>
      <c r="D2213" s="295" t="s">
        <v>81</v>
      </c>
      <c r="E2213" s="297" t="n">
        <v>193.56</v>
      </c>
    </row>
    <row r="2214" customFormat="false" ht="27" hidden="false" customHeight="false" outlineLevel="0" collapsed="false">
      <c r="A2214" s="295" t="n">
        <v>92448</v>
      </c>
      <c r="B2214" s="295" t="s">
        <v>10235</v>
      </c>
      <c r="C2214" s="296" t="s">
        <v>10236</v>
      </c>
      <c r="D2214" s="295" t="s">
        <v>81</v>
      </c>
      <c r="E2214" s="297" t="n">
        <v>150.28</v>
      </c>
    </row>
    <row r="2215" customFormat="false" ht="27" hidden="false" customHeight="false" outlineLevel="0" collapsed="false">
      <c r="A2215" s="295" t="n">
        <v>92449</v>
      </c>
      <c r="B2215" s="295" t="s">
        <v>10237</v>
      </c>
      <c r="C2215" s="296" t="s">
        <v>10238</v>
      </c>
      <c r="D2215" s="295" t="s">
        <v>81</v>
      </c>
      <c r="E2215" s="297" t="n">
        <v>240.54</v>
      </c>
    </row>
    <row r="2216" customFormat="false" ht="27" hidden="false" customHeight="false" outlineLevel="0" collapsed="false">
      <c r="A2216" s="295" t="n">
        <v>92450</v>
      </c>
      <c r="B2216" s="295" t="s">
        <v>10239</v>
      </c>
      <c r="C2216" s="296" t="s">
        <v>10240</v>
      </c>
      <c r="D2216" s="295" t="s">
        <v>81</v>
      </c>
      <c r="E2216" s="297" t="n">
        <v>327.58</v>
      </c>
    </row>
    <row r="2217" customFormat="false" ht="27" hidden="false" customHeight="false" outlineLevel="0" collapsed="false">
      <c r="A2217" s="295" t="n">
        <v>92451</v>
      </c>
      <c r="B2217" s="295" t="s">
        <v>10241</v>
      </c>
      <c r="C2217" s="296" t="s">
        <v>10242</v>
      </c>
      <c r="D2217" s="295" t="s">
        <v>81</v>
      </c>
      <c r="E2217" s="297" t="n">
        <v>162.44</v>
      </c>
    </row>
    <row r="2218" customFormat="false" ht="27" hidden="false" customHeight="false" outlineLevel="0" collapsed="false">
      <c r="A2218" s="295" t="n">
        <v>92452</v>
      </c>
      <c r="B2218" s="295" t="s">
        <v>10243</v>
      </c>
      <c r="C2218" s="296" t="s">
        <v>10244</v>
      </c>
      <c r="D2218" s="295" t="s">
        <v>81</v>
      </c>
      <c r="E2218" s="297" t="n">
        <v>146.34</v>
      </c>
    </row>
    <row r="2219" customFormat="false" ht="27" hidden="false" customHeight="false" outlineLevel="0" collapsed="false">
      <c r="A2219" s="295" t="n">
        <v>92453</v>
      </c>
      <c r="B2219" s="295" t="s">
        <v>10245</v>
      </c>
      <c r="C2219" s="296" t="s">
        <v>10246</v>
      </c>
      <c r="D2219" s="295" t="s">
        <v>81</v>
      </c>
      <c r="E2219" s="297" t="n">
        <v>206.5</v>
      </c>
    </row>
    <row r="2220" customFormat="false" ht="27" hidden="false" customHeight="false" outlineLevel="0" collapsed="false">
      <c r="A2220" s="295" t="n">
        <v>92454</v>
      </c>
      <c r="B2220" s="295" t="s">
        <v>10247</v>
      </c>
      <c r="C2220" s="296" t="s">
        <v>10248</v>
      </c>
      <c r="D2220" s="295" t="s">
        <v>81</v>
      </c>
      <c r="E2220" s="297" t="n">
        <v>302.01</v>
      </c>
    </row>
    <row r="2221" customFormat="false" ht="27" hidden="false" customHeight="false" outlineLevel="0" collapsed="false">
      <c r="A2221" s="295" t="n">
        <v>92455</v>
      </c>
      <c r="B2221" s="295" t="s">
        <v>10249</v>
      </c>
      <c r="C2221" s="296" t="s">
        <v>10250</v>
      </c>
      <c r="D2221" s="295" t="s">
        <v>81</v>
      </c>
      <c r="E2221" s="297" t="n">
        <v>133.66</v>
      </c>
    </row>
    <row r="2222" customFormat="false" ht="27" hidden="false" customHeight="false" outlineLevel="0" collapsed="false">
      <c r="A2222" s="295" t="n">
        <v>92456</v>
      </c>
      <c r="B2222" s="295" t="s">
        <v>10251</v>
      </c>
      <c r="C2222" s="296" t="s">
        <v>10252</v>
      </c>
      <c r="D2222" s="295" t="s">
        <v>81</v>
      </c>
      <c r="E2222" s="297" t="n">
        <v>120.31</v>
      </c>
    </row>
    <row r="2223" customFormat="false" ht="27" hidden="false" customHeight="false" outlineLevel="0" collapsed="false">
      <c r="A2223" s="295" t="n">
        <v>92457</v>
      </c>
      <c r="B2223" s="295" t="s">
        <v>10253</v>
      </c>
      <c r="C2223" s="296" t="s">
        <v>10254</v>
      </c>
      <c r="D2223" s="295" t="s">
        <v>81</v>
      </c>
      <c r="E2223" s="297" t="n">
        <v>179.96</v>
      </c>
    </row>
    <row r="2224" customFormat="false" ht="27" hidden="false" customHeight="false" outlineLevel="0" collapsed="false">
      <c r="A2224" s="295" t="n">
        <v>92458</v>
      </c>
      <c r="B2224" s="295" t="s">
        <v>10255</v>
      </c>
      <c r="C2224" s="296" t="s">
        <v>10256</v>
      </c>
      <c r="D2224" s="295" t="s">
        <v>81</v>
      </c>
      <c r="E2224" s="297" t="n">
        <v>285.84</v>
      </c>
    </row>
    <row r="2225" customFormat="false" ht="27" hidden="false" customHeight="false" outlineLevel="0" collapsed="false">
      <c r="A2225" s="295" t="n">
        <v>92459</v>
      </c>
      <c r="B2225" s="295" t="s">
        <v>10257</v>
      </c>
      <c r="C2225" s="296" t="s">
        <v>10258</v>
      </c>
      <c r="D2225" s="295" t="s">
        <v>81</v>
      </c>
      <c r="E2225" s="297" t="n">
        <v>113.97</v>
      </c>
    </row>
    <row r="2226" customFormat="false" ht="27" hidden="false" customHeight="false" outlineLevel="0" collapsed="false">
      <c r="A2226" s="295" t="n">
        <v>92460</v>
      </c>
      <c r="B2226" s="295" t="s">
        <v>10259</v>
      </c>
      <c r="C2226" s="296" t="s">
        <v>10260</v>
      </c>
      <c r="D2226" s="295" t="s">
        <v>81</v>
      </c>
      <c r="E2226" s="297" t="n">
        <v>97.99</v>
      </c>
    </row>
    <row r="2227" customFormat="false" ht="27" hidden="false" customHeight="false" outlineLevel="0" collapsed="false">
      <c r="A2227" s="295" t="n">
        <v>92461</v>
      </c>
      <c r="B2227" s="295" t="s">
        <v>10261</v>
      </c>
      <c r="C2227" s="296" t="s">
        <v>10262</v>
      </c>
      <c r="D2227" s="295" t="s">
        <v>81</v>
      </c>
      <c r="E2227" s="297" t="n">
        <v>166.46</v>
      </c>
    </row>
    <row r="2228" customFormat="false" ht="27" hidden="false" customHeight="false" outlineLevel="0" collapsed="false">
      <c r="A2228" s="295" t="n">
        <v>92462</v>
      </c>
      <c r="B2228" s="295" t="s">
        <v>10263</v>
      </c>
      <c r="C2228" s="296" t="s">
        <v>10264</v>
      </c>
      <c r="D2228" s="295" t="s">
        <v>81</v>
      </c>
      <c r="E2228" s="297" t="n">
        <v>275.64</v>
      </c>
    </row>
    <row r="2229" customFormat="false" ht="27" hidden="false" customHeight="false" outlineLevel="0" collapsed="false">
      <c r="A2229" s="295" t="n">
        <v>92463</v>
      </c>
      <c r="B2229" s="295" t="s">
        <v>10265</v>
      </c>
      <c r="C2229" s="296" t="s">
        <v>10266</v>
      </c>
      <c r="D2229" s="295" t="s">
        <v>81</v>
      </c>
      <c r="E2229" s="297" t="n">
        <v>103.62</v>
      </c>
    </row>
    <row r="2230" customFormat="false" ht="27" hidden="false" customHeight="false" outlineLevel="0" collapsed="false">
      <c r="A2230" s="295" t="n">
        <v>92464</v>
      </c>
      <c r="B2230" s="295" t="s">
        <v>10267</v>
      </c>
      <c r="C2230" s="296" t="s">
        <v>10268</v>
      </c>
      <c r="D2230" s="295" t="s">
        <v>81</v>
      </c>
      <c r="E2230" s="297" t="n">
        <v>94.32</v>
      </c>
    </row>
    <row r="2231" customFormat="false" ht="27" hidden="false" customHeight="false" outlineLevel="0" collapsed="false">
      <c r="A2231" s="295" t="n">
        <v>92465</v>
      </c>
      <c r="B2231" s="295" t="s">
        <v>10269</v>
      </c>
      <c r="C2231" s="296" t="s">
        <v>10270</v>
      </c>
      <c r="D2231" s="295" t="s">
        <v>81</v>
      </c>
      <c r="E2231" s="297" t="n">
        <v>132.65</v>
      </c>
    </row>
    <row r="2232" customFormat="false" ht="27" hidden="false" customHeight="false" outlineLevel="0" collapsed="false">
      <c r="A2232" s="295" t="n">
        <v>92466</v>
      </c>
      <c r="B2232" s="295" t="s">
        <v>10271</v>
      </c>
      <c r="C2232" s="296" t="s">
        <v>10272</v>
      </c>
      <c r="D2232" s="295" t="s">
        <v>81</v>
      </c>
      <c r="E2232" s="297" t="n">
        <v>269.88</v>
      </c>
    </row>
    <row r="2233" customFormat="false" ht="27" hidden="false" customHeight="false" outlineLevel="0" collapsed="false">
      <c r="A2233" s="295" t="n">
        <v>92467</v>
      </c>
      <c r="B2233" s="295" t="s">
        <v>10273</v>
      </c>
      <c r="C2233" s="296" t="s">
        <v>10274</v>
      </c>
      <c r="D2233" s="295" t="s">
        <v>81</v>
      </c>
      <c r="E2233" s="297" t="n">
        <v>85.26</v>
      </c>
    </row>
    <row r="2234" customFormat="false" ht="27" hidden="false" customHeight="false" outlineLevel="0" collapsed="false">
      <c r="A2234" s="295" t="n">
        <v>92468</v>
      </c>
      <c r="B2234" s="295" t="s">
        <v>10275</v>
      </c>
      <c r="C2234" s="296" t="s">
        <v>10276</v>
      </c>
      <c r="D2234" s="295" t="s">
        <v>81</v>
      </c>
      <c r="E2234" s="297" t="n">
        <v>88.78</v>
      </c>
    </row>
    <row r="2235" customFormat="false" ht="27" hidden="false" customHeight="false" outlineLevel="0" collapsed="false">
      <c r="A2235" s="295" t="n">
        <v>92469</v>
      </c>
      <c r="B2235" s="295" t="s">
        <v>10277</v>
      </c>
      <c r="C2235" s="296" t="s">
        <v>10278</v>
      </c>
      <c r="D2235" s="295" t="s">
        <v>81</v>
      </c>
      <c r="E2235" s="297" t="n">
        <v>120.96</v>
      </c>
    </row>
    <row r="2236" customFormat="false" ht="27" hidden="false" customHeight="false" outlineLevel="0" collapsed="false">
      <c r="A2236" s="295" t="n">
        <v>92470</v>
      </c>
      <c r="B2236" s="295" t="s">
        <v>10279</v>
      </c>
      <c r="C2236" s="296" t="s">
        <v>10280</v>
      </c>
      <c r="D2236" s="295" t="s">
        <v>81</v>
      </c>
      <c r="E2236" s="297" t="n">
        <v>264.2</v>
      </c>
    </row>
    <row r="2237" customFormat="false" ht="27" hidden="false" customHeight="false" outlineLevel="0" collapsed="false">
      <c r="A2237" s="295" t="n">
        <v>92471</v>
      </c>
      <c r="B2237" s="295" t="s">
        <v>10281</v>
      </c>
      <c r="C2237" s="296" t="s">
        <v>10282</v>
      </c>
      <c r="D2237" s="295" t="s">
        <v>81</v>
      </c>
      <c r="E2237" s="297" t="n">
        <v>77.87</v>
      </c>
    </row>
    <row r="2238" customFormat="false" ht="27" hidden="false" customHeight="false" outlineLevel="0" collapsed="false">
      <c r="A2238" s="295" t="n">
        <v>92472</v>
      </c>
      <c r="B2238" s="295" t="s">
        <v>10283</v>
      </c>
      <c r="C2238" s="296" t="s">
        <v>10284</v>
      </c>
      <c r="D2238" s="295" t="s">
        <v>81</v>
      </c>
      <c r="E2238" s="297" t="n">
        <v>83.78</v>
      </c>
    </row>
    <row r="2239" customFormat="false" ht="27" hidden="false" customHeight="false" outlineLevel="0" collapsed="false">
      <c r="A2239" s="295" t="n">
        <v>92473</v>
      </c>
      <c r="B2239" s="295" t="s">
        <v>10285</v>
      </c>
      <c r="C2239" s="296" t="s">
        <v>10286</v>
      </c>
      <c r="D2239" s="295" t="s">
        <v>81</v>
      </c>
      <c r="E2239" s="297" t="n">
        <v>111.51</v>
      </c>
    </row>
    <row r="2240" customFormat="false" ht="27" hidden="false" customHeight="false" outlineLevel="0" collapsed="false">
      <c r="A2240" s="295" t="n">
        <v>92474</v>
      </c>
      <c r="B2240" s="295" t="s">
        <v>10287</v>
      </c>
      <c r="C2240" s="296" t="s">
        <v>10288</v>
      </c>
      <c r="D2240" s="295" t="s">
        <v>81</v>
      </c>
      <c r="E2240" s="297" t="n">
        <v>259.3</v>
      </c>
    </row>
    <row r="2241" customFormat="false" ht="27" hidden="false" customHeight="false" outlineLevel="0" collapsed="false">
      <c r="A2241" s="295" t="n">
        <v>92475</v>
      </c>
      <c r="B2241" s="295" t="s">
        <v>10289</v>
      </c>
      <c r="C2241" s="296" t="s">
        <v>10290</v>
      </c>
      <c r="D2241" s="295" t="s">
        <v>81</v>
      </c>
      <c r="E2241" s="297" t="n">
        <v>71.88</v>
      </c>
    </row>
    <row r="2242" customFormat="false" ht="27" hidden="false" customHeight="false" outlineLevel="0" collapsed="false">
      <c r="A2242" s="295" t="n">
        <v>92476</v>
      </c>
      <c r="B2242" s="295" t="s">
        <v>10291</v>
      </c>
      <c r="C2242" s="296" t="s">
        <v>10292</v>
      </c>
      <c r="D2242" s="295" t="s">
        <v>81</v>
      </c>
      <c r="E2242" s="297" t="n">
        <v>79.54</v>
      </c>
    </row>
    <row r="2243" customFormat="false" ht="27" hidden="false" customHeight="false" outlineLevel="0" collapsed="false">
      <c r="A2243" s="295" t="n">
        <v>92477</v>
      </c>
      <c r="B2243" s="295" t="s">
        <v>10293</v>
      </c>
      <c r="C2243" s="296" t="s">
        <v>10294</v>
      </c>
      <c r="D2243" s="295" t="s">
        <v>81</v>
      </c>
      <c r="E2243" s="297" t="n">
        <v>91.26</v>
      </c>
    </row>
    <row r="2244" customFormat="false" ht="27" hidden="false" customHeight="false" outlineLevel="0" collapsed="false">
      <c r="A2244" s="295" t="n">
        <v>92478</v>
      </c>
      <c r="B2244" s="295" t="s">
        <v>10295</v>
      </c>
      <c r="C2244" s="296" t="s">
        <v>10296</v>
      </c>
      <c r="D2244" s="295" t="s">
        <v>81</v>
      </c>
      <c r="E2244" s="297" t="n">
        <v>249.64</v>
      </c>
    </row>
    <row r="2245" customFormat="false" ht="27" hidden="false" customHeight="false" outlineLevel="0" collapsed="false">
      <c r="A2245" s="295" t="n">
        <v>92479</v>
      </c>
      <c r="B2245" s="295" t="s">
        <v>10297</v>
      </c>
      <c r="C2245" s="296" t="s">
        <v>10298</v>
      </c>
      <c r="D2245" s="295" t="s">
        <v>81</v>
      </c>
      <c r="E2245" s="297" t="n">
        <v>59.06</v>
      </c>
    </row>
    <row r="2246" customFormat="false" ht="27" hidden="false" customHeight="false" outlineLevel="0" collapsed="false">
      <c r="A2246" s="295" t="n">
        <v>92480</v>
      </c>
      <c r="B2246" s="295" t="s">
        <v>10299</v>
      </c>
      <c r="C2246" s="296" t="s">
        <v>10300</v>
      </c>
      <c r="D2246" s="295" t="s">
        <v>81</v>
      </c>
      <c r="E2246" s="297" t="n">
        <v>71.03</v>
      </c>
    </row>
    <row r="2247" customFormat="false" ht="27" hidden="false" customHeight="false" outlineLevel="0" collapsed="false">
      <c r="A2247" s="295" t="n">
        <v>92482</v>
      </c>
      <c r="B2247" s="295" t="s">
        <v>10301</v>
      </c>
      <c r="C2247" s="296" t="s">
        <v>10302</v>
      </c>
      <c r="D2247" s="295" t="s">
        <v>81</v>
      </c>
      <c r="E2247" s="297" t="n">
        <v>312.49</v>
      </c>
    </row>
    <row r="2248" customFormat="false" ht="27" hidden="false" customHeight="false" outlineLevel="0" collapsed="false">
      <c r="A2248" s="295" t="n">
        <v>92484</v>
      </c>
      <c r="B2248" s="295" t="s">
        <v>10303</v>
      </c>
      <c r="C2248" s="296" t="s">
        <v>10304</v>
      </c>
      <c r="D2248" s="295" t="s">
        <v>81</v>
      </c>
      <c r="E2248" s="297" t="n">
        <v>212.69</v>
      </c>
    </row>
    <row r="2249" customFormat="false" ht="27" hidden="false" customHeight="false" outlineLevel="0" collapsed="false">
      <c r="A2249" s="295" t="n">
        <v>92486</v>
      </c>
      <c r="B2249" s="295" t="s">
        <v>10305</v>
      </c>
      <c r="C2249" s="296" t="s">
        <v>10306</v>
      </c>
      <c r="D2249" s="295" t="s">
        <v>81</v>
      </c>
      <c r="E2249" s="297" t="n">
        <v>149.78</v>
      </c>
    </row>
    <row r="2250" customFormat="false" ht="27" hidden="false" customHeight="false" outlineLevel="0" collapsed="false">
      <c r="A2250" s="295" t="n">
        <v>92488</v>
      </c>
      <c r="B2250" s="295" t="s">
        <v>10307</v>
      </c>
      <c r="C2250" s="296" t="s">
        <v>10308</v>
      </c>
      <c r="D2250" s="295" t="s">
        <v>81</v>
      </c>
      <c r="E2250" s="297" t="n">
        <v>114.83</v>
      </c>
    </row>
    <row r="2251" customFormat="false" ht="27" hidden="false" customHeight="false" outlineLevel="0" collapsed="false">
      <c r="A2251" s="295" t="n">
        <v>92490</v>
      </c>
      <c r="B2251" s="295" t="s">
        <v>10309</v>
      </c>
      <c r="C2251" s="296" t="s">
        <v>10310</v>
      </c>
      <c r="D2251" s="295" t="s">
        <v>81</v>
      </c>
      <c r="E2251" s="297" t="n">
        <v>67.23</v>
      </c>
    </row>
    <row r="2252" customFormat="false" ht="27" hidden="false" customHeight="false" outlineLevel="0" collapsed="false">
      <c r="A2252" s="295" t="n">
        <v>92492</v>
      </c>
      <c r="B2252" s="295" t="s">
        <v>10311</v>
      </c>
      <c r="C2252" s="296" t="s">
        <v>10312</v>
      </c>
      <c r="D2252" s="295" t="s">
        <v>81</v>
      </c>
      <c r="E2252" s="297" t="n">
        <v>110.21</v>
      </c>
    </row>
    <row r="2253" customFormat="false" ht="27" hidden="false" customHeight="false" outlineLevel="0" collapsed="false">
      <c r="A2253" s="295" t="n">
        <v>92494</v>
      </c>
      <c r="B2253" s="295" t="s">
        <v>10313</v>
      </c>
      <c r="C2253" s="296" t="s">
        <v>10314</v>
      </c>
      <c r="D2253" s="295" t="s">
        <v>81</v>
      </c>
      <c r="E2253" s="297" t="n">
        <v>63.51</v>
      </c>
    </row>
    <row r="2254" customFormat="false" ht="27" hidden="false" customHeight="false" outlineLevel="0" collapsed="false">
      <c r="A2254" s="295" t="n">
        <v>92496</v>
      </c>
      <c r="B2254" s="295" t="s">
        <v>10315</v>
      </c>
      <c r="C2254" s="296" t="s">
        <v>10316</v>
      </c>
      <c r="D2254" s="295" t="s">
        <v>81</v>
      </c>
      <c r="E2254" s="297" t="n">
        <v>106.33</v>
      </c>
    </row>
    <row r="2255" customFormat="false" ht="27" hidden="false" customHeight="false" outlineLevel="0" collapsed="false">
      <c r="A2255" s="295" t="n">
        <v>92498</v>
      </c>
      <c r="B2255" s="295" t="s">
        <v>10317</v>
      </c>
      <c r="C2255" s="296" t="s">
        <v>10318</v>
      </c>
      <c r="D2255" s="295" t="s">
        <v>81</v>
      </c>
      <c r="E2255" s="297" t="n">
        <v>60.43</v>
      </c>
    </row>
    <row r="2256" customFormat="false" ht="27" hidden="false" customHeight="false" outlineLevel="0" collapsed="false">
      <c r="A2256" s="295" t="n">
        <v>92500</v>
      </c>
      <c r="B2256" s="295" t="s">
        <v>10319</v>
      </c>
      <c r="C2256" s="296" t="s">
        <v>10320</v>
      </c>
      <c r="D2256" s="295" t="s">
        <v>81</v>
      </c>
      <c r="E2256" s="297" t="n">
        <v>103.22</v>
      </c>
    </row>
    <row r="2257" customFormat="false" ht="27" hidden="false" customHeight="false" outlineLevel="0" collapsed="false">
      <c r="A2257" s="295" t="n">
        <v>92502</v>
      </c>
      <c r="B2257" s="295" t="s">
        <v>10321</v>
      </c>
      <c r="C2257" s="296" t="s">
        <v>10322</v>
      </c>
      <c r="D2257" s="295" t="s">
        <v>81</v>
      </c>
      <c r="E2257" s="297" t="n">
        <v>58.07</v>
      </c>
    </row>
    <row r="2258" customFormat="false" ht="27" hidden="false" customHeight="false" outlineLevel="0" collapsed="false">
      <c r="A2258" s="295" t="n">
        <v>92504</v>
      </c>
      <c r="B2258" s="295" t="s">
        <v>10323</v>
      </c>
      <c r="C2258" s="296" t="s">
        <v>10324</v>
      </c>
      <c r="D2258" s="295" t="s">
        <v>81</v>
      </c>
      <c r="E2258" s="297" t="n">
        <v>61.43</v>
      </c>
    </row>
    <row r="2259" customFormat="false" ht="27" hidden="false" customHeight="false" outlineLevel="0" collapsed="false">
      <c r="A2259" s="295" t="n">
        <v>92506</v>
      </c>
      <c r="B2259" s="295" t="s">
        <v>10325</v>
      </c>
      <c r="C2259" s="296" t="s">
        <v>10326</v>
      </c>
      <c r="D2259" s="295" t="s">
        <v>81</v>
      </c>
      <c r="E2259" s="297" t="n">
        <v>53.71</v>
      </c>
    </row>
    <row r="2260" customFormat="false" ht="27" hidden="false" customHeight="false" outlineLevel="0" collapsed="false">
      <c r="A2260" s="295" t="n">
        <v>92508</v>
      </c>
      <c r="B2260" s="295" t="s">
        <v>10327</v>
      </c>
      <c r="C2260" s="296" t="s">
        <v>10328</v>
      </c>
      <c r="D2260" s="295" t="s">
        <v>81</v>
      </c>
      <c r="E2260" s="297" t="n">
        <v>106.42</v>
      </c>
    </row>
    <row r="2261" customFormat="false" ht="27" hidden="false" customHeight="false" outlineLevel="0" collapsed="false">
      <c r="A2261" s="295" t="n">
        <v>92510</v>
      </c>
      <c r="B2261" s="295" t="s">
        <v>10329</v>
      </c>
      <c r="C2261" s="296" t="s">
        <v>10330</v>
      </c>
      <c r="D2261" s="295" t="s">
        <v>81</v>
      </c>
      <c r="E2261" s="297" t="n">
        <v>57.23</v>
      </c>
    </row>
    <row r="2262" customFormat="false" ht="27" hidden="false" customHeight="false" outlineLevel="0" collapsed="false">
      <c r="A2262" s="295" t="n">
        <v>92512</v>
      </c>
      <c r="B2262" s="295" t="s">
        <v>10331</v>
      </c>
      <c r="C2262" s="296" t="s">
        <v>10332</v>
      </c>
      <c r="D2262" s="295" t="s">
        <v>81</v>
      </c>
      <c r="E2262" s="297" t="n">
        <v>94.12</v>
      </c>
    </row>
    <row r="2263" customFormat="false" ht="27" hidden="false" customHeight="false" outlineLevel="0" collapsed="false">
      <c r="A2263" s="295" t="n">
        <v>92514</v>
      </c>
      <c r="B2263" s="295" t="s">
        <v>10333</v>
      </c>
      <c r="C2263" s="296" t="s">
        <v>10334</v>
      </c>
      <c r="D2263" s="295" t="s">
        <v>81</v>
      </c>
      <c r="E2263" s="297" t="n">
        <v>45.92</v>
      </c>
    </row>
    <row r="2264" customFormat="false" ht="27" hidden="false" customHeight="false" outlineLevel="0" collapsed="false">
      <c r="A2264" s="295" t="n">
        <v>92515</v>
      </c>
      <c r="B2264" s="295" t="s">
        <v>10335</v>
      </c>
      <c r="C2264" s="296" t="s">
        <v>10336</v>
      </c>
      <c r="D2264" s="295" t="s">
        <v>81</v>
      </c>
      <c r="E2264" s="297" t="n">
        <v>87.89</v>
      </c>
    </row>
    <row r="2265" customFormat="false" ht="27" hidden="false" customHeight="false" outlineLevel="0" collapsed="false">
      <c r="A2265" s="295" t="n">
        <v>92518</v>
      </c>
      <c r="B2265" s="295" t="s">
        <v>10337</v>
      </c>
      <c r="C2265" s="296" t="s">
        <v>10338</v>
      </c>
      <c r="D2265" s="295" t="s">
        <v>81</v>
      </c>
      <c r="E2265" s="297" t="n">
        <v>40.62</v>
      </c>
    </row>
    <row r="2266" customFormat="false" ht="27" hidden="false" customHeight="false" outlineLevel="0" collapsed="false">
      <c r="A2266" s="295" t="n">
        <v>92520</v>
      </c>
      <c r="B2266" s="295" t="s">
        <v>10339</v>
      </c>
      <c r="C2266" s="296" t="s">
        <v>10340</v>
      </c>
      <c r="D2266" s="295" t="s">
        <v>81</v>
      </c>
      <c r="E2266" s="297" t="n">
        <v>83.74</v>
      </c>
    </row>
    <row r="2267" customFormat="false" ht="27" hidden="false" customHeight="false" outlineLevel="0" collapsed="false">
      <c r="A2267" s="295" t="n">
        <v>92522</v>
      </c>
      <c r="B2267" s="295" t="s">
        <v>10341</v>
      </c>
      <c r="C2267" s="296" t="s">
        <v>10342</v>
      </c>
      <c r="D2267" s="295" t="s">
        <v>81</v>
      </c>
      <c r="E2267" s="297" t="n">
        <v>37.33</v>
      </c>
    </row>
    <row r="2268" customFormat="false" ht="27" hidden="false" customHeight="false" outlineLevel="0" collapsed="false">
      <c r="A2268" s="295" t="n">
        <v>92524</v>
      </c>
      <c r="B2268" s="295" t="s">
        <v>10343</v>
      </c>
      <c r="C2268" s="296" t="s">
        <v>10344</v>
      </c>
      <c r="D2268" s="295" t="s">
        <v>81</v>
      </c>
      <c r="E2268" s="297" t="n">
        <v>83.24</v>
      </c>
    </row>
    <row r="2269" customFormat="false" ht="27" hidden="false" customHeight="false" outlineLevel="0" collapsed="false">
      <c r="A2269" s="295" t="n">
        <v>92526</v>
      </c>
      <c r="B2269" s="295" t="s">
        <v>10345</v>
      </c>
      <c r="C2269" s="296" t="s">
        <v>10346</v>
      </c>
      <c r="D2269" s="295" t="s">
        <v>81</v>
      </c>
      <c r="E2269" s="297" t="n">
        <v>37.63</v>
      </c>
    </row>
    <row r="2270" customFormat="false" ht="27" hidden="false" customHeight="false" outlineLevel="0" collapsed="false">
      <c r="A2270" s="295" t="n">
        <v>92528</v>
      </c>
      <c r="B2270" s="295" t="s">
        <v>10347</v>
      </c>
      <c r="C2270" s="296" t="s">
        <v>10348</v>
      </c>
      <c r="D2270" s="295" t="s">
        <v>81</v>
      </c>
      <c r="E2270" s="297" t="n">
        <v>80.51</v>
      </c>
    </row>
    <row r="2271" customFormat="false" ht="27" hidden="false" customHeight="false" outlineLevel="0" collapsed="false">
      <c r="A2271" s="295" t="n">
        <v>92530</v>
      </c>
      <c r="B2271" s="295" t="s">
        <v>10349</v>
      </c>
      <c r="C2271" s="296" t="s">
        <v>10350</v>
      </c>
      <c r="D2271" s="295" t="s">
        <v>81</v>
      </c>
      <c r="E2271" s="297" t="n">
        <v>35.63</v>
      </c>
    </row>
    <row r="2272" customFormat="false" ht="27" hidden="false" customHeight="false" outlineLevel="0" collapsed="false">
      <c r="A2272" s="295" t="n">
        <v>92532</v>
      </c>
      <c r="B2272" s="295" t="s">
        <v>10351</v>
      </c>
      <c r="C2272" s="296" t="s">
        <v>10352</v>
      </c>
      <c r="D2272" s="295" t="s">
        <v>81</v>
      </c>
      <c r="E2272" s="297" t="n">
        <v>78.14</v>
      </c>
    </row>
    <row r="2273" customFormat="false" ht="27" hidden="false" customHeight="false" outlineLevel="0" collapsed="false">
      <c r="A2273" s="295" t="n">
        <v>92534</v>
      </c>
      <c r="B2273" s="295" t="s">
        <v>10353</v>
      </c>
      <c r="C2273" s="296" t="s">
        <v>10354</v>
      </c>
      <c r="D2273" s="295" t="s">
        <v>81</v>
      </c>
      <c r="E2273" s="297" t="n">
        <v>33.93</v>
      </c>
    </row>
    <row r="2274" customFormat="false" ht="27" hidden="false" customHeight="false" outlineLevel="0" collapsed="false">
      <c r="A2274" s="295" t="n">
        <v>92536</v>
      </c>
      <c r="B2274" s="295" t="s">
        <v>10355</v>
      </c>
      <c r="C2274" s="296" t="s">
        <v>10356</v>
      </c>
      <c r="D2274" s="295" t="s">
        <v>81</v>
      </c>
      <c r="E2274" s="297" t="n">
        <v>73.59</v>
      </c>
    </row>
    <row r="2275" customFormat="false" ht="27" hidden="false" customHeight="false" outlineLevel="0" collapsed="false">
      <c r="A2275" s="295" t="n">
        <v>92538</v>
      </c>
      <c r="B2275" s="295" t="s">
        <v>10357</v>
      </c>
      <c r="C2275" s="296" t="s">
        <v>10358</v>
      </c>
      <c r="D2275" s="295" t="s">
        <v>81</v>
      </c>
      <c r="E2275" s="297" t="n">
        <v>30.56</v>
      </c>
    </row>
    <row r="2276" customFormat="false" ht="27" hidden="false" customHeight="false" outlineLevel="0" collapsed="false">
      <c r="A2276" s="295" t="n">
        <v>96252</v>
      </c>
      <c r="B2276" s="295" t="s">
        <v>10359</v>
      </c>
      <c r="C2276" s="296" t="s">
        <v>10360</v>
      </c>
      <c r="D2276" s="295" t="s">
        <v>81</v>
      </c>
      <c r="E2276" s="297" t="n">
        <v>222.82</v>
      </c>
    </row>
    <row r="2277" customFormat="false" ht="27" hidden="false" customHeight="false" outlineLevel="0" collapsed="false">
      <c r="A2277" s="295" t="n">
        <v>96257</v>
      </c>
      <c r="B2277" s="295" t="s">
        <v>10361</v>
      </c>
      <c r="C2277" s="296" t="s">
        <v>10362</v>
      </c>
      <c r="D2277" s="295" t="s">
        <v>81</v>
      </c>
      <c r="E2277" s="297" t="n">
        <v>180.28</v>
      </c>
    </row>
    <row r="2278" customFormat="false" ht="27" hidden="false" customHeight="false" outlineLevel="0" collapsed="false">
      <c r="A2278" s="295" t="n">
        <v>96258</v>
      </c>
      <c r="B2278" s="295" t="s">
        <v>10363</v>
      </c>
      <c r="C2278" s="296" t="s">
        <v>10364</v>
      </c>
      <c r="D2278" s="295" t="s">
        <v>81</v>
      </c>
      <c r="E2278" s="297" t="n">
        <v>168.97</v>
      </c>
    </row>
    <row r="2279" customFormat="false" ht="27" hidden="false" customHeight="false" outlineLevel="0" collapsed="false">
      <c r="A2279" s="295" t="n">
        <v>96259</v>
      </c>
      <c r="B2279" s="295" t="s">
        <v>10365</v>
      </c>
      <c r="C2279" s="296" t="s">
        <v>10366</v>
      </c>
      <c r="D2279" s="295" t="s">
        <v>81</v>
      </c>
      <c r="E2279" s="297" t="n">
        <v>199.96</v>
      </c>
    </row>
    <row r="2280" customFormat="false" ht="27" hidden="false" customHeight="false" outlineLevel="0" collapsed="false">
      <c r="A2280" s="295" t="n">
        <v>96529</v>
      </c>
      <c r="B2280" s="295" t="s">
        <v>10367</v>
      </c>
      <c r="C2280" s="296" t="s">
        <v>10368</v>
      </c>
      <c r="D2280" s="295" t="s">
        <v>81</v>
      </c>
      <c r="E2280" s="297" t="n">
        <v>323.99</v>
      </c>
    </row>
    <row r="2281" customFormat="false" ht="27" hidden="false" customHeight="false" outlineLevel="0" collapsed="false">
      <c r="A2281" s="295" t="n">
        <v>96530</v>
      </c>
      <c r="B2281" s="295" t="s">
        <v>10369</v>
      </c>
      <c r="C2281" s="296" t="s">
        <v>10370</v>
      </c>
      <c r="D2281" s="295" t="s">
        <v>81</v>
      </c>
      <c r="E2281" s="297" t="n">
        <v>181.28</v>
      </c>
    </row>
    <row r="2282" customFormat="false" ht="27" hidden="false" customHeight="false" outlineLevel="0" collapsed="false">
      <c r="A2282" s="295" t="n">
        <v>96531</v>
      </c>
      <c r="B2282" s="295" t="s">
        <v>10371</v>
      </c>
      <c r="C2282" s="296" t="s">
        <v>10372</v>
      </c>
      <c r="D2282" s="295" t="s">
        <v>81</v>
      </c>
      <c r="E2282" s="297" t="n">
        <v>122.54</v>
      </c>
    </row>
    <row r="2283" customFormat="false" ht="27" hidden="false" customHeight="false" outlineLevel="0" collapsed="false">
      <c r="A2283" s="295" t="n">
        <v>96532</v>
      </c>
      <c r="B2283" s="295" t="s">
        <v>10373</v>
      </c>
      <c r="C2283" s="296" t="s">
        <v>10374</v>
      </c>
      <c r="D2283" s="295" t="s">
        <v>81</v>
      </c>
      <c r="E2283" s="297" t="n">
        <v>200.87</v>
      </c>
    </row>
    <row r="2284" customFormat="false" ht="27" hidden="false" customHeight="false" outlineLevel="0" collapsed="false">
      <c r="A2284" s="295" t="n">
        <v>96533</v>
      </c>
      <c r="B2284" s="295" t="s">
        <v>10375</v>
      </c>
      <c r="C2284" s="296" t="s">
        <v>10376</v>
      </c>
      <c r="D2284" s="295" t="s">
        <v>81</v>
      </c>
      <c r="E2284" s="297" t="n">
        <v>109.4</v>
      </c>
    </row>
    <row r="2285" customFormat="false" ht="27" hidden="false" customHeight="false" outlineLevel="0" collapsed="false">
      <c r="A2285" s="295" t="n">
        <v>96534</v>
      </c>
      <c r="B2285" s="295" t="s">
        <v>10377</v>
      </c>
      <c r="C2285" s="296" t="s">
        <v>10378</v>
      </c>
      <c r="D2285" s="295" t="s">
        <v>81</v>
      </c>
      <c r="E2285" s="297" t="n">
        <v>82.86</v>
      </c>
    </row>
    <row r="2286" customFormat="false" ht="27" hidden="false" customHeight="false" outlineLevel="0" collapsed="false">
      <c r="A2286" s="295" t="n">
        <v>96535</v>
      </c>
      <c r="B2286" s="295" t="s">
        <v>10379</v>
      </c>
      <c r="C2286" s="296" t="s">
        <v>10380</v>
      </c>
      <c r="D2286" s="295" t="s">
        <v>81</v>
      </c>
      <c r="E2286" s="297" t="n">
        <v>136.78</v>
      </c>
    </row>
    <row r="2287" customFormat="false" ht="27" hidden="false" customHeight="false" outlineLevel="0" collapsed="false">
      <c r="A2287" s="295" t="n">
        <v>96536</v>
      </c>
      <c r="B2287" s="295" t="s">
        <v>10381</v>
      </c>
      <c r="C2287" s="296" t="s">
        <v>10382</v>
      </c>
      <c r="D2287" s="295" t="s">
        <v>81</v>
      </c>
      <c r="E2287" s="297" t="n">
        <v>72.02</v>
      </c>
    </row>
    <row r="2288" customFormat="false" ht="27" hidden="false" customHeight="false" outlineLevel="0" collapsed="false">
      <c r="A2288" s="295" t="n">
        <v>96537</v>
      </c>
      <c r="B2288" s="295" t="s">
        <v>10383</v>
      </c>
      <c r="C2288" s="296" t="s">
        <v>10384</v>
      </c>
      <c r="D2288" s="295" t="s">
        <v>81</v>
      </c>
      <c r="E2288" s="297" t="n">
        <v>171.6</v>
      </c>
    </row>
    <row r="2289" customFormat="false" ht="27" hidden="false" customHeight="false" outlineLevel="0" collapsed="false">
      <c r="A2289" s="295" t="n">
        <v>96538</v>
      </c>
      <c r="B2289" s="295" t="s">
        <v>10385</v>
      </c>
      <c r="C2289" s="296" t="s">
        <v>10386</v>
      </c>
      <c r="D2289" s="295" t="s">
        <v>81</v>
      </c>
      <c r="E2289" s="297" t="n">
        <v>236.96</v>
      </c>
    </row>
    <row r="2290" customFormat="false" ht="27" hidden="false" customHeight="false" outlineLevel="0" collapsed="false">
      <c r="A2290" s="295" t="n">
        <v>96539</v>
      </c>
      <c r="B2290" s="295" t="s">
        <v>10387</v>
      </c>
      <c r="C2290" s="296" t="s">
        <v>10388</v>
      </c>
      <c r="D2290" s="295" t="s">
        <v>81</v>
      </c>
      <c r="E2290" s="297" t="n">
        <v>106.57</v>
      </c>
    </row>
    <row r="2291" customFormat="false" ht="27" hidden="false" customHeight="false" outlineLevel="0" collapsed="false">
      <c r="A2291" s="295" t="n">
        <v>96540</v>
      </c>
      <c r="B2291" s="295" t="s">
        <v>10389</v>
      </c>
      <c r="C2291" s="296" t="s">
        <v>10390</v>
      </c>
      <c r="D2291" s="295" t="s">
        <v>81</v>
      </c>
      <c r="E2291" s="297" t="n">
        <v>117.52</v>
      </c>
    </row>
    <row r="2292" customFormat="false" ht="27" hidden="false" customHeight="false" outlineLevel="0" collapsed="false">
      <c r="A2292" s="295" t="n">
        <v>96541</v>
      </c>
      <c r="B2292" s="295" t="s">
        <v>10391</v>
      </c>
      <c r="C2292" s="296" t="s">
        <v>10392</v>
      </c>
      <c r="D2292" s="295" t="s">
        <v>81</v>
      </c>
      <c r="E2292" s="297" t="n">
        <v>165.67</v>
      </c>
    </row>
    <row r="2293" customFormat="false" ht="27" hidden="false" customHeight="false" outlineLevel="0" collapsed="false">
      <c r="A2293" s="295" t="n">
        <v>96542</v>
      </c>
      <c r="B2293" s="295" t="s">
        <v>10393</v>
      </c>
      <c r="C2293" s="296" t="s">
        <v>10394</v>
      </c>
      <c r="D2293" s="295" t="s">
        <v>81</v>
      </c>
      <c r="E2293" s="297" t="n">
        <v>79.03</v>
      </c>
    </row>
    <row r="2294" customFormat="false" ht="27" hidden="false" customHeight="false" outlineLevel="0" collapsed="false">
      <c r="A2294" s="295" t="n">
        <v>96543</v>
      </c>
      <c r="B2294" s="295" t="s">
        <v>10395</v>
      </c>
      <c r="C2294" s="296" t="s">
        <v>10396</v>
      </c>
      <c r="D2294" s="295" t="s">
        <v>106</v>
      </c>
      <c r="E2294" s="297" t="n">
        <v>18.55</v>
      </c>
    </row>
    <row r="2295" customFormat="false" ht="27" hidden="false" customHeight="false" outlineLevel="0" collapsed="false">
      <c r="A2295" s="295" t="n">
        <v>97747</v>
      </c>
      <c r="B2295" s="295" t="s">
        <v>10397</v>
      </c>
      <c r="C2295" s="296" t="s">
        <v>10398</v>
      </c>
      <c r="D2295" s="295" t="s">
        <v>81</v>
      </c>
      <c r="E2295" s="297" t="n">
        <v>186.14</v>
      </c>
    </row>
    <row r="2296" customFormat="false" ht="27" hidden="false" customHeight="false" outlineLevel="0" collapsed="false">
      <c r="A2296" s="295" t="n">
        <v>101791</v>
      </c>
      <c r="B2296" s="295" t="s">
        <v>10399</v>
      </c>
      <c r="C2296" s="296" t="s">
        <v>10400</v>
      </c>
      <c r="D2296" s="295" t="s">
        <v>85</v>
      </c>
      <c r="E2296" s="297" t="n">
        <v>24.58</v>
      </c>
    </row>
    <row r="2297" customFormat="false" ht="27" hidden="false" customHeight="false" outlineLevel="0" collapsed="false">
      <c r="A2297" s="295" t="n">
        <v>101792</v>
      </c>
      <c r="B2297" s="295" t="s">
        <v>10401</v>
      </c>
      <c r="C2297" s="296" t="s">
        <v>10402</v>
      </c>
      <c r="D2297" s="295" t="s">
        <v>96</v>
      </c>
      <c r="E2297" s="297" t="n">
        <v>15.29</v>
      </c>
    </row>
    <row r="2298" customFormat="false" ht="27" hidden="false" customHeight="false" outlineLevel="0" collapsed="false">
      <c r="A2298" s="295" t="n">
        <v>101793</v>
      </c>
      <c r="B2298" s="295" t="s">
        <v>10403</v>
      </c>
      <c r="C2298" s="296" t="s">
        <v>10404</v>
      </c>
      <c r="D2298" s="295" t="s">
        <v>96</v>
      </c>
      <c r="E2298" s="297" t="n">
        <v>23.24</v>
      </c>
    </row>
    <row r="2299" customFormat="false" ht="27" hidden="false" customHeight="false" outlineLevel="0" collapsed="false">
      <c r="A2299" s="295" t="n">
        <v>101969</v>
      </c>
      <c r="B2299" s="295" t="s">
        <v>10405</v>
      </c>
      <c r="C2299" s="296" t="s">
        <v>10406</v>
      </c>
      <c r="D2299" s="295" t="s">
        <v>81</v>
      </c>
      <c r="E2299" s="297" t="n">
        <v>161.96</v>
      </c>
    </row>
    <row r="2300" customFormat="false" ht="27" hidden="false" customHeight="false" outlineLevel="0" collapsed="false">
      <c r="A2300" s="295" t="n">
        <v>101971</v>
      </c>
      <c r="B2300" s="295" t="s">
        <v>10407</v>
      </c>
      <c r="C2300" s="296" t="s">
        <v>10408</v>
      </c>
      <c r="D2300" s="295" t="s">
        <v>81</v>
      </c>
      <c r="E2300" s="297" t="n">
        <v>129.32</v>
      </c>
    </row>
    <row r="2301" customFormat="false" ht="27" hidden="false" customHeight="false" outlineLevel="0" collapsed="false">
      <c r="A2301" s="295" t="n">
        <v>101973</v>
      </c>
      <c r="B2301" s="295" t="s">
        <v>10409</v>
      </c>
      <c r="C2301" s="296" t="s">
        <v>10410</v>
      </c>
      <c r="D2301" s="295" t="s">
        <v>81</v>
      </c>
      <c r="E2301" s="297" t="n">
        <v>206.38</v>
      </c>
    </row>
    <row r="2302" customFormat="false" ht="27" hidden="false" customHeight="false" outlineLevel="0" collapsed="false">
      <c r="A2302" s="295" t="n">
        <v>101974</v>
      </c>
      <c r="B2302" s="295" t="s">
        <v>10411</v>
      </c>
      <c r="C2302" s="296" t="s">
        <v>10412</v>
      </c>
      <c r="D2302" s="295" t="s">
        <v>81</v>
      </c>
      <c r="E2302" s="297" t="n">
        <v>449.25</v>
      </c>
    </row>
    <row r="2303" customFormat="false" ht="27" hidden="false" customHeight="false" outlineLevel="0" collapsed="false">
      <c r="A2303" s="295" t="n">
        <v>101975</v>
      </c>
      <c r="B2303" s="295" t="s">
        <v>10413</v>
      </c>
      <c r="C2303" s="296" t="s">
        <v>10414</v>
      </c>
      <c r="D2303" s="295" t="s">
        <v>81</v>
      </c>
      <c r="E2303" s="297" t="n">
        <v>384.01</v>
      </c>
    </row>
    <row r="2304" customFormat="false" ht="27" hidden="false" customHeight="false" outlineLevel="0" collapsed="false">
      <c r="A2304" s="295" t="n">
        <v>101977</v>
      </c>
      <c r="B2304" s="295" t="s">
        <v>10415</v>
      </c>
      <c r="C2304" s="296" t="s">
        <v>10416</v>
      </c>
      <c r="D2304" s="295" t="s">
        <v>81</v>
      </c>
      <c r="E2304" s="297" t="n">
        <v>252.48</v>
      </c>
    </row>
    <row r="2305" customFormat="false" ht="27" hidden="false" customHeight="false" outlineLevel="0" collapsed="false">
      <c r="A2305" s="295" t="n">
        <v>101980</v>
      </c>
      <c r="B2305" s="295" t="s">
        <v>10417</v>
      </c>
      <c r="C2305" s="296" t="s">
        <v>10418</v>
      </c>
      <c r="D2305" s="295" t="s">
        <v>81</v>
      </c>
      <c r="E2305" s="297" t="n">
        <v>229.47</v>
      </c>
    </row>
    <row r="2306" customFormat="false" ht="27" hidden="false" customHeight="false" outlineLevel="0" collapsed="false">
      <c r="A2306" s="295" t="n">
        <v>101981</v>
      </c>
      <c r="B2306" s="295" t="s">
        <v>10419</v>
      </c>
      <c r="C2306" s="296" t="s">
        <v>10420</v>
      </c>
      <c r="D2306" s="295" t="s">
        <v>81</v>
      </c>
      <c r="E2306" s="297" t="n">
        <v>194.54</v>
      </c>
    </row>
    <row r="2307" customFormat="false" ht="27" hidden="false" customHeight="false" outlineLevel="0" collapsed="false">
      <c r="A2307" s="295" t="n">
        <v>101982</v>
      </c>
      <c r="B2307" s="295" t="s">
        <v>10421</v>
      </c>
      <c r="C2307" s="296" t="s">
        <v>10422</v>
      </c>
      <c r="D2307" s="295" t="s">
        <v>81</v>
      </c>
      <c r="E2307" s="297" t="n">
        <v>172.14</v>
      </c>
    </row>
    <row r="2308" customFormat="false" ht="27" hidden="false" customHeight="false" outlineLevel="0" collapsed="false">
      <c r="A2308" s="295" t="n">
        <v>101983</v>
      </c>
      <c r="B2308" s="295" t="s">
        <v>10423</v>
      </c>
      <c r="C2308" s="296" t="s">
        <v>10424</v>
      </c>
      <c r="D2308" s="295" t="s">
        <v>81</v>
      </c>
      <c r="E2308" s="297" t="n">
        <v>158.03</v>
      </c>
    </row>
    <row r="2309" customFormat="false" ht="27" hidden="false" customHeight="false" outlineLevel="0" collapsed="false">
      <c r="A2309" s="295" t="n">
        <v>101985</v>
      </c>
      <c r="B2309" s="295" t="s">
        <v>10425</v>
      </c>
      <c r="C2309" s="296" t="s">
        <v>10426</v>
      </c>
      <c r="D2309" s="295" t="s">
        <v>81</v>
      </c>
      <c r="E2309" s="297" t="n">
        <v>164.76</v>
      </c>
    </row>
    <row r="2310" customFormat="false" ht="27" hidden="false" customHeight="false" outlineLevel="0" collapsed="false">
      <c r="A2310" s="295" t="n">
        <v>101986</v>
      </c>
      <c r="B2310" s="295" t="s">
        <v>10427</v>
      </c>
      <c r="C2310" s="296" t="s">
        <v>10428</v>
      </c>
      <c r="D2310" s="295" t="s">
        <v>81</v>
      </c>
      <c r="E2310" s="297" t="n">
        <v>123.26</v>
      </c>
    </row>
    <row r="2311" customFormat="false" ht="27" hidden="false" customHeight="false" outlineLevel="0" collapsed="false">
      <c r="A2311" s="295" t="n">
        <v>101987</v>
      </c>
      <c r="B2311" s="295" t="s">
        <v>10429</v>
      </c>
      <c r="C2311" s="296" t="s">
        <v>10430</v>
      </c>
      <c r="D2311" s="295" t="s">
        <v>81</v>
      </c>
      <c r="E2311" s="297" t="n">
        <v>243.48</v>
      </c>
    </row>
    <row r="2312" customFormat="false" ht="27" hidden="false" customHeight="false" outlineLevel="0" collapsed="false">
      <c r="A2312" s="295" t="n">
        <v>101988</v>
      </c>
      <c r="B2312" s="295" t="s">
        <v>10431</v>
      </c>
      <c r="C2312" s="296" t="s">
        <v>10432</v>
      </c>
      <c r="D2312" s="295" t="s">
        <v>81</v>
      </c>
      <c r="E2312" s="297" t="n">
        <v>168.73</v>
      </c>
    </row>
    <row r="2313" customFormat="false" ht="27" hidden="false" customHeight="false" outlineLevel="0" collapsed="false">
      <c r="A2313" s="295" t="n">
        <v>101989</v>
      </c>
      <c r="B2313" s="295" t="s">
        <v>10433</v>
      </c>
      <c r="C2313" s="296" t="s">
        <v>10434</v>
      </c>
      <c r="D2313" s="295" t="s">
        <v>81</v>
      </c>
      <c r="E2313" s="297" t="n">
        <v>136.5</v>
      </c>
    </row>
    <row r="2314" customFormat="false" ht="27" hidden="false" customHeight="false" outlineLevel="0" collapsed="false">
      <c r="A2314" s="295" t="n">
        <v>101990</v>
      </c>
      <c r="B2314" s="295" t="s">
        <v>10435</v>
      </c>
      <c r="C2314" s="296" t="s">
        <v>10436</v>
      </c>
      <c r="D2314" s="295" t="s">
        <v>81</v>
      </c>
      <c r="E2314" s="297" t="n">
        <v>222.04</v>
      </c>
    </row>
    <row r="2315" customFormat="false" ht="27" hidden="false" customHeight="false" outlineLevel="0" collapsed="false">
      <c r="A2315" s="295" t="n">
        <v>101991</v>
      </c>
      <c r="B2315" s="295" t="s">
        <v>10437</v>
      </c>
      <c r="C2315" s="296" t="s">
        <v>10438</v>
      </c>
      <c r="D2315" s="295" t="s">
        <v>81</v>
      </c>
      <c r="E2315" s="297" t="n">
        <v>165.55</v>
      </c>
    </row>
    <row r="2316" customFormat="false" ht="27" hidden="false" customHeight="false" outlineLevel="0" collapsed="false">
      <c r="A2316" s="295" t="n">
        <v>101992</v>
      </c>
      <c r="B2316" s="295" t="s">
        <v>10439</v>
      </c>
      <c r="C2316" s="296" t="s">
        <v>10440</v>
      </c>
      <c r="D2316" s="295" t="s">
        <v>81</v>
      </c>
      <c r="E2316" s="297" t="n">
        <v>125.88</v>
      </c>
    </row>
    <row r="2317" customFormat="false" ht="27" hidden="false" customHeight="false" outlineLevel="0" collapsed="false">
      <c r="A2317" s="295" t="n">
        <v>101993</v>
      </c>
      <c r="B2317" s="295" t="s">
        <v>10441</v>
      </c>
      <c r="C2317" s="296" t="s">
        <v>10442</v>
      </c>
      <c r="D2317" s="295" t="s">
        <v>81</v>
      </c>
      <c r="E2317" s="297" t="n">
        <v>286.24</v>
      </c>
    </row>
    <row r="2318" customFormat="false" ht="27" hidden="false" customHeight="false" outlineLevel="0" collapsed="false">
      <c r="A2318" s="295" t="n">
        <v>101994</v>
      </c>
      <c r="B2318" s="295" t="s">
        <v>10443</v>
      </c>
      <c r="C2318" s="296" t="s">
        <v>10444</v>
      </c>
      <c r="D2318" s="295" t="s">
        <v>81</v>
      </c>
      <c r="E2318" s="297" t="n">
        <v>178.4</v>
      </c>
    </row>
    <row r="2319" customFormat="false" ht="27" hidden="false" customHeight="false" outlineLevel="0" collapsed="false">
      <c r="A2319" s="295" t="n">
        <v>101995</v>
      </c>
      <c r="B2319" s="295" t="s">
        <v>10445</v>
      </c>
      <c r="C2319" s="296" t="s">
        <v>10446</v>
      </c>
      <c r="D2319" s="295" t="s">
        <v>81</v>
      </c>
      <c r="E2319" s="297" t="n">
        <v>142.22</v>
      </c>
    </row>
    <row r="2320" customFormat="false" ht="27" hidden="false" customHeight="false" outlineLevel="0" collapsed="false">
      <c r="A2320" s="295" t="n">
        <v>101996</v>
      </c>
      <c r="B2320" s="295" t="s">
        <v>10447</v>
      </c>
      <c r="C2320" s="296" t="s">
        <v>10448</v>
      </c>
      <c r="D2320" s="295" t="s">
        <v>81</v>
      </c>
      <c r="E2320" s="297" t="n">
        <v>239.04</v>
      </c>
    </row>
    <row r="2321" customFormat="false" ht="27" hidden="false" customHeight="false" outlineLevel="0" collapsed="false">
      <c r="A2321" s="295" t="n">
        <v>101997</v>
      </c>
      <c r="B2321" s="295" t="s">
        <v>10449</v>
      </c>
      <c r="C2321" s="296" t="s">
        <v>10450</v>
      </c>
      <c r="D2321" s="295" t="s">
        <v>81</v>
      </c>
      <c r="E2321" s="297" t="n">
        <v>164.85</v>
      </c>
    </row>
    <row r="2322" customFormat="false" ht="27" hidden="false" customHeight="false" outlineLevel="0" collapsed="false">
      <c r="A2322" s="295" t="n">
        <v>101998</v>
      </c>
      <c r="B2322" s="295" t="s">
        <v>10451</v>
      </c>
      <c r="C2322" s="296" t="s">
        <v>10452</v>
      </c>
      <c r="D2322" s="295" t="s">
        <v>81</v>
      </c>
      <c r="E2322" s="297" t="n">
        <v>124.27</v>
      </c>
    </row>
    <row r="2323" customFormat="false" ht="27" hidden="false" customHeight="false" outlineLevel="0" collapsed="false">
      <c r="A2323" s="295" t="n">
        <v>101999</v>
      </c>
      <c r="B2323" s="295" t="s">
        <v>10453</v>
      </c>
      <c r="C2323" s="296" t="s">
        <v>10454</v>
      </c>
      <c r="D2323" s="295" t="s">
        <v>81</v>
      </c>
      <c r="E2323" s="297" t="n">
        <v>306.95</v>
      </c>
    </row>
    <row r="2324" customFormat="false" ht="27" hidden="false" customHeight="false" outlineLevel="0" collapsed="false">
      <c r="A2324" s="295" t="n">
        <v>102000</v>
      </c>
      <c r="B2324" s="295" t="s">
        <v>10455</v>
      </c>
      <c r="C2324" s="296" t="s">
        <v>10456</v>
      </c>
      <c r="D2324" s="295" t="s">
        <v>81</v>
      </c>
      <c r="E2324" s="297" t="n">
        <v>461.13</v>
      </c>
    </row>
    <row r="2325" customFormat="false" ht="27" hidden="false" customHeight="false" outlineLevel="0" collapsed="false">
      <c r="A2325" s="295" t="n">
        <v>102001</v>
      </c>
      <c r="B2325" s="295" t="s">
        <v>10457</v>
      </c>
      <c r="C2325" s="296" t="s">
        <v>10458</v>
      </c>
      <c r="D2325" s="295" t="s">
        <v>81</v>
      </c>
      <c r="E2325" s="297" t="n">
        <v>399.46</v>
      </c>
    </row>
    <row r="2326" customFormat="false" ht="27" hidden="false" customHeight="false" outlineLevel="0" collapsed="false">
      <c r="A2326" s="295" t="n">
        <v>102002</v>
      </c>
      <c r="B2326" s="295" t="s">
        <v>10459</v>
      </c>
      <c r="C2326" s="296" t="s">
        <v>10460</v>
      </c>
      <c r="D2326" s="295" t="s">
        <v>81</v>
      </c>
      <c r="E2326" s="297" t="n">
        <v>245.12</v>
      </c>
    </row>
    <row r="2327" customFormat="false" ht="27" hidden="false" customHeight="false" outlineLevel="0" collapsed="false">
      <c r="A2327" s="295" t="n">
        <v>102003</v>
      </c>
      <c r="B2327" s="295" t="s">
        <v>10461</v>
      </c>
      <c r="C2327" s="296" t="s">
        <v>10462</v>
      </c>
      <c r="D2327" s="295" t="s">
        <v>81</v>
      </c>
      <c r="E2327" s="297" t="n">
        <v>222.64</v>
      </c>
    </row>
    <row r="2328" customFormat="false" ht="27" hidden="false" customHeight="false" outlineLevel="0" collapsed="false">
      <c r="A2328" s="295" t="n">
        <v>102004</v>
      </c>
      <c r="B2328" s="295" t="s">
        <v>10463</v>
      </c>
      <c r="C2328" s="296" t="s">
        <v>10464</v>
      </c>
      <c r="D2328" s="295" t="s">
        <v>81</v>
      </c>
      <c r="E2328" s="297" t="n">
        <v>193.1</v>
      </c>
    </row>
    <row r="2329" customFormat="false" ht="27" hidden="false" customHeight="false" outlineLevel="0" collapsed="false">
      <c r="A2329" s="295" t="n">
        <v>102005</v>
      </c>
      <c r="B2329" s="295" t="s">
        <v>10465</v>
      </c>
      <c r="C2329" s="296" t="s">
        <v>10466</v>
      </c>
      <c r="D2329" s="295" t="s">
        <v>81</v>
      </c>
      <c r="E2329" s="297" t="n">
        <v>170.38</v>
      </c>
    </row>
    <row r="2330" customFormat="false" ht="27" hidden="false" customHeight="false" outlineLevel="0" collapsed="false">
      <c r="A2330" s="295" t="n">
        <v>102006</v>
      </c>
      <c r="B2330" s="295" t="s">
        <v>10467</v>
      </c>
      <c r="C2330" s="296" t="s">
        <v>10468</v>
      </c>
      <c r="D2330" s="295" t="s">
        <v>81</v>
      </c>
      <c r="E2330" s="297" t="n">
        <v>156.08</v>
      </c>
    </row>
    <row r="2331" customFormat="false" ht="27" hidden="false" customHeight="false" outlineLevel="0" collapsed="false">
      <c r="A2331" s="295" t="n">
        <v>102007</v>
      </c>
      <c r="B2331" s="295" t="s">
        <v>10469</v>
      </c>
      <c r="C2331" s="296" t="s">
        <v>10470</v>
      </c>
      <c r="D2331" s="295" t="s">
        <v>81</v>
      </c>
      <c r="E2331" s="297" t="n">
        <v>445.59</v>
      </c>
    </row>
    <row r="2332" customFormat="false" ht="27" hidden="false" customHeight="false" outlineLevel="0" collapsed="false">
      <c r="A2332" s="295" t="n">
        <v>102008</v>
      </c>
      <c r="B2332" s="295" t="s">
        <v>10471</v>
      </c>
      <c r="C2332" s="296" t="s">
        <v>10472</v>
      </c>
      <c r="D2332" s="295" t="s">
        <v>81</v>
      </c>
      <c r="E2332" s="297" t="n">
        <v>373.95</v>
      </c>
    </row>
    <row r="2333" customFormat="false" ht="27" hidden="false" customHeight="false" outlineLevel="0" collapsed="false">
      <c r="A2333" s="295" t="n">
        <v>102009</v>
      </c>
      <c r="B2333" s="295" t="s">
        <v>10473</v>
      </c>
      <c r="C2333" s="296" t="s">
        <v>10474</v>
      </c>
      <c r="D2333" s="295" t="s">
        <v>81</v>
      </c>
      <c r="E2333" s="297" t="n">
        <v>255.17</v>
      </c>
    </row>
    <row r="2334" customFormat="false" ht="27" hidden="false" customHeight="false" outlineLevel="0" collapsed="false">
      <c r="A2334" s="295" t="n">
        <v>102010</v>
      </c>
      <c r="B2334" s="295" t="s">
        <v>10475</v>
      </c>
      <c r="C2334" s="296" t="s">
        <v>10476</v>
      </c>
      <c r="D2334" s="295" t="s">
        <v>81</v>
      </c>
      <c r="E2334" s="297" t="n">
        <v>230.12</v>
      </c>
    </row>
    <row r="2335" customFormat="false" ht="27" hidden="false" customHeight="false" outlineLevel="0" collapsed="false">
      <c r="A2335" s="295" t="n">
        <v>102011</v>
      </c>
      <c r="B2335" s="295" t="s">
        <v>10477</v>
      </c>
      <c r="C2335" s="296" t="s">
        <v>10478</v>
      </c>
      <c r="D2335" s="295" t="s">
        <v>81</v>
      </c>
      <c r="E2335" s="297" t="n">
        <v>193.24</v>
      </c>
    </row>
    <row r="2336" customFormat="false" ht="27" hidden="false" customHeight="false" outlineLevel="0" collapsed="false">
      <c r="A2336" s="295" t="n">
        <v>102012</v>
      </c>
      <c r="B2336" s="295" t="s">
        <v>10479</v>
      </c>
      <c r="C2336" s="296" t="s">
        <v>10480</v>
      </c>
      <c r="D2336" s="295" t="s">
        <v>81</v>
      </c>
      <c r="E2336" s="297" t="n">
        <v>170.09</v>
      </c>
    </row>
    <row r="2337" customFormat="false" ht="27" hidden="false" customHeight="false" outlineLevel="0" collapsed="false">
      <c r="A2337" s="295" t="n">
        <v>102013</v>
      </c>
      <c r="B2337" s="295" t="s">
        <v>10481</v>
      </c>
      <c r="C2337" s="296" t="s">
        <v>10482</v>
      </c>
      <c r="D2337" s="295" t="s">
        <v>81</v>
      </c>
      <c r="E2337" s="297" t="n">
        <v>157.2</v>
      </c>
    </row>
    <row r="2338" customFormat="false" ht="27" hidden="false" customHeight="false" outlineLevel="0" collapsed="false">
      <c r="A2338" s="295" t="n">
        <v>102014</v>
      </c>
      <c r="B2338" s="295" t="s">
        <v>10483</v>
      </c>
      <c r="C2338" s="296" t="s">
        <v>10484</v>
      </c>
      <c r="D2338" s="295" t="s">
        <v>81</v>
      </c>
      <c r="E2338" s="297" t="n">
        <v>504</v>
      </c>
    </row>
    <row r="2339" customFormat="false" ht="27" hidden="false" customHeight="false" outlineLevel="0" collapsed="false">
      <c r="A2339" s="295" t="n">
        <v>102015</v>
      </c>
      <c r="B2339" s="295" t="s">
        <v>10485</v>
      </c>
      <c r="C2339" s="296" t="s">
        <v>10486</v>
      </c>
      <c r="D2339" s="295" t="s">
        <v>81</v>
      </c>
      <c r="E2339" s="297" t="n">
        <v>423.87</v>
      </c>
    </row>
    <row r="2340" customFormat="false" ht="27" hidden="false" customHeight="false" outlineLevel="0" collapsed="false">
      <c r="A2340" s="295" t="n">
        <v>102016</v>
      </c>
      <c r="B2340" s="295" t="s">
        <v>10487</v>
      </c>
      <c r="C2340" s="296" t="s">
        <v>10488</v>
      </c>
      <c r="D2340" s="295" t="s">
        <v>81</v>
      </c>
      <c r="E2340" s="297" t="n">
        <v>244.55</v>
      </c>
    </row>
    <row r="2341" customFormat="false" ht="27" hidden="false" customHeight="false" outlineLevel="0" collapsed="false">
      <c r="A2341" s="295" t="n">
        <v>102017</v>
      </c>
      <c r="B2341" s="295" t="s">
        <v>10489</v>
      </c>
      <c r="C2341" s="296" t="s">
        <v>10490</v>
      </c>
      <c r="D2341" s="295" t="s">
        <v>81</v>
      </c>
      <c r="E2341" s="297" t="n">
        <v>220.5</v>
      </c>
    </row>
    <row r="2342" customFormat="false" ht="27" hidden="false" customHeight="false" outlineLevel="0" collapsed="false">
      <c r="A2342" s="295" t="n">
        <v>102036</v>
      </c>
      <c r="B2342" s="295" t="s">
        <v>10491</v>
      </c>
      <c r="C2342" s="296" t="s">
        <v>10492</v>
      </c>
      <c r="D2342" s="295" t="s">
        <v>81</v>
      </c>
      <c r="E2342" s="297" t="n">
        <v>189.41</v>
      </c>
    </row>
    <row r="2343" customFormat="false" ht="27" hidden="false" customHeight="false" outlineLevel="0" collapsed="false">
      <c r="A2343" s="295" t="n">
        <v>102037</v>
      </c>
      <c r="B2343" s="295" t="s">
        <v>10493</v>
      </c>
      <c r="C2343" s="296" t="s">
        <v>10494</v>
      </c>
      <c r="D2343" s="295" t="s">
        <v>81</v>
      </c>
      <c r="E2343" s="297" t="n">
        <v>166.61</v>
      </c>
    </row>
    <row r="2344" customFormat="false" ht="27" hidden="false" customHeight="false" outlineLevel="0" collapsed="false">
      <c r="A2344" s="295" t="n">
        <v>102038</v>
      </c>
      <c r="B2344" s="295" t="s">
        <v>10495</v>
      </c>
      <c r="C2344" s="296" t="s">
        <v>10496</v>
      </c>
      <c r="D2344" s="295" t="s">
        <v>81</v>
      </c>
      <c r="E2344" s="297" t="n">
        <v>153.91</v>
      </c>
    </row>
    <row r="2345" customFormat="false" ht="27" hidden="false" customHeight="false" outlineLevel="0" collapsed="false">
      <c r="A2345" s="295" t="n">
        <v>102039</v>
      </c>
      <c r="B2345" s="295" t="s">
        <v>10497</v>
      </c>
      <c r="C2345" s="296" t="s">
        <v>10498</v>
      </c>
      <c r="D2345" s="295" t="s">
        <v>81</v>
      </c>
      <c r="E2345" s="297" t="n">
        <v>466.19</v>
      </c>
    </row>
    <row r="2346" customFormat="false" ht="27" hidden="false" customHeight="false" outlineLevel="0" collapsed="false">
      <c r="A2346" s="295" t="n">
        <v>102040</v>
      </c>
      <c r="B2346" s="295" t="s">
        <v>10499</v>
      </c>
      <c r="C2346" s="296" t="s">
        <v>10500</v>
      </c>
      <c r="D2346" s="295" t="s">
        <v>81</v>
      </c>
      <c r="E2346" s="297" t="n">
        <v>389.91</v>
      </c>
    </row>
    <row r="2347" customFormat="false" ht="27" hidden="false" customHeight="false" outlineLevel="0" collapsed="false">
      <c r="A2347" s="295" t="n">
        <v>102041</v>
      </c>
      <c r="B2347" s="295" t="s">
        <v>10501</v>
      </c>
      <c r="C2347" s="296" t="s">
        <v>10502</v>
      </c>
      <c r="D2347" s="295" t="s">
        <v>81</v>
      </c>
      <c r="E2347" s="297" t="n">
        <v>256.34</v>
      </c>
    </row>
    <row r="2348" customFormat="false" ht="27" hidden="false" customHeight="false" outlineLevel="0" collapsed="false">
      <c r="A2348" s="295" t="n">
        <v>102042</v>
      </c>
      <c r="B2348" s="295" t="s">
        <v>10503</v>
      </c>
      <c r="C2348" s="296" t="s">
        <v>10504</v>
      </c>
      <c r="D2348" s="295" t="s">
        <v>81</v>
      </c>
      <c r="E2348" s="297" t="n">
        <v>229.16</v>
      </c>
    </row>
    <row r="2349" customFormat="false" ht="27" hidden="false" customHeight="false" outlineLevel="0" collapsed="false">
      <c r="A2349" s="295" t="n">
        <v>102043</v>
      </c>
      <c r="B2349" s="295" t="s">
        <v>10505</v>
      </c>
      <c r="C2349" s="296" t="s">
        <v>10506</v>
      </c>
      <c r="D2349" s="295" t="s">
        <v>81</v>
      </c>
      <c r="E2349" s="297" t="n">
        <v>193.22</v>
      </c>
    </row>
    <row r="2350" customFormat="false" ht="27" hidden="false" customHeight="false" outlineLevel="0" collapsed="false">
      <c r="A2350" s="295" t="n">
        <v>102044</v>
      </c>
      <c r="B2350" s="295" t="s">
        <v>10507</v>
      </c>
      <c r="C2350" s="296" t="s">
        <v>10508</v>
      </c>
      <c r="D2350" s="295" t="s">
        <v>81</v>
      </c>
      <c r="E2350" s="297" t="n">
        <v>170.79</v>
      </c>
    </row>
    <row r="2351" customFormat="false" ht="27" hidden="false" customHeight="false" outlineLevel="0" collapsed="false">
      <c r="A2351" s="295" t="n">
        <v>102045</v>
      </c>
      <c r="B2351" s="295" t="s">
        <v>10509</v>
      </c>
      <c r="C2351" s="296" t="s">
        <v>10510</v>
      </c>
      <c r="D2351" s="295" t="s">
        <v>81</v>
      </c>
      <c r="E2351" s="297" t="n">
        <v>157.32</v>
      </c>
    </row>
    <row r="2352" customFormat="false" ht="27" hidden="false" customHeight="false" outlineLevel="0" collapsed="false">
      <c r="A2352" s="295" t="n">
        <v>102046</v>
      </c>
      <c r="B2352" s="295" t="s">
        <v>10511</v>
      </c>
      <c r="C2352" s="296" t="s">
        <v>10512</v>
      </c>
      <c r="D2352" s="295" t="s">
        <v>81</v>
      </c>
      <c r="E2352" s="297" t="n">
        <v>514.59</v>
      </c>
    </row>
    <row r="2353" customFormat="false" ht="27" hidden="false" customHeight="false" outlineLevel="0" collapsed="false">
      <c r="A2353" s="295" t="n">
        <v>102047</v>
      </c>
      <c r="B2353" s="295" t="s">
        <v>10513</v>
      </c>
      <c r="C2353" s="296" t="s">
        <v>10514</v>
      </c>
      <c r="D2353" s="295" t="s">
        <v>81</v>
      </c>
      <c r="E2353" s="297" t="n">
        <v>441.04</v>
      </c>
    </row>
    <row r="2354" customFormat="false" ht="27" hidden="false" customHeight="false" outlineLevel="0" collapsed="false">
      <c r="A2354" s="295" t="n">
        <v>102048</v>
      </c>
      <c r="B2354" s="295" t="s">
        <v>10515</v>
      </c>
      <c r="C2354" s="296" t="s">
        <v>10516</v>
      </c>
      <c r="D2354" s="295" t="s">
        <v>81</v>
      </c>
      <c r="E2354" s="297" t="n">
        <v>239.49</v>
      </c>
    </row>
    <row r="2355" customFormat="false" ht="27" hidden="false" customHeight="false" outlineLevel="0" collapsed="false">
      <c r="A2355" s="295" t="n">
        <v>102049</v>
      </c>
      <c r="B2355" s="295" t="s">
        <v>10517</v>
      </c>
      <c r="C2355" s="296" t="s">
        <v>10518</v>
      </c>
      <c r="D2355" s="295" t="s">
        <v>81</v>
      </c>
      <c r="E2355" s="297" t="n">
        <v>213.07</v>
      </c>
    </row>
    <row r="2356" customFormat="false" ht="27" hidden="false" customHeight="false" outlineLevel="0" collapsed="false">
      <c r="A2356" s="295" t="n">
        <v>102050</v>
      </c>
      <c r="B2356" s="295" t="s">
        <v>10519</v>
      </c>
      <c r="C2356" s="296" t="s">
        <v>10520</v>
      </c>
      <c r="D2356" s="295" t="s">
        <v>81</v>
      </c>
      <c r="E2356" s="297" t="n">
        <v>183.89</v>
      </c>
    </row>
    <row r="2357" customFormat="false" ht="27" hidden="false" customHeight="false" outlineLevel="0" collapsed="false">
      <c r="A2357" s="295" t="n">
        <v>102051</v>
      </c>
      <c r="B2357" s="295" t="s">
        <v>10521</v>
      </c>
      <c r="C2357" s="296" t="s">
        <v>10522</v>
      </c>
      <c r="D2357" s="295" t="s">
        <v>81</v>
      </c>
      <c r="E2357" s="297" t="n">
        <v>161.17</v>
      </c>
    </row>
    <row r="2358" customFormat="false" ht="27" hidden="false" customHeight="false" outlineLevel="0" collapsed="false">
      <c r="A2358" s="295" t="n">
        <v>102052</v>
      </c>
      <c r="B2358" s="295" t="s">
        <v>10523</v>
      </c>
      <c r="C2358" s="296" t="s">
        <v>10524</v>
      </c>
      <c r="D2358" s="295" t="s">
        <v>81</v>
      </c>
      <c r="E2358" s="297" t="n">
        <v>148.51</v>
      </c>
    </row>
    <row r="2359" customFormat="false" ht="27" hidden="false" customHeight="false" outlineLevel="0" collapsed="false">
      <c r="A2359" s="295" t="n">
        <v>102059</v>
      </c>
      <c r="B2359" s="295" t="s">
        <v>10525</v>
      </c>
      <c r="C2359" s="296" t="s">
        <v>10526</v>
      </c>
      <c r="D2359" s="295" t="s">
        <v>81</v>
      </c>
      <c r="E2359" s="297" t="n">
        <v>436.46</v>
      </c>
    </row>
    <row r="2360" customFormat="false" ht="27" hidden="false" customHeight="false" outlineLevel="0" collapsed="false">
      <c r="A2360" s="295" t="n">
        <v>102060</v>
      </c>
      <c r="B2360" s="295" t="s">
        <v>10527</v>
      </c>
      <c r="C2360" s="296" t="s">
        <v>10528</v>
      </c>
      <c r="D2360" s="295" t="s">
        <v>81</v>
      </c>
      <c r="E2360" s="297" t="n">
        <v>368.35</v>
      </c>
    </row>
    <row r="2361" customFormat="false" ht="27" hidden="false" customHeight="false" outlineLevel="0" collapsed="false">
      <c r="A2361" s="295" t="n">
        <v>102061</v>
      </c>
      <c r="B2361" s="295" t="s">
        <v>10529</v>
      </c>
      <c r="C2361" s="296" t="s">
        <v>10530</v>
      </c>
      <c r="D2361" s="295" t="s">
        <v>81</v>
      </c>
      <c r="E2361" s="297" t="n">
        <v>236.82</v>
      </c>
    </row>
    <row r="2362" customFormat="false" ht="27" hidden="false" customHeight="false" outlineLevel="0" collapsed="false">
      <c r="A2362" s="295" t="n">
        <v>102062</v>
      </c>
      <c r="B2362" s="295" t="s">
        <v>10531</v>
      </c>
      <c r="C2362" s="296" t="s">
        <v>10532</v>
      </c>
      <c r="D2362" s="295" t="s">
        <v>81</v>
      </c>
      <c r="E2362" s="297" t="n">
        <v>216.24</v>
      </c>
    </row>
    <row r="2363" customFormat="false" ht="27" hidden="false" customHeight="false" outlineLevel="0" collapsed="false">
      <c r="A2363" s="295" t="n">
        <v>102063</v>
      </c>
      <c r="B2363" s="295" t="s">
        <v>10533</v>
      </c>
      <c r="C2363" s="296" t="s">
        <v>10534</v>
      </c>
      <c r="D2363" s="295" t="s">
        <v>81</v>
      </c>
      <c r="E2363" s="297" t="n">
        <v>181.38</v>
      </c>
    </row>
    <row r="2364" customFormat="false" ht="27" hidden="false" customHeight="false" outlineLevel="0" collapsed="false">
      <c r="A2364" s="295" t="n">
        <v>102064</v>
      </c>
      <c r="B2364" s="295" t="s">
        <v>10535</v>
      </c>
      <c r="C2364" s="296" t="s">
        <v>10536</v>
      </c>
      <c r="D2364" s="295" t="s">
        <v>81</v>
      </c>
      <c r="E2364" s="297" t="n">
        <v>158.67</v>
      </c>
    </row>
    <row r="2365" customFormat="false" ht="27" hidden="false" customHeight="false" outlineLevel="0" collapsed="false">
      <c r="A2365" s="295" t="n">
        <v>102065</v>
      </c>
      <c r="B2365" s="295" t="s">
        <v>10537</v>
      </c>
      <c r="C2365" s="296" t="s">
        <v>10538</v>
      </c>
      <c r="D2365" s="295" t="s">
        <v>81</v>
      </c>
      <c r="E2365" s="297" t="n">
        <v>146.07</v>
      </c>
    </row>
    <row r="2366" customFormat="false" ht="27" hidden="false" customHeight="false" outlineLevel="0" collapsed="false">
      <c r="A2366" s="295" t="n">
        <v>102066</v>
      </c>
      <c r="B2366" s="295" t="s">
        <v>10539</v>
      </c>
      <c r="C2366" s="296" t="s">
        <v>10540</v>
      </c>
      <c r="D2366" s="295" t="s">
        <v>81</v>
      </c>
      <c r="E2366" s="297" t="n">
        <v>456.95</v>
      </c>
    </row>
    <row r="2367" customFormat="false" ht="27" hidden="false" customHeight="false" outlineLevel="0" collapsed="false">
      <c r="A2367" s="295" t="n">
        <v>102067</v>
      </c>
      <c r="B2367" s="295" t="s">
        <v>10541</v>
      </c>
      <c r="C2367" s="296" t="s">
        <v>10542</v>
      </c>
      <c r="D2367" s="295" t="s">
        <v>81</v>
      </c>
      <c r="E2367" s="297" t="n">
        <v>393.42</v>
      </c>
    </row>
    <row r="2368" customFormat="false" ht="27" hidden="false" customHeight="false" outlineLevel="0" collapsed="false">
      <c r="A2368" s="295" t="n">
        <v>102068</v>
      </c>
      <c r="B2368" s="295" t="s">
        <v>10543</v>
      </c>
      <c r="C2368" s="296" t="s">
        <v>10544</v>
      </c>
      <c r="D2368" s="295" t="s">
        <v>81</v>
      </c>
      <c r="E2368" s="297" t="n">
        <v>218.42</v>
      </c>
    </row>
    <row r="2369" customFormat="false" ht="27" hidden="false" customHeight="false" outlineLevel="0" collapsed="false">
      <c r="A2369" s="295" t="n">
        <v>102069</v>
      </c>
      <c r="B2369" s="295" t="s">
        <v>10545</v>
      </c>
      <c r="C2369" s="296" t="s">
        <v>10546</v>
      </c>
      <c r="D2369" s="295" t="s">
        <v>81</v>
      </c>
      <c r="E2369" s="297" t="n">
        <v>198.86</v>
      </c>
    </row>
    <row r="2370" customFormat="false" ht="27" hidden="false" customHeight="false" outlineLevel="0" collapsed="false">
      <c r="A2370" s="295" t="n">
        <v>102070</v>
      </c>
      <c r="B2370" s="295" t="s">
        <v>10547</v>
      </c>
      <c r="C2370" s="296" t="s">
        <v>10548</v>
      </c>
      <c r="D2370" s="295" t="s">
        <v>81</v>
      </c>
      <c r="E2370" s="297" t="n">
        <v>171.19</v>
      </c>
    </row>
    <row r="2371" customFormat="false" ht="27" hidden="false" customHeight="false" outlineLevel="0" collapsed="false">
      <c r="A2371" s="295" t="n">
        <v>102071</v>
      </c>
      <c r="B2371" s="295" t="s">
        <v>10549</v>
      </c>
      <c r="C2371" s="296" t="s">
        <v>10550</v>
      </c>
      <c r="D2371" s="295" t="s">
        <v>81</v>
      </c>
      <c r="E2371" s="297" t="n">
        <v>150.08</v>
      </c>
    </row>
    <row r="2372" customFormat="false" ht="27" hidden="false" customHeight="false" outlineLevel="0" collapsed="false">
      <c r="A2372" s="295" t="n">
        <v>102072</v>
      </c>
      <c r="B2372" s="295" t="s">
        <v>10551</v>
      </c>
      <c r="C2372" s="296" t="s">
        <v>10552</v>
      </c>
      <c r="D2372" s="295" t="s">
        <v>81</v>
      </c>
      <c r="E2372" s="297" t="n">
        <v>143.89</v>
      </c>
    </row>
    <row r="2373" customFormat="false" ht="27" hidden="false" customHeight="false" outlineLevel="0" collapsed="false">
      <c r="A2373" s="295" t="n">
        <v>102073</v>
      </c>
      <c r="B2373" s="295" t="s">
        <v>10553</v>
      </c>
      <c r="C2373" s="296" t="s">
        <v>10554</v>
      </c>
      <c r="D2373" s="295" t="s">
        <v>96</v>
      </c>
      <c r="E2373" s="297" t="n">
        <v>3478.12</v>
      </c>
    </row>
    <row r="2374" customFormat="false" ht="27" hidden="false" customHeight="false" outlineLevel="0" collapsed="false">
      <c r="A2374" s="295" t="n">
        <v>102074</v>
      </c>
      <c r="B2374" s="295" t="s">
        <v>10555</v>
      </c>
      <c r="C2374" s="296" t="s">
        <v>10556</v>
      </c>
      <c r="D2374" s="295" t="s">
        <v>96</v>
      </c>
      <c r="E2374" s="297" t="n">
        <v>4255.89</v>
      </c>
    </row>
    <row r="2375" customFormat="false" ht="27" hidden="false" customHeight="false" outlineLevel="0" collapsed="false">
      <c r="A2375" s="295" t="n">
        <v>102075</v>
      </c>
      <c r="B2375" s="295" t="s">
        <v>10557</v>
      </c>
      <c r="C2375" s="296" t="s">
        <v>10558</v>
      </c>
      <c r="D2375" s="295" t="s">
        <v>96</v>
      </c>
      <c r="E2375" s="297" t="n">
        <v>4491.56</v>
      </c>
    </row>
    <row r="2376" customFormat="false" ht="27" hidden="false" customHeight="false" outlineLevel="0" collapsed="false">
      <c r="A2376" s="295" t="n">
        <v>102076</v>
      </c>
      <c r="B2376" s="295" t="s">
        <v>10559</v>
      </c>
      <c r="C2376" s="296" t="s">
        <v>10560</v>
      </c>
      <c r="D2376" s="295" t="s">
        <v>96</v>
      </c>
      <c r="E2376" s="297" t="n">
        <v>4587.6</v>
      </c>
    </row>
    <row r="2377" customFormat="false" ht="27" hidden="false" customHeight="false" outlineLevel="0" collapsed="false">
      <c r="A2377" s="295" t="n">
        <v>102077</v>
      </c>
      <c r="B2377" s="295" t="s">
        <v>10561</v>
      </c>
      <c r="C2377" s="296" t="s">
        <v>10562</v>
      </c>
      <c r="D2377" s="295" t="s">
        <v>96</v>
      </c>
      <c r="E2377" s="297" t="n">
        <v>4932.24</v>
      </c>
    </row>
    <row r="2378" customFormat="false" ht="27" hidden="false" customHeight="false" outlineLevel="0" collapsed="false">
      <c r="A2378" s="295" t="n">
        <v>102078</v>
      </c>
      <c r="B2378" s="295" t="s">
        <v>10563</v>
      </c>
      <c r="C2378" s="296" t="s">
        <v>10564</v>
      </c>
      <c r="D2378" s="295" t="s">
        <v>96</v>
      </c>
      <c r="E2378" s="297" t="n">
        <v>4961.33</v>
      </c>
    </row>
    <row r="2379" customFormat="false" ht="27" hidden="false" customHeight="false" outlineLevel="0" collapsed="false">
      <c r="A2379" s="295" t="n">
        <v>102079</v>
      </c>
      <c r="B2379" s="295" t="s">
        <v>10565</v>
      </c>
      <c r="C2379" s="296" t="s">
        <v>10566</v>
      </c>
      <c r="D2379" s="295" t="s">
        <v>96</v>
      </c>
      <c r="E2379" s="297" t="n">
        <v>4846.69</v>
      </c>
    </row>
    <row r="2380" customFormat="false" ht="27" hidden="false" customHeight="false" outlineLevel="0" collapsed="false">
      <c r="A2380" s="295" t="n">
        <v>102080</v>
      </c>
      <c r="B2380" s="295" t="s">
        <v>10567</v>
      </c>
      <c r="C2380" s="296" t="s">
        <v>10568</v>
      </c>
      <c r="D2380" s="295" t="s">
        <v>96</v>
      </c>
      <c r="E2380" s="298" t="n">
        <v>4336.56</v>
      </c>
    </row>
    <row r="2381" customFormat="false" ht="27" hidden="false" customHeight="false" outlineLevel="0" collapsed="false">
      <c r="A2381" s="295" t="n">
        <v>102086</v>
      </c>
      <c r="B2381" s="295" t="s">
        <v>10569</v>
      </c>
      <c r="C2381" s="296" t="s">
        <v>10570</v>
      </c>
      <c r="D2381" s="295" t="s">
        <v>81</v>
      </c>
      <c r="E2381" s="298" t="n">
        <v>171.4</v>
      </c>
    </row>
    <row r="2382" customFormat="false" ht="27" hidden="false" customHeight="false" outlineLevel="0" collapsed="false">
      <c r="A2382" s="295" t="n">
        <v>102087</v>
      </c>
      <c r="B2382" s="295" t="s">
        <v>10571</v>
      </c>
      <c r="C2382" s="296" t="s">
        <v>10572</v>
      </c>
      <c r="D2382" s="295" t="s">
        <v>81</v>
      </c>
      <c r="E2382" s="298" t="n">
        <v>137.56</v>
      </c>
    </row>
    <row r="2383" customFormat="false" ht="27" hidden="false" customHeight="false" outlineLevel="0" collapsed="false">
      <c r="A2383" s="295" t="n">
        <v>102088</v>
      </c>
      <c r="B2383" s="295" t="s">
        <v>10573</v>
      </c>
      <c r="C2383" s="296" t="s">
        <v>10574</v>
      </c>
      <c r="D2383" s="295" t="s">
        <v>81</v>
      </c>
      <c r="E2383" s="298" t="n">
        <v>222.23</v>
      </c>
    </row>
    <row r="2384" customFormat="false" ht="27" hidden="false" customHeight="false" outlineLevel="0" collapsed="false">
      <c r="A2384" s="295" t="n">
        <v>102089</v>
      </c>
      <c r="B2384" s="295" t="s">
        <v>10575</v>
      </c>
      <c r="C2384" s="296" t="s">
        <v>10576</v>
      </c>
      <c r="D2384" s="295" t="s">
        <v>81</v>
      </c>
      <c r="E2384" s="298" t="n">
        <v>156.77</v>
      </c>
    </row>
    <row r="2385" customFormat="false" ht="27" hidden="false" customHeight="false" outlineLevel="0" collapsed="false">
      <c r="A2385" s="295" t="n">
        <v>102090</v>
      </c>
      <c r="B2385" s="295" t="s">
        <v>10577</v>
      </c>
      <c r="C2385" s="296" t="s">
        <v>10578</v>
      </c>
      <c r="D2385" s="295" t="s">
        <v>81</v>
      </c>
      <c r="E2385" s="298" t="n">
        <v>118.38</v>
      </c>
    </row>
    <row r="2386" customFormat="false" ht="27" hidden="false" customHeight="false" outlineLevel="0" collapsed="false">
      <c r="A2386" s="295" t="n">
        <v>102091</v>
      </c>
      <c r="B2386" s="295" t="s">
        <v>10579</v>
      </c>
      <c r="C2386" s="296" t="s">
        <v>10580</v>
      </c>
      <c r="D2386" s="295" t="s">
        <v>81</v>
      </c>
      <c r="E2386" s="298" t="n">
        <v>259.12</v>
      </c>
    </row>
    <row r="2387" customFormat="false" ht="27" hidden="false" customHeight="false" outlineLevel="0" collapsed="false">
      <c r="A2387" s="295" t="n">
        <v>103760</v>
      </c>
      <c r="B2387" s="295" t="s">
        <v>10581</v>
      </c>
      <c r="C2387" s="296" t="s">
        <v>10582</v>
      </c>
      <c r="D2387" s="295" t="s">
        <v>81</v>
      </c>
      <c r="E2387" s="298" t="n">
        <v>105.26</v>
      </c>
    </row>
    <row r="2388" customFormat="false" ht="27" hidden="false" customHeight="false" outlineLevel="0" collapsed="false">
      <c r="A2388" s="295" t="n">
        <v>103761</v>
      </c>
      <c r="B2388" s="295" t="s">
        <v>10583</v>
      </c>
      <c r="C2388" s="296" t="s">
        <v>10584</v>
      </c>
      <c r="D2388" s="295" t="s">
        <v>81</v>
      </c>
      <c r="E2388" s="297" t="n">
        <v>70.63</v>
      </c>
    </row>
    <row r="2389" customFormat="false" ht="27" hidden="false" customHeight="false" outlineLevel="0" collapsed="false">
      <c r="A2389" s="295" t="n">
        <v>103762</v>
      </c>
      <c r="B2389" s="295" t="s">
        <v>10585</v>
      </c>
      <c r="C2389" s="296" t="s">
        <v>10586</v>
      </c>
      <c r="D2389" s="295" t="s">
        <v>81</v>
      </c>
      <c r="E2389" s="297" t="n">
        <v>60.53</v>
      </c>
    </row>
    <row r="2390" customFormat="false" ht="27" hidden="false" customHeight="false" outlineLevel="0" collapsed="false">
      <c r="A2390" s="295" t="n">
        <v>103763</v>
      </c>
      <c r="B2390" s="295" t="s">
        <v>10587</v>
      </c>
      <c r="C2390" s="296" t="s">
        <v>10588</v>
      </c>
      <c r="D2390" s="295" t="s">
        <v>81</v>
      </c>
      <c r="E2390" s="297" t="n">
        <v>53.38</v>
      </c>
    </row>
    <row r="2391" customFormat="false" ht="15" hidden="false" customHeight="false" outlineLevel="0" collapsed="false">
      <c r="A2391" s="295" t="n">
        <v>89996</v>
      </c>
      <c r="B2391" s="295" t="s">
        <v>10589</v>
      </c>
      <c r="C2391" s="296" t="s">
        <v>10590</v>
      </c>
      <c r="D2391" s="295" t="s">
        <v>106</v>
      </c>
      <c r="E2391" s="297" t="n">
        <v>12.3</v>
      </c>
    </row>
    <row r="2392" customFormat="false" ht="15" hidden="false" customHeight="false" outlineLevel="0" collapsed="false">
      <c r="A2392" s="295" t="n">
        <v>89997</v>
      </c>
      <c r="B2392" s="295" t="s">
        <v>10591</v>
      </c>
      <c r="C2392" s="296" t="s">
        <v>10592</v>
      </c>
      <c r="D2392" s="295" t="s">
        <v>106</v>
      </c>
      <c r="E2392" s="297" t="n">
        <v>10.17</v>
      </c>
    </row>
    <row r="2393" customFormat="false" ht="15" hidden="false" customHeight="false" outlineLevel="0" collapsed="false">
      <c r="A2393" s="295" t="n">
        <v>89998</v>
      </c>
      <c r="B2393" s="295" t="s">
        <v>10593</v>
      </c>
      <c r="C2393" s="296" t="s">
        <v>10594</v>
      </c>
      <c r="D2393" s="295" t="s">
        <v>106</v>
      </c>
      <c r="E2393" s="297" t="n">
        <v>11.86</v>
      </c>
    </row>
    <row r="2394" customFormat="false" ht="27" hidden="false" customHeight="false" outlineLevel="0" collapsed="false">
      <c r="A2394" s="295" t="n">
        <v>89999</v>
      </c>
      <c r="B2394" s="295" t="s">
        <v>10595</v>
      </c>
      <c r="C2394" s="296" t="s">
        <v>10596</v>
      </c>
      <c r="D2394" s="295" t="s">
        <v>106</v>
      </c>
      <c r="E2394" s="297" t="n">
        <v>17.02</v>
      </c>
    </row>
    <row r="2395" customFormat="false" ht="27" hidden="false" customHeight="false" outlineLevel="0" collapsed="false">
      <c r="A2395" s="295" t="n">
        <v>90000</v>
      </c>
      <c r="B2395" s="295" t="s">
        <v>10597</v>
      </c>
      <c r="C2395" s="296" t="s">
        <v>10598</v>
      </c>
      <c r="D2395" s="295" t="s">
        <v>106</v>
      </c>
      <c r="E2395" s="297" t="n">
        <v>14.15</v>
      </c>
    </row>
    <row r="2396" customFormat="false" ht="27" hidden="false" customHeight="false" outlineLevel="0" collapsed="false">
      <c r="A2396" s="295" t="n">
        <v>91593</v>
      </c>
      <c r="B2396" s="295" t="s">
        <v>10599</v>
      </c>
      <c r="C2396" s="296" t="s">
        <v>10600</v>
      </c>
      <c r="D2396" s="295" t="s">
        <v>106</v>
      </c>
      <c r="E2396" s="297" t="n">
        <v>14.74</v>
      </c>
    </row>
    <row r="2397" customFormat="false" ht="27" hidden="false" customHeight="false" outlineLevel="0" collapsed="false">
      <c r="A2397" s="295" t="n">
        <v>91594</v>
      </c>
      <c r="B2397" s="295" t="s">
        <v>10601</v>
      </c>
      <c r="C2397" s="296" t="s">
        <v>10602</v>
      </c>
      <c r="D2397" s="295" t="s">
        <v>106</v>
      </c>
      <c r="E2397" s="297" t="n">
        <v>15.11</v>
      </c>
    </row>
    <row r="2398" customFormat="false" ht="27" hidden="false" customHeight="false" outlineLevel="0" collapsed="false">
      <c r="A2398" s="295" t="n">
        <v>91595</v>
      </c>
      <c r="B2398" s="295" t="s">
        <v>10603</v>
      </c>
      <c r="C2398" s="296" t="s">
        <v>10604</v>
      </c>
      <c r="D2398" s="295" t="s">
        <v>106</v>
      </c>
      <c r="E2398" s="297" t="n">
        <v>15.68</v>
      </c>
    </row>
    <row r="2399" customFormat="false" ht="27" hidden="false" customHeight="false" outlineLevel="0" collapsed="false">
      <c r="A2399" s="295" t="n">
        <v>91596</v>
      </c>
      <c r="B2399" s="295" t="s">
        <v>10605</v>
      </c>
      <c r="C2399" s="296" t="s">
        <v>10606</v>
      </c>
      <c r="D2399" s="295" t="s">
        <v>106</v>
      </c>
      <c r="E2399" s="297" t="n">
        <v>15.02</v>
      </c>
    </row>
    <row r="2400" customFormat="false" ht="27" hidden="false" customHeight="false" outlineLevel="0" collapsed="false">
      <c r="A2400" s="295" t="n">
        <v>91597</v>
      </c>
      <c r="B2400" s="295" t="s">
        <v>10607</v>
      </c>
      <c r="C2400" s="296" t="s">
        <v>10608</v>
      </c>
      <c r="D2400" s="295" t="s">
        <v>106</v>
      </c>
      <c r="E2400" s="297" t="n">
        <v>10.51</v>
      </c>
    </row>
    <row r="2401" customFormat="false" ht="27" hidden="false" customHeight="false" outlineLevel="0" collapsed="false">
      <c r="A2401" s="295" t="n">
        <v>91598</v>
      </c>
      <c r="B2401" s="295" t="s">
        <v>10609</v>
      </c>
      <c r="C2401" s="296" t="s">
        <v>10610</v>
      </c>
      <c r="D2401" s="295" t="s">
        <v>106</v>
      </c>
      <c r="E2401" s="297" t="n">
        <v>14.61</v>
      </c>
    </row>
    <row r="2402" customFormat="false" ht="27" hidden="false" customHeight="false" outlineLevel="0" collapsed="false">
      <c r="A2402" s="295" t="n">
        <v>91599</v>
      </c>
      <c r="B2402" s="295" t="s">
        <v>10611</v>
      </c>
      <c r="C2402" s="296" t="s">
        <v>10612</v>
      </c>
      <c r="D2402" s="295" t="s">
        <v>106</v>
      </c>
      <c r="E2402" s="297" t="n">
        <v>10.87</v>
      </c>
    </row>
    <row r="2403" customFormat="false" ht="27" hidden="false" customHeight="false" outlineLevel="0" collapsed="false">
      <c r="A2403" s="295" t="n">
        <v>91600</v>
      </c>
      <c r="B2403" s="295" t="s">
        <v>10613</v>
      </c>
      <c r="C2403" s="296" t="s">
        <v>10614</v>
      </c>
      <c r="D2403" s="295" t="s">
        <v>106</v>
      </c>
      <c r="E2403" s="297" t="n">
        <v>17.27</v>
      </c>
    </row>
    <row r="2404" customFormat="false" ht="27" hidden="false" customHeight="false" outlineLevel="0" collapsed="false">
      <c r="A2404" s="295" t="n">
        <v>91601</v>
      </c>
      <c r="B2404" s="295" t="s">
        <v>10615</v>
      </c>
      <c r="C2404" s="296" t="s">
        <v>10616</v>
      </c>
      <c r="D2404" s="295" t="s">
        <v>106</v>
      </c>
      <c r="E2404" s="297" t="n">
        <v>14.45</v>
      </c>
    </row>
    <row r="2405" customFormat="false" ht="27" hidden="false" customHeight="false" outlineLevel="0" collapsed="false">
      <c r="A2405" s="295" t="n">
        <v>91602</v>
      </c>
      <c r="B2405" s="295" t="s">
        <v>10617</v>
      </c>
      <c r="C2405" s="296" t="s">
        <v>10618</v>
      </c>
      <c r="D2405" s="295" t="s">
        <v>106</v>
      </c>
      <c r="E2405" s="297" t="n">
        <v>13.61</v>
      </c>
    </row>
    <row r="2406" customFormat="false" ht="27" hidden="false" customHeight="false" outlineLevel="0" collapsed="false">
      <c r="A2406" s="295" t="n">
        <v>91603</v>
      </c>
      <c r="B2406" s="295" t="s">
        <v>10619</v>
      </c>
      <c r="C2406" s="296" t="s">
        <v>10620</v>
      </c>
      <c r="D2406" s="295" t="s">
        <v>106</v>
      </c>
      <c r="E2406" s="297" t="n">
        <v>12.85</v>
      </c>
    </row>
    <row r="2407" customFormat="false" ht="27" hidden="false" customHeight="false" outlineLevel="0" collapsed="false">
      <c r="A2407" s="295" t="n">
        <v>92759</v>
      </c>
      <c r="B2407" s="295" t="s">
        <v>10621</v>
      </c>
      <c r="C2407" s="296" t="s">
        <v>10622</v>
      </c>
      <c r="D2407" s="295" t="s">
        <v>106</v>
      </c>
      <c r="E2407" s="297" t="n">
        <v>15.54</v>
      </c>
    </row>
    <row r="2408" customFormat="false" ht="27" hidden="false" customHeight="false" outlineLevel="0" collapsed="false">
      <c r="A2408" s="295" t="n">
        <v>92760</v>
      </c>
      <c r="B2408" s="295" t="s">
        <v>10623</v>
      </c>
      <c r="C2408" s="296" t="s">
        <v>10624</v>
      </c>
      <c r="D2408" s="295" t="s">
        <v>106</v>
      </c>
      <c r="E2408" s="297" t="n">
        <v>15.23</v>
      </c>
    </row>
    <row r="2409" customFormat="false" ht="27" hidden="false" customHeight="false" outlineLevel="0" collapsed="false">
      <c r="A2409" s="295" t="n">
        <v>92761</v>
      </c>
      <c r="B2409" s="295" t="s">
        <v>10625</v>
      </c>
      <c r="C2409" s="296" t="s">
        <v>10626</v>
      </c>
      <c r="D2409" s="295" t="s">
        <v>106</v>
      </c>
      <c r="E2409" s="297" t="n">
        <v>14.68</v>
      </c>
    </row>
    <row r="2410" customFormat="false" ht="27" hidden="false" customHeight="false" outlineLevel="0" collapsed="false">
      <c r="A2410" s="295" t="n">
        <v>92762</v>
      </c>
      <c r="B2410" s="295" t="s">
        <v>10627</v>
      </c>
      <c r="C2410" s="296" t="s">
        <v>10628</v>
      </c>
      <c r="D2410" s="295" t="s">
        <v>106</v>
      </c>
      <c r="E2410" s="297" t="n">
        <v>13.3</v>
      </c>
    </row>
    <row r="2411" customFormat="false" ht="27" hidden="false" customHeight="false" outlineLevel="0" collapsed="false">
      <c r="A2411" s="295" t="n">
        <v>92763</v>
      </c>
      <c r="B2411" s="295" t="s">
        <v>10629</v>
      </c>
      <c r="C2411" s="296" t="s">
        <v>10630</v>
      </c>
      <c r="D2411" s="295" t="s">
        <v>106</v>
      </c>
      <c r="E2411" s="297" t="n">
        <v>11.32</v>
      </c>
    </row>
    <row r="2412" customFormat="false" ht="27" hidden="false" customHeight="false" outlineLevel="0" collapsed="false">
      <c r="A2412" s="295" t="n">
        <v>92764</v>
      </c>
      <c r="B2412" s="295" t="s">
        <v>10631</v>
      </c>
      <c r="C2412" s="296" t="s">
        <v>10632</v>
      </c>
      <c r="D2412" s="295" t="s">
        <v>106</v>
      </c>
      <c r="E2412" s="297" t="n">
        <v>11.04</v>
      </c>
    </row>
    <row r="2413" customFormat="false" ht="27" hidden="false" customHeight="false" outlineLevel="0" collapsed="false">
      <c r="A2413" s="295" t="n">
        <v>92765</v>
      </c>
      <c r="B2413" s="295" t="s">
        <v>10633</v>
      </c>
      <c r="C2413" s="296" t="s">
        <v>10634</v>
      </c>
      <c r="D2413" s="295" t="s">
        <v>106</v>
      </c>
      <c r="E2413" s="297" t="n">
        <v>12.7</v>
      </c>
    </row>
    <row r="2414" customFormat="false" ht="27" hidden="false" customHeight="false" outlineLevel="0" collapsed="false">
      <c r="A2414" s="295" t="n">
        <v>92766</v>
      </c>
      <c r="B2414" s="295" t="s">
        <v>10635</v>
      </c>
      <c r="C2414" s="296" t="s">
        <v>10636</v>
      </c>
      <c r="D2414" s="295" t="s">
        <v>106</v>
      </c>
      <c r="E2414" s="297" t="n">
        <v>12.6</v>
      </c>
    </row>
    <row r="2415" customFormat="false" ht="27" hidden="false" customHeight="false" outlineLevel="0" collapsed="false">
      <c r="A2415" s="295" t="n">
        <v>92767</v>
      </c>
      <c r="B2415" s="295" t="s">
        <v>10637</v>
      </c>
      <c r="C2415" s="296" t="s">
        <v>10638</v>
      </c>
      <c r="D2415" s="295" t="s">
        <v>106</v>
      </c>
      <c r="E2415" s="297" t="n">
        <v>16.77</v>
      </c>
    </row>
    <row r="2416" customFormat="false" ht="27" hidden="false" customHeight="false" outlineLevel="0" collapsed="false">
      <c r="A2416" s="295" t="n">
        <v>92768</v>
      </c>
      <c r="B2416" s="295" t="s">
        <v>10639</v>
      </c>
      <c r="C2416" s="296" t="s">
        <v>10640</v>
      </c>
      <c r="D2416" s="295" t="s">
        <v>106</v>
      </c>
      <c r="E2416" s="297" t="n">
        <v>15.14</v>
      </c>
    </row>
    <row r="2417" customFormat="false" ht="27" hidden="false" customHeight="false" outlineLevel="0" collapsed="false">
      <c r="A2417" s="295" t="n">
        <v>92769</v>
      </c>
      <c r="B2417" s="295" t="s">
        <v>10641</v>
      </c>
      <c r="C2417" s="296" t="s">
        <v>10642</v>
      </c>
      <c r="D2417" s="295" t="s">
        <v>106</v>
      </c>
      <c r="E2417" s="297" t="n">
        <v>14.8</v>
      </c>
    </row>
    <row r="2418" customFormat="false" ht="27" hidden="false" customHeight="false" outlineLevel="0" collapsed="false">
      <c r="A2418" s="295" t="n">
        <v>92770</v>
      </c>
      <c r="B2418" s="295" t="s">
        <v>10643</v>
      </c>
      <c r="C2418" s="296" t="s">
        <v>10644</v>
      </c>
      <c r="D2418" s="295" t="s">
        <v>106</v>
      </c>
      <c r="E2418" s="297" t="n">
        <v>14.27</v>
      </c>
    </row>
    <row r="2419" customFormat="false" ht="27" hidden="false" customHeight="false" outlineLevel="0" collapsed="false">
      <c r="A2419" s="295" t="n">
        <v>92771</v>
      </c>
      <c r="B2419" s="295" t="s">
        <v>10645</v>
      </c>
      <c r="C2419" s="296" t="s">
        <v>10646</v>
      </c>
      <c r="D2419" s="295" t="s">
        <v>106</v>
      </c>
      <c r="E2419" s="297" t="n">
        <v>12.92</v>
      </c>
    </row>
    <row r="2420" customFormat="false" ht="27" hidden="false" customHeight="false" outlineLevel="0" collapsed="false">
      <c r="A2420" s="295" t="n">
        <v>92772</v>
      </c>
      <c r="B2420" s="295" t="s">
        <v>10647</v>
      </c>
      <c r="C2420" s="296" t="s">
        <v>10648</v>
      </c>
      <c r="D2420" s="295" t="s">
        <v>106</v>
      </c>
      <c r="E2420" s="297" t="n">
        <v>10.96</v>
      </c>
    </row>
    <row r="2421" customFormat="false" ht="27" hidden="false" customHeight="false" outlineLevel="0" collapsed="false">
      <c r="A2421" s="295" t="n">
        <v>92773</v>
      </c>
      <c r="B2421" s="295" t="s">
        <v>10649</v>
      </c>
      <c r="C2421" s="296" t="s">
        <v>10650</v>
      </c>
      <c r="D2421" s="295" t="s">
        <v>106</v>
      </c>
      <c r="E2421" s="297" t="n">
        <v>10.81</v>
      </c>
    </row>
    <row r="2422" customFormat="false" ht="27" hidden="false" customHeight="false" outlineLevel="0" collapsed="false">
      <c r="A2422" s="295" t="n">
        <v>92774</v>
      </c>
      <c r="B2422" s="295" t="s">
        <v>10651</v>
      </c>
      <c r="C2422" s="296" t="s">
        <v>10652</v>
      </c>
      <c r="D2422" s="295" t="s">
        <v>106</v>
      </c>
      <c r="E2422" s="297" t="n">
        <v>12.57</v>
      </c>
    </row>
    <row r="2423" customFormat="false" ht="15" hidden="false" customHeight="false" outlineLevel="0" collapsed="false">
      <c r="A2423" s="295" t="n">
        <v>92798</v>
      </c>
      <c r="B2423" s="295" t="s">
        <v>10653</v>
      </c>
      <c r="C2423" s="296" t="s">
        <v>10654</v>
      </c>
      <c r="D2423" s="295" t="s">
        <v>106</v>
      </c>
      <c r="E2423" s="297" t="n">
        <v>11.6</v>
      </c>
    </row>
    <row r="2424" customFormat="false" ht="15" hidden="false" customHeight="false" outlineLevel="0" collapsed="false">
      <c r="A2424" s="295" t="n">
        <v>92799</v>
      </c>
      <c r="B2424" s="295" t="s">
        <v>10655</v>
      </c>
      <c r="C2424" s="296" t="s">
        <v>10656</v>
      </c>
      <c r="D2424" s="295" t="s">
        <v>106</v>
      </c>
      <c r="E2424" s="297" t="n">
        <v>12.72</v>
      </c>
    </row>
    <row r="2425" customFormat="false" ht="15" hidden="false" customHeight="false" outlineLevel="0" collapsed="false">
      <c r="A2425" s="295" t="n">
        <v>92800</v>
      </c>
      <c r="B2425" s="295" t="s">
        <v>10657</v>
      </c>
      <c r="C2425" s="296" t="s">
        <v>10658</v>
      </c>
      <c r="D2425" s="295" t="s">
        <v>106</v>
      </c>
      <c r="E2425" s="297" t="n">
        <v>11.81</v>
      </c>
    </row>
    <row r="2426" customFormat="false" ht="15" hidden="false" customHeight="false" outlineLevel="0" collapsed="false">
      <c r="A2426" s="295" t="n">
        <v>92801</v>
      </c>
      <c r="B2426" s="295" t="s">
        <v>10659</v>
      </c>
      <c r="C2426" s="296" t="s">
        <v>10660</v>
      </c>
      <c r="D2426" s="295" t="s">
        <v>106</v>
      </c>
      <c r="E2426" s="297" t="n">
        <v>12.28</v>
      </c>
    </row>
    <row r="2427" customFormat="false" ht="15" hidden="false" customHeight="false" outlineLevel="0" collapsed="false">
      <c r="A2427" s="295" t="n">
        <v>92802</v>
      </c>
      <c r="B2427" s="295" t="s">
        <v>10661</v>
      </c>
      <c r="C2427" s="296" t="s">
        <v>10662</v>
      </c>
      <c r="D2427" s="295" t="s">
        <v>106</v>
      </c>
      <c r="E2427" s="297" t="n">
        <v>12.38</v>
      </c>
    </row>
    <row r="2428" customFormat="false" ht="15" hidden="false" customHeight="false" outlineLevel="0" collapsed="false">
      <c r="A2428" s="295" t="n">
        <v>92803</v>
      </c>
      <c r="B2428" s="295" t="s">
        <v>10663</v>
      </c>
      <c r="C2428" s="296" t="s">
        <v>10664</v>
      </c>
      <c r="D2428" s="295" t="s">
        <v>106</v>
      </c>
      <c r="E2428" s="297" t="n">
        <v>11.5</v>
      </c>
    </row>
    <row r="2429" customFormat="false" ht="15" hidden="false" customHeight="false" outlineLevel="0" collapsed="false">
      <c r="A2429" s="295" t="n">
        <v>92804</v>
      </c>
      <c r="B2429" s="295" t="s">
        <v>10665</v>
      </c>
      <c r="C2429" s="296" t="s">
        <v>10666</v>
      </c>
      <c r="D2429" s="295" t="s">
        <v>106</v>
      </c>
      <c r="E2429" s="297" t="n">
        <v>9.89</v>
      </c>
    </row>
    <row r="2430" customFormat="false" ht="15" hidden="false" customHeight="false" outlineLevel="0" collapsed="false">
      <c r="A2430" s="295" t="n">
        <v>92805</v>
      </c>
      <c r="B2430" s="295" t="s">
        <v>10667</v>
      </c>
      <c r="C2430" s="296" t="s">
        <v>10668</v>
      </c>
      <c r="D2430" s="295" t="s">
        <v>106</v>
      </c>
      <c r="E2430" s="297" t="n">
        <v>9.82</v>
      </c>
    </row>
    <row r="2431" customFormat="false" ht="15" hidden="false" customHeight="false" outlineLevel="0" collapsed="false">
      <c r="A2431" s="295" t="n">
        <v>92806</v>
      </c>
      <c r="B2431" s="295" t="s">
        <v>10669</v>
      </c>
      <c r="C2431" s="296" t="s">
        <v>10670</v>
      </c>
      <c r="D2431" s="295" t="s">
        <v>106</v>
      </c>
      <c r="E2431" s="297" t="n">
        <v>11.61</v>
      </c>
    </row>
    <row r="2432" customFormat="false" ht="15" hidden="false" customHeight="false" outlineLevel="0" collapsed="false">
      <c r="A2432" s="295" t="n">
        <v>92875</v>
      </c>
      <c r="B2432" s="295" t="s">
        <v>10671</v>
      </c>
      <c r="C2432" s="296" t="s">
        <v>10672</v>
      </c>
      <c r="D2432" s="295" t="s">
        <v>106</v>
      </c>
      <c r="E2432" s="297" t="n">
        <v>11.52</v>
      </c>
    </row>
    <row r="2433" customFormat="false" ht="15" hidden="false" customHeight="false" outlineLevel="0" collapsed="false">
      <c r="A2433" s="295" t="n">
        <v>92876</v>
      </c>
      <c r="B2433" s="295" t="s">
        <v>10673</v>
      </c>
      <c r="C2433" s="296" t="s">
        <v>10674</v>
      </c>
      <c r="D2433" s="295" t="s">
        <v>106</v>
      </c>
      <c r="E2433" s="297" t="n">
        <v>11.4</v>
      </c>
    </row>
    <row r="2434" customFormat="false" ht="15" hidden="false" customHeight="false" outlineLevel="0" collapsed="false">
      <c r="A2434" s="295" t="n">
        <v>92877</v>
      </c>
      <c r="B2434" s="295" t="s">
        <v>10675</v>
      </c>
      <c r="C2434" s="296" t="s">
        <v>10676</v>
      </c>
      <c r="D2434" s="295" t="s">
        <v>106</v>
      </c>
      <c r="E2434" s="297" t="n">
        <v>12.45</v>
      </c>
    </row>
    <row r="2435" customFormat="false" ht="15" hidden="false" customHeight="false" outlineLevel="0" collapsed="false">
      <c r="A2435" s="295" t="n">
        <v>92878</v>
      </c>
      <c r="B2435" s="295" t="s">
        <v>10677</v>
      </c>
      <c r="C2435" s="296" t="s">
        <v>10678</v>
      </c>
      <c r="D2435" s="295" t="s">
        <v>106</v>
      </c>
      <c r="E2435" s="297" t="n">
        <v>12.3</v>
      </c>
    </row>
    <row r="2436" customFormat="false" ht="15" hidden="false" customHeight="false" outlineLevel="0" collapsed="false">
      <c r="A2436" s="295" t="n">
        <v>92879</v>
      </c>
      <c r="B2436" s="295" t="s">
        <v>10679</v>
      </c>
      <c r="C2436" s="296" t="s">
        <v>10680</v>
      </c>
      <c r="D2436" s="295" t="s">
        <v>106</v>
      </c>
      <c r="E2436" s="297" t="n">
        <v>12.21</v>
      </c>
    </row>
    <row r="2437" customFormat="false" ht="15" hidden="false" customHeight="false" outlineLevel="0" collapsed="false">
      <c r="A2437" s="295" t="n">
        <v>92880</v>
      </c>
      <c r="B2437" s="295" t="s">
        <v>10681</v>
      </c>
      <c r="C2437" s="296" t="s">
        <v>10682</v>
      </c>
      <c r="D2437" s="295" t="s">
        <v>106</v>
      </c>
      <c r="E2437" s="297" t="n">
        <v>12.5</v>
      </c>
    </row>
    <row r="2438" customFormat="false" ht="15" hidden="false" customHeight="false" outlineLevel="0" collapsed="false">
      <c r="A2438" s="295" t="n">
        <v>92881</v>
      </c>
      <c r="B2438" s="295" t="s">
        <v>10683</v>
      </c>
      <c r="C2438" s="296" t="s">
        <v>10684</v>
      </c>
      <c r="D2438" s="295" t="s">
        <v>106</v>
      </c>
      <c r="E2438" s="297" t="n">
        <v>12.48</v>
      </c>
    </row>
    <row r="2439" customFormat="false" ht="15" hidden="false" customHeight="false" outlineLevel="0" collapsed="false">
      <c r="A2439" s="295" t="n">
        <v>92882</v>
      </c>
      <c r="B2439" s="295" t="s">
        <v>10685</v>
      </c>
      <c r="C2439" s="296" t="s">
        <v>10686</v>
      </c>
      <c r="D2439" s="295" t="s">
        <v>106</v>
      </c>
      <c r="E2439" s="297" t="n">
        <v>14.89</v>
      </c>
    </row>
    <row r="2440" customFormat="false" ht="15" hidden="false" customHeight="false" outlineLevel="0" collapsed="false">
      <c r="A2440" s="295" t="n">
        <v>92883</v>
      </c>
      <c r="B2440" s="295" t="s">
        <v>10687</v>
      </c>
      <c r="C2440" s="296" t="s">
        <v>10688</v>
      </c>
      <c r="D2440" s="295" t="s">
        <v>106</v>
      </c>
      <c r="E2440" s="297" t="n">
        <v>14.08</v>
      </c>
    </row>
    <row r="2441" customFormat="false" ht="15" hidden="false" customHeight="false" outlineLevel="0" collapsed="false">
      <c r="A2441" s="295" t="n">
        <v>92884</v>
      </c>
      <c r="B2441" s="295" t="s">
        <v>10689</v>
      </c>
      <c r="C2441" s="296" t="s">
        <v>10690</v>
      </c>
      <c r="D2441" s="295" t="s">
        <v>106</v>
      </c>
      <c r="E2441" s="297" t="n">
        <v>14.62</v>
      </c>
    </row>
    <row r="2442" customFormat="false" ht="15" hidden="false" customHeight="false" outlineLevel="0" collapsed="false">
      <c r="A2442" s="295" t="n">
        <v>92885</v>
      </c>
      <c r="B2442" s="295" t="s">
        <v>10691</v>
      </c>
      <c r="C2442" s="296" t="s">
        <v>10692</v>
      </c>
      <c r="D2442" s="295" t="s">
        <v>106</v>
      </c>
      <c r="E2442" s="297" t="n">
        <v>14.06</v>
      </c>
    </row>
    <row r="2443" customFormat="false" ht="15" hidden="false" customHeight="false" outlineLevel="0" collapsed="false">
      <c r="A2443" s="295" t="n">
        <v>92886</v>
      </c>
      <c r="B2443" s="295" t="s">
        <v>10693</v>
      </c>
      <c r="C2443" s="296" t="s">
        <v>10694</v>
      </c>
      <c r="D2443" s="295" t="s">
        <v>106</v>
      </c>
      <c r="E2443" s="297" t="n">
        <v>13.61</v>
      </c>
    </row>
    <row r="2444" customFormat="false" ht="15" hidden="false" customHeight="false" outlineLevel="0" collapsed="false">
      <c r="A2444" s="295" t="n">
        <v>92887</v>
      </c>
      <c r="B2444" s="295" t="s">
        <v>10695</v>
      </c>
      <c r="C2444" s="296" t="s">
        <v>10696</v>
      </c>
      <c r="D2444" s="295" t="s">
        <v>106</v>
      </c>
      <c r="E2444" s="297" t="n">
        <v>13.64</v>
      </c>
    </row>
    <row r="2445" customFormat="false" ht="15" hidden="false" customHeight="false" outlineLevel="0" collapsed="false">
      <c r="A2445" s="295" t="n">
        <v>92888</v>
      </c>
      <c r="B2445" s="295" t="s">
        <v>10697</v>
      </c>
      <c r="C2445" s="296" t="s">
        <v>10698</v>
      </c>
      <c r="D2445" s="295" t="s">
        <v>106</v>
      </c>
      <c r="E2445" s="297" t="n">
        <v>13.41</v>
      </c>
    </row>
    <row r="2446" customFormat="false" ht="27" hidden="false" customHeight="false" outlineLevel="0" collapsed="false">
      <c r="A2446" s="295" t="n">
        <v>92915</v>
      </c>
      <c r="B2446" s="295" t="s">
        <v>10699</v>
      </c>
      <c r="C2446" s="296" t="s">
        <v>10700</v>
      </c>
      <c r="D2446" s="295" t="s">
        <v>106</v>
      </c>
      <c r="E2446" s="297" t="n">
        <v>17.81</v>
      </c>
    </row>
    <row r="2447" customFormat="false" ht="27" hidden="false" customHeight="false" outlineLevel="0" collapsed="false">
      <c r="A2447" s="295" t="n">
        <v>92916</v>
      </c>
      <c r="B2447" s="295" t="s">
        <v>10701</v>
      </c>
      <c r="C2447" s="296" t="s">
        <v>10702</v>
      </c>
      <c r="D2447" s="295" t="s">
        <v>106</v>
      </c>
      <c r="E2447" s="297" t="n">
        <v>16.9</v>
      </c>
    </row>
    <row r="2448" customFormat="false" ht="27" hidden="false" customHeight="false" outlineLevel="0" collapsed="false">
      <c r="A2448" s="295" t="n">
        <v>92917</v>
      </c>
      <c r="B2448" s="295" t="s">
        <v>10703</v>
      </c>
      <c r="C2448" s="296" t="s">
        <v>10704</v>
      </c>
      <c r="D2448" s="295" t="s">
        <v>106</v>
      </c>
      <c r="E2448" s="297" t="n">
        <v>15.88</v>
      </c>
    </row>
    <row r="2449" customFormat="false" ht="27" hidden="false" customHeight="false" outlineLevel="0" collapsed="false">
      <c r="A2449" s="295" t="n">
        <v>92919</v>
      </c>
      <c r="B2449" s="295" t="s">
        <v>10705</v>
      </c>
      <c r="C2449" s="296" t="s">
        <v>10706</v>
      </c>
      <c r="D2449" s="295" t="s">
        <v>106</v>
      </c>
      <c r="E2449" s="297" t="n">
        <v>14.14</v>
      </c>
    </row>
    <row r="2450" customFormat="false" ht="27" hidden="false" customHeight="false" outlineLevel="0" collapsed="false">
      <c r="A2450" s="295" t="n">
        <v>92921</v>
      </c>
      <c r="B2450" s="295" t="s">
        <v>10707</v>
      </c>
      <c r="C2450" s="296" t="s">
        <v>10708</v>
      </c>
      <c r="D2450" s="295" t="s">
        <v>106</v>
      </c>
      <c r="E2450" s="297" t="n">
        <v>11.85</v>
      </c>
    </row>
    <row r="2451" customFormat="false" ht="27" hidden="false" customHeight="false" outlineLevel="0" collapsed="false">
      <c r="A2451" s="295" t="n">
        <v>92922</v>
      </c>
      <c r="B2451" s="295" t="s">
        <v>10709</v>
      </c>
      <c r="C2451" s="296" t="s">
        <v>10710</v>
      </c>
      <c r="D2451" s="295" t="s">
        <v>106</v>
      </c>
      <c r="E2451" s="297" t="n">
        <v>11.45</v>
      </c>
    </row>
    <row r="2452" customFormat="false" ht="27" hidden="false" customHeight="false" outlineLevel="0" collapsed="false">
      <c r="A2452" s="295" t="n">
        <v>92923</v>
      </c>
      <c r="B2452" s="295" t="s">
        <v>10711</v>
      </c>
      <c r="C2452" s="296" t="s">
        <v>10712</v>
      </c>
      <c r="D2452" s="295" t="s">
        <v>106</v>
      </c>
      <c r="E2452" s="297" t="n">
        <v>13.02</v>
      </c>
    </row>
    <row r="2453" customFormat="false" ht="27" hidden="false" customHeight="false" outlineLevel="0" collapsed="false">
      <c r="A2453" s="295" t="n">
        <v>92924</v>
      </c>
      <c r="B2453" s="295" t="s">
        <v>10713</v>
      </c>
      <c r="C2453" s="296" t="s">
        <v>10714</v>
      </c>
      <c r="D2453" s="295" t="s">
        <v>106</v>
      </c>
      <c r="E2453" s="297" t="n">
        <v>12.84</v>
      </c>
    </row>
    <row r="2454" customFormat="false" ht="15" hidden="false" customHeight="false" outlineLevel="0" collapsed="false">
      <c r="A2454" s="295" t="n">
        <v>95448</v>
      </c>
      <c r="B2454" s="295" t="s">
        <v>10715</v>
      </c>
      <c r="C2454" s="296" t="s">
        <v>10716</v>
      </c>
      <c r="D2454" s="295" t="s">
        <v>106</v>
      </c>
      <c r="E2454" s="297" t="n">
        <v>12.73</v>
      </c>
    </row>
    <row r="2455" customFormat="false" ht="15" hidden="false" customHeight="false" outlineLevel="0" collapsed="false">
      <c r="A2455" s="295" t="n">
        <v>95576</v>
      </c>
      <c r="B2455" s="295" t="s">
        <v>10717</v>
      </c>
      <c r="C2455" s="296" t="s">
        <v>10718</v>
      </c>
      <c r="D2455" s="295" t="s">
        <v>106</v>
      </c>
      <c r="E2455" s="297" t="n">
        <v>14.8</v>
      </c>
    </row>
    <row r="2456" customFormat="false" ht="15" hidden="false" customHeight="false" outlineLevel="0" collapsed="false">
      <c r="A2456" s="295" t="n">
        <v>95577</v>
      </c>
      <c r="B2456" s="295" t="s">
        <v>10719</v>
      </c>
      <c r="C2456" s="296" t="s">
        <v>10720</v>
      </c>
      <c r="D2456" s="295" t="s">
        <v>106</v>
      </c>
      <c r="E2456" s="297" t="n">
        <v>12.96</v>
      </c>
    </row>
    <row r="2457" customFormat="false" ht="15" hidden="false" customHeight="false" outlineLevel="0" collapsed="false">
      <c r="A2457" s="295" t="n">
        <v>95578</v>
      </c>
      <c r="B2457" s="295" t="s">
        <v>10721</v>
      </c>
      <c r="C2457" s="296" t="s">
        <v>10722</v>
      </c>
      <c r="D2457" s="295" t="s">
        <v>106</v>
      </c>
      <c r="E2457" s="297" t="n">
        <v>10.95</v>
      </c>
    </row>
    <row r="2458" customFormat="false" ht="15" hidden="false" customHeight="false" outlineLevel="0" collapsed="false">
      <c r="A2458" s="295" t="n">
        <v>95579</v>
      </c>
      <c r="B2458" s="295" t="s">
        <v>10723</v>
      </c>
      <c r="C2458" s="296" t="s">
        <v>10724</v>
      </c>
      <c r="D2458" s="295" t="s">
        <v>106</v>
      </c>
      <c r="E2458" s="297" t="n">
        <v>10.67</v>
      </c>
    </row>
    <row r="2459" customFormat="false" ht="15" hidden="false" customHeight="false" outlineLevel="0" collapsed="false">
      <c r="A2459" s="295" t="n">
        <v>95580</v>
      </c>
      <c r="B2459" s="295" t="s">
        <v>10725</v>
      </c>
      <c r="C2459" s="296" t="s">
        <v>10726</v>
      </c>
      <c r="D2459" s="295" t="s">
        <v>106</v>
      </c>
      <c r="E2459" s="297" t="n">
        <v>12.38</v>
      </c>
    </row>
    <row r="2460" customFormat="false" ht="15" hidden="false" customHeight="false" outlineLevel="0" collapsed="false">
      <c r="A2460" s="295" t="n">
        <v>95581</v>
      </c>
      <c r="B2460" s="295" t="s">
        <v>10727</v>
      </c>
      <c r="C2460" s="296" t="s">
        <v>10728</v>
      </c>
      <c r="D2460" s="295" t="s">
        <v>106</v>
      </c>
      <c r="E2460" s="297" t="n">
        <v>12.35</v>
      </c>
    </row>
    <row r="2461" customFormat="false" ht="15" hidden="false" customHeight="false" outlineLevel="0" collapsed="false">
      <c r="A2461" s="295" t="n">
        <v>95582</v>
      </c>
      <c r="B2461" s="295" t="s">
        <v>10729</v>
      </c>
      <c r="C2461" s="296" t="s">
        <v>10730</v>
      </c>
      <c r="D2461" s="295" t="s">
        <v>106</v>
      </c>
      <c r="E2461" s="297" t="n">
        <v>13.46</v>
      </c>
    </row>
    <row r="2462" customFormat="false" ht="27" hidden="false" customHeight="false" outlineLevel="0" collapsed="false">
      <c r="A2462" s="295" t="n">
        <v>95583</v>
      </c>
      <c r="B2462" s="295" t="s">
        <v>10731</v>
      </c>
      <c r="C2462" s="296" t="s">
        <v>10732</v>
      </c>
      <c r="D2462" s="295" t="s">
        <v>106</v>
      </c>
      <c r="E2462" s="297" t="n">
        <v>17.04</v>
      </c>
    </row>
    <row r="2463" customFormat="false" ht="27" hidden="false" customHeight="false" outlineLevel="0" collapsed="false">
      <c r="A2463" s="295" t="n">
        <v>95584</v>
      </c>
      <c r="B2463" s="295" t="s">
        <v>10733</v>
      </c>
      <c r="C2463" s="296" t="s">
        <v>10734</v>
      </c>
      <c r="D2463" s="295" t="s">
        <v>106</v>
      </c>
      <c r="E2463" s="297" t="n">
        <v>15.81</v>
      </c>
    </row>
    <row r="2464" customFormat="false" ht="27" hidden="false" customHeight="false" outlineLevel="0" collapsed="false">
      <c r="A2464" s="295" t="n">
        <v>95592</v>
      </c>
      <c r="B2464" s="295" t="s">
        <v>10735</v>
      </c>
      <c r="C2464" s="296" t="s">
        <v>10736</v>
      </c>
      <c r="D2464" s="295" t="s">
        <v>106</v>
      </c>
      <c r="E2464" s="297" t="n">
        <v>17.04</v>
      </c>
    </row>
    <row r="2465" customFormat="false" ht="27" hidden="false" customHeight="false" outlineLevel="0" collapsed="false">
      <c r="A2465" s="295" t="n">
        <v>95593</v>
      </c>
      <c r="B2465" s="295" t="s">
        <v>10737</v>
      </c>
      <c r="C2465" s="296" t="s">
        <v>10738</v>
      </c>
      <c r="D2465" s="295" t="s">
        <v>106</v>
      </c>
      <c r="E2465" s="297" t="n">
        <v>15.81</v>
      </c>
    </row>
    <row r="2466" customFormat="false" ht="27" hidden="false" customHeight="false" outlineLevel="0" collapsed="false">
      <c r="A2466" s="295" t="n">
        <v>95943</v>
      </c>
      <c r="B2466" s="295" t="s">
        <v>10739</v>
      </c>
      <c r="C2466" s="296" t="s">
        <v>10740</v>
      </c>
      <c r="D2466" s="295" t="s">
        <v>106</v>
      </c>
      <c r="E2466" s="297" t="n">
        <v>22.27</v>
      </c>
    </row>
    <row r="2467" customFormat="false" ht="27" hidden="false" customHeight="false" outlineLevel="0" collapsed="false">
      <c r="A2467" s="295" t="n">
        <v>95944</v>
      </c>
      <c r="B2467" s="295" t="s">
        <v>10741</v>
      </c>
      <c r="C2467" s="296" t="s">
        <v>10742</v>
      </c>
      <c r="D2467" s="295" t="s">
        <v>106</v>
      </c>
      <c r="E2467" s="297" t="n">
        <v>20.89</v>
      </c>
    </row>
    <row r="2468" customFormat="false" ht="27" hidden="false" customHeight="false" outlineLevel="0" collapsed="false">
      <c r="A2468" s="295" t="n">
        <v>95945</v>
      </c>
      <c r="B2468" s="295" t="s">
        <v>10743</v>
      </c>
      <c r="C2468" s="296" t="s">
        <v>10744</v>
      </c>
      <c r="D2468" s="295" t="s">
        <v>106</v>
      </c>
      <c r="E2468" s="297" t="n">
        <v>17.76</v>
      </c>
    </row>
    <row r="2469" customFormat="false" ht="27" hidden="false" customHeight="false" outlineLevel="0" collapsed="false">
      <c r="A2469" s="295" t="n">
        <v>95946</v>
      </c>
      <c r="B2469" s="295" t="s">
        <v>10745</v>
      </c>
      <c r="C2469" s="296" t="s">
        <v>10746</v>
      </c>
      <c r="D2469" s="295" t="s">
        <v>106</v>
      </c>
      <c r="E2469" s="297" t="n">
        <v>14.72</v>
      </c>
    </row>
    <row r="2470" customFormat="false" ht="27" hidden="false" customHeight="false" outlineLevel="0" collapsed="false">
      <c r="A2470" s="295" t="n">
        <v>95947</v>
      </c>
      <c r="B2470" s="295" t="s">
        <v>10747</v>
      </c>
      <c r="C2470" s="296" t="s">
        <v>10748</v>
      </c>
      <c r="D2470" s="295" t="s">
        <v>106</v>
      </c>
      <c r="E2470" s="297" t="n">
        <v>11.72</v>
      </c>
    </row>
    <row r="2471" customFormat="false" ht="27" hidden="false" customHeight="false" outlineLevel="0" collapsed="false">
      <c r="A2471" s="295" t="n">
        <v>95948</v>
      </c>
      <c r="B2471" s="295" t="s">
        <v>10749</v>
      </c>
      <c r="C2471" s="296" t="s">
        <v>10750</v>
      </c>
      <c r="D2471" s="295" t="s">
        <v>106</v>
      </c>
      <c r="E2471" s="297" t="n">
        <v>10.7</v>
      </c>
    </row>
    <row r="2472" customFormat="false" ht="27" hidden="false" customHeight="false" outlineLevel="0" collapsed="false">
      <c r="A2472" s="295" t="n">
        <v>96544</v>
      </c>
      <c r="B2472" s="295" t="s">
        <v>10751</v>
      </c>
      <c r="C2472" s="296" t="s">
        <v>10752</v>
      </c>
      <c r="D2472" s="295" t="s">
        <v>106</v>
      </c>
      <c r="E2472" s="297" t="n">
        <v>17.59</v>
      </c>
    </row>
    <row r="2473" customFormat="false" ht="27" hidden="false" customHeight="false" outlineLevel="0" collapsed="false">
      <c r="A2473" s="295" t="n">
        <v>96545</v>
      </c>
      <c r="B2473" s="295" t="s">
        <v>10753</v>
      </c>
      <c r="C2473" s="296" t="s">
        <v>10754</v>
      </c>
      <c r="D2473" s="295" t="s">
        <v>106</v>
      </c>
      <c r="E2473" s="297" t="n">
        <v>16.54</v>
      </c>
    </row>
    <row r="2474" customFormat="false" ht="27" hidden="false" customHeight="false" outlineLevel="0" collapsed="false">
      <c r="A2474" s="295" t="n">
        <v>96546</v>
      </c>
      <c r="B2474" s="295" t="s">
        <v>10755</v>
      </c>
      <c r="C2474" s="296" t="s">
        <v>10756</v>
      </c>
      <c r="D2474" s="295" t="s">
        <v>106</v>
      </c>
      <c r="E2474" s="297" t="n">
        <v>14.85</v>
      </c>
    </row>
    <row r="2475" customFormat="false" ht="27" hidden="false" customHeight="false" outlineLevel="0" collapsed="false">
      <c r="A2475" s="295" t="n">
        <v>96547</v>
      </c>
      <c r="B2475" s="295" t="s">
        <v>10757</v>
      </c>
      <c r="C2475" s="296" t="s">
        <v>10758</v>
      </c>
      <c r="D2475" s="295" t="s">
        <v>106</v>
      </c>
      <c r="E2475" s="297" t="n">
        <v>12.59</v>
      </c>
    </row>
    <row r="2476" customFormat="false" ht="27" hidden="false" customHeight="false" outlineLevel="0" collapsed="false">
      <c r="A2476" s="295" t="n">
        <v>96548</v>
      </c>
      <c r="B2476" s="295" t="s">
        <v>10759</v>
      </c>
      <c r="C2476" s="296" t="s">
        <v>10760</v>
      </c>
      <c r="D2476" s="295" t="s">
        <v>106</v>
      </c>
      <c r="E2476" s="297" t="n">
        <v>11.97</v>
      </c>
    </row>
    <row r="2477" customFormat="false" ht="27" hidden="false" customHeight="false" outlineLevel="0" collapsed="false">
      <c r="A2477" s="295" t="n">
        <v>96549</v>
      </c>
      <c r="B2477" s="295" t="s">
        <v>10761</v>
      </c>
      <c r="C2477" s="296" t="s">
        <v>10762</v>
      </c>
      <c r="D2477" s="295" t="s">
        <v>106</v>
      </c>
      <c r="E2477" s="297" t="n">
        <v>13.36</v>
      </c>
    </row>
    <row r="2478" customFormat="false" ht="27" hidden="false" customHeight="false" outlineLevel="0" collapsed="false">
      <c r="A2478" s="295" t="n">
        <v>96550</v>
      </c>
      <c r="B2478" s="295" t="s">
        <v>10763</v>
      </c>
      <c r="C2478" s="296" t="s">
        <v>10764</v>
      </c>
      <c r="D2478" s="295" t="s">
        <v>106</v>
      </c>
      <c r="E2478" s="297" t="n">
        <v>13.04</v>
      </c>
    </row>
    <row r="2479" customFormat="false" ht="27" hidden="false" customHeight="false" outlineLevel="0" collapsed="false">
      <c r="A2479" s="295" t="n">
        <v>100064</v>
      </c>
      <c r="B2479" s="295" t="s">
        <v>10765</v>
      </c>
      <c r="C2479" s="296" t="s">
        <v>10766</v>
      </c>
      <c r="D2479" s="295" t="s">
        <v>106</v>
      </c>
      <c r="E2479" s="297" t="n">
        <v>15</v>
      </c>
    </row>
    <row r="2480" customFormat="false" ht="27" hidden="false" customHeight="false" outlineLevel="0" collapsed="false">
      <c r="A2480" s="295" t="n">
        <v>100066</v>
      </c>
      <c r="B2480" s="295" t="s">
        <v>10767</v>
      </c>
      <c r="C2480" s="296" t="s">
        <v>10768</v>
      </c>
      <c r="D2480" s="295" t="s">
        <v>106</v>
      </c>
      <c r="E2480" s="297" t="n">
        <v>14.97</v>
      </c>
    </row>
    <row r="2481" customFormat="false" ht="27" hidden="false" customHeight="false" outlineLevel="0" collapsed="false">
      <c r="A2481" s="295" t="n">
        <v>100067</v>
      </c>
      <c r="B2481" s="295" t="s">
        <v>10769</v>
      </c>
      <c r="C2481" s="296" t="s">
        <v>10770</v>
      </c>
      <c r="D2481" s="295" t="s">
        <v>106</v>
      </c>
      <c r="E2481" s="297" t="n">
        <v>13.78</v>
      </c>
    </row>
    <row r="2482" customFormat="false" ht="27" hidden="false" customHeight="false" outlineLevel="0" collapsed="false">
      <c r="A2482" s="295" t="n">
        <v>100068</v>
      </c>
      <c r="B2482" s="295" t="s">
        <v>10771</v>
      </c>
      <c r="C2482" s="296" t="s">
        <v>10772</v>
      </c>
      <c r="D2482" s="295" t="s">
        <v>106</v>
      </c>
      <c r="E2482" s="297" t="n">
        <v>11.06</v>
      </c>
    </row>
    <row r="2483" customFormat="false" ht="15" hidden="false" customHeight="false" outlineLevel="0" collapsed="false">
      <c r="A2483" s="295" t="n">
        <v>102920</v>
      </c>
      <c r="B2483" s="295" t="s">
        <v>10773</v>
      </c>
      <c r="C2483" s="296" t="s">
        <v>10774</v>
      </c>
      <c r="D2483" s="295" t="s">
        <v>106</v>
      </c>
      <c r="E2483" s="297" t="n">
        <v>9.89</v>
      </c>
    </row>
    <row r="2484" customFormat="false" ht="15" hidden="false" customHeight="false" outlineLevel="0" collapsed="false">
      <c r="A2484" s="295" t="n">
        <v>102921</v>
      </c>
      <c r="B2484" s="295" t="s">
        <v>10775</v>
      </c>
      <c r="C2484" s="296" t="s">
        <v>10776</v>
      </c>
      <c r="D2484" s="295" t="s">
        <v>106</v>
      </c>
      <c r="E2484" s="297" t="n">
        <v>9.64</v>
      </c>
    </row>
    <row r="2485" customFormat="false" ht="27" hidden="false" customHeight="false" outlineLevel="0" collapsed="false">
      <c r="A2485" s="295" t="n">
        <v>102922</v>
      </c>
      <c r="B2485" s="295" t="s">
        <v>10777</v>
      </c>
      <c r="C2485" s="296" t="s">
        <v>10778</v>
      </c>
      <c r="D2485" s="295" t="s">
        <v>106</v>
      </c>
      <c r="E2485" s="297" t="n">
        <v>10.36</v>
      </c>
    </row>
    <row r="2486" customFormat="false" ht="15" hidden="false" customHeight="false" outlineLevel="0" collapsed="false">
      <c r="A2486" s="295" t="n">
        <v>102923</v>
      </c>
      <c r="B2486" s="295" t="s">
        <v>10779</v>
      </c>
      <c r="C2486" s="296" t="s">
        <v>10780</v>
      </c>
      <c r="D2486" s="295" t="s">
        <v>106</v>
      </c>
      <c r="E2486" s="297" t="n">
        <v>9.46</v>
      </c>
    </row>
    <row r="2487" customFormat="false" ht="27" hidden="false" customHeight="false" outlineLevel="0" collapsed="false">
      <c r="A2487" s="295" t="n">
        <v>103088</v>
      </c>
      <c r="B2487" s="295" t="s">
        <v>10781</v>
      </c>
      <c r="C2487" s="296" t="s">
        <v>10782</v>
      </c>
      <c r="D2487" s="295" t="s">
        <v>106</v>
      </c>
      <c r="E2487" s="297" t="n">
        <v>11.36</v>
      </c>
    </row>
    <row r="2488" customFormat="false" ht="27" hidden="false" customHeight="false" outlineLevel="0" collapsed="false">
      <c r="A2488" s="295" t="n">
        <v>104104</v>
      </c>
      <c r="B2488" s="295" t="s">
        <v>10783</v>
      </c>
      <c r="C2488" s="296" t="s">
        <v>10784</v>
      </c>
      <c r="D2488" s="295" t="s">
        <v>106</v>
      </c>
      <c r="E2488" s="297" t="n">
        <v>13.64</v>
      </c>
    </row>
    <row r="2489" customFormat="false" ht="27" hidden="false" customHeight="false" outlineLevel="0" collapsed="false">
      <c r="A2489" s="295" t="n">
        <v>104105</v>
      </c>
      <c r="B2489" s="295" t="s">
        <v>10785</v>
      </c>
      <c r="C2489" s="296" t="s">
        <v>10786</v>
      </c>
      <c r="D2489" s="295" t="s">
        <v>106</v>
      </c>
      <c r="E2489" s="297" t="n">
        <v>13.64</v>
      </c>
    </row>
    <row r="2490" customFormat="false" ht="27" hidden="false" customHeight="false" outlineLevel="0" collapsed="false">
      <c r="A2490" s="295" t="n">
        <v>104106</v>
      </c>
      <c r="B2490" s="295" t="s">
        <v>10787</v>
      </c>
      <c r="C2490" s="296" t="s">
        <v>10788</v>
      </c>
      <c r="D2490" s="295" t="s">
        <v>106</v>
      </c>
      <c r="E2490" s="297" t="n">
        <v>12</v>
      </c>
    </row>
    <row r="2491" customFormat="false" ht="27" hidden="false" customHeight="false" outlineLevel="0" collapsed="false">
      <c r="A2491" s="295" t="n">
        <v>104107</v>
      </c>
      <c r="B2491" s="295" t="s">
        <v>10789</v>
      </c>
      <c r="C2491" s="296" t="s">
        <v>10790</v>
      </c>
      <c r="D2491" s="295" t="s">
        <v>106</v>
      </c>
      <c r="E2491" s="297" t="n">
        <v>12.59</v>
      </c>
    </row>
    <row r="2492" customFormat="false" ht="27" hidden="false" customHeight="false" outlineLevel="0" collapsed="false">
      <c r="A2492" s="295" t="n">
        <v>104108</v>
      </c>
      <c r="B2492" s="295" t="s">
        <v>10791</v>
      </c>
      <c r="C2492" s="296" t="s">
        <v>10792</v>
      </c>
      <c r="D2492" s="295" t="s">
        <v>106</v>
      </c>
      <c r="E2492" s="297" t="n">
        <v>14.79</v>
      </c>
    </row>
    <row r="2493" customFormat="false" ht="27" hidden="false" customHeight="false" outlineLevel="0" collapsed="false">
      <c r="A2493" s="295" t="n">
        <v>104109</v>
      </c>
      <c r="B2493" s="295" t="s">
        <v>10793</v>
      </c>
      <c r="C2493" s="296" t="s">
        <v>10794</v>
      </c>
      <c r="D2493" s="295" t="s">
        <v>106</v>
      </c>
      <c r="E2493" s="297" t="n">
        <v>17.48</v>
      </c>
    </row>
    <row r="2494" customFormat="false" ht="27" hidden="false" customHeight="false" outlineLevel="0" collapsed="false">
      <c r="A2494" s="295" t="n">
        <v>104110</v>
      </c>
      <c r="B2494" s="295" t="s">
        <v>10795</v>
      </c>
      <c r="C2494" s="296" t="s">
        <v>10796</v>
      </c>
      <c r="D2494" s="295" t="s">
        <v>106</v>
      </c>
      <c r="E2494" s="297" t="n">
        <v>19.16</v>
      </c>
    </row>
    <row r="2495" customFormat="false" ht="27" hidden="false" customHeight="false" outlineLevel="0" collapsed="false">
      <c r="A2495" s="295" t="n">
        <v>104111</v>
      </c>
      <c r="B2495" s="295" t="s">
        <v>10797</v>
      </c>
      <c r="C2495" s="296" t="s">
        <v>10798</v>
      </c>
      <c r="D2495" s="295" t="s">
        <v>106</v>
      </c>
      <c r="E2495" s="297" t="n">
        <v>20.85</v>
      </c>
    </row>
    <row r="2496" customFormat="false" ht="15" hidden="false" customHeight="false" outlineLevel="0" collapsed="false">
      <c r="A2496" s="295" t="n">
        <v>89993</v>
      </c>
      <c r="B2496" s="295" t="s">
        <v>10799</v>
      </c>
      <c r="C2496" s="296" t="s">
        <v>10800</v>
      </c>
      <c r="D2496" s="295" t="s">
        <v>96</v>
      </c>
      <c r="E2496" s="297" t="n">
        <v>944.96</v>
      </c>
    </row>
    <row r="2497" customFormat="false" ht="27" hidden="false" customHeight="false" outlineLevel="0" collapsed="false">
      <c r="A2497" s="295" t="n">
        <v>89994</v>
      </c>
      <c r="B2497" s="295" t="s">
        <v>10801</v>
      </c>
      <c r="C2497" s="296" t="s">
        <v>10802</v>
      </c>
      <c r="D2497" s="295" t="s">
        <v>96</v>
      </c>
      <c r="E2497" s="297" t="n">
        <v>826.64</v>
      </c>
    </row>
    <row r="2498" customFormat="false" ht="15" hidden="false" customHeight="false" outlineLevel="0" collapsed="false">
      <c r="A2498" s="295" t="n">
        <v>89995</v>
      </c>
      <c r="B2498" s="295" t="s">
        <v>10803</v>
      </c>
      <c r="C2498" s="296" t="s">
        <v>10804</v>
      </c>
      <c r="D2498" s="295" t="s">
        <v>96</v>
      </c>
      <c r="E2498" s="297" t="n">
        <v>914.69</v>
      </c>
    </row>
    <row r="2499" customFormat="false" ht="27" hidden="false" customHeight="false" outlineLevel="0" collapsed="false">
      <c r="A2499" s="295" t="n">
        <v>90278</v>
      </c>
      <c r="B2499" s="295" t="s">
        <v>10805</v>
      </c>
      <c r="C2499" s="296" t="s">
        <v>10806</v>
      </c>
      <c r="D2499" s="295" t="s">
        <v>96</v>
      </c>
      <c r="E2499" s="297" t="n">
        <v>503.73</v>
      </c>
    </row>
    <row r="2500" customFormat="false" ht="27" hidden="false" customHeight="false" outlineLevel="0" collapsed="false">
      <c r="A2500" s="295" t="n">
        <v>90279</v>
      </c>
      <c r="B2500" s="295" t="s">
        <v>10807</v>
      </c>
      <c r="C2500" s="296" t="s">
        <v>10808</v>
      </c>
      <c r="D2500" s="295" t="s">
        <v>96</v>
      </c>
      <c r="E2500" s="297" t="n">
        <v>549.01</v>
      </c>
    </row>
    <row r="2501" customFormat="false" ht="27" hidden="false" customHeight="false" outlineLevel="0" collapsed="false">
      <c r="A2501" s="295" t="n">
        <v>90280</v>
      </c>
      <c r="B2501" s="295" t="s">
        <v>10809</v>
      </c>
      <c r="C2501" s="296" t="s">
        <v>10810</v>
      </c>
      <c r="D2501" s="295" t="s">
        <v>96</v>
      </c>
      <c r="E2501" s="297" t="n">
        <v>600.36</v>
      </c>
    </row>
    <row r="2502" customFormat="false" ht="27" hidden="false" customHeight="false" outlineLevel="0" collapsed="false">
      <c r="A2502" s="295" t="n">
        <v>90281</v>
      </c>
      <c r="B2502" s="295" t="s">
        <v>10811</v>
      </c>
      <c r="C2502" s="296" t="s">
        <v>10812</v>
      </c>
      <c r="D2502" s="295" t="s">
        <v>96</v>
      </c>
      <c r="E2502" s="297" t="n">
        <v>687.04</v>
      </c>
    </row>
    <row r="2503" customFormat="false" ht="27" hidden="false" customHeight="false" outlineLevel="0" collapsed="false">
      <c r="A2503" s="295" t="n">
        <v>90282</v>
      </c>
      <c r="B2503" s="295" t="s">
        <v>10813</v>
      </c>
      <c r="C2503" s="296" t="s">
        <v>10814</v>
      </c>
      <c r="D2503" s="295" t="s">
        <v>96</v>
      </c>
      <c r="E2503" s="297" t="n">
        <v>493.12</v>
      </c>
    </row>
    <row r="2504" customFormat="false" ht="27" hidden="false" customHeight="false" outlineLevel="0" collapsed="false">
      <c r="A2504" s="295" t="n">
        <v>90283</v>
      </c>
      <c r="B2504" s="295" t="s">
        <v>10815</v>
      </c>
      <c r="C2504" s="296" t="s">
        <v>10816</v>
      </c>
      <c r="D2504" s="295" t="s">
        <v>96</v>
      </c>
      <c r="E2504" s="297" t="n">
        <v>538.48</v>
      </c>
    </row>
    <row r="2505" customFormat="false" ht="27" hidden="false" customHeight="false" outlineLevel="0" collapsed="false">
      <c r="A2505" s="295" t="n">
        <v>90284</v>
      </c>
      <c r="B2505" s="295" t="s">
        <v>10817</v>
      </c>
      <c r="C2505" s="296" t="s">
        <v>10818</v>
      </c>
      <c r="D2505" s="295" t="s">
        <v>96</v>
      </c>
      <c r="E2505" s="297" t="n">
        <v>594.03</v>
      </c>
    </row>
    <row r="2506" customFormat="false" ht="27" hidden="false" customHeight="false" outlineLevel="0" collapsed="false">
      <c r="A2506" s="295" t="n">
        <v>90285</v>
      </c>
      <c r="B2506" s="295" t="s">
        <v>10819</v>
      </c>
      <c r="C2506" s="296" t="s">
        <v>10820</v>
      </c>
      <c r="D2506" s="295" t="s">
        <v>96</v>
      </c>
      <c r="E2506" s="297" t="n">
        <v>686.25</v>
      </c>
    </row>
    <row r="2507" customFormat="false" ht="27" hidden="false" customHeight="false" outlineLevel="0" collapsed="false">
      <c r="A2507" s="295" t="n">
        <v>94962</v>
      </c>
      <c r="B2507" s="295" t="s">
        <v>10821</v>
      </c>
      <c r="C2507" s="296" t="s">
        <v>10822</v>
      </c>
      <c r="D2507" s="295" t="s">
        <v>96</v>
      </c>
      <c r="E2507" s="297" t="n">
        <v>403.57</v>
      </c>
    </row>
    <row r="2508" customFormat="false" ht="27" hidden="false" customHeight="false" outlineLevel="0" collapsed="false">
      <c r="A2508" s="295" t="n">
        <v>94963</v>
      </c>
      <c r="B2508" s="295" t="s">
        <v>10823</v>
      </c>
      <c r="C2508" s="296" t="s">
        <v>10824</v>
      </c>
      <c r="D2508" s="295" t="s">
        <v>96</v>
      </c>
      <c r="E2508" s="297" t="n">
        <v>441.17</v>
      </c>
    </row>
    <row r="2509" customFormat="false" ht="27" hidden="false" customHeight="false" outlineLevel="0" collapsed="false">
      <c r="A2509" s="295" t="n">
        <v>94964</v>
      </c>
      <c r="B2509" s="295" t="s">
        <v>10825</v>
      </c>
      <c r="C2509" s="296" t="s">
        <v>10826</v>
      </c>
      <c r="D2509" s="295" t="s">
        <v>96</v>
      </c>
      <c r="E2509" s="297" t="n">
        <v>474.77</v>
      </c>
    </row>
    <row r="2510" customFormat="false" ht="27" hidden="false" customHeight="false" outlineLevel="0" collapsed="false">
      <c r="A2510" s="295" t="n">
        <v>94965</v>
      </c>
      <c r="B2510" s="295" t="s">
        <v>10827</v>
      </c>
      <c r="C2510" s="296" t="s">
        <v>10828</v>
      </c>
      <c r="D2510" s="295" t="s">
        <v>96</v>
      </c>
      <c r="E2510" s="297" t="n">
        <v>490.4</v>
      </c>
    </row>
    <row r="2511" customFormat="false" ht="27" hidden="false" customHeight="false" outlineLevel="0" collapsed="false">
      <c r="A2511" s="295" t="n">
        <v>94966</v>
      </c>
      <c r="B2511" s="295" t="s">
        <v>10829</v>
      </c>
      <c r="C2511" s="296" t="s">
        <v>10830</v>
      </c>
      <c r="D2511" s="295" t="s">
        <v>96</v>
      </c>
      <c r="E2511" s="297" t="n">
        <v>504.85</v>
      </c>
    </row>
    <row r="2512" customFormat="false" ht="27" hidden="false" customHeight="false" outlineLevel="0" collapsed="false">
      <c r="A2512" s="295" t="n">
        <v>94967</v>
      </c>
      <c r="B2512" s="295" t="s">
        <v>10831</v>
      </c>
      <c r="C2512" s="296" t="s">
        <v>10832</v>
      </c>
      <c r="D2512" s="295" t="s">
        <v>96</v>
      </c>
      <c r="E2512" s="297" t="n">
        <v>567.95</v>
      </c>
    </row>
    <row r="2513" customFormat="false" ht="27" hidden="false" customHeight="false" outlineLevel="0" collapsed="false">
      <c r="A2513" s="295" t="n">
        <v>94968</v>
      </c>
      <c r="B2513" s="295" t="s">
        <v>10833</v>
      </c>
      <c r="C2513" s="296" t="s">
        <v>10834</v>
      </c>
      <c r="D2513" s="295" t="s">
        <v>96</v>
      </c>
      <c r="E2513" s="297" t="n">
        <v>401.49</v>
      </c>
    </row>
    <row r="2514" customFormat="false" ht="27" hidden="false" customHeight="false" outlineLevel="0" collapsed="false">
      <c r="A2514" s="295" t="n">
        <v>94969</v>
      </c>
      <c r="B2514" s="295" t="s">
        <v>10835</v>
      </c>
      <c r="C2514" s="296" t="s">
        <v>10836</v>
      </c>
      <c r="D2514" s="295" t="s">
        <v>96</v>
      </c>
      <c r="E2514" s="297" t="n">
        <v>436.21</v>
      </c>
    </row>
    <row r="2515" customFormat="false" ht="27" hidden="false" customHeight="false" outlineLevel="0" collapsed="false">
      <c r="A2515" s="295" t="n">
        <v>94970</v>
      </c>
      <c r="B2515" s="295" t="s">
        <v>10837</v>
      </c>
      <c r="C2515" s="296" t="s">
        <v>10838</v>
      </c>
      <c r="D2515" s="295" t="s">
        <v>96</v>
      </c>
      <c r="E2515" s="297" t="n">
        <v>464.53</v>
      </c>
    </row>
    <row r="2516" customFormat="false" ht="27" hidden="false" customHeight="false" outlineLevel="0" collapsed="false">
      <c r="A2516" s="295" t="n">
        <v>94971</v>
      </c>
      <c r="B2516" s="295" t="s">
        <v>10839</v>
      </c>
      <c r="C2516" s="296" t="s">
        <v>10840</v>
      </c>
      <c r="D2516" s="295" t="s">
        <v>96</v>
      </c>
      <c r="E2516" s="297" t="n">
        <v>485.52</v>
      </c>
    </row>
    <row r="2517" customFormat="false" ht="27" hidden="false" customHeight="false" outlineLevel="0" collapsed="false">
      <c r="A2517" s="295" t="n">
        <v>94972</v>
      </c>
      <c r="B2517" s="295" t="s">
        <v>10841</v>
      </c>
      <c r="C2517" s="296" t="s">
        <v>10842</v>
      </c>
      <c r="D2517" s="295" t="s">
        <v>96</v>
      </c>
      <c r="E2517" s="297" t="n">
        <v>499.98</v>
      </c>
    </row>
    <row r="2518" customFormat="false" ht="27" hidden="false" customHeight="false" outlineLevel="0" collapsed="false">
      <c r="A2518" s="295" t="n">
        <v>94973</v>
      </c>
      <c r="B2518" s="295" t="s">
        <v>10843</v>
      </c>
      <c r="C2518" s="296" t="s">
        <v>10844</v>
      </c>
      <c r="D2518" s="295" t="s">
        <v>96</v>
      </c>
      <c r="E2518" s="297" t="n">
        <v>561.58</v>
      </c>
    </row>
    <row r="2519" customFormat="false" ht="27" hidden="false" customHeight="false" outlineLevel="0" collapsed="false">
      <c r="A2519" s="295" t="n">
        <v>94974</v>
      </c>
      <c r="B2519" s="295" t="s">
        <v>10845</v>
      </c>
      <c r="C2519" s="296" t="s">
        <v>10846</v>
      </c>
      <c r="D2519" s="295" t="s">
        <v>96</v>
      </c>
      <c r="E2519" s="297" t="n">
        <v>443.04</v>
      </c>
    </row>
    <row r="2520" customFormat="false" ht="27" hidden="false" customHeight="false" outlineLevel="0" collapsed="false">
      <c r="A2520" s="295" t="n">
        <v>94975</v>
      </c>
      <c r="B2520" s="295" t="s">
        <v>10847</v>
      </c>
      <c r="C2520" s="296" t="s">
        <v>10848</v>
      </c>
      <c r="D2520" s="295" t="s">
        <v>96</v>
      </c>
      <c r="E2520" s="297" t="n">
        <v>475.57</v>
      </c>
    </row>
    <row r="2521" customFormat="false" ht="27" hidden="false" customHeight="false" outlineLevel="0" collapsed="false">
      <c r="A2521" s="295" t="n">
        <v>96555</v>
      </c>
      <c r="B2521" s="295" t="s">
        <v>10849</v>
      </c>
      <c r="C2521" s="296" t="s">
        <v>10850</v>
      </c>
      <c r="D2521" s="295" t="s">
        <v>96</v>
      </c>
      <c r="E2521" s="297" t="n">
        <v>671.52</v>
      </c>
    </row>
    <row r="2522" customFormat="false" ht="27" hidden="false" customHeight="false" outlineLevel="0" collapsed="false">
      <c r="A2522" s="295" t="n">
        <v>96556</v>
      </c>
      <c r="B2522" s="295" t="s">
        <v>10851</v>
      </c>
      <c r="C2522" s="296" t="s">
        <v>10852</v>
      </c>
      <c r="D2522" s="295" t="s">
        <v>96</v>
      </c>
      <c r="E2522" s="297" t="n">
        <v>744.88</v>
      </c>
    </row>
    <row r="2523" customFormat="false" ht="27" hidden="false" customHeight="false" outlineLevel="0" collapsed="false">
      <c r="A2523" s="295" t="n">
        <v>96557</v>
      </c>
      <c r="B2523" s="295" t="s">
        <v>10853</v>
      </c>
      <c r="C2523" s="296" t="s">
        <v>10854</v>
      </c>
      <c r="D2523" s="295" t="s">
        <v>96</v>
      </c>
      <c r="E2523" s="297" t="n">
        <v>783.26</v>
      </c>
    </row>
    <row r="2524" customFormat="false" ht="27" hidden="false" customHeight="false" outlineLevel="0" collapsed="false">
      <c r="A2524" s="295" t="n">
        <v>96558</v>
      </c>
      <c r="B2524" s="295" t="s">
        <v>10855</v>
      </c>
      <c r="C2524" s="296" t="s">
        <v>10856</v>
      </c>
      <c r="D2524" s="295" t="s">
        <v>96</v>
      </c>
      <c r="E2524" s="297" t="n">
        <v>789.53</v>
      </c>
    </row>
    <row r="2525" customFormat="false" ht="40.5" hidden="false" customHeight="false" outlineLevel="0" collapsed="false">
      <c r="A2525" s="295" t="n">
        <v>99235</v>
      </c>
      <c r="B2525" s="295" t="s">
        <v>10857</v>
      </c>
      <c r="C2525" s="296" t="s">
        <v>10858</v>
      </c>
      <c r="D2525" s="295" t="s">
        <v>96</v>
      </c>
      <c r="E2525" s="297" t="n">
        <v>761.12</v>
      </c>
    </row>
    <row r="2526" customFormat="false" ht="40.5" hidden="false" customHeight="false" outlineLevel="0" collapsed="false">
      <c r="A2526" s="295" t="n">
        <v>99431</v>
      </c>
      <c r="B2526" s="295" t="s">
        <v>10859</v>
      </c>
      <c r="C2526" s="296" t="s">
        <v>10860</v>
      </c>
      <c r="D2526" s="295" t="s">
        <v>96</v>
      </c>
      <c r="E2526" s="297" t="n">
        <v>783.98</v>
      </c>
    </row>
    <row r="2527" customFormat="false" ht="40.5" hidden="false" customHeight="false" outlineLevel="0" collapsed="false">
      <c r="A2527" s="295" t="n">
        <v>99432</v>
      </c>
      <c r="B2527" s="295" t="s">
        <v>10861</v>
      </c>
      <c r="C2527" s="296" t="s">
        <v>10862</v>
      </c>
      <c r="D2527" s="295" t="s">
        <v>96</v>
      </c>
      <c r="E2527" s="297" t="n">
        <v>761.74</v>
      </c>
    </row>
    <row r="2528" customFormat="false" ht="40.5" hidden="false" customHeight="false" outlineLevel="0" collapsed="false">
      <c r="A2528" s="295" t="n">
        <v>99433</v>
      </c>
      <c r="B2528" s="295" t="s">
        <v>10863</v>
      </c>
      <c r="C2528" s="296" t="s">
        <v>10864</v>
      </c>
      <c r="D2528" s="295" t="s">
        <v>96</v>
      </c>
      <c r="E2528" s="297" t="n">
        <v>821.82</v>
      </c>
    </row>
    <row r="2529" customFormat="false" ht="40.5" hidden="false" customHeight="false" outlineLevel="0" collapsed="false">
      <c r="A2529" s="295" t="n">
        <v>99434</v>
      </c>
      <c r="B2529" s="295" t="s">
        <v>10865</v>
      </c>
      <c r="C2529" s="296" t="s">
        <v>10866</v>
      </c>
      <c r="D2529" s="295" t="s">
        <v>96</v>
      </c>
      <c r="E2529" s="297" t="n">
        <v>787.41</v>
      </c>
    </row>
    <row r="2530" customFormat="false" ht="40.5" hidden="false" customHeight="false" outlineLevel="0" collapsed="false">
      <c r="A2530" s="295" t="n">
        <v>99435</v>
      </c>
      <c r="B2530" s="295" t="s">
        <v>10867</v>
      </c>
      <c r="C2530" s="296" t="s">
        <v>10868</v>
      </c>
      <c r="D2530" s="295" t="s">
        <v>96</v>
      </c>
      <c r="E2530" s="297" t="n">
        <v>764.08</v>
      </c>
    </row>
    <row r="2531" customFormat="false" ht="40.5" hidden="false" customHeight="false" outlineLevel="0" collapsed="false">
      <c r="A2531" s="295" t="n">
        <v>99436</v>
      </c>
      <c r="B2531" s="295" t="s">
        <v>10869</v>
      </c>
      <c r="C2531" s="296" t="s">
        <v>10870</v>
      </c>
      <c r="D2531" s="295" t="s">
        <v>96</v>
      </c>
      <c r="E2531" s="297" t="n">
        <v>839.73</v>
      </c>
    </row>
    <row r="2532" customFormat="false" ht="40.5" hidden="false" customHeight="false" outlineLevel="0" collapsed="false">
      <c r="A2532" s="295" t="n">
        <v>99437</v>
      </c>
      <c r="B2532" s="295" t="s">
        <v>10871</v>
      </c>
      <c r="C2532" s="296" t="s">
        <v>10872</v>
      </c>
      <c r="D2532" s="295" t="s">
        <v>96</v>
      </c>
      <c r="E2532" s="297" t="n">
        <v>805.9</v>
      </c>
    </row>
    <row r="2533" customFormat="false" ht="40.5" hidden="false" customHeight="false" outlineLevel="0" collapsed="false">
      <c r="A2533" s="295" t="n">
        <v>99438</v>
      </c>
      <c r="B2533" s="295" t="s">
        <v>10873</v>
      </c>
      <c r="C2533" s="296" t="s">
        <v>10874</v>
      </c>
      <c r="D2533" s="295" t="s">
        <v>96</v>
      </c>
      <c r="E2533" s="297" t="n">
        <v>810.8</v>
      </c>
    </row>
    <row r="2534" customFormat="false" ht="40.5" hidden="false" customHeight="false" outlineLevel="0" collapsed="false">
      <c r="A2534" s="295" t="n">
        <v>99439</v>
      </c>
      <c r="B2534" s="295" t="s">
        <v>10875</v>
      </c>
      <c r="C2534" s="296" t="s">
        <v>10876</v>
      </c>
      <c r="D2534" s="295" t="s">
        <v>96</v>
      </c>
      <c r="E2534" s="297" t="n">
        <v>771.25</v>
      </c>
    </row>
    <row r="2535" customFormat="false" ht="27" hidden="false" customHeight="false" outlineLevel="0" collapsed="false">
      <c r="A2535" s="295" t="n">
        <v>102473</v>
      </c>
      <c r="B2535" s="295" t="s">
        <v>10877</v>
      </c>
      <c r="C2535" s="296" t="s">
        <v>10878</v>
      </c>
      <c r="D2535" s="295" t="s">
        <v>96</v>
      </c>
      <c r="E2535" s="297" t="n">
        <v>549.69</v>
      </c>
    </row>
    <row r="2536" customFormat="false" ht="27" hidden="false" customHeight="false" outlineLevel="0" collapsed="false">
      <c r="A2536" s="295" t="n">
        <v>102474</v>
      </c>
      <c r="B2536" s="295" t="s">
        <v>10879</v>
      </c>
      <c r="C2536" s="296" t="s">
        <v>10880</v>
      </c>
      <c r="D2536" s="295" t="s">
        <v>96</v>
      </c>
      <c r="E2536" s="297" t="n">
        <v>584.06</v>
      </c>
    </row>
    <row r="2537" customFormat="false" ht="27" hidden="false" customHeight="false" outlineLevel="0" collapsed="false">
      <c r="A2537" s="295" t="n">
        <v>102475</v>
      </c>
      <c r="B2537" s="295" t="s">
        <v>10881</v>
      </c>
      <c r="C2537" s="296" t="s">
        <v>10882</v>
      </c>
      <c r="D2537" s="295" t="s">
        <v>96</v>
      </c>
      <c r="E2537" s="297" t="n">
        <v>621.18</v>
      </c>
    </row>
    <row r="2538" customFormat="false" ht="27" hidden="false" customHeight="false" outlineLevel="0" collapsed="false">
      <c r="A2538" s="295" t="n">
        <v>102476</v>
      </c>
      <c r="B2538" s="295" t="s">
        <v>10883</v>
      </c>
      <c r="C2538" s="296" t="s">
        <v>10884</v>
      </c>
      <c r="D2538" s="295" t="s">
        <v>96</v>
      </c>
      <c r="E2538" s="297" t="n">
        <v>637.2</v>
      </c>
    </row>
    <row r="2539" customFormat="false" ht="27" hidden="false" customHeight="false" outlineLevel="0" collapsed="false">
      <c r="A2539" s="295" t="n">
        <v>102477</v>
      </c>
      <c r="B2539" s="295" t="s">
        <v>10885</v>
      </c>
      <c r="C2539" s="296" t="s">
        <v>10886</v>
      </c>
      <c r="D2539" s="295" t="s">
        <v>96</v>
      </c>
      <c r="E2539" s="297" t="n">
        <v>667.27</v>
      </c>
    </row>
    <row r="2540" customFormat="false" ht="27" hidden="false" customHeight="false" outlineLevel="0" collapsed="false">
      <c r="A2540" s="295" t="n">
        <v>102478</v>
      </c>
      <c r="B2540" s="295" t="s">
        <v>10887</v>
      </c>
      <c r="C2540" s="296" t="s">
        <v>10888</v>
      </c>
      <c r="D2540" s="295" t="s">
        <v>96</v>
      </c>
      <c r="E2540" s="297" t="n">
        <v>711.12</v>
      </c>
    </row>
    <row r="2541" customFormat="false" ht="27" hidden="false" customHeight="false" outlineLevel="0" collapsed="false">
      <c r="A2541" s="295" t="n">
        <v>102479</v>
      </c>
      <c r="B2541" s="295" t="s">
        <v>10889</v>
      </c>
      <c r="C2541" s="296" t="s">
        <v>10890</v>
      </c>
      <c r="D2541" s="295" t="s">
        <v>96</v>
      </c>
      <c r="E2541" s="297" t="n">
        <v>548.31</v>
      </c>
    </row>
    <row r="2542" customFormat="false" ht="27" hidden="false" customHeight="false" outlineLevel="0" collapsed="false">
      <c r="A2542" s="295" t="n">
        <v>102480</v>
      </c>
      <c r="B2542" s="295" t="s">
        <v>10891</v>
      </c>
      <c r="C2542" s="296" t="s">
        <v>10892</v>
      </c>
      <c r="D2542" s="295" t="s">
        <v>96</v>
      </c>
      <c r="E2542" s="297" t="n">
        <v>579.61</v>
      </c>
    </row>
    <row r="2543" customFormat="false" ht="27" hidden="false" customHeight="false" outlineLevel="0" collapsed="false">
      <c r="A2543" s="295" t="n">
        <v>102481</v>
      </c>
      <c r="B2543" s="295" t="s">
        <v>10893</v>
      </c>
      <c r="C2543" s="296" t="s">
        <v>10894</v>
      </c>
      <c r="D2543" s="295" t="s">
        <v>96</v>
      </c>
      <c r="E2543" s="297" t="n">
        <v>611.51</v>
      </c>
    </row>
    <row r="2544" customFormat="false" ht="27" hidden="false" customHeight="false" outlineLevel="0" collapsed="false">
      <c r="A2544" s="295" t="n">
        <v>102482</v>
      </c>
      <c r="B2544" s="295" t="s">
        <v>10895</v>
      </c>
      <c r="C2544" s="296" t="s">
        <v>10896</v>
      </c>
      <c r="D2544" s="295" t="s">
        <v>96</v>
      </c>
      <c r="E2544" s="297" t="n">
        <v>635.95</v>
      </c>
    </row>
    <row r="2545" customFormat="false" ht="27" hidden="false" customHeight="false" outlineLevel="0" collapsed="false">
      <c r="A2545" s="295" t="n">
        <v>102483</v>
      </c>
      <c r="B2545" s="295" t="s">
        <v>10897</v>
      </c>
      <c r="C2545" s="296" t="s">
        <v>10898</v>
      </c>
      <c r="D2545" s="295" t="s">
        <v>96</v>
      </c>
      <c r="E2545" s="297" t="n">
        <v>662.69</v>
      </c>
    </row>
    <row r="2546" customFormat="false" ht="27" hidden="false" customHeight="false" outlineLevel="0" collapsed="false">
      <c r="A2546" s="295" t="n">
        <v>102484</v>
      </c>
      <c r="B2546" s="295" t="s">
        <v>10899</v>
      </c>
      <c r="C2546" s="296" t="s">
        <v>10900</v>
      </c>
      <c r="D2546" s="295" t="s">
        <v>96</v>
      </c>
      <c r="E2546" s="297" t="n">
        <v>711.27</v>
      </c>
    </row>
    <row r="2547" customFormat="false" ht="27" hidden="false" customHeight="false" outlineLevel="0" collapsed="false">
      <c r="A2547" s="295" t="n">
        <v>102485</v>
      </c>
      <c r="B2547" s="295" t="s">
        <v>10901</v>
      </c>
      <c r="C2547" s="296" t="s">
        <v>10902</v>
      </c>
      <c r="D2547" s="295" t="s">
        <v>96</v>
      </c>
      <c r="E2547" s="297" t="n">
        <v>592.44</v>
      </c>
    </row>
    <row r="2548" customFormat="false" ht="27" hidden="false" customHeight="false" outlineLevel="0" collapsed="false">
      <c r="A2548" s="295" t="n">
        <v>102486</v>
      </c>
      <c r="B2548" s="295" t="s">
        <v>10903</v>
      </c>
      <c r="C2548" s="296" t="s">
        <v>10904</v>
      </c>
      <c r="D2548" s="295" t="s">
        <v>96</v>
      </c>
      <c r="E2548" s="297" t="n">
        <v>619.68</v>
      </c>
    </row>
    <row r="2549" customFormat="false" ht="27" hidden="false" customHeight="false" outlineLevel="0" collapsed="false">
      <c r="A2549" s="295" t="n">
        <v>102487</v>
      </c>
      <c r="B2549" s="295" t="s">
        <v>10905</v>
      </c>
      <c r="C2549" s="296" t="s">
        <v>10906</v>
      </c>
      <c r="D2549" s="295" t="s">
        <v>96</v>
      </c>
      <c r="E2549" s="297" t="n">
        <v>541.96</v>
      </c>
    </row>
    <row r="2550" customFormat="false" ht="40.5" hidden="false" customHeight="false" outlineLevel="0" collapsed="false">
      <c r="A2550" s="295" t="n">
        <v>103183</v>
      </c>
      <c r="B2550" s="295" t="s">
        <v>10907</v>
      </c>
      <c r="C2550" s="296" t="s">
        <v>10908</v>
      </c>
      <c r="D2550" s="295" t="s">
        <v>96</v>
      </c>
      <c r="E2550" s="297" t="n">
        <v>805.12</v>
      </c>
    </row>
    <row r="2551" customFormat="false" ht="40.5" hidden="false" customHeight="false" outlineLevel="0" collapsed="false">
      <c r="A2551" s="295" t="n">
        <v>103184</v>
      </c>
      <c r="B2551" s="295" t="s">
        <v>10909</v>
      </c>
      <c r="C2551" s="296" t="s">
        <v>10910</v>
      </c>
      <c r="D2551" s="295" t="s">
        <v>96</v>
      </c>
      <c r="E2551" s="297" t="n">
        <v>771.01</v>
      </c>
    </row>
    <row r="2552" customFormat="false" ht="27" hidden="false" customHeight="false" outlineLevel="0" collapsed="false">
      <c r="A2552" s="295" t="n">
        <v>103669</v>
      </c>
      <c r="B2552" s="295" t="s">
        <v>10911</v>
      </c>
      <c r="C2552" s="296" t="s">
        <v>10912</v>
      </c>
      <c r="D2552" s="295" t="s">
        <v>96</v>
      </c>
      <c r="E2552" s="297" t="n">
        <v>992.14</v>
      </c>
    </row>
    <row r="2553" customFormat="false" ht="27" hidden="false" customHeight="false" outlineLevel="0" collapsed="false">
      <c r="A2553" s="295" t="n">
        <v>103670</v>
      </c>
      <c r="B2553" s="295" t="s">
        <v>10913</v>
      </c>
      <c r="C2553" s="296" t="s">
        <v>10914</v>
      </c>
      <c r="D2553" s="295" t="s">
        <v>96</v>
      </c>
      <c r="E2553" s="297" t="n">
        <v>236.04</v>
      </c>
    </row>
    <row r="2554" customFormat="false" ht="27" hidden="false" customHeight="false" outlineLevel="0" collapsed="false">
      <c r="A2554" s="295" t="n">
        <v>103671</v>
      </c>
      <c r="B2554" s="295" t="s">
        <v>10915</v>
      </c>
      <c r="C2554" s="296" t="s">
        <v>10916</v>
      </c>
      <c r="D2554" s="295" t="s">
        <v>96</v>
      </c>
      <c r="E2554" s="297" t="n">
        <v>794.36</v>
      </c>
    </row>
    <row r="2555" customFormat="false" ht="27" hidden="false" customHeight="false" outlineLevel="0" collapsed="false">
      <c r="A2555" s="295" t="n">
        <v>103672</v>
      </c>
      <c r="B2555" s="295" t="s">
        <v>10917</v>
      </c>
      <c r="C2555" s="296" t="s">
        <v>10918</v>
      </c>
      <c r="D2555" s="295" t="s">
        <v>96</v>
      </c>
      <c r="E2555" s="297" t="n">
        <v>744.86</v>
      </c>
    </row>
    <row r="2556" customFormat="false" ht="27" hidden="false" customHeight="false" outlineLevel="0" collapsed="false">
      <c r="A2556" s="295" t="n">
        <v>103673</v>
      </c>
      <c r="B2556" s="295" t="s">
        <v>10919</v>
      </c>
      <c r="C2556" s="296" t="s">
        <v>10920</v>
      </c>
      <c r="D2556" s="295" t="s">
        <v>96</v>
      </c>
      <c r="E2556" s="297" t="n">
        <v>32.28</v>
      </c>
    </row>
    <row r="2557" customFormat="false" ht="27" hidden="false" customHeight="false" outlineLevel="0" collapsed="false">
      <c r="A2557" s="295" t="n">
        <v>103674</v>
      </c>
      <c r="B2557" s="295" t="s">
        <v>10921</v>
      </c>
      <c r="C2557" s="296" t="s">
        <v>10922</v>
      </c>
      <c r="D2557" s="295" t="s">
        <v>96</v>
      </c>
      <c r="E2557" s="297" t="n">
        <v>762.8</v>
      </c>
    </row>
    <row r="2558" customFormat="false" ht="27" hidden="false" customHeight="false" outlineLevel="0" collapsed="false">
      <c r="A2558" s="295" t="n">
        <v>103675</v>
      </c>
      <c r="B2558" s="295" t="s">
        <v>10923</v>
      </c>
      <c r="C2558" s="296" t="s">
        <v>10924</v>
      </c>
      <c r="D2558" s="295" t="s">
        <v>96</v>
      </c>
      <c r="E2558" s="297" t="n">
        <v>746.74</v>
      </c>
    </row>
    <row r="2559" customFormat="false" ht="40.5" hidden="false" customHeight="false" outlineLevel="0" collapsed="false">
      <c r="A2559" s="295" t="n">
        <v>103676</v>
      </c>
      <c r="B2559" s="295" t="s">
        <v>10925</v>
      </c>
      <c r="C2559" s="296" t="s">
        <v>10926</v>
      </c>
      <c r="D2559" s="295" t="s">
        <v>96</v>
      </c>
      <c r="E2559" s="297" t="n">
        <v>1032.19</v>
      </c>
    </row>
    <row r="2560" customFormat="false" ht="40.5" hidden="false" customHeight="false" outlineLevel="0" collapsed="false">
      <c r="A2560" s="295" t="n">
        <v>103677</v>
      </c>
      <c r="B2560" s="295" t="s">
        <v>10927</v>
      </c>
      <c r="C2560" s="296" t="s">
        <v>10928</v>
      </c>
      <c r="D2560" s="295" t="s">
        <v>96</v>
      </c>
      <c r="E2560" s="297" t="n">
        <v>899.17</v>
      </c>
    </row>
    <row r="2561" customFormat="false" ht="40.5" hidden="false" customHeight="false" outlineLevel="0" collapsed="false">
      <c r="A2561" s="295" t="n">
        <v>103678</v>
      </c>
      <c r="B2561" s="295" t="s">
        <v>10929</v>
      </c>
      <c r="C2561" s="296" t="s">
        <v>10930</v>
      </c>
      <c r="D2561" s="295" t="s">
        <v>96</v>
      </c>
      <c r="E2561" s="297" t="n">
        <v>956.86</v>
      </c>
    </row>
    <row r="2562" customFormat="false" ht="40.5" hidden="false" customHeight="false" outlineLevel="0" collapsed="false">
      <c r="A2562" s="295" t="n">
        <v>103679</v>
      </c>
      <c r="B2562" s="295" t="s">
        <v>10931</v>
      </c>
      <c r="C2562" s="296" t="s">
        <v>10932</v>
      </c>
      <c r="D2562" s="295" t="s">
        <v>96</v>
      </c>
      <c r="E2562" s="297" t="n">
        <v>865.64</v>
      </c>
    </row>
    <row r="2563" customFormat="false" ht="40.5" hidden="false" customHeight="false" outlineLevel="0" collapsed="false">
      <c r="A2563" s="295" t="n">
        <v>103680</v>
      </c>
      <c r="B2563" s="295" t="s">
        <v>10933</v>
      </c>
      <c r="C2563" s="296" t="s">
        <v>10934</v>
      </c>
      <c r="D2563" s="295" t="s">
        <v>96</v>
      </c>
      <c r="E2563" s="297" t="n">
        <v>910.63</v>
      </c>
    </row>
    <row r="2564" customFormat="false" ht="40.5" hidden="false" customHeight="false" outlineLevel="0" collapsed="false">
      <c r="A2564" s="295" t="n">
        <v>103681</v>
      </c>
      <c r="B2564" s="295" t="s">
        <v>10935</v>
      </c>
      <c r="C2564" s="296" t="s">
        <v>10936</v>
      </c>
      <c r="D2564" s="295" t="s">
        <v>96</v>
      </c>
      <c r="E2564" s="297" t="n">
        <v>816.83</v>
      </c>
    </row>
    <row r="2565" customFormat="false" ht="27" hidden="false" customHeight="false" outlineLevel="0" collapsed="false">
      <c r="A2565" s="295" t="n">
        <v>103682</v>
      </c>
      <c r="B2565" s="295" t="s">
        <v>10937</v>
      </c>
      <c r="C2565" s="296" t="s">
        <v>10938</v>
      </c>
      <c r="D2565" s="295" t="s">
        <v>96</v>
      </c>
      <c r="E2565" s="297" t="n">
        <v>1004.49</v>
      </c>
    </row>
    <row r="2566" customFormat="false" ht="40.5" hidden="false" customHeight="false" outlineLevel="0" collapsed="false">
      <c r="A2566" s="295" t="n">
        <v>103683</v>
      </c>
      <c r="B2566" s="295" t="s">
        <v>10939</v>
      </c>
      <c r="C2566" s="296" t="s">
        <v>10940</v>
      </c>
      <c r="D2566" s="295" t="s">
        <v>96</v>
      </c>
      <c r="E2566" s="297" t="n">
        <v>1232</v>
      </c>
    </row>
    <row r="2567" customFormat="false" ht="27" hidden="false" customHeight="false" outlineLevel="0" collapsed="false">
      <c r="A2567" s="295" t="n">
        <v>103684</v>
      </c>
      <c r="B2567" s="295" t="s">
        <v>10941</v>
      </c>
      <c r="C2567" s="296" t="s">
        <v>10942</v>
      </c>
      <c r="D2567" s="295" t="s">
        <v>96</v>
      </c>
      <c r="E2567" s="297" t="n">
        <v>760.41</v>
      </c>
    </row>
    <row r="2568" customFormat="false" ht="27" hidden="false" customHeight="false" outlineLevel="0" collapsed="false">
      <c r="A2568" s="295" t="n">
        <v>103685</v>
      </c>
      <c r="B2568" s="295" t="s">
        <v>10943</v>
      </c>
      <c r="C2568" s="296" t="s">
        <v>10944</v>
      </c>
      <c r="D2568" s="295" t="s">
        <v>96</v>
      </c>
      <c r="E2568" s="297" t="n">
        <v>750.48</v>
      </c>
    </row>
    <row r="2569" customFormat="false" ht="27" hidden="false" customHeight="false" outlineLevel="0" collapsed="false">
      <c r="A2569" s="295" t="n">
        <v>103686</v>
      </c>
      <c r="B2569" s="295" t="s">
        <v>10945</v>
      </c>
      <c r="C2569" s="296" t="s">
        <v>10946</v>
      </c>
      <c r="D2569" s="295" t="s">
        <v>96</v>
      </c>
      <c r="E2569" s="297" t="n">
        <v>802.79</v>
      </c>
    </row>
    <row r="2570" customFormat="false" ht="27" hidden="false" customHeight="false" outlineLevel="0" collapsed="false">
      <c r="A2570" s="295" t="n">
        <v>103687</v>
      </c>
      <c r="B2570" s="295" t="s">
        <v>10947</v>
      </c>
      <c r="C2570" s="296" t="s">
        <v>10948</v>
      </c>
      <c r="D2570" s="295" t="s">
        <v>96</v>
      </c>
      <c r="E2570" s="297" t="n">
        <v>1087.78</v>
      </c>
    </row>
    <row r="2571" customFormat="false" ht="27" hidden="false" customHeight="false" outlineLevel="0" collapsed="false">
      <c r="A2571" s="295" t="n">
        <v>103688</v>
      </c>
      <c r="B2571" s="295" t="s">
        <v>10949</v>
      </c>
      <c r="C2571" s="296" t="s">
        <v>10950</v>
      </c>
      <c r="D2571" s="295" t="s">
        <v>96</v>
      </c>
      <c r="E2571" s="297" t="n">
        <v>894.82</v>
      </c>
    </row>
    <row r="2572" customFormat="false" ht="27" hidden="false" customHeight="false" outlineLevel="0" collapsed="false">
      <c r="A2572" s="295" t="n">
        <v>101963</v>
      </c>
      <c r="B2572" s="295" t="s">
        <v>10951</v>
      </c>
      <c r="C2572" s="296" t="s">
        <v>10952</v>
      </c>
      <c r="D2572" s="295" t="s">
        <v>81</v>
      </c>
      <c r="E2572" s="297" t="n">
        <v>184.09</v>
      </c>
    </row>
    <row r="2573" customFormat="false" ht="27" hidden="false" customHeight="false" outlineLevel="0" collapsed="false">
      <c r="A2573" s="295" t="n">
        <v>101964</v>
      </c>
      <c r="B2573" s="295" t="s">
        <v>10953</v>
      </c>
      <c r="C2573" s="296" t="s">
        <v>10954</v>
      </c>
      <c r="D2573" s="295" t="s">
        <v>81</v>
      </c>
      <c r="E2573" s="297" t="n">
        <v>170.76</v>
      </c>
    </row>
    <row r="2574" customFormat="false" ht="27" hidden="false" customHeight="false" outlineLevel="0" collapsed="false">
      <c r="A2574" s="295" t="n">
        <v>101165</v>
      </c>
      <c r="B2574" s="295" t="s">
        <v>10955</v>
      </c>
      <c r="C2574" s="296" t="s">
        <v>10956</v>
      </c>
      <c r="D2574" s="295" t="s">
        <v>96</v>
      </c>
      <c r="E2574" s="297" t="n">
        <v>883.91</v>
      </c>
    </row>
    <row r="2575" customFormat="false" ht="27" hidden="false" customHeight="false" outlineLevel="0" collapsed="false">
      <c r="A2575" s="295" t="n">
        <v>101166</v>
      </c>
      <c r="B2575" s="295" t="s">
        <v>10957</v>
      </c>
      <c r="C2575" s="296" t="s">
        <v>10958</v>
      </c>
      <c r="D2575" s="295" t="s">
        <v>96</v>
      </c>
      <c r="E2575" s="297" t="n">
        <v>648.39</v>
      </c>
    </row>
    <row r="2576" customFormat="false" ht="27" hidden="false" customHeight="false" outlineLevel="0" collapsed="false">
      <c r="A2576" s="295" t="n">
        <v>98575</v>
      </c>
      <c r="B2576" s="295" t="s">
        <v>10959</v>
      </c>
      <c r="C2576" s="296" t="s">
        <v>10960</v>
      </c>
      <c r="D2576" s="295" t="s">
        <v>85</v>
      </c>
      <c r="E2576" s="297" t="n">
        <v>99.45</v>
      </c>
    </row>
    <row r="2577" customFormat="false" ht="15" hidden="false" customHeight="false" outlineLevel="0" collapsed="false">
      <c r="A2577" s="295" t="n">
        <v>98576</v>
      </c>
      <c r="B2577" s="295" t="s">
        <v>10961</v>
      </c>
      <c r="C2577" s="296" t="s">
        <v>10962</v>
      </c>
      <c r="D2577" s="295" t="s">
        <v>85</v>
      </c>
      <c r="E2577" s="297" t="n">
        <v>21.04</v>
      </c>
    </row>
    <row r="2578" customFormat="false" ht="27" hidden="false" customHeight="false" outlineLevel="0" collapsed="false">
      <c r="A2578" s="295" t="n">
        <v>98577</v>
      </c>
      <c r="B2578" s="295" t="s">
        <v>10963</v>
      </c>
      <c r="C2578" s="296" t="s">
        <v>10964</v>
      </c>
      <c r="D2578" s="295" t="s">
        <v>85</v>
      </c>
      <c r="E2578" s="297" t="n">
        <v>42.12</v>
      </c>
    </row>
    <row r="2579" customFormat="false" ht="15" hidden="false" customHeight="false" outlineLevel="0" collapsed="false">
      <c r="A2579" s="295" t="n">
        <v>93182</v>
      </c>
      <c r="B2579" s="295" t="s">
        <v>10965</v>
      </c>
      <c r="C2579" s="296" t="s">
        <v>10966</v>
      </c>
      <c r="D2579" s="295" t="s">
        <v>85</v>
      </c>
      <c r="E2579" s="297" t="n">
        <v>49.09</v>
      </c>
    </row>
    <row r="2580" customFormat="false" ht="15" hidden="false" customHeight="false" outlineLevel="0" collapsed="false">
      <c r="A2580" s="295" t="n">
        <v>93183</v>
      </c>
      <c r="B2580" s="295" t="s">
        <v>10967</v>
      </c>
      <c r="C2580" s="296" t="s">
        <v>10968</v>
      </c>
      <c r="D2580" s="295" t="s">
        <v>85</v>
      </c>
      <c r="E2580" s="297" t="n">
        <v>63.05</v>
      </c>
    </row>
    <row r="2581" customFormat="false" ht="15" hidden="false" customHeight="false" outlineLevel="0" collapsed="false">
      <c r="A2581" s="295" t="n">
        <v>93184</v>
      </c>
      <c r="B2581" s="295" t="s">
        <v>10969</v>
      </c>
      <c r="C2581" s="296" t="s">
        <v>10970</v>
      </c>
      <c r="D2581" s="295" t="s">
        <v>85</v>
      </c>
      <c r="E2581" s="297" t="n">
        <v>36.12</v>
      </c>
    </row>
    <row r="2582" customFormat="false" ht="15" hidden="false" customHeight="false" outlineLevel="0" collapsed="false">
      <c r="A2582" s="295" t="n">
        <v>93185</v>
      </c>
      <c r="B2582" s="295" t="s">
        <v>10971</v>
      </c>
      <c r="C2582" s="296" t="s">
        <v>10972</v>
      </c>
      <c r="D2582" s="295" t="s">
        <v>85</v>
      </c>
      <c r="E2582" s="297" t="n">
        <v>62.18</v>
      </c>
    </row>
    <row r="2583" customFormat="false" ht="15" hidden="false" customHeight="false" outlineLevel="0" collapsed="false">
      <c r="A2583" s="295" t="n">
        <v>93186</v>
      </c>
      <c r="B2583" s="295" t="s">
        <v>10973</v>
      </c>
      <c r="C2583" s="296" t="s">
        <v>10974</v>
      </c>
      <c r="D2583" s="295" t="s">
        <v>85</v>
      </c>
      <c r="E2583" s="297" t="n">
        <v>89.35</v>
      </c>
    </row>
    <row r="2584" customFormat="false" ht="15" hidden="false" customHeight="false" outlineLevel="0" collapsed="false">
      <c r="A2584" s="295" t="n">
        <v>93187</v>
      </c>
      <c r="B2584" s="295" t="s">
        <v>10975</v>
      </c>
      <c r="C2584" s="296" t="s">
        <v>10976</v>
      </c>
      <c r="D2584" s="295" t="s">
        <v>85</v>
      </c>
      <c r="E2584" s="297" t="n">
        <v>102.8</v>
      </c>
    </row>
    <row r="2585" customFormat="false" ht="15" hidden="false" customHeight="false" outlineLevel="0" collapsed="false">
      <c r="A2585" s="295" t="n">
        <v>93188</v>
      </c>
      <c r="B2585" s="295" t="s">
        <v>10977</v>
      </c>
      <c r="C2585" s="296" t="s">
        <v>10978</v>
      </c>
      <c r="D2585" s="295" t="s">
        <v>85</v>
      </c>
      <c r="E2585" s="297" t="n">
        <v>82.87</v>
      </c>
    </row>
    <row r="2586" customFormat="false" ht="15" hidden="false" customHeight="false" outlineLevel="0" collapsed="false">
      <c r="A2586" s="295" t="n">
        <v>93189</v>
      </c>
      <c r="B2586" s="295" t="s">
        <v>10979</v>
      </c>
      <c r="C2586" s="296" t="s">
        <v>10980</v>
      </c>
      <c r="D2586" s="295" t="s">
        <v>85</v>
      </c>
      <c r="E2586" s="297" t="n">
        <v>103.72</v>
      </c>
    </row>
    <row r="2587" customFormat="false" ht="27" hidden="false" customHeight="false" outlineLevel="0" collapsed="false">
      <c r="A2587" s="295" t="n">
        <v>93190</v>
      </c>
      <c r="B2587" s="295" t="s">
        <v>10981</v>
      </c>
      <c r="C2587" s="296" t="s">
        <v>10982</v>
      </c>
      <c r="D2587" s="295" t="s">
        <v>85</v>
      </c>
      <c r="E2587" s="297" t="n">
        <v>46.56</v>
      </c>
    </row>
    <row r="2588" customFormat="false" ht="27" hidden="false" customHeight="false" outlineLevel="0" collapsed="false">
      <c r="A2588" s="295" t="n">
        <v>93191</v>
      </c>
      <c r="B2588" s="295" t="s">
        <v>10983</v>
      </c>
      <c r="C2588" s="296" t="s">
        <v>10984</v>
      </c>
      <c r="D2588" s="295" t="s">
        <v>85</v>
      </c>
      <c r="E2588" s="297" t="n">
        <v>48.93</v>
      </c>
    </row>
    <row r="2589" customFormat="false" ht="27" hidden="false" customHeight="false" outlineLevel="0" collapsed="false">
      <c r="A2589" s="295" t="n">
        <v>93192</v>
      </c>
      <c r="B2589" s="295" t="s">
        <v>10985</v>
      </c>
      <c r="C2589" s="296" t="s">
        <v>10986</v>
      </c>
      <c r="D2589" s="295" t="s">
        <v>85</v>
      </c>
      <c r="E2589" s="297" t="n">
        <v>51.22</v>
      </c>
    </row>
    <row r="2590" customFormat="false" ht="27" hidden="false" customHeight="false" outlineLevel="0" collapsed="false">
      <c r="A2590" s="295" t="n">
        <v>93193</v>
      </c>
      <c r="B2590" s="295" t="s">
        <v>10987</v>
      </c>
      <c r="C2590" s="296" t="s">
        <v>10988</v>
      </c>
      <c r="D2590" s="295" t="s">
        <v>85</v>
      </c>
      <c r="E2590" s="298" t="n">
        <v>49.99</v>
      </c>
    </row>
    <row r="2591" customFormat="false" ht="15" hidden="false" customHeight="false" outlineLevel="0" collapsed="false">
      <c r="A2591" s="295" t="n">
        <v>93194</v>
      </c>
      <c r="B2591" s="295" t="s">
        <v>10989</v>
      </c>
      <c r="C2591" s="296" t="s">
        <v>10990</v>
      </c>
      <c r="D2591" s="295" t="s">
        <v>85</v>
      </c>
      <c r="E2591" s="297" t="n">
        <v>48.07</v>
      </c>
    </row>
    <row r="2592" customFormat="false" ht="15" hidden="false" customHeight="false" outlineLevel="0" collapsed="false">
      <c r="A2592" s="295" t="n">
        <v>93195</v>
      </c>
      <c r="B2592" s="295" t="s">
        <v>10991</v>
      </c>
      <c r="C2592" s="296" t="s">
        <v>10992</v>
      </c>
      <c r="D2592" s="295" t="s">
        <v>85</v>
      </c>
      <c r="E2592" s="297" t="n">
        <v>58.6</v>
      </c>
    </row>
    <row r="2593" customFormat="false" ht="27" hidden="false" customHeight="false" outlineLevel="0" collapsed="false">
      <c r="A2593" s="295" t="n">
        <v>93196</v>
      </c>
      <c r="B2593" s="295" t="s">
        <v>10993</v>
      </c>
      <c r="C2593" s="296" t="s">
        <v>10994</v>
      </c>
      <c r="D2593" s="295" t="s">
        <v>85</v>
      </c>
      <c r="E2593" s="297" t="n">
        <v>86.6</v>
      </c>
    </row>
    <row r="2594" customFormat="false" ht="27" hidden="false" customHeight="false" outlineLevel="0" collapsed="false">
      <c r="A2594" s="295" t="n">
        <v>93197</v>
      </c>
      <c r="B2594" s="295" t="s">
        <v>10995</v>
      </c>
      <c r="C2594" s="296" t="s">
        <v>10996</v>
      </c>
      <c r="D2594" s="295" t="s">
        <v>85</v>
      </c>
      <c r="E2594" s="297" t="n">
        <v>97.31</v>
      </c>
    </row>
    <row r="2595" customFormat="false" ht="27" hidden="false" customHeight="false" outlineLevel="0" collapsed="false">
      <c r="A2595" s="295" t="n">
        <v>93198</v>
      </c>
      <c r="B2595" s="295" t="s">
        <v>10997</v>
      </c>
      <c r="C2595" s="296" t="s">
        <v>10998</v>
      </c>
      <c r="D2595" s="295" t="s">
        <v>85</v>
      </c>
      <c r="E2595" s="297" t="n">
        <v>40.41</v>
      </c>
    </row>
    <row r="2596" customFormat="false" ht="27" hidden="false" customHeight="false" outlineLevel="0" collapsed="false">
      <c r="A2596" s="295" t="n">
        <v>93199</v>
      </c>
      <c r="B2596" s="295" t="s">
        <v>10999</v>
      </c>
      <c r="C2596" s="296" t="s">
        <v>11000</v>
      </c>
      <c r="D2596" s="295" t="s">
        <v>85</v>
      </c>
      <c r="E2596" s="297" t="n">
        <v>39.9</v>
      </c>
    </row>
    <row r="2597" customFormat="false" ht="27" hidden="false" customHeight="false" outlineLevel="0" collapsed="false">
      <c r="A2597" s="295" t="n">
        <v>93200</v>
      </c>
      <c r="B2597" s="295" t="s">
        <v>11001</v>
      </c>
      <c r="C2597" s="296" t="s">
        <v>11002</v>
      </c>
      <c r="D2597" s="295" t="s">
        <v>85</v>
      </c>
      <c r="E2597" s="297" t="n">
        <v>3.17</v>
      </c>
    </row>
    <row r="2598" customFormat="false" ht="27" hidden="false" customHeight="false" outlineLevel="0" collapsed="false">
      <c r="A2598" s="295" t="n">
        <v>93201</v>
      </c>
      <c r="B2598" s="295" t="s">
        <v>11003</v>
      </c>
      <c r="C2598" s="296" t="s">
        <v>11004</v>
      </c>
      <c r="D2598" s="295" t="s">
        <v>85</v>
      </c>
      <c r="E2598" s="297" t="n">
        <v>6.03</v>
      </c>
    </row>
    <row r="2599" customFormat="false" ht="15" hidden="false" customHeight="false" outlineLevel="0" collapsed="false">
      <c r="A2599" s="295" t="n">
        <v>93202</v>
      </c>
      <c r="B2599" s="295" t="s">
        <v>11005</v>
      </c>
      <c r="C2599" s="296" t="s">
        <v>11006</v>
      </c>
      <c r="D2599" s="295" t="s">
        <v>85</v>
      </c>
      <c r="E2599" s="297" t="n">
        <v>25.68</v>
      </c>
    </row>
    <row r="2600" customFormat="false" ht="27" hidden="false" customHeight="false" outlineLevel="0" collapsed="false">
      <c r="A2600" s="295" t="n">
        <v>93203</v>
      </c>
      <c r="B2600" s="295" t="s">
        <v>11007</v>
      </c>
      <c r="C2600" s="296" t="s">
        <v>11008</v>
      </c>
      <c r="D2600" s="295" t="s">
        <v>85</v>
      </c>
      <c r="E2600" s="297" t="n">
        <v>17.72</v>
      </c>
    </row>
    <row r="2601" customFormat="false" ht="15" hidden="false" customHeight="false" outlineLevel="0" collapsed="false">
      <c r="A2601" s="295" t="n">
        <v>93204</v>
      </c>
      <c r="B2601" s="295" t="s">
        <v>11009</v>
      </c>
      <c r="C2601" s="296" t="s">
        <v>11010</v>
      </c>
      <c r="D2601" s="295" t="s">
        <v>85</v>
      </c>
      <c r="E2601" s="297" t="n">
        <v>63.35</v>
      </c>
    </row>
    <row r="2602" customFormat="false" ht="27" hidden="false" customHeight="false" outlineLevel="0" collapsed="false">
      <c r="A2602" s="295" t="n">
        <v>93205</v>
      </c>
      <c r="B2602" s="295" t="s">
        <v>11011</v>
      </c>
      <c r="C2602" s="296" t="s">
        <v>11012</v>
      </c>
      <c r="D2602" s="295" t="s">
        <v>85</v>
      </c>
      <c r="E2602" s="297" t="n">
        <v>39.12</v>
      </c>
    </row>
    <row r="2603" customFormat="false" ht="27" hidden="false" customHeight="false" outlineLevel="0" collapsed="false">
      <c r="A2603" s="295" t="n">
        <v>95952</v>
      </c>
      <c r="B2603" s="295" t="s">
        <v>11013</v>
      </c>
      <c r="C2603" s="296" t="s">
        <v>11014</v>
      </c>
      <c r="D2603" s="295" t="s">
        <v>96</v>
      </c>
      <c r="E2603" s="297" t="n">
        <v>2379.61</v>
      </c>
    </row>
    <row r="2604" customFormat="false" ht="40.5" hidden="false" customHeight="false" outlineLevel="0" collapsed="false">
      <c r="A2604" s="295" t="n">
        <v>95953</v>
      </c>
      <c r="B2604" s="295" t="s">
        <v>11015</v>
      </c>
      <c r="C2604" s="296" t="s">
        <v>11016</v>
      </c>
      <c r="D2604" s="295" t="s">
        <v>96</v>
      </c>
      <c r="E2604" s="297" t="n">
        <v>3613.15</v>
      </c>
    </row>
    <row r="2605" customFormat="false" ht="40.5" hidden="false" customHeight="false" outlineLevel="0" collapsed="false">
      <c r="A2605" s="295" t="n">
        <v>95954</v>
      </c>
      <c r="B2605" s="295" t="s">
        <v>11017</v>
      </c>
      <c r="C2605" s="296" t="s">
        <v>11018</v>
      </c>
      <c r="D2605" s="295" t="s">
        <v>96</v>
      </c>
      <c r="E2605" s="297" t="n">
        <v>2670.48</v>
      </c>
    </row>
    <row r="2606" customFormat="false" ht="27" hidden="false" customHeight="false" outlineLevel="0" collapsed="false">
      <c r="A2606" s="295" t="n">
        <v>95955</v>
      </c>
      <c r="B2606" s="295" t="s">
        <v>11019</v>
      </c>
      <c r="C2606" s="296" t="s">
        <v>11020</v>
      </c>
      <c r="D2606" s="295" t="s">
        <v>96</v>
      </c>
      <c r="E2606" s="297" t="n">
        <v>3256.46</v>
      </c>
    </row>
    <row r="2607" customFormat="false" ht="40.5" hidden="false" customHeight="false" outlineLevel="0" collapsed="false">
      <c r="A2607" s="295" t="n">
        <v>95956</v>
      </c>
      <c r="B2607" s="295" t="s">
        <v>11021</v>
      </c>
      <c r="C2607" s="296" t="s">
        <v>11022</v>
      </c>
      <c r="D2607" s="295" t="s">
        <v>96</v>
      </c>
      <c r="E2607" s="297" t="n">
        <v>2635.98</v>
      </c>
    </row>
    <row r="2608" customFormat="false" ht="27" hidden="false" customHeight="false" outlineLevel="0" collapsed="false">
      <c r="A2608" s="295" t="n">
        <v>95957</v>
      </c>
      <c r="B2608" s="295" t="s">
        <v>11023</v>
      </c>
      <c r="C2608" s="296" t="s">
        <v>11024</v>
      </c>
      <c r="D2608" s="295" t="s">
        <v>96</v>
      </c>
      <c r="E2608" s="297" t="n">
        <v>3312.94</v>
      </c>
    </row>
    <row r="2609" customFormat="false" ht="27" hidden="false" customHeight="false" outlineLevel="0" collapsed="false">
      <c r="A2609" s="295" t="n">
        <v>95969</v>
      </c>
      <c r="B2609" s="295" t="s">
        <v>11025</v>
      </c>
      <c r="C2609" s="296" t="s">
        <v>11026</v>
      </c>
      <c r="D2609" s="295" t="s">
        <v>96</v>
      </c>
      <c r="E2609" s="297" t="n">
        <v>3218.4</v>
      </c>
    </row>
    <row r="2610" customFormat="false" ht="27" hidden="false" customHeight="false" outlineLevel="0" collapsed="false">
      <c r="A2610" s="295" t="n">
        <v>97733</v>
      </c>
      <c r="B2610" s="295" t="s">
        <v>11027</v>
      </c>
      <c r="C2610" s="296" t="s">
        <v>11028</v>
      </c>
      <c r="D2610" s="295" t="s">
        <v>96</v>
      </c>
      <c r="E2610" s="297" t="n">
        <v>3006.55</v>
      </c>
    </row>
    <row r="2611" customFormat="false" ht="27" hidden="false" customHeight="false" outlineLevel="0" collapsed="false">
      <c r="A2611" s="295" t="n">
        <v>97734</v>
      </c>
      <c r="B2611" s="295" t="s">
        <v>11029</v>
      </c>
      <c r="C2611" s="296" t="s">
        <v>11030</v>
      </c>
      <c r="D2611" s="295" t="s">
        <v>96</v>
      </c>
      <c r="E2611" s="297" t="n">
        <v>2607.11</v>
      </c>
    </row>
    <row r="2612" customFormat="false" ht="27" hidden="false" customHeight="false" outlineLevel="0" collapsed="false">
      <c r="A2612" s="295" t="n">
        <v>97735</v>
      </c>
      <c r="B2612" s="295" t="s">
        <v>11031</v>
      </c>
      <c r="C2612" s="296" t="s">
        <v>11032</v>
      </c>
      <c r="D2612" s="295" t="s">
        <v>96</v>
      </c>
      <c r="E2612" s="297" t="n">
        <v>2190.48</v>
      </c>
    </row>
    <row r="2613" customFormat="false" ht="27" hidden="false" customHeight="false" outlineLevel="0" collapsed="false">
      <c r="A2613" s="295" t="n">
        <v>97736</v>
      </c>
      <c r="B2613" s="295" t="s">
        <v>11033</v>
      </c>
      <c r="C2613" s="296" t="s">
        <v>11034</v>
      </c>
      <c r="D2613" s="295" t="s">
        <v>96</v>
      </c>
      <c r="E2613" s="297" t="n">
        <v>1433.24</v>
      </c>
    </row>
    <row r="2614" customFormat="false" ht="27" hidden="false" customHeight="false" outlineLevel="0" collapsed="false">
      <c r="A2614" s="295" t="n">
        <v>97737</v>
      </c>
      <c r="B2614" s="295" t="s">
        <v>11035</v>
      </c>
      <c r="C2614" s="296" t="s">
        <v>11036</v>
      </c>
      <c r="D2614" s="295" t="s">
        <v>96</v>
      </c>
      <c r="E2614" s="297" t="n">
        <v>2980.34</v>
      </c>
    </row>
    <row r="2615" customFormat="false" ht="27" hidden="false" customHeight="false" outlineLevel="0" collapsed="false">
      <c r="A2615" s="295" t="n">
        <v>97738</v>
      </c>
      <c r="B2615" s="295" t="s">
        <v>11037</v>
      </c>
      <c r="C2615" s="296" t="s">
        <v>11038</v>
      </c>
      <c r="D2615" s="295" t="s">
        <v>96</v>
      </c>
      <c r="E2615" s="297" t="n">
        <v>4206.06</v>
      </c>
    </row>
    <row r="2616" customFormat="false" ht="27" hidden="false" customHeight="false" outlineLevel="0" collapsed="false">
      <c r="A2616" s="295" t="n">
        <v>97739</v>
      </c>
      <c r="B2616" s="295" t="s">
        <v>11039</v>
      </c>
      <c r="C2616" s="296" t="s">
        <v>11040</v>
      </c>
      <c r="D2616" s="295" t="s">
        <v>96</v>
      </c>
      <c r="E2616" s="297" t="n">
        <v>2531.17</v>
      </c>
    </row>
    <row r="2617" customFormat="false" ht="27" hidden="false" customHeight="false" outlineLevel="0" collapsed="false">
      <c r="A2617" s="295" t="n">
        <v>97740</v>
      </c>
      <c r="B2617" s="295" t="s">
        <v>11041</v>
      </c>
      <c r="C2617" s="296" t="s">
        <v>11042</v>
      </c>
      <c r="D2617" s="295" t="s">
        <v>96</v>
      </c>
      <c r="E2617" s="297" t="n">
        <v>1893.64</v>
      </c>
    </row>
    <row r="2618" customFormat="false" ht="27" hidden="false" customHeight="false" outlineLevel="0" collapsed="false">
      <c r="A2618" s="295" t="n">
        <v>98615</v>
      </c>
      <c r="B2618" s="295" t="s">
        <v>11043</v>
      </c>
      <c r="C2618" s="296" t="s">
        <v>11044</v>
      </c>
      <c r="D2618" s="295" t="s">
        <v>81</v>
      </c>
      <c r="E2618" s="297" t="n">
        <v>159.31</v>
      </c>
    </row>
    <row r="2619" customFormat="false" ht="27" hidden="false" customHeight="false" outlineLevel="0" collapsed="false">
      <c r="A2619" s="295" t="n">
        <v>98616</v>
      </c>
      <c r="B2619" s="295" t="s">
        <v>11045</v>
      </c>
      <c r="C2619" s="296" t="s">
        <v>11046</v>
      </c>
      <c r="D2619" s="295" t="s">
        <v>81</v>
      </c>
      <c r="E2619" s="297" t="n">
        <v>126.86</v>
      </c>
    </row>
    <row r="2620" customFormat="false" ht="27" hidden="false" customHeight="false" outlineLevel="0" collapsed="false">
      <c r="A2620" s="295" t="n">
        <v>98617</v>
      </c>
      <c r="B2620" s="295" t="s">
        <v>11047</v>
      </c>
      <c r="C2620" s="296" t="s">
        <v>11048</v>
      </c>
      <c r="D2620" s="295" t="s">
        <v>81</v>
      </c>
      <c r="E2620" s="297" t="n">
        <v>118.58</v>
      </c>
    </row>
    <row r="2621" customFormat="false" ht="27" hidden="false" customHeight="false" outlineLevel="0" collapsed="false">
      <c r="A2621" s="295" t="n">
        <v>98618</v>
      </c>
      <c r="B2621" s="295" t="s">
        <v>11049</v>
      </c>
      <c r="C2621" s="296" t="s">
        <v>11050</v>
      </c>
      <c r="D2621" s="295" t="s">
        <v>81</v>
      </c>
      <c r="E2621" s="297" t="n">
        <v>162.06</v>
      </c>
    </row>
    <row r="2622" customFormat="false" ht="27" hidden="false" customHeight="false" outlineLevel="0" collapsed="false">
      <c r="A2622" s="295" t="n">
        <v>98619</v>
      </c>
      <c r="B2622" s="295" t="s">
        <v>11051</v>
      </c>
      <c r="C2622" s="296" t="s">
        <v>11052</v>
      </c>
      <c r="D2622" s="295" t="s">
        <v>81</v>
      </c>
      <c r="E2622" s="297" t="n">
        <v>149.48</v>
      </c>
    </row>
    <row r="2623" customFormat="false" ht="27" hidden="false" customHeight="false" outlineLevel="0" collapsed="false">
      <c r="A2623" s="295" t="n">
        <v>98620</v>
      </c>
      <c r="B2623" s="295" t="s">
        <v>11053</v>
      </c>
      <c r="C2623" s="296" t="s">
        <v>11054</v>
      </c>
      <c r="D2623" s="295" t="s">
        <v>81</v>
      </c>
      <c r="E2623" s="297" t="n">
        <v>143.13</v>
      </c>
    </row>
    <row r="2624" customFormat="false" ht="27" hidden="false" customHeight="false" outlineLevel="0" collapsed="false">
      <c r="A2624" s="295" t="n">
        <v>98621</v>
      </c>
      <c r="B2624" s="295" t="s">
        <v>11055</v>
      </c>
      <c r="C2624" s="296" t="s">
        <v>11056</v>
      </c>
      <c r="D2624" s="295" t="s">
        <v>81</v>
      </c>
      <c r="E2624" s="297" t="n">
        <v>186.43</v>
      </c>
    </row>
    <row r="2625" customFormat="false" ht="27" hidden="false" customHeight="false" outlineLevel="0" collapsed="false">
      <c r="A2625" s="295" t="n">
        <v>98622</v>
      </c>
      <c r="B2625" s="295" t="s">
        <v>11057</v>
      </c>
      <c r="C2625" s="296" t="s">
        <v>11058</v>
      </c>
      <c r="D2625" s="295" t="s">
        <v>81</v>
      </c>
      <c r="E2625" s="297" t="n">
        <v>176.32</v>
      </c>
    </row>
    <row r="2626" customFormat="false" ht="27" hidden="false" customHeight="false" outlineLevel="0" collapsed="false">
      <c r="A2626" s="295" t="n">
        <v>98623</v>
      </c>
      <c r="B2626" s="295" t="s">
        <v>11059</v>
      </c>
      <c r="C2626" s="296" t="s">
        <v>11060</v>
      </c>
      <c r="D2626" s="295" t="s">
        <v>81</v>
      </c>
      <c r="E2626" s="297" t="n">
        <v>171.15</v>
      </c>
    </row>
    <row r="2627" customFormat="false" ht="27" hidden="false" customHeight="false" outlineLevel="0" collapsed="false">
      <c r="A2627" s="295" t="n">
        <v>98624</v>
      </c>
      <c r="B2627" s="295" t="s">
        <v>11061</v>
      </c>
      <c r="C2627" s="296" t="s">
        <v>11062</v>
      </c>
      <c r="D2627" s="295" t="s">
        <v>81</v>
      </c>
      <c r="E2627" s="298" t="n">
        <v>212.34</v>
      </c>
    </row>
    <row r="2628" customFormat="false" ht="27" hidden="false" customHeight="false" outlineLevel="0" collapsed="false">
      <c r="A2628" s="295" t="n">
        <v>98625</v>
      </c>
      <c r="B2628" s="295" t="s">
        <v>11063</v>
      </c>
      <c r="C2628" s="296" t="s">
        <v>11064</v>
      </c>
      <c r="D2628" s="295" t="s">
        <v>81</v>
      </c>
      <c r="E2628" s="298" t="n">
        <v>203.77</v>
      </c>
    </row>
    <row r="2629" customFormat="false" ht="27" hidden="false" customHeight="false" outlineLevel="0" collapsed="false">
      <c r="A2629" s="295" t="n">
        <v>98626</v>
      </c>
      <c r="B2629" s="295" t="s">
        <v>11065</v>
      </c>
      <c r="C2629" s="296" t="s">
        <v>11066</v>
      </c>
      <c r="D2629" s="295" t="s">
        <v>81</v>
      </c>
      <c r="E2629" s="298" t="n">
        <v>199.31</v>
      </c>
    </row>
    <row r="2630" customFormat="false" ht="15" hidden="false" customHeight="false" outlineLevel="0" collapsed="false">
      <c r="A2630" s="295" t="n">
        <v>98655</v>
      </c>
      <c r="B2630" s="295" t="s">
        <v>11067</v>
      </c>
      <c r="C2630" s="296" t="s">
        <v>11068</v>
      </c>
      <c r="D2630" s="295" t="s">
        <v>85</v>
      </c>
      <c r="E2630" s="298" t="n">
        <v>642.27</v>
      </c>
    </row>
    <row r="2631" customFormat="false" ht="15" hidden="false" customHeight="false" outlineLevel="0" collapsed="false">
      <c r="A2631" s="295" t="n">
        <v>98656</v>
      </c>
      <c r="B2631" s="295" t="s">
        <v>11069</v>
      </c>
      <c r="C2631" s="296" t="s">
        <v>11070</v>
      </c>
      <c r="D2631" s="295" t="s">
        <v>85</v>
      </c>
      <c r="E2631" s="298" t="n">
        <v>650.91</v>
      </c>
    </row>
    <row r="2632" customFormat="false" ht="15" hidden="false" customHeight="false" outlineLevel="0" collapsed="false">
      <c r="A2632" s="295" t="n">
        <v>98657</v>
      </c>
      <c r="B2632" s="295" t="s">
        <v>11071</v>
      </c>
      <c r="C2632" s="296" t="s">
        <v>11072</v>
      </c>
      <c r="D2632" s="295" t="s">
        <v>85</v>
      </c>
      <c r="E2632" s="298" t="n">
        <v>659.56</v>
      </c>
    </row>
    <row r="2633" customFormat="false" ht="15" hidden="false" customHeight="false" outlineLevel="0" collapsed="false">
      <c r="A2633" s="295" t="n">
        <v>98658</v>
      </c>
      <c r="B2633" s="295" t="s">
        <v>11073</v>
      </c>
      <c r="C2633" s="296" t="s">
        <v>11074</v>
      </c>
      <c r="D2633" s="295" t="s">
        <v>85</v>
      </c>
      <c r="E2633" s="298" t="n">
        <v>668.21</v>
      </c>
    </row>
    <row r="2634" customFormat="false" ht="15" hidden="false" customHeight="false" outlineLevel="0" collapsed="false">
      <c r="A2634" s="295" t="n">
        <v>98659</v>
      </c>
      <c r="B2634" s="295" t="s">
        <v>11075</v>
      </c>
      <c r="C2634" s="296" t="s">
        <v>11076</v>
      </c>
      <c r="D2634" s="295" t="s">
        <v>85</v>
      </c>
      <c r="E2634" s="298" t="n">
        <v>685.49</v>
      </c>
    </row>
    <row r="2635" customFormat="false" ht="15" hidden="false" customHeight="false" outlineLevel="0" collapsed="false">
      <c r="A2635" s="295" t="n">
        <v>98746</v>
      </c>
      <c r="B2635" s="295" t="s">
        <v>11077</v>
      </c>
      <c r="C2635" s="296" t="s">
        <v>11078</v>
      </c>
      <c r="D2635" s="295" t="s">
        <v>85</v>
      </c>
      <c r="E2635" s="298" t="n">
        <v>54.71</v>
      </c>
    </row>
    <row r="2636" customFormat="false" ht="15" hidden="false" customHeight="false" outlineLevel="0" collapsed="false">
      <c r="A2636" s="295" t="n">
        <v>98749</v>
      </c>
      <c r="B2636" s="295" t="s">
        <v>11079</v>
      </c>
      <c r="C2636" s="296" t="s">
        <v>11080</v>
      </c>
      <c r="D2636" s="295" t="s">
        <v>85</v>
      </c>
      <c r="E2636" s="298" t="n">
        <v>64.72</v>
      </c>
    </row>
    <row r="2637" customFormat="false" ht="15" hidden="false" customHeight="false" outlineLevel="0" collapsed="false">
      <c r="A2637" s="295" t="n">
        <v>98750</v>
      </c>
      <c r="B2637" s="295" t="s">
        <v>11081</v>
      </c>
      <c r="C2637" s="296" t="s">
        <v>11082</v>
      </c>
      <c r="D2637" s="295" t="s">
        <v>85</v>
      </c>
      <c r="E2637" s="298" t="n">
        <v>76.8</v>
      </c>
    </row>
    <row r="2638" customFormat="false" ht="15" hidden="false" customHeight="false" outlineLevel="0" collapsed="false">
      <c r="A2638" s="295" t="n">
        <v>98751</v>
      </c>
      <c r="B2638" s="295" t="s">
        <v>11083</v>
      </c>
      <c r="C2638" s="296" t="s">
        <v>11084</v>
      </c>
      <c r="D2638" s="295" t="s">
        <v>85</v>
      </c>
      <c r="E2638" s="298" t="n">
        <v>108.27</v>
      </c>
    </row>
    <row r="2639" customFormat="false" ht="15" hidden="false" customHeight="false" outlineLevel="0" collapsed="false">
      <c r="A2639" s="295" t="n">
        <v>98752</v>
      </c>
      <c r="B2639" s="295" t="s">
        <v>11085</v>
      </c>
      <c r="C2639" s="296" t="s">
        <v>11086</v>
      </c>
      <c r="D2639" s="295" t="s">
        <v>85</v>
      </c>
      <c r="E2639" s="298" t="n">
        <v>146.07</v>
      </c>
    </row>
    <row r="2640" customFormat="false" ht="15" hidden="false" customHeight="false" outlineLevel="0" collapsed="false">
      <c r="A2640" s="295" t="n">
        <v>98753</v>
      </c>
      <c r="B2640" s="295" t="s">
        <v>11087</v>
      </c>
      <c r="C2640" s="296" t="s">
        <v>11088</v>
      </c>
      <c r="D2640" s="295" t="s">
        <v>85</v>
      </c>
      <c r="E2640" s="298" t="n">
        <v>193</v>
      </c>
    </row>
    <row r="2641" customFormat="false" ht="40.5" hidden="false" customHeight="false" outlineLevel="0" collapsed="false">
      <c r="A2641" s="295" t="n">
        <v>100763</v>
      </c>
      <c r="B2641" s="295" t="s">
        <v>11089</v>
      </c>
      <c r="C2641" s="296" t="s">
        <v>11090</v>
      </c>
      <c r="D2641" s="295" t="s">
        <v>106</v>
      </c>
      <c r="E2641" s="298" t="n">
        <v>17.48</v>
      </c>
    </row>
    <row r="2642" customFormat="false" ht="40.5" hidden="false" customHeight="false" outlineLevel="0" collapsed="false">
      <c r="A2642" s="295" t="n">
        <v>100764</v>
      </c>
      <c r="B2642" s="295" t="s">
        <v>11091</v>
      </c>
      <c r="C2642" s="296" t="s">
        <v>11092</v>
      </c>
      <c r="D2642" s="295" t="s">
        <v>106</v>
      </c>
      <c r="E2642" s="297" t="n">
        <v>17.25</v>
      </c>
    </row>
    <row r="2643" customFormat="false" ht="40.5" hidden="false" customHeight="false" outlineLevel="0" collapsed="false">
      <c r="A2643" s="295" t="n">
        <v>100765</v>
      </c>
      <c r="B2643" s="295" t="s">
        <v>11093</v>
      </c>
      <c r="C2643" s="296" t="s">
        <v>11094</v>
      </c>
      <c r="D2643" s="295" t="s">
        <v>106</v>
      </c>
      <c r="E2643" s="297" t="n">
        <v>16.94</v>
      </c>
    </row>
    <row r="2644" customFormat="false" ht="40.5" hidden="false" customHeight="false" outlineLevel="0" collapsed="false">
      <c r="A2644" s="295" t="n">
        <v>100766</v>
      </c>
      <c r="B2644" s="295" t="s">
        <v>11095</v>
      </c>
      <c r="C2644" s="296" t="s">
        <v>11096</v>
      </c>
      <c r="D2644" s="295" t="s">
        <v>106</v>
      </c>
      <c r="E2644" s="297" t="n">
        <v>17.1</v>
      </c>
    </row>
    <row r="2645" customFormat="false" ht="40.5" hidden="false" customHeight="false" outlineLevel="0" collapsed="false">
      <c r="A2645" s="295" t="n">
        <v>100767</v>
      </c>
      <c r="B2645" s="295" t="s">
        <v>11097</v>
      </c>
      <c r="C2645" s="296" t="s">
        <v>11098</v>
      </c>
      <c r="D2645" s="295" t="s">
        <v>106</v>
      </c>
      <c r="E2645" s="297" t="n">
        <v>17.57</v>
      </c>
    </row>
    <row r="2646" customFormat="false" ht="40.5" hidden="false" customHeight="false" outlineLevel="0" collapsed="false">
      <c r="A2646" s="295" t="n">
        <v>100768</v>
      </c>
      <c r="B2646" s="295" t="s">
        <v>11099</v>
      </c>
      <c r="C2646" s="296" t="s">
        <v>11100</v>
      </c>
      <c r="D2646" s="295" t="s">
        <v>106</v>
      </c>
      <c r="E2646" s="297" t="n">
        <v>22.4</v>
      </c>
    </row>
    <row r="2647" customFormat="false" ht="40.5" hidden="false" customHeight="false" outlineLevel="0" collapsed="false">
      <c r="A2647" s="295" t="n">
        <v>100769</v>
      </c>
      <c r="B2647" s="295" t="s">
        <v>11101</v>
      </c>
      <c r="C2647" s="296" t="s">
        <v>11102</v>
      </c>
      <c r="D2647" s="295" t="s">
        <v>106</v>
      </c>
      <c r="E2647" s="297" t="n">
        <v>22.71</v>
      </c>
    </row>
    <row r="2648" customFormat="false" ht="40.5" hidden="false" customHeight="false" outlineLevel="0" collapsed="false">
      <c r="A2648" s="295" t="n">
        <v>100770</v>
      </c>
      <c r="B2648" s="295" t="s">
        <v>11103</v>
      </c>
      <c r="C2648" s="296" t="s">
        <v>11104</v>
      </c>
      <c r="D2648" s="295" t="s">
        <v>106</v>
      </c>
      <c r="E2648" s="297" t="n">
        <v>21.82</v>
      </c>
    </row>
    <row r="2649" customFormat="false" ht="40.5" hidden="false" customHeight="false" outlineLevel="0" collapsed="false">
      <c r="A2649" s="295" t="n">
        <v>100771</v>
      </c>
      <c r="B2649" s="295" t="s">
        <v>11105</v>
      </c>
      <c r="C2649" s="296" t="s">
        <v>11106</v>
      </c>
      <c r="D2649" s="295" t="s">
        <v>106</v>
      </c>
      <c r="E2649" s="297" t="n">
        <v>29.38</v>
      </c>
    </row>
    <row r="2650" customFormat="false" ht="40.5" hidden="false" customHeight="false" outlineLevel="0" collapsed="false">
      <c r="A2650" s="295" t="n">
        <v>100772</v>
      </c>
      <c r="B2650" s="295" t="s">
        <v>11107</v>
      </c>
      <c r="C2650" s="296" t="s">
        <v>11108</v>
      </c>
      <c r="D2650" s="295" t="s">
        <v>106</v>
      </c>
      <c r="E2650" s="297" t="n">
        <v>17.34</v>
      </c>
    </row>
    <row r="2651" customFormat="false" ht="40.5" hidden="false" customHeight="false" outlineLevel="0" collapsed="false">
      <c r="A2651" s="295" t="n">
        <v>100773</v>
      </c>
      <c r="B2651" s="295" t="s">
        <v>11109</v>
      </c>
      <c r="C2651" s="296" t="s">
        <v>11110</v>
      </c>
      <c r="D2651" s="295" t="s">
        <v>106</v>
      </c>
      <c r="E2651" s="297" t="n">
        <v>20.99</v>
      </c>
    </row>
    <row r="2652" customFormat="false" ht="40.5" hidden="false" customHeight="false" outlineLevel="0" collapsed="false">
      <c r="A2652" s="295" t="n">
        <v>100774</v>
      </c>
      <c r="B2652" s="295" t="s">
        <v>11111</v>
      </c>
      <c r="C2652" s="296" t="s">
        <v>11112</v>
      </c>
      <c r="D2652" s="295" t="s">
        <v>106</v>
      </c>
      <c r="E2652" s="297" t="n">
        <v>13.09</v>
      </c>
    </row>
    <row r="2653" customFormat="false" ht="40.5" hidden="false" customHeight="false" outlineLevel="0" collapsed="false">
      <c r="A2653" s="295" t="n">
        <v>100775</v>
      </c>
      <c r="B2653" s="295" t="s">
        <v>11113</v>
      </c>
      <c r="C2653" s="296" t="s">
        <v>11114</v>
      </c>
      <c r="D2653" s="295" t="s">
        <v>106</v>
      </c>
      <c r="E2653" s="297" t="n">
        <v>15.12</v>
      </c>
    </row>
    <row r="2654" customFormat="false" ht="40.5" hidden="false" customHeight="false" outlineLevel="0" collapsed="false">
      <c r="A2654" s="295" t="n">
        <v>100776</v>
      </c>
      <c r="B2654" s="295" t="s">
        <v>11115</v>
      </c>
      <c r="C2654" s="296" t="s">
        <v>11116</v>
      </c>
      <c r="D2654" s="295" t="s">
        <v>106</v>
      </c>
      <c r="E2654" s="297" t="n">
        <v>21.08</v>
      </c>
    </row>
    <row r="2655" customFormat="false" ht="40.5" hidden="false" customHeight="false" outlineLevel="0" collapsed="false">
      <c r="A2655" s="295" t="n">
        <v>100777</v>
      </c>
      <c r="B2655" s="295" t="s">
        <v>11117</v>
      </c>
      <c r="C2655" s="296" t="s">
        <v>11118</v>
      </c>
      <c r="D2655" s="295" t="s">
        <v>106</v>
      </c>
      <c r="E2655" s="297" t="n">
        <v>15.41</v>
      </c>
    </row>
    <row r="2656" customFormat="false" ht="40.5" hidden="false" customHeight="false" outlineLevel="0" collapsed="false">
      <c r="A2656" s="295" t="n">
        <v>100778</v>
      </c>
      <c r="B2656" s="295" t="s">
        <v>11119</v>
      </c>
      <c r="C2656" s="296" t="s">
        <v>11120</v>
      </c>
      <c r="D2656" s="295" t="s">
        <v>106</v>
      </c>
      <c r="E2656" s="297" t="n">
        <v>11.45</v>
      </c>
    </row>
    <row r="2657" customFormat="false" ht="27" hidden="false" customHeight="false" outlineLevel="0" collapsed="false">
      <c r="A2657" s="295" t="n">
        <v>98560</v>
      </c>
      <c r="B2657" s="295" t="s">
        <v>11121</v>
      </c>
      <c r="C2657" s="296" t="s">
        <v>11122</v>
      </c>
      <c r="D2657" s="295" t="s">
        <v>81</v>
      </c>
      <c r="E2657" s="297" t="n">
        <v>45.4</v>
      </c>
    </row>
    <row r="2658" customFormat="false" ht="27" hidden="false" customHeight="false" outlineLevel="0" collapsed="false">
      <c r="A2658" s="295" t="n">
        <v>98561</v>
      </c>
      <c r="B2658" s="295" t="s">
        <v>11123</v>
      </c>
      <c r="C2658" s="296" t="s">
        <v>11124</v>
      </c>
      <c r="D2658" s="295" t="s">
        <v>81</v>
      </c>
      <c r="E2658" s="297" t="n">
        <v>41.24</v>
      </c>
    </row>
    <row r="2659" customFormat="false" ht="27" hidden="false" customHeight="false" outlineLevel="0" collapsed="false">
      <c r="A2659" s="295" t="n">
        <v>98562</v>
      </c>
      <c r="B2659" s="295" t="s">
        <v>11125</v>
      </c>
      <c r="C2659" s="296" t="s">
        <v>11126</v>
      </c>
      <c r="D2659" s="295" t="s">
        <v>81</v>
      </c>
      <c r="E2659" s="297" t="n">
        <v>40.83</v>
      </c>
    </row>
    <row r="2660" customFormat="false" ht="27" hidden="false" customHeight="false" outlineLevel="0" collapsed="false">
      <c r="A2660" s="295" t="n">
        <v>98555</v>
      </c>
      <c r="B2660" s="295" t="s">
        <v>11127</v>
      </c>
      <c r="C2660" s="296" t="s">
        <v>11128</v>
      </c>
      <c r="D2660" s="295" t="s">
        <v>81</v>
      </c>
      <c r="E2660" s="297" t="n">
        <v>24.84</v>
      </c>
    </row>
    <row r="2661" customFormat="false" ht="27" hidden="false" customHeight="false" outlineLevel="0" collapsed="false">
      <c r="A2661" s="295" t="n">
        <v>98556</v>
      </c>
      <c r="B2661" s="295" t="s">
        <v>11129</v>
      </c>
      <c r="C2661" s="296" t="s">
        <v>11130</v>
      </c>
      <c r="D2661" s="295" t="s">
        <v>81</v>
      </c>
      <c r="E2661" s="297" t="n">
        <v>46.92</v>
      </c>
    </row>
    <row r="2662" customFormat="false" ht="27" hidden="false" customHeight="false" outlineLevel="0" collapsed="false">
      <c r="A2662" s="295" t="n">
        <v>98558</v>
      </c>
      <c r="B2662" s="295" t="s">
        <v>11131</v>
      </c>
      <c r="C2662" s="296" t="s">
        <v>11132</v>
      </c>
      <c r="D2662" s="295" t="s">
        <v>31</v>
      </c>
      <c r="E2662" s="297" t="n">
        <v>7.26</v>
      </c>
    </row>
    <row r="2663" customFormat="false" ht="15" hidden="false" customHeight="false" outlineLevel="0" collapsed="false">
      <c r="A2663" s="295" t="n">
        <v>98559</v>
      </c>
      <c r="B2663" s="295" t="s">
        <v>11133</v>
      </c>
      <c r="C2663" s="296" t="s">
        <v>11134</v>
      </c>
      <c r="D2663" s="295" t="s">
        <v>85</v>
      </c>
      <c r="E2663" s="297" t="n">
        <v>4.35</v>
      </c>
    </row>
    <row r="2664" customFormat="false" ht="27" hidden="false" customHeight="false" outlineLevel="0" collapsed="false">
      <c r="A2664" s="295" t="n">
        <v>98546</v>
      </c>
      <c r="B2664" s="295" t="s">
        <v>11135</v>
      </c>
      <c r="C2664" s="296" t="s">
        <v>11136</v>
      </c>
      <c r="D2664" s="295" t="s">
        <v>81</v>
      </c>
      <c r="E2664" s="297" t="n">
        <v>97.39</v>
      </c>
    </row>
    <row r="2665" customFormat="false" ht="27" hidden="false" customHeight="false" outlineLevel="0" collapsed="false">
      <c r="A2665" s="295" t="n">
        <v>98547</v>
      </c>
      <c r="B2665" s="295" t="s">
        <v>11137</v>
      </c>
      <c r="C2665" s="296" t="s">
        <v>11138</v>
      </c>
      <c r="D2665" s="295" t="s">
        <v>81</v>
      </c>
      <c r="E2665" s="297" t="n">
        <v>184.6</v>
      </c>
    </row>
    <row r="2666" customFormat="false" ht="27" hidden="false" customHeight="false" outlineLevel="0" collapsed="false">
      <c r="A2666" s="295" t="n">
        <v>98553</v>
      </c>
      <c r="B2666" s="295" t="s">
        <v>11139</v>
      </c>
      <c r="C2666" s="296" t="s">
        <v>11140</v>
      </c>
      <c r="D2666" s="295" t="s">
        <v>81</v>
      </c>
      <c r="E2666" s="297" t="n">
        <v>131.93</v>
      </c>
    </row>
    <row r="2667" customFormat="false" ht="27" hidden="false" customHeight="false" outlineLevel="0" collapsed="false">
      <c r="A2667" s="295" t="n">
        <v>98554</v>
      </c>
      <c r="B2667" s="295" t="s">
        <v>11141</v>
      </c>
      <c r="C2667" s="296" t="s">
        <v>11142</v>
      </c>
      <c r="D2667" s="295" t="s">
        <v>81</v>
      </c>
      <c r="E2667" s="297" t="n">
        <v>43.26</v>
      </c>
    </row>
    <row r="2668" customFormat="false" ht="15" hidden="false" customHeight="false" outlineLevel="0" collapsed="false">
      <c r="A2668" s="295" t="n">
        <v>98557</v>
      </c>
      <c r="B2668" s="295" t="s">
        <v>11143</v>
      </c>
      <c r="C2668" s="296" t="s">
        <v>11144</v>
      </c>
      <c r="D2668" s="295" t="s">
        <v>81</v>
      </c>
      <c r="E2668" s="297" t="n">
        <v>36.37</v>
      </c>
    </row>
    <row r="2669" customFormat="false" ht="27" hidden="false" customHeight="false" outlineLevel="0" collapsed="false">
      <c r="A2669" s="295" t="n">
        <v>98563</v>
      </c>
      <c r="B2669" s="295" t="s">
        <v>11145</v>
      </c>
      <c r="C2669" s="296" t="s">
        <v>11146</v>
      </c>
      <c r="D2669" s="295" t="s">
        <v>81</v>
      </c>
      <c r="E2669" s="297" t="n">
        <v>32.5</v>
      </c>
    </row>
    <row r="2670" customFormat="false" ht="27" hidden="false" customHeight="false" outlineLevel="0" collapsed="false">
      <c r="A2670" s="295" t="n">
        <v>98564</v>
      </c>
      <c r="B2670" s="295" t="s">
        <v>11147</v>
      </c>
      <c r="C2670" s="296" t="s">
        <v>11148</v>
      </c>
      <c r="D2670" s="295" t="s">
        <v>81</v>
      </c>
      <c r="E2670" s="297" t="n">
        <v>45.97</v>
      </c>
    </row>
    <row r="2671" customFormat="false" ht="27" hidden="false" customHeight="false" outlineLevel="0" collapsed="false">
      <c r="A2671" s="295" t="n">
        <v>98565</v>
      </c>
      <c r="B2671" s="295" t="s">
        <v>11149</v>
      </c>
      <c r="C2671" s="296" t="s">
        <v>11150</v>
      </c>
      <c r="D2671" s="295" t="s">
        <v>81</v>
      </c>
      <c r="E2671" s="297" t="n">
        <v>46.58</v>
      </c>
    </row>
    <row r="2672" customFormat="false" ht="27" hidden="false" customHeight="false" outlineLevel="0" collapsed="false">
      <c r="A2672" s="295" t="n">
        <v>98566</v>
      </c>
      <c r="B2672" s="295" t="s">
        <v>11151</v>
      </c>
      <c r="C2672" s="296" t="s">
        <v>11152</v>
      </c>
      <c r="D2672" s="295" t="s">
        <v>81</v>
      </c>
      <c r="E2672" s="297" t="n">
        <v>60.05</v>
      </c>
    </row>
    <row r="2673" customFormat="false" ht="27" hidden="false" customHeight="false" outlineLevel="0" collapsed="false">
      <c r="A2673" s="295" t="n">
        <v>98567</v>
      </c>
      <c r="B2673" s="295" t="s">
        <v>11153</v>
      </c>
      <c r="C2673" s="296" t="s">
        <v>11154</v>
      </c>
      <c r="D2673" s="295" t="s">
        <v>81</v>
      </c>
      <c r="E2673" s="297" t="n">
        <v>59.92</v>
      </c>
    </row>
    <row r="2674" customFormat="false" ht="27" hidden="false" customHeight="false" outlineLevel="0" collapsed="false">
      <c r="A2674" s="295" t="n">
        <v>98568</v>
      </c>
      <c r="B2674" s="295" t="s">
        <v>11155</v>
      </c>
      <c r="C2674" s="296" t="s">
        <v>11156</v>
      </c>
      <c r="D2674" s="295" t="s">
        <v>81</v>
      </c>
      <c r="E2674" s="297" t="n">
        <v>73.37</v>
      </c>
    </row>
    <row r="2675" customFormat="false" ht="27" hidden="false" customHeight="false" outlineLevel="0" collapsed="false">
      <c r="A2675" s="295" t="n">
        <v>98569</v>
      </c>
      <c r="B2675" s="295" t="s">
        <v>11157</v>
      </c>
      <c r="C2675" s="296" t="s">
        <v>11158</v>
      </c>
      <c r="D2675" s="295" t="s">
        <v>81</v>
      </c>
      <c r="E2675" s="297" t="n">
        <v>73.98</v>
      </c>
    </row>
    <row r="2676" customFormat="false" ht="27" hidden="false" customHeight="false" outlineLevel="0" collapsed="false">
      <c r="A2676" s="295" t="n">
        <v>98570</v>
      </c>
      <c r="B2676" s="295" t="s">
        <v>11159</v>
      </c>
      <c r="C2676" s="296" t="s">
        <v>11160</v>
      </c>
      <c r="D2676" s="295" t="s">
        <v>81</v>
      </c>
      <c r="E2676" s="297" t="n">
        <v>87.47</v>
      </c>
    </row>
    <row r="2677" customFormat="false" ht="15" hidden="false" customHeight="false" outlineLevel="0" collapsed="false">
      <c r="A2677" s="295" t="n">
        <v>98571</v>
      </c>
      <c r="B2677" s="295" t="s">
        <v>11161</v>
      </c>
      <c r="C2677" s="296" t="s">
        <v>11162</v>
      </c>
      <c r="D2677" s="295" t="s">
        <v>81</v>
      </c>
      <c r="E2677" s="297" t="n">
        <v>43.7</v>
      </c>
    </row>
    <row r="2678" customFormat="false" ht="15" hidden="false" customHeight="false" outlineLevel="0" collapsed="false">
      <c r="A2678" s="295" t="n">
        <v>98572</v>
      </c>
      <c r="B2678" s="295" t="s">
        <v>11163</v>
      </c>
      <c r="C2678" s="296" t="s">
        <v>11164</v>
      </c>
      <c r="D2678" s="295" t="s">
        <v>81</v>
      </c>
      <c r="E2678" s="297" t="n">
        <v>53.77</v>
      </c>
    </row>
    <row r="2679" customFormat="false" ht="15" hidden="false" customHeight="false" outlineLevel="0" collapsed="false">
      <c r="A2679" s="295" t="n">
        <v>98573</v>
      </c>
      <c r="B2679" s="295" t="s">
        <v>11165</v>
      </c>
      <c r="C2679" s="296" t="s">
        <v>11166</v>
      </c>
      <c r="D2679" s="295" t="s">
        <v>81</v>
      </c>
      <c r="E2679" s="297" t="n">
        <v>66.89</v>
      </c>
    </row>
    <row r="2680" customFormat="false" ht="27" hidden="false" customHeight="false" outlineLevel="0" collapsed="false">
      <c r="A2680" s="295" t="n">
        <v>91831</v>
      </c>
      <c r="B2680" s="295" t="s">
        <v>11167</v>
      </c>
      <c r="C2680" s="296" t="s">
        <v>11168</v>
      </c>
      <c r="D2680" s="295" t="s">
        <v>85</v>
      </c>
      <c r="E2680" s="297" t="n">
        <v>7.02</v>
      </c>
    </row>
    <row r="2681" customFormat="false" ht="27" hidden="false" customHeight="false" outlineLevel="0" collapsed="false">
      <c r="A2681" s="295" t="n">
        <v>91833</v>
      </c>
      <c r="B2681" s="295" t="s">
        <v>11169</v>
      </c>
      <c r="C2681" s="296" t="s">
        <v>11170</v>
      </c>
      <c r="D2681" s="295" t="s">
        <v>85</v>
      </c>
      <c r="E2681" s="297" t="n">
        <v>7.49</v>
      </c>
    </row>
    <row r="2682" customFormat="false" ht="27" hidden="false" customHeight="false" outlineLevel="0" collapsed="false">
      <c r="A2682" s="295" t="n">
        <v>91834</v>
      </c>
      <c r="B2682" s="295" t="s">
        <v>11171</v>
      </c>
      <c r="C2682" s="296" t="s">
        <v>11172</v>
      </c>
      <c r="D2682" s="295" t="s">
        <v>85</v>
      </c>
      <c r="E2682" s="297" t="n">
        <v>7.81</v>
      </c>
    </row>
    <row r="2683" customFormat="false" ht="27" hidden="false" customHeight="false" outlineLevel="0" collapsed="false">
      <c r="A2683" s="295" t="n">
        <v>91835</v>
      </c>
      <c r="B2683" s="295" t="s">
        <v>11173</v>
      </c>
      <c r="C2683" s="296" t="s">
        <v>11174</v>
      </c>
      <c r="D2683" s="295" t="s">
        <v>85</v>
      </c>
      <c r="E2683" s="297" t="n">
        <v>9.01</v>
      </c>
    </row>
    <row r="2684" customFormat="false" ht="27" hidden="false" customHeight="false" outlineLevel="0" collapsed="false">
      <c r="A2684" s="295" t="n">
        <v>91836</v>
      </c>
      <c r="B2684" s="295" t="s">
        <v>11175</v>
      </c>
      <c r="C2684" s="296" t="s">
        <v>11176</v>
      </c>
      <c r="D2684" s="295" t="s">
        <v>85</v>
      </c>
      <c r="E2684" s="297" t="n">
        <v>10.26</v>
      </c>
    </row>
    <row r="2685" customFormat="false" ht="27" hidden="false" customHeight="false" outlineLevel="0" collapsed="false">
      <c r="A2685" s="295" t="n">
        <v>91837</v>
      </c>
      <c r="B2685" s="295" t="s">
        <v>11177</v>
      </c>
      <c r="C2685" s="296" t="s">
        <v>11178</v>
      </c>
      <c r="D2685" s="295" t="s">
        <v>85</v>
      </c>
      <c r="E2685" s="297" t="n">
        <v>13.04</v>
      </c>
    </row>
    <row r="2686" customFormat="false" ht="27" hidden="false" customHeight="false" outlineLevel="0" collapsed="false">
      <c r="A2686" s="295" t="n">
        <v>91839</v>
      </c>
      <c r="B2686" s="295" t="s">
        <v>11179</v>
      </c>
      <c r="C2686" s="296" t="s">
        <v>11180</v>
      </c>
      <c r="D2686" s="295" t="s">
        <v>85</v>
      </c>
      <c r="E2686" s="297" t="n">
        <v>9.14</v>
      </c>
    </row>
    <row r="2687" customFormat="false" ht="27" hidden="false" customHeight="false" outlineLevel="0" collapsed="false">
      <c r="A2687" s="295" t="n">
        <v>91840</v>
      </c>
      <c r="B2687" s="295" t="s">
        <v>11181</v>
      </c>
      <c r="C2687" s="296" t="s">
        <v>11182</v>
      </c>
      <c r="D2687" s="295" t="s">
        <v>85</v>
      </c>
      <c r="E2687" s="297" t="n">
        <v>11.53</v>
      </c>
    </row>
    <row r="2688" customFormat="false" ht="27" hidden="false" customHeight="false" outlineLevel="0" collapsed="false">
      <c r="A2688" s="295" t="n">
        <v>91841</v>
      </c>
      <c r="B2688" s="295" t="s">
        <v>11183</v>
      </c>
      <c r="C2688" s="296" t="s">
        <v>11184</v>
      </c>
      <c r="D2688" s="295" t="s">
        <v>85</v>
      </c>
      <c r="E2688" s="297" t="n">
        <v>10.88</v>
      </c>
    </row>
    <row r="2689" customFormat="false" ht="27" hidden="false" customHeight="false" outlineLevel="0" collapsed="false">
      <c r="A2689" s="295" t="n">
        <v>91842</v>
      </c>
      <c r="B2689" s="295" t="s">
        <v>11185</v>
      </c>
      <c r="C2689" s="296" t="s">
        <v>11186</v>
      </c>
      <c r="D2689" s="295" t="s">
        <v>85</v>
      </c>
      <c r="E2689" s="297" t="n">
        <v>5.1</v>
      </c>
    </row>
    <row r="2690" customFormat="false" ht="27" hidden="false" customHeight="false" outlineLevel="0" collapsed="false">
      <c r="A2690" s="295" t="n">
        <v>91843</v>
      </c>
      <c r="B2690" s="295" t="s">
        <v>11187</v>
      </c>
      <c r="C2690" s="296" t="s">
        <v>11188</v>
      </c>
      <c r="D2690" s="295" t="s">
        <v>85</v>
      </c>
      <c r="E2690" s="297" t="n">
        <v>5.57</v>
      </c>
    </row>
    <row r="2691" customFormat="false" ht="27" hidden="false" customHeight="false" outlineLevel="0" collapsed="false">
      <c r="A2691" s="295" t="n">
        <v>91844</v>
      </c>
      <c r="B2691" s="295" t="s">
        <v>11189</v>
      </c>
      <c r="C2691" s="296" t="s">
        <v>11190</v>
      </c>
      <c r="D2691" s="295" t="s">
        <v>85</v>
      </c>
      <c r="E2691" s="297" t="n">
        <v>5.89</v>
      </c>
    </row>
    <row r="2692" customFormat="false" ht="27" hidden="false" customHeight="false" outlineLevel="0" collapsed="false">
      <c r="A2692" s="295" t="n">
        <v>91845</v>
      </c>
      <c r="B2692" s="295" t="s">
        <v>11191</v>
      </c>
      <c r="C2692" s="296" t="s">
        <v>11192</v>
      </c>
      <c r="D2692" s="295" t="s">
        <v>85</v>
      </c>
      <c r="E2692" s="297" t="n">
        <v>7.09</v>
      </c>
    </row>
    <row r="2693" customFormat="false" ht="27" hidden="false" customHeight="false" outlineLevel="0" collapsed="false">
      <c r="A2693" s="295" t="n">
        <v>91846</v>
      </c>
      <c r="B2693" s="295" t="s">
        <v>11193</v>
      </c>
      <c r="C2693" s="296" t="s">
        <v>11194</v>
      </c>
      <c r="D2693" s="295" t="s">
        <v>85</v>
      </c>
      <c r="E2693" s="297" t="n">
        <v>8.36</v>
      </c>
    </row>
    <row r="2694" customFormat="false" ht="27" hidden="false" customHeight="false" outlineLevel="0" collapsed="false">
      <c r="A2694" s="295" t="n">
        <v>91847</v>
      </c>
      <c r="B2694" s="295" t="s">
        <v>11195</v>
      </c>
      <c r="C2694" s="296" t="s">
        <v>11196</v>
      </c>
      <c r="D2694" s="295" t="s">
        <v>85</v>
      </c>
      <c r="E2694" s="297" t="n">
        <v>11.14</v>
      </c>
    </row>
    <row r="2695" customFormat="false" ht="27" hidden="false" customHeight="false" outlineLevel="0" collapsed="false">
      <c r="A2695" s="295" t="n">
        <v>91849</v>
      </c>
      <c r="B2695" s="295" t="s">
        <v>11197</v>
      </c>
      <c r="C2695" s="296" t="s">
        <v>11198</v>
      </c>
      <c r="D2695" s="295" t="s">
        <v>85</v>
      </c>
      <c r="E2695" s="297" t="n">
        <v>7.24</v>
      </c>
    </row>
    <row r="2696" customFormat="false" ht="27" hidden="false" customHeight="false" outlineLevel="0" collapsed="false">
      <c r="A2696" s="295" t="n">
        <v>91850</v>
      </c>
      <c r="B2696" s="295" t="s">
        <v>11199</v>
      </c>
      <c r="C2696" s="296" t="s">
        <v>11200</v>
      </c>
      <c r="D2696" s="295" t="s">
        <v>85</v>
      </c>
      <c r="E2696" s="297" t="n">
        <v>9.67</v>
      </c>
    </row>
    <row r="2697" customFormat="false" ht="27" hidden="false" customHeight="false" outlineLevel="0" collapsed="false">
      <c r="A2697" s="295" t="n">
        <v>91851</v>
      </c>
      <c r="B2697" s="295" t="s">
        <v>11201</v>
      </c>
      <c r="C2697" s="296" t="s">
        <v>11202</v>
      </c>
      <c r="D2697" s="295" t="s">
        <v>85</v>
      </c>
      <c r="E2697" s="297" t="n">
        <v>9.02</v>
      </c>
    </row>
    <row r="2698" customFormat="false" ht="27" hidden="false" customHeight="false" outlineLevel="0" collapsed="false">
      <c r="A2698" s="295" t="n">
        <v>91852</v>
      </c>
      <c r="B2698" s="295" t="s">
        <v>11203</v>
      </c>
      <c r="C2698" s="296" t="s">
        <v>11204</v>
      </c>
      <c r="D2698" s="295" t="s">
        <v>85</v>
      </c>
      <c r="E2698" s="297" t="n">
        <v>7.25</v>
      </c>
    </row>
    <row r="2699" customFormat="false" ht="27" hidden="false" customHeight="false" outlineLevel="0" collapsed="false">
      <c r="A2699" s="295" t="n">
        <v>91853</v>
      </c>
      <c r="B2699" s="295" t="s">
        <v>11205</v>
      </c>
      <c r="C2699" s="296" t="s">
        <v>11206</v>
      </c>
      <c r="D2699" s="295" t="s">
        <v>85</v>
      </c>
      <c r="E2699" s="297" t="n">
        <v>7.68</v>
      </c>
    </row>
    <row r="2700" customFormat="false" ht="27" hidden="false" customHeight="false" outlineLevel="0" collapsed="false">
      <c r="A2700" s="295" t="n">
        <v>91854</v>
      </c>
      <c r="B2700" s="295" t="s">
        <v>11207</v>
      </c>
      <c r="C2700" s="296" t="s">
        <v>11208</v>
      </c>
      <c r="D2700" s="295" t="s">
        <v>85</v>
      </c>
      <c r="E2700" s="297" t="n">
        <v>8.04</v>
      </c>
    </row>
    <row r="2701" customFormat="false" ht="27" hidden="false" customHeight="false" outlineLevel="0" collapsed="false">
      <c r="A2701" s="295" t="n">
        <v>91855</v>
      </c>
      <c r="B2701" s="295" t="s">
        <v>11209</v>
      </c>
      <c r="C2701" s="296" t="s">
        <v>11210</v>
      </c>
      <c r="D2701" s="295" t="s">
        <v>85</v>
      </c>
      <c r="E2701" s="297" t="n">
        <v>9.15</v>
      </c>
    </row>
    <row r="2702" customFormat="false" ht="27" hidden="false" customHeight="false" outlineLevel="0" collapsed="false">
      <c r="A2702" s="295" t="n">
        <v>91856</v>
      </c>
      <c r="B2702" s="295" t="s">
        <v>11211</v>
      </c>
      <c r="C2702" s="296" t="s">
        <v>11212</v>
      </c>
      <c r="D2702" s="295" t="s">
        <v>85</v>
      </c>
      <c r="E2702" s="297" t="n">
        <v>10.37</v>
      </c>
    </row>
    <row r="2703" customFormat="false" ht="27" hidden="false" customHeight="false" outlineLevel="0" collapsed="false">
      <c r="A2703" s="295" t="n">
        <v>91857</v>
      </c>
      <c r="B2703" s="295" t="s">
        <v>11213</v>
      </c>
      <c r="C2703" s="296" t="s">
        <v>11214</v>
      </c>
      <c r="D2703" s="295" t="s">
        <v>85</v>
      </c>
      <c r="E2703" s="297" t="n">
        <v>12.94</v>
      </c>
    </row>
    <row r="2704" customFormat="false" ht="27" hidden="false" customHeight="false" outlineLevel="0" collapsed="false">
      <c r="A2704" s="295" t="n">
        <v>91859</v>
      </c>
      <c r="B2704" s="295" t="s">
        <v>11215</v>
      </c>
      <c r="C2704" s="296" t="s">
        <v>11216</v>
      </c>
      <c r="D2704" s="295" t="s">
        <v>85</v>
      </c>
      <c r="E2704" s="297" t="n">
        <v>9.33</v>
      </c>
    </row>
    <row r="2705" customFormat="false" ht="27" hidden="false" customHeight="false" outlineLevel="0" collapsed="false">
      <c r="A2705" s="295" t="n">
        <v>91860</v>
      </c>
      <c r="B2705" s="295" t="s">
        <v>11217</v>
      </c>
      <c r="C2705" s="296" t="s">
        <v>11218</v>
      </c>
      <c r="D2705" s="295" t="s">
        <v>85</v>
      </c>
      <c r="E2705" s="297" t="n">
        <v>11.64</v>
      </c>
    </row>
    <row r="2706" customFormat="false" ht="27" hidden="false" customHeight="false" outlineLevel="0" collapsed="false">
      <c r="A2706" s="295" t="n">
        <v>91861</v>
      </c>
      <c r="B2706" s="295" t="s">
        <v>11219</v>
      </c>
      <c r="C2706" s="296" t="s">
        <v>11220</v>
      </c>
      <c r="D2706" s="295" t="s">
        <v>85</v>
      </c>
      <c r="E2706" s="297" t="n">
        <v>11.04</v>
      </c>
    </row>
    <row r="2707" customFormat="false" ht="27" hidden="false" customHeight="false" outlineLevel="0" collapsed="false">
      <c r="A2707" s="295" t="n">
        <v>91862</v>
      </c>
      <c r="B2707" s="295" t="s">
        <v>11221</v>
      </c>
      <c r="C2707" s="296" t="s">
        <v>11222</v>
      </c>
      <c r="D2707" s="295" t="s">
        <v>85</v>
      </c>
      <c r="E2707" s="297" t="n">
        <v>8.55</v>
      </c>
    </row>
    <row r="2708" customFormat="false" ht="27" hidden="false" customHeight="false" outlineLevel="0" collapsed="false">
      <c r="A2708" s="295" t="n">
        <v>91863</v>
      </c>
      <c r="B2708" s="295" t="s">
        <v>11223</v>
      </c>
      <c r="C2708" s="296" t="s">
        <v>11224</v>
      </c>
      <c r="D2708" s="295" t="s">
        <v>85</v>
      </c>
      <c r="E2708" s="297" t="n">
        <v>10.04</v>
      </c>
    </row>
    <row r="2709" customFormat="false" ht="27" hidden="false" customHeight="false" outlineLevel="0" collapsed="false">
      <c r="A2709" s="295" t="n">
        <v>91864</v>
      </c>
      <c r="B2709" s="295" t="s">
        <v>11225</v>
      </c>
      <c r="C2709" s="296" t="s">
        <v>11226</v>
      </c>
      <c r="D2709" s="295" t="s">
        <v>85</v>
      </c>
      <c r="E2709" s="297" t="n">
        <v>13.29</v>
      </c>
    </row>
    <row r="2710" customFormat="false" ht="27" hidden="false" customHeight="false" outlineLevel="0" collapsed="false">
      <c r="A2710" s="295" t="n">
        <v>91865</v>
      </c>
      <c r="B2710" s="295" t="s">
        <v>11227</v>
      </c>
      <c r="C2710" s="296" t="s">
        <v>11228</v>
      </c>
      <c r="D2710" s="295" t="s">
        <v>85</v>
      </c>
      <c r="E2710" s="297" t="n">
        <v>16.52</v>
      </c>
    </row>
    <row r="2711" customFormat="false" ht="27" hidden="false" customHeight="false" outlineLevel="0" collapsed="false">
      <c r="A2711" s="295" t="n">
        <v>91866</v>
      </c>
      <c r="B2711" s="295" t="s">
        <v>11229</v>
      </c>
      <c r="C2711" s="296" t="s">
        <v>11230</v>
      </c>
      <c r="D2711" s="295" t="s">
        <v>85</v>
      </c>
      <c r="E2711" s="297" t="n">
        <v>6.76</v>
      </c>
    </row>
    <row r="2712" customFormat="false" ht="27" hidden="false" customHeight="false" outlineLevel="0" collapsed="false">
      <c r="A2712" s="295" t="n">
        <v>91867</v>
      </c>
      <c r="B2712" s="295" t="s">
        <v>11231</v>
      </c>
      <c r="C2712" s="296" t="s">
        <v>11232</v>
      </c>
      <c r="D2712" s="295" t="s">
        <v>85</v>
      </c>
      <c r="E2712" s="297" t="n">
        <v>8.24</v>
      </c>
    </row>
    <row r="2713" customFormat="false" ht="27" hidden="false" customHeight="false" outlineLevel="0" collapsed="false">
      <c r="A2713" s="295" t="n">
        <v>91868</v>
      </c>
      <c r="B2713" s="295" t="s">
        <v>11233</v>
      </c>
      <c r="C2713" s="296" t="s">
        <v>11234</v>
      </c>
      <c r="D2713" s="295" t="s">
        <v>85</v>
      </c>
      <c r="E2713" s="297" t="n">
        <v>11.51</v>
      </c>
    </row>
    <row r="2714" customFormat="false" ht="27" hidden="false" customHeight="false" outlineLevel="0" collapsed="false">
      <c r="A2714" s="295" t="n">
        <v>91869</v>
      </c>
      <c r="B2714" s="295" t="s">
        <v>11235</v>
      </c>
      <c r="C2714" s="296" t="s">
        <v>11236</v>
      </c>
      <c r="D2714" s="295" t="s">
        <v>85</v>
      </c>
      <c r="E2714" s="297" t="n">
        <v>14.75</v>
      </c>
    </row>
    <row r="2715" customFormat="false" ht="27" hidden="false" customHeight="false" outlineLevel="0" collapsed="false">
      <c r="A2715" s="295" t="n">
        <v>91870</v>
      </c>
      <c r="B2715" s="295" t="s">
        <v>11237</v>
      </c>
      <c r="C2715" s="296" t="s">
        <v>11238</v>
      </c>
      <c r="D2715" s="295" t="s">
        <v>85</v>
      </c>
      <c r="E2715" s="297" t="n">
        <v>9.49</v>
      </c>
    </row>
    <row r="2716" customFormat="false" ht="27" hidden="false" customHeight="false" outlineLevel="0" collapsed="false">
      <c r="A2716" s="295" t="n">
        <v>91871</v>
      </c>
      <c r="B2716" s="295" t="s">
        <v>11239</v>
      </c>
      <c r="C2716" s="296" t="s">
        <v>11240</v>
      </c>
      <c r="D2716" s="295" t="s">
        <v>85</v>
      </c>
      <c r="E2716" s="297" t="n">
        <v>11.01</v>
      </c>
    </row>
    <row r="2717" customFormat="false" ht="27" hidden="false" customHeight="false" outlineLevel="0" collapsed="false">
      <c r="A2717" s="295" t="n">
        <v>91872</v>
      </c>
      <c r="B2717" s="295" t="s">
        <v>11241</v>
      </c>
      <c r="C2717" s="296" t="s">
        <v>11242</v>
      </c>
      <c r="D2717" s="295" t="s">
        <v>85</v>
      </c>
      <c r="E2717" s="297" t="n">
        <v>14.27</v>
      </c>
    </row>
    <row r="2718" customFormat="false" ht="27" hidden="false" customHeight="false" outlineLevel="0" collapsed="false">
      <c r="A2718" s="295" t="n">
        <v>91873</v>
      </c>
      <c r="B2718" s="295" t="s">
        <v>11243</v>
      </c>
      <c r="C2718" s="296" t="s">
        <v>11244</v>
      </c>
      <c r="D2718" s="295" t="s">
        <v>85</v>
      </c>
      <c r="E2718" s="297" t="n">
        <v>17.45</v>
      </c>
    </row>
    <row r="2719" customFormat="false" ht="27" hidden="false" customHeight="false" outlineLevel="0" collapsed="false">
      <c r="A2719" s="295" t="n">
        <v>93008</v>
      </c>
      <c r="B2719" s="295" t="s">
        <v>11245</v>
      </c>
      <c r="C2719" s="296" t="s">
        <v>11246</v>
      </c>
      <c r="D2719" s="295" t="s">
        <v>85</v>
      </c>
      <c r="E2719" s="297" t="n">
        <v>14.54</v>
      </c>
    </row>
    <row r="2720" customFormat="false" ht="27" hidden="false" customHeight="false" outlineLevel="0" collapsed="false">
      <c r="A2720" s="295" t="n">
        <v>93009</v>
      </c>
      <c r="B2720" s="295" t="s">
        <v>11247</v>
      </c>
      <c r="C2720" s="296" t="s">
        <v>11248</v>
      </c>
      <c r="D2720" s="295" t="s">
        <v>85</v>
      </c>
      <c r="E2720" s="297" t="n">
        <v>21.53</v>
      </c>
    </row>
    <row r="2721" customFormat="false" ht="27" hidden="false" customHeight="false" outlineLevel="0" collapsed="false">
      <c r="A2721" s="295" t="n">
        <v>93010</v>
      </c>
      <c r="B2721" s="295" t="s">
        <v>11249</v>
      </c>
      <c r="C2721" s="296" t="s">
        <v>11250</v>
      </c>
      <c r="D2721" s="295" t="s">
        <v>85</v>
      </c>
      <c r="E2721" s="297" t="n">
        <v>30.02</v>
      </c>
    </row>
    <row r="2722" customFormat="false" ht="27" hidden="false" customHeight="false" outlineLevel="0" collapsed="false">
      <c r="A2722" s="295" t="n">
        <v>93011</v>
      </c>
      <c r="B2722" s="295" t="s">
        <v>11251</v>
      </c>
      <c r="C2722" s="296" t="s">
        <v>11252</v>
      </c>
      <c r="D2722" s="295" t="s">
        <v>85</v>
      </c>
      <c r="E2722" s="297" t="n">
        <v>36.73</v>
      </c>
    </row>
    <row r="2723" customFormat="false" ht="27" hidden="false" customHeight="false" outlineLevel="0" collapsed="false">
      <c r="A2723" s="295" t="n">
        <v>93012</v>
      </c>
      <c r="B2723" s="295" t="s">
        <v>11253</v>
      </c>
      <c r="C2723" s="296" t="s">
        <v>11254</v>
      </c>
      <c r="D2723" s="295" t="s">
        <v>85</v>
      </c>
      <c r="E2723" s="297" t="n">
        <v>55.55</v>
      </c>
    </row>
    <row r="2724" customFormat="false" ht="27" hidden="false" customHeight="false" outlineLevel="0" collapsed="false">
      <c r="A2724" s="295" t="n">
        <v>95726</v>
      </c>
      <c r="B2724" s="295" t="s">
        <v>11255</v>
      </c>
      <c r="C2724" s="296" t="s">
        <v>11256</v>
      </c>
      <c r="D2724" s="295" t="s">
        <v>85</v>
      </c>
      <c r="E2724" s="297" t="n">
        <v>5.84</v>
      </c>
    </row>
    <row r="2725" customFormat="false" ht="27" hidden="false" customHeight="false" outlineLevel="0" collapsed="false">
      <c r="A2725" s="295" t="n">
        <v>95727</v>
      </c>
      <c r="B2725" s="295" t="s">
        <v>11257</v>
      </c>
      <c r="C2725" s="296" t="s">
        <v>11258</v>
      </c>
      <c r="D2725" s="295" t="s">
        <v>85</v>
      </c>
      <c r="E2725" s="297" t="n">
        <v>6.69</v>
      </c>
    </row>
    <row r="2726" customFormat="false" ht="27" hidden="false" customHeight="false" outlineLevel="0" collapsed="false">
      <c r="A2726" s="295" t="n">
        <v>95728</v>
      </c>
      <c r="B2726" s="295" t="s">
        <v>11259</v>
      </c>
      <c r="C2726" s="296" t="s">
        <v>11260</v>
      </c>
      <c r="D2726" s="295" t="s">
        <v>85</v>
      </c>
      <c r="E2726" s="297" t="n">
        <v>8.47</v>
      </c>
    </row>
    <row r="2727" customFormat="false" ht="27" hidden="false" customHeight="false" outlineLevel="0" collapsed="false">
      <c r="A2727" s="295" t="n">
        <v>95729</v>
      </c>
      <c r="B2727" s="295" t="s">
        <v>11261</v>
      </c>
      <c r="C2727" s="296" t="s">
        <v>11262</v>
      </c>
      <c r="D2727" s="295" t="s">
        <v>85</v>
      </c>
      <c r="E2727" s="297" t="n">
        <v>7.62</v>
      </c>
    </row>
    <row r="2728" customFormat="false" ht="27" hidden="false" customHeight="false" outlineLevel="0" collapsed="false">
      <c r="A2728" s="295" t="n">
        <v>95730</v>
      </c>
      <c r="B2728" s="295" t="s">
        <v>11263</v>
      </c>
      <c r="C2728" s="296" t="s">
        <v>11264</v>
      </c>
      <c r="D2728" s="295" t="s">
        <v>85</v>
      </c>
      <c r="E2728" s="297" t="n">
        <v>8.46</v>
      </c>
    </row>
    <row r="2729" customFormat="false" ht="27" hidden="false" customHeight="false" outlineLevel="0" collapsed="false">
      <c r="A2729" s="295" t="n">
        <v>95731</v>
      </c>
      <c r="B2729" s="295" t="s">
        <v>11265</v>
      </c>
      <c r="C2729" s="296" t="s">
        <v>11266</v>
      </c>
      <c r="D2729" s="295" t="s">
        <v>85</v>
      </c>
      <c r="E2729" s="297" t="n">
        <v>10.24</v>
      </c>
    </row>
    <row r="2730" customFormat="false" ht="27" hidden="false" customHeight="false" outlineLevel="0" collapsed="false">
      <c r="A2730" s="295" t="n">
        <v>97667</v>
      </c>
      <c r="B2730" s="295" t="s">
        <v>11267</v>
      </c>
      <c r="C2730" s="296" t="s">
        <v>11268</v>
      </c>
      <c r="D2730" s="295" t="s">
        <v>85</v>
      </c>
      <c r="E2730" s="297" t="n">
        <v>7.59</v>
      </c>
    </row>
    <row r="2731" customFormat="false" ht="27" hidden="false" customHeight="false" outlineLevel="0" collapsed="false">
      <c r="A2731" s="295" t="n">
        <v>97668</v>
      </c>
      <c r="B2731" s="295" t="s">
        <v>11269</v>
      </c>
      <c r="C2731" s="296" t="s">
        <v>11270</v>
      </c>
      <c r="D2731" s="295" t="s">
        <v>85</v>
      </c>
      <c r="E2731" s="297" t="n">
        <v>10.83</v>
      </c>
    </row>
    <row r="2732" customFormat="false" ht="27" hidden="false" customHeight="false" outlineLevel="0" collapsed="false">
      <c r="A2732" s="295" t="n">
        <v>97669</v>
      </c>
      <c r="B2732" s="295" t="s">
        <v>11271</v>
      </c>
      <c r="C2732" s="296" t="s">
        <v>11272</v>
      </c>
      <c r="D2732" s="295" t="s">
        <v>85</v>
      </c>
      <c r="E2732" s="297" t="n">
        <v>15.95</v>
      </c>
    </row>
    <row r="2733" customFormat="false" ht="27" hidden="false" customHeight="false" outlineLevel="0" collapsed="false">
      <c r="A2733" s="295" t="n">
        <v>97670</v>
      </c>
      <c r="B2733" s="295" t="s">
        <v>11273</v>
      </c>
      <c r="C2733" s="296" t="s">
        <v>11274</v>
      </c>
      <c r="D2733" s="295" t="s">
        <v>85</v>
      </c>
      <c r="E2733" s="297" t="n">
        <v>20.65</v>
      </c>
    </row>
    <row r="2734" customFormat="false" ht="27" hidden="false" customHeight="false" outlineLevel="0" collapsed="false">
      <c r="A2734" s="295" t="n">
        <v>91874</v>
      </c>
      <c r="B2734" s="295" t="s">
        <v>11275</v>
      </c>
      <c r="C2734" s="296" t="s">
        <v>11276</v>
      </c>
      <c r="D2734" s="295" t="s">
        <v>31</v>
      </c>
      <c r="E2734" s="297" t="n">
        <v>3.94</v>
      </c>
    </row>
    <row r="2735" customFormat="false" ht="27" hidden="false" customHeight="false" outlineLevel="0" collapsed="false">
      <c r="A2735" s="295" t="n">
        <v>91875</v>
      </c>
      <c r="B2735" s="295" t="s">
        <v>11277</v>
      </c>
      <c r="C2735" s="296" t="s">
        <v>11278</v>
      </c>
      <c r="D2735" s="295" t="s">
        <v>31</v>
      </c>
      <c r="E2735" s="297" t="n">
        <v>5.19</v>
      </c>
    </row>
    <row r="2736" customFormat="false" ht="27" hidden="false" customHeight="false" outlineLevel="0" collapsed="false">
      <c r="A2736" s="295" t="n">
        <v>91876</v>
      </c>
      <c r="B2736" s="295" t="s">
        <v>11279</v>
      </c>
      <c r="C2736" s="296" t="s">
        <v>11280</v>
      </c>
      <c r="D2736" s="295" t="s">
        <v>31</v>
      </c>
      <c r="E2736" s="297" t="n">
        <v>6.82</v>
      </c>
    </row>
    <row r="2737" customFormat="false" ht="27" hidden="false" customHeight="false" outlineLevel="0" collapsed="false">
      <c r="A2737" s="295" t="n">
        <v>91877</v>
      </c>
      <c r="B2737" s="295" t="s">
        <v>11281</v>
      </c>
      <c r="C2737" s="296" t="s">
        <v>11282</v>
      </c>
      <c r="D2737" s="295" t="s">
        <v>31</v>
      </c>
      <c r="E2737" s="297" t="n">
        <v>8.94</v>
      </c>
    </row>
    <row r="2738" customFormat="false" ht="27" hidden="false" customHeight="false" outlineLevel="0" collapsed="false">
      <c r="A2738" s="295" t="n">
        <v>91878</v>
      </c>
      <c r="B2738" s="295" t="s">
        <v>11283</v>
      </c>
      <c r="C2738" s="296" t="s">
        <v>11284</v>
      </c>
      <c r="D2738" s="295" t="s">
        <v>31</v>
      </c>
      <c r="E2738" s="297" t="n">
        <v>5.15</v>
      </c>
    </row>
    <row r="2739" customFormat="false" ht="27" hidden="false" customHeight="false" outlineLevel="0" collapsed="false">
      <c r="A2739" s="295" t="n">
        <v>91879</v>
      </c>
      <c r="B2739" s="295" t="s">
        <v>11285</v>
      </c>
      <c r="C2739" s="296" t="s">
        <v>11286</v>
      </c>
      <c r="D2739" s="295" t="s">
        <v>31</v>
      </c>
      <c r="E2739" s="297" t="n">
        <v>6.34</v>
      </c>
    </row>
    <row r="2740" customFormat="false" ht="27" hidden="false" customHeight="false" outlineLevel="0" collapsed="false">
      <c r="A2740" s="295" t="n">
        <v>91880</v>
      </c>
      <c r="B2740" s="295" t="s">
        <v>11287</v>
      </c>
      <c r="C2740" s="296" t="s">
        <v>11288</v>
      </c>
      <c r="D2740" s="295" t="s">
        <v>31</v>
      </c>
      <c r="E2740" s="297" t="n">
        <v>8.01</v>
      </c>
    </row>
    <row r="2741" customFormat="false" ht="27" hidden="false" customHeight="false" outlineLevel="0" collapsed="false">
      <c r="A2741" s="295" t="n">
        <v>91881</v>
      </c>
      <c r="B2741" s="295" t="s">
        <v>11289</v>
      </c>
      <c r="C2741" s="296" t="s">
        <v>11290</v>
      </c>
      <c r="D2741" s="295" t="s">
        <v>31</v>
      </c>
      <c r="E2741" s="297" t="n">
        <v>10.14</v>
      </c>
    </row>
    <row r="2742" customFormat="false" ht="27" hidden="false" customHeight="false" outlineLevel="0" collapsed="false">
      <c r="A2742" s="295" t="n">
        <v>91882</v>
      </c>
      <c r="B2742" s="295" t="s">
        <v>11291</v>
      </c>
      <c r="C2742" s="296" t="s">
        <v>11292</v>
      </c>
      <c r="D2742" s="295" t="s">
        <v>31</v>
      </c>
      <c r="E2742" s="297" t="n">
        <v>6.42</v>
      </c>
    </row>
    <row r="2743" customFormat="false" ht="27" hidden="false" customHeight="false" outlineLevel="0" collapsed="false">
      <c r="A2743" s="295" t="n">
        <v>91884</v>
      </c>
      <c r="B2743" s="295" t="s">
        <v>11293</v>
      </c>
      <c r="C2743" s="296" t="s">
        <v>11294</v>
      </c>
      <c r="D2743" s="295" t="s">
        <v>31</v>
      </c>
      <c r="E2743" s="297" t="n">
        <v>7.34</v>
      </c>
    </row>
    <row r="2744" customFormat="false" ht="27" hidden="false" customHeight="false" outlineLevel="0" collapsed="false">
      <c r="A2744" s="295" t="n">
        <v>91885</v>
      </c>
      <c r="B2744" s="295" t="s">
        <v>11295</v>
      </c>
      <c r="C2744" s="296" t="s">
        <v>11296</v>
      </c>
      <c r="D2744" s="295" t="s">
        <v>31</v>
      </c>
      <c r="E2744" s="297" t="n">
        <v>8.59</v>
      </c>
    </row>
    <row r="2745" customFormat="false" ht="27" hidden="false" customHeight="false" outlineLevel="0" collapsed="false">
      <c r="A2745" s="295" t="n">
        <v>91886</v>
      </c>
      <c r="B2745" s="295" t="s">
        <v>11297</v>
      </c>
      <c r="C2745" s="296" t="s">
        <v>11298</v>
      </c>
      <c r="D2745" s="295" t="s">
        <v>31</v>
      </c>
      <c r="E2745" s="297" t="n">
        <v>10.26</v>
      </c>
    </row>
    <row r="2746" customFormat="false" ht="27" hidden="false" customHeight="false" outlineLevel="0" collapsed="false">
      <c r="A2746" s="295" t="n">
        <v>91887</v>
      </c>
      <c r="B2746" s="295" t="s">
        <v>11299</v>
      </c>
      <c r="C2746" s="296" t="s">
        <v>11300</v>
      </c>
      <c r="D2746" s="295" t="s">
        <v>31</v>
      </c>
      <c r="E2746" s="297" t="n">
        <v>6.94</v>
      </c>
    </row>
    <row r="2747" customFormat="false" ht="27" hidden="false" customHeight="false" outlineLevel="0" collapsed="false">
      <c r="A2747" s="295" t="n">
        <v>91889</v>
      </c>
      <c r="B2747" s="295" t="s">
        <v>11301</v>
      </c>
      <c r="C2747" s="296" t="s">
        <v>11302</v>
      </c>
      <c r="D2747" s="295" t="s">
        <v>31</v>
      </c>
      <c r="E2747" s="297" t="n">
        <v>6.74</v>
      </c>
    </row>
    <row r="2748" customFormat="false" ht="27" hidden="false" customHeight="false" outlineLevel="0" collapsed="false">
      <c r="A2748" s="295" t="n">
        <v>91890</v>
      </c>
      <c r="B2748" s="295" t="s">
        <v>11303</v>
      </c>
      <c r="C2748" s="296" t="s">
        <v>11304</v>
      </c>
      <c r="D2748" s="295" t="s">
        <v>31</v>
      </c>
      <c r="E2748" s="297" t="n">
        <v>8.4</v>
      </c>
    </row>
    <row r="2749" customFormat="false" ht="27" hidden="false" customHeight="false" outlineLevel="0" collapsed="false">
      <c r="A2749" s="295" t="n">
        <v>91892</v>
      </c>
      <c r="B2749" s="295" t="s">
        <v>11305</v>
      </c>
      <c r="C2749" s="296" t="s">
        <v>11306</v>
      </c>
      <c r="D2749" s="295" t="s">
        <v>31</v>
      </c>
      <c r="E2749" s="297" t="n">
        <v>9.69</v>
      </c>
    </row>
    <row r="2750" customFormat="false" ht="27" hidden="false" customHeight="false" outlineLevel="0" collapsed="false">
      <c r="A2750" s="295" t="n">
        <v>91893</v>
      </c>
      <c r="B2750" s="295" t="s">
        <v>11307</v>
      </c>
      <c r="C2750" s="296" t="s">
        <v>11308</v>
      </c>
      <c r="D2750" s="295" t="s">
        <v>31</v>
      </c>
      <c r="E2750" s="297" t="n">
        <v>11.35</v>
      </c>
    </row>
    <row r="2751" customFormat="false" ht="27" hidden="false" customHeight="false" outlineLevel="0" collapsed="false">
      <c r="A2751" s="295" t="n">
        <v>91895</v>
      </c>
      <c r="B2751" s="295" t="s">
        <v>11309</v>
      </c>
      <c r="C2751" s="296" t="s">
        <v>11310</v>
      </c>
      <c r="D2751" s="295" t="s">
        <v>31</v>
      </c>
      <c r="E2751" s="297" t="n">
        <v>12.66</v>
      </c>
    </row>
    <row r="2752" customFormat="false" ht="27" hidden="false" customHeight="false" outlineLevel="0" collapsed="false">
      <c r="A2752" s="295" t="n">
        <v>91896</v>
      </c>
      <c r="B2752" s="295" t="s">
        <v>11311</v>
      </c>
      <c r="C2752" s="296" t="s">
        <v>11312</v>
      </c>
      <c r="D2752" s="295" t="s">
        <v>31</v>
      </c>
      <c r="E2752" s="297" t="n">
        <v>13.97</v>
      </c>
    </row>
    <row r="2753" customFormat="false" ht="27" hidden="false" customHeight="false" outlineLevel="0" collapsed="false">
      <c r="A2753" s="295" t="n">
        <v>91898</v>
      </c>
      <c r="B2753" s="295" t="s">
        <v>11313</v>
      </c>
      <c r="C2753" s="296" t="s">
        <v>11314</v>
      </c>
      <c r="D2753" s="295" t="s">
        <v>31</v>
      </c>
      <c r="E2753" s="297" t="n">
        <v>15.37</v>
      </c>
    </row>
    <row r="2754" customFormat="false" ht="27" hidden="false" customHeight="false" outlineLevel="0" collapsed="false">
      <c r="A2754" s="295" t="n">
        <v>91899</v>
      </c>
      <c r="B2754" s="295" t="s">
        <v>11315</v>
      </c>
      <c r="C2754" s="296" t="s">
        <v>11316</v>
      </c>
      <c r="D2754" s="295" t="s">
        <v>31</v>
      </c>
      <c r="E2754" s="297" t="n">
        <v>8.67</v>
      </c>
    </row>
    <row r="2755" customFormat="false" ht="27" hidden="false" customHeight="false" outlineLevel="0" collapsed="false">
      <c r="A2755" s="295" t="n">
        <v>91901</v>
      </c>
      <c r="B2755" s="295" t="s">
        <v>11317</v>
      </c>
      <c r="C2755" s="296" t="s">
        <v>11318</v>
      </c>
      <c r="D2755" s="295" t="s">
        <v>31</v>
      </c>
      <c r="E2755" s="297" t="n">
        <v>8.47</v>
      </c>
    </row>
    <row r="2756" customFormat="false" ht="27" hidden="false" customHeight="false" outlineLevel="0" collapsed="false">
      <c r="A2756" s="295" t="n">
        <v>91902</v>
      </c>
      <c r="B2756" s="295" t="s">
        <v>11319</v>
      </c>
      <c r="C2756" s="296" t="s">
        <v>11320</v>
      </c>
      <c r="D2756" s="295" t="s">
        <v>31</v>
      </c>
      <c r="E2756" s="297" t="n">
        <v>10.13</v>
      </c>
    </row>
    <row r="2757" customFormat="false" ht="27" hidden="false" customHeight="false" outlineLevel="0" collapsed="false">
      <c r="A2757" s="295" t="n">
        <v>91904</v>
      </c>
      <c r="B2757" s="295" t="s">
        <v>11321</v>
      </c>
      <c r="C2757" s="296" t="s">
        <v>11322</v>
      </c>
      <c r="D2757" s="295" t="s">
        <v>31</v>
      </c>
      <c r="E2757" s="297" t="n">
        <v>11.42</v>
      </c>
    </row>
    <row r="2758" customFormat="false" ht="27" hidden="false" customHeight="false" outlineLevel="0" collapsed="false">
      <c r="A2758" s="295" t="n">
        <v>91905</v>
      </c>
      <c r="B2758" s="295" t="s">
        <v>11323</v>
      </c>
      <c r="C2758" s="296" t="s">
        <v>11324</v>
      </c>
      <c r="D2758" s="295" t="s">
        <v>31</v>
      </c>
      <c r="E2758" s="297" t="n">
        <v>13.08</v>
      </c>
    </row>
    <row r="2759" customFormat="false" ht="27" hidden="false" customHeight="false" outlineLevel="0" collapsed="false">
      <c r="A2759" s="295" t="n">
        <v>91907</v>
      </c>
      <c r="B2759" s="295" t="s">
        <v>11325</v>
      </c>
      <c r="C2759" s="296" t="s">
        <v>11326</v>
      </c>
      <c r="D2759" s="295" t="s">
        <v>31</v>
      </c>
      <c r="E2759" s="297" t="n">
        <v>14.39</v>
      </c>
    </row>
    <row r="2760" customFormat="false" ht="27" hidden="false" customHeight="false" outlineLevel="0" collapsed="false">
      <c r="A2760" s="295" t="n">
        <v>91908</v>
      </c>
      <c r="B2760" s="295" t="s">
        <v>11327</v>
      </c>
      <c r="C2760" s="296" t="s">
        <v>11328</v>
      </c>
      <c r="D2760" s="295" t="s">
        <v>31</v>
      </c>
      <c r="E2760" s="297" t="n">
        <v>15.74</v>
      </c>
    </row>
    <row r="2761" customFormat="false" ht="27" hidden="false" customHeight="false" outlineLevel="0" collapsed="false">
      <c r="A2761" s="295" t="n">
        <v>91910</v>
      </c>
      <c r="B2761" s="295" t="s">
        <v>11329</v>
      </c>
      <c r="C2761" s="296" t="s">
        <v>11330</v>
      </c>
      <c r="D2761" s="295" t="s">
        <v>31</v>
      </c>
      <c r="E2761" s="297" t="n">
        <v>17.14</v>
      </c>
    </row>
    <row r="2762" customFormat="false" ht="27" hidden="false" customHeight="false" outlineLevel="0" collapsed="false">
      <c r="A2762" s="295" t="n">
        <v>91911</v>
      </c>
      <c r="B2762" s="295" t="s">
        <v>11331</v>
      </c>
      <c r="C2762" s="296" t="s">
        <v>11332</v>
      </c>
      <c r="D2762" s="295" t="s">
        <v>31</v>
      </c>
      <c r="E2762" s="297" t="n">
        <v>10.64</v>
      </c>
    </row>
    <row r="2763" customFormat="false" ht="27" hidden="false" customHeight="false" outlineLevel="0" collapsed="false">
      <c r="A2763" s="295" t="n">
        <v>91913</v>
      </c>
      <c r="B2763" s="295" t="s">
        <v>11333</v>
      </c>
      <c r="C2763" s="296" t="s">
        <v>11334</v>
      </c>
      <c r="D2763" s="295" t="s">
        <v>31</v>
      </c>
      <c r="E2763" s="297" t="n">
        <v>10.44</v>
      </c>
    </row>
    <row r="2764" customFormat="false" ht="27" hidden="false" customHeight="false" outlineLevel="0" collapsed="false">
      <c r="A2764" s="295" t="n">
        <v>91914</v>
      </c>
      <c r="B2764" s="295" t="s">
        <v>11335</v>
      </c>
      <c r="C2764" s="296" t="s">
        <v>11336</v>
      </c>
      <c r="D2764" s="295" t="s">
        <v>31</v>
      </c>
      <c r="E2764" s="297" t="n">
        <v>11.65</v>
      </c>
    </row>
    <row r="2765" customFormat="false" ht="27" hidden="false" customHeight="false" outlineLevel="0" collapsed="false">
      <c r="A2765" s="295" t="n">
        <v>91916</v>
      </c>
      <c r="B2765" s="295" t="s">
        <v>11337</v>
      </c>
      <c r="C2765" s="296" t="s">
        <v>11338</v>
      </c>
      <c r="D2765" s="295" t="s">
        <v>31</v>
      </c>
      <c r="E2765" s="297" t="n">
        <v>12.94</v>
      </c>
    </row>
    <row r="2766" customFormat="false" ht="27" hidden="false" customHeight="false" outlineLevel="0" collapsed="false">
      <c r="A2766" s="295" t="n">
        <v>91917</v>
      </c>
      <c r="B2766" s="295" t="s">
        <v>11339</v>
      </c>
      <c r="C2766" s="296" t="s">
        <v>11340</v>
      </c>
      <c r="D2766" s="295" t="s">
        <v>31</v>
      </c>
      <c r="E2766" s="297" t="n">
        <v>13.99</v>
      </c>
    </row>
    <row r="2767" customFormat="false" ht="27" hidden="false" customHeight="false" outlineLevel="0" collapsed="false">
      <c r="A2767" s="295" t="n">
        <v>91919</v>
      </c>
      <c r="B2767" s="295" t="s">
        <v>11341</v>
      </c>
      <c r="C2767" s="296" t="s">
        <v>11342</v>
      </c>
      <c r="D2767" s="295" t="s">
        <v>31</v>
      </c>
      <c r="E2767" s="297" t="n">
        <v>15.3</v>
      </c>
    </row>
    <row r="2768" customFormat="false" ht="27" hidden="false" customHeight="false" outlineLevel="0" collapsed="false">
      <c r="A2768" s="295" t="n">
        <v>91920</v>
      </c>
      <c r="B2768" s="295" t="s">
        <v>11343</v>
      </c>
      <c r="C2768" s="296" t="s">
        <v>11344</v>
      </c>
      <c r="D2768" s="295" t="s">
        <v>31</v>
      </c>
      <c r="E2768" s="297" t="n">
        <v>15.95</v>
      </c>
    </row>
    <row r="2769" customFormat="false" ht="27" hidden="false" customHeight="false" outlineLevel="0" collapsed="false">
      <c r="A2769" s="295" t="n">
        <v>91922</v>
      </c>
      <c r="B2769" s="295" t="s">
        <v>11345</v>
      </c>
      <c r="C2769" s="296" t="s">
        <v>11346</v>
      </c>
      <c r="D2769" s="295" t="s">
        <v>31</v>
      </c>
      <c r="E2769" s="297" t="n">
        <v>17.35</v>
      </c>
    </row>
    <row r="2770" customFormat="false" ht="27" hidden="false" customHeight="false" outlineLevel="0" collapsed="false">
      <c r="A2770" s="295" t="n">
        <v>93013</v>
      </c>
      <c r="B2770" s="295" t="s">
        <v>11347</v>
      </c>
      <c r="C2770" s="296" t="s">
        <v>11348</v>
      </c>
      <c r="D2770" s="295" t="s">
        <v>31</v>
      </c>
      <c r="E2770" s="297" t="n">
        <v>11.58</v>
      </c>
    </row>
    <row r="2771" customFormat="false" ht="27" hidden="false" customHeight="false" outlineLevel="0" collapsed="false">
      <c r="A2771" s="295" t="n">
        <v>93014</v>
      </c>
      <c r="B2771" s="295" t="s">
        <v>11349</v>
      </c>
      <c r="C2771" s="296" t="s">
        <v>11350</v>
      </c>
      <c r="D2771" s="295" t="s">
        <v>31</v>
      </c>
      <c r="E2771" s="297" t="n">
        <v>14</v>
      </c>
    </row>
    <row r="2772" customFormat="false" ht="27" hidden="false" customHeight="false" outlineLevel="0" collapsed="false">
      <c r="A2772" s="295" t="n">
        <v>93015</v>
      </c>
      <c r="B2772" s="295" t="s">
        <v>11351</v>
      </c>
      <c r="C2772" s="296" t="s">
        <v>11352</v>
      </c>
      <c r="D2772" s="295" t="s">
        <v>31</v>
      </c>
      <c r="E2772" s="297" t="n">
        <v>20.22</v>
      </c>
    </row>
    <row r="2773" customFormat="false" ht="27" hidden="false" customHeight="false" outlineLevel="0" collapsed="false">
      <c r="A2773" s="295" t="n">
        <v>93016</v>
      </c>
      <c r="B2773" s="295" t="s">
        <v>11353</v>
      </c>
      <c r="C2773" s="296" t="s">
        <v>11354</v>
      </c>
      <c r="D2773" s="295" t="s">
        <v>31</v>
      </c>
      <c r="E2773" s="297" t="n">
        <v>24.18</v>
      </c>
    </row>
    <row r="2774" customFormat="false" ht="27" hidden="false" customHeight="false" outlineLevel="0" collapsed="false">
      <c r="A2774" s="295" t="n">
        <v>93017</v>
      </c>
      <c r="B2774" s="295" t="s">
        <v>11355</v>
      </c>
      <c r="C2774" s="296" t="s">
        <v>11356</v>
      </c>
      <c r="D2774" s="295" t="s">
        <v>31</v>
      </c>
      <c r="E2774" s="297" t="n">
        <v>35.26</v>
      </c>
    </row>
    <row r="2775" customFormat="false" ht="27" hidden="false" customHeight="false" outlineLevel="0" collapsed="false">
      <c r="A2775" s="295" t="n">
        <v>93018</v>
      </c>
      <c r="B2775" s="295" t="s">
        <v>11357</v>
      </c>
      <c r="C2775" s="296" t="s">
        <v>11358</v>
      </c>
      <c r="D2775" s="295" t="s">
        <v>31</v>
      </c>
      <c r="E2775" s="297" t="n">
        <v>17.61</v>
      </c>
    </row>
    <row r="2776" customFormat="false" ht="27" hidden="false" customHeight="false" outlineLevel="0" collapsed="false">
      <c r="A2776" s="295" t="n">
        <v>93020</v>
      </c>
      <c r="B2776" s="295" t="s">
        <v>11359</v>
      </c>
      <c r="C2776" s="296" t="s">
        <v>11360</v>
      </c>
      <c r="D2776" s="295" t="s">
        <v>31</v>
      </c>
      <c r="E2776" s="297" t="n">
        <v>22.02</v>
      </c>
    </row>
    <row r="2777" customFormat="false" ht="27" hidden="false" customHeight="false" outlineLevel="0" collapsed="false">
      <c r="A2777" s="295" t="n">
        <v>93022</v>
      </c>
      <c r="B2777" s="295" t="s">
        <v>11361</v>
      </c>
      <c r="C2777" s="296" t="s">
        <v>11362</v>
      </c>
      <c r="D2777" s="295" t="s">
        <v>31</v>
      </c>
      <c r="E2777" s="297" t="n">
        <v>34.55</v>
      </c>
    </row>
    <row r="2778" customFormat="false" ht="27" hidden="false" customHeight="false" outlineLevel="0" collapsed="false">
      <c r="A2778" s="295" t="n">
        <v>93024</v>
      </c>
      <c r="B2778" s="295" t="s">
        <v>11363</v>
      </c>
      <c r="C2778" s="296" t="s">
        <v>11364</v>
      </c>
      <c r="D2778" s="295" t="s">
        <v>31</v>
      </c>
      <c r="E2778" s="297" t="n">
        <v>36.65</v>
      </c>
    </row>
    <row r="2779" customFormat="false" ht="27" hidden="false" customHeight="false" outlineLevel="0" collapsed="false">
      <c r="A2779" s="295" t="n">
        <v>93026</v>
      </c>
      <c r="B2779" s="295" t="s">
        <v>11365</v>
      </c>
      <c r="C2779" s="296" t="s">
        <v>11366</v>
      </c>
      <c r="D2779" s="295" t="s">
        <v>31</v>
      </c>
      <c r="E2779" s="297" t="n">
        <v>57.5</v>
      </c>
    </row>
    <row r="2780" customFormat="false" ht="27" hidden="false" customHeight="false" outlineLevel="0" collapsed="false">
      <c r="A2780" s="295" t="n">
        <v>97559</v>
      </c>
      <c r="B2780" s="295" t="s">
        <v>11367</v>
      </c>
      <c r="C2780" s="296" t="s">
        <v>11368</v>
      </c>
      <c r="D2780" s="295" t="s">
        <v>31</v>
      </c>
      <c r="E2780" s="297" t="n">
        <v>8.26</v>
      </c>
    </row>
    <row r="2781" customFormat="false" ht="27" hidden="false" customHeight="false" outlineLevel="0" collapsed="false">
      <c r="A2781" s="295" t="n">
        <v>97562</v>
      </c>
      <c r="B2781" s="295" t="s">
        <v>11369</v>
      </c>
      <c r="C2781" s="296" t="s">
        <v>11370</v>
      </c>
      <c r="D2781" s="295" t="s">
        <v>31</v>
      </c>
      <c r="E2781" s="297" t="n">
        <v>9.99</v>
      </c>
    </row>
    <row r="2782" customFormat="false" ht="27" hidden="false" customHeight="false" outlineLevel="0" collapsed="false">
      <c r="A2782" s="295" t="n">
        <v>97564</v>
      </c>
      <c r="B2782" s="295" t="s">
        <v>11371</v>
      </c>
      <c r="C2782" s="296" t="s">
        <v>11372</v>
      </c>
      <c r="D2782" s="295" t="s">
        <v>31</v>
      </c>
      <c r="E2782" s="297" t="n">
        <v>11.51</v>
      </c>
    </row>
    <row r="2783" customFormat="false" ht="27" hidden="false" customHeight="false" outlineLevel="0" collapsed="false">
      <c r="A2783" s="295" t="n">
        <v>91924</v>
      </c>
      <c r="B2783" s="295" t="s">
        <v>11373</v>
      </c>
      <c r="C2783" s="296" t="s">
        <v>11374</v>
      </c>
      <c r="D2783" s="295" t="s">
        <v>85</v>
      </c>
      <c r="E2783" s="297" t="n">
        <v>2.42</v>
      </c>
    </row>
    <row r="2784" customFormat="false" ht="27" hidden="false" customHeight="false" outlineLevel="0" collapsed="false">
      <c r="A2784" s="295" t="n">
        <v>91925</v>
      </c>
      <c r="B2784" s="295" t="s">
        <v>11375</v>
      </c>
      <c r="C2784" s="296" t="s">
        <v>11376</v>
      </c>
      <c r="D2784" s="295" t="s">
        <v>85</v>
      </c>
      <c r="E2784" s="297" t="n">
        <v>3.43</v>
      </c>
    </row>
    <row r="2785" customFormat="false" ht="27" hidden="false" customHeight="false" outlineLevel="0" collapsed="false">
      <c r="A2785" s="295" t="n">
        <v>91926</v>
      </c>
      <c r="B2785" s="295" t="s">
        <v>11377</v>
      </c>
      <c r="C2785" s="296" t="s">
        <v>11378</v>
      </c>
      <c r="D2785" s="295" t="s">
        <v>85</v>
      </c>
      <c r="E2785" s="297" t="n">
        <v>3.53</v>
      </c>
    </row>
    <row r="2786" customFormat="false" ht="27" hidden="false" customHeight="false" outlineLevel="0" collapsed="false">
      <c r="A2786" s="295" t="n">
        <v>91927</v>
      </c>
      <c r="B2786" s="295" t="s">
        <v>11379</v>
      </c>
      <c r="C2786" s="296" t="s">
        <v>11380</v>
      </c>
      <c r="D2786" s="295" t="s">
        <v>85</v>
      </c>
      <c r="E2786" s="297" t="n">
        <v>4.64</v>
      </c>
    </row>
    <row r="2787" customFormat="false" ht="27" hidden="false" customHeight="false" outlineLevel="0" collapsed="false">
      <c r="A2787" s="295" t="n">
        <v>91928</v>
      </c>
      <c r="B2787" s="295" t="s">
        <v>11381</v>
      </c>
      <c r="C2787" s="296" t="s">
        <v>11382</v>
      </c>
      <c r="D2787" s="295" t="s">
        <v>85</v>
      </c>
      <c r="E2787" s="297" t="n">
        <v>5.74</v>
      </c>
    </row>
    <row r="2788" customFormat="false" ht="27" hidden="false" customHeight="false" outlineLevel="0" collapsed="false">
      <c r="A2788" s="295" t="n">
        <v>91929</v>
      </c>
      <c r="B2788" s="295" t="s">
        <v>11383</v>
      </c>
      <c r="C2788" s="296" t="s">
        <v>11384</v>
      </c>
      <c r="D2788" s="295" t="s">
        <v>85</v>
      </c>
      <c r="E2788" s="297" t="n">
        <v>6.51</v>
      </c>
    </row>
    <row r="2789" customFormat="false" ht="27" hidden="false" customHeight="false" outlineLevel="0" collapsed="false">
      <c r="A2789" s="295" t="n">
        <v>91930</v>
      </c>
      <c r="B2789" s="295" t="s">
        <v>11385</v>
      </c>
      <c r="C2789" s="296" t="s">
        <v>11386</v>
      </c>
      <c r="D2789" s="295" t="s">
        <v>85</v>
      </c>
      <c r="E2789" s="297" t="n">
        <v>7.86</v>
      </c>
    </row>
    <row r="2790" customFormat="false" ht="27" hidden="false" customHeight="false" outlineLevel="0" collapsed="false">
      <c r="A2790" s="295" t="n">
        <v>91931</v>
      </c>
      <c r="B2790" s="295" t="s">
        <v>11387</v>
      </c>
      <c r="C2790" s="296" t="s">
        <v>11388</v>
      </c>
      <c r="D2790" s="295" t="s">
        <v>85</v>
      </c>
      <c r="E2790" s="297" t="n">
        <v>8.79</v>
      </c>
    </row>
    <row r="2791" customFormat="false" ht="27" hidden="false" customHeight="false" outlineLevel="0" collapsed="false">
      <c r="A2791" s="295" t="n">
        <v>91932</v>
      </c>
      <c r="B2791" s="295" t="s">
        <v>11389</v>
      </c>
      <c r="C2791" s="296" t="s">
        <v>11390</v>
      </c>
      <c r="D2791" s="295" t="s">
        <v>85</v>
      </c>
      <c r="E2791" s="297" t="n">
        <v>12.94</v>
      </c>
    </row>
    <row r="2792" customFormat="false" ht="27" hidden="false" customHeight="false" outlineLevel="0" collapsed="false">
      <c r="A2792" s="295" t="n">
        <v>91933</v>
      </c>
      <c r="B2792" s="295" t="s">
        <v>11391</v>
      </c>
      <c r="C2792" s="296" t="s">
        <v>11392</v>
      </c>
      <c r="D2792" s="295" t="s">
        <v>85</v>
      </c>
      <c r="E2792" s="297" t="n">
        <v>13.82</v>
      </c>
    </row>
    <row r="2793" customFormat="false" ht="27" hidden="false" customHeight="false" outlineLevel="0" collapsed="false">
      <c r="A2793" s="295" t="n">
        <v>91934</v>
      </c>
      <c r="B2793" s="295" t="s">
        <v>11393</v>
      </c>
      <c r="C2793" s="296" t="s">
        <v>11394</v>
      </c>
      <c r="D2793" s="295" t="s">
        <v>85</v>
      </c>
      <c r="E2793" s="297" t="n">
        <v>19.78</v>
      </c>
    </row>
    <row r="2794" customFormat="false" ht="27" hidden="false" customHeight="false" outlineLevel="0" collapsed="false">
      <c r="A2794" s="295" t="n">
        <v>91935</v>
      </c>
      <c r="B2794" s="295" t="s">
        <v>11395</v>
      </c>
      <c r="C2794" s="296" t="s">
        <v>11396</v>
      </c>
      <c r="D2794" s="295" t="s">
        <v>85</v>
      </c>
      <c r="E2794" s="297" t="n">
        <v>21.07</v>
      </c>
    </row>
    <row r="2795" customFormat="false" ht="27" hidden="false" customHeight="false" outlineLevel="0" collapsed="false">
      <c r="A2795" s="295" t="n">
        <v>92979</v>
      </c>
      <c r="B2795" s="295" t="s">
        <v>11397</v>
      </c>
      <c r="C2795" s="296" t="s">
        <v>11398</v>
      </c>
      <c r="D2795" s="295" t="s">
        <v>85</v>
      </c>
      <c r="E2795" s="297" t="n">
        <v>8.81</v>
      </c>
    </row>
    <row r="2796" customFormat="false" ht="27" hidden="false" customHeight="false" outlineLevel="0" collapsed="false">
      <c r="A2796" s="295" t="n">
        <v>92980</v>
      </c>
      <c r="B2796" s="295" t="s">
        <v>11399</v>
      </c>
      <c r="C2796" s="296" t="s">
        <v>11400</v>
      </c>
      <c r="D2796" s="295" t="s">
        <v>85</v>
      </c>
      <c r="E2796" s="297" t="n">
        <v>9.57</v>
      </c>
    </row>
    <row r="2797" customFormat="false" ht="27" hidden="false" customHeight="false" outlineLevel="0" collapsed="false">
      <c r="A2797" s="295" t="n">
        <v>92981</v>
      </c>
      <c r="B2797" s="295" t="s">
        <v>11401</v>
      </c>
      <c r="C2797" s="296" t="s">
        <v>11402</v>
      </c>
      <c r="D2797" s="295" t="s">
        <v>85</v>
      </c>
      <c r="E2797" s="297" t="n">
        <v>13.52</v>
      </c>
    </row>
    <row r="2798" customFormat="false" ht="27" hidden="false" customHeight="false" outlineLevel="0" collapsed="false">
      <c r="A2798" s="295" t="n">
        <v>92982</v>
      </c>
      <c r="B2798" s="295" t="s">
        <v>11403</v>
      </c>
      <c r="C2798" s="296" t="s">
        <v>11404</v>
      </c>
      <c r="D2798" s="295" t="s">
        <v>85</v>
      </c>
      <c r="E2798" s="297" t="n">
        <v>14.63</v>
      </c>
    </row>
    <row r="2799" customFormat="false" ht="27" hidden="false" customHeight="false" outlineLevel="0" collapsed="false">
      <c r="A2799" s="295" t="n">
        <v>92984</v>
      </c>
      <c r="B2799" s="295" t="s">
        <v>11405</v>
      </c>
      <c r="C2799" s="296" t="s">
        <v>11406</v>
      </c>
      <c r="D2799" s="295" t="s">
        <v>85</v>
      </c>
      <c r="E2799" s="297" t="n">
        <v>23.71</v>
      </c>
    </row>
    <row r="2800" customFormat="false" ht="27" hidden="false" customHeight="false" outlineLevel="0" collapsed="false">
      <c r="A2800" s="295" t="n">
        <v>92986</v>
      </c>
      <c r="B2800" s="295" t="s">
        <v>11407</v>
      </c>
      <c r="C2800" s="296" t="s">
        <v>11408</v>
      </c>
      <c r="D2800" s="295" t="s">
        <v>85</v>
      </c>
      <c r="E2800" s="297" t="n">
        <v>32.1</v>
      </c>
    </row>
    <row r="2801" customFormat="false" ht="27" hidden="false" customHeight="false" outlineLevel="0" collapsed="false">
      <c r="A2801" s="295" t="n">
        <v>92988</v>
      </c>
      <c r="B2801" s="295" t="s">
        <v>11409</v>
      </c>
      <c r="C2801" s="296" t="s">
        <v>11410</v>
      </c>
      <c r="D2801" s="295" t="s">
        <v>85</v>
      </c>
      <c r="E2801" s="297" t="n">
        <v>45.06</v>
      </c>
    </row>
    <row r="2802" customFormat="false" ht="27" hidden="false" customHeight="false" outlineLevel="0" collapsed="false">
      <c r="A2802" s="295" t="n">
        <v>92990</v>
      </c>
      <c r="B2802" s="295" t="s">
        <v>11411</v>
      </c>
      <c r="C2802" s="296" t="s">
        <v>11412</v>
      </c>
      <c r="D2802" s="295" t="s">
        <v>85</v>
      </c>
      <c r="E2802" s="297" t="n">
        <v>61.84</v>
      </c>
    </row>
    <row r="2803" customFormat="false" ht="27" hidden="false" customHeight="false" outlineLevel="0" collapsed="false">
      <c r="A2803" s="295" t="n">
        <v>92992</v>
      </c>
      <c r="B2803" s="295" t="s">
        <v>11413</v>
      </c>
      <c r="C2803" s="296" t="s">
        <v>11414</v>
      </c>
      <c r="D2803" s="295" t="s">
        <v>85</v>
      </c>
      <c r="E2803" s="297" t="n">
        <v>81.69</v>
      </c>
    </row>
    <row r="2804" customFormat="false" ht="27" hidden="false" customHeight="false" outlineLevel="0" collapsed="false">
      <c r="A2804" s="295" t="n">
        <v>92994</v>
      </c>
      <c r="B2804" s="295" t="s">
        <v>11415</v>
      </c>
      <c r="C2804" s="296" t="s">
        <v>11416</v>
      </c>
      <c r="D2804" s="295" t="s">
        <v>85</v>
      </c>
      <c r="E2804" s="297" t="n">
        <v>105.72</v>
      </c>
    </row>
    <row r="2805" customFormat="false" ht="27" hidden="false" customHeight="false" outlineLevel="0" collapsed="false">
      <c r="A2805" s="295" t="n">
        <v>92996</v>
      </c>
      <c r="B2805" s="295" t="s">
        <v>11417</v>
      </c>
      <c r="C2805" s="296" t="s">
        <v>11418</v>
      </c>
      <c r="D2805" s="295" t="s">
        <v>85</v>
      </c>
      <c r="E2805" s="297" t="n">
        <v>130.65</v>
      </c>
    </row>
    <row r="2806" customFormat="false" ht="27" hidden="false" customHeight="false" outlineLevel="0" collapsed="false">
      <c r="A2806" s="295" t="n">
        <v>92998</v>
      </c>
      <c r="B2806" s="295" t="s">
        <v>11419</v>
      </c>
      <c r="C2806" s="296" t="s">
        <v>11420</v>
      </c>
      <c r="D2806" s="295" t="s">
        <v>85</v>
      </c>
      <c r="E2806" s="297" t="n">
        <v>159.84</v>
      </c>
    </row>
    <row r="2807" customFormat="false" ht="27" hidden="false" customHeight="false" outlineLevel="0" collapsed="false">
      <c r="A2807" s="295" t="n">
        <v>93000</v>
      </c>
      <c r="B2807" s="295" t="s">
        <v>11421</v>
      </c>
      <c r="C2807" s="296" t="s">
        <v>11422</v>
      </c>
      <c r="D2807" s="295" t="s">
        <v>85</v>
      </c>
      <c r="E2807" s="297" t="n">
        <v>209.84</v>
      </c>
    </row>
    <row r="2808" customFormat="false" ht="27" hidden="false" customHeight="false" outlineLevel="0" collapsed="false">
      <c r="A2808" s="295" t="n">
        <v>93002</v>
      </c>
      <c r="B2808" s="295" t="s">
        <v>11423</v>
      </c>
      <c r="C2808" s="296" t="s">
        <v>11424</v>
      </c>
      <c r="D2808" s="295" t="s">
        <v>85</v>
      </c>
      <c r="E2808" s="297" t="n">
        <v>262.18</v>
      </c>
    </row>
    <row r="2809" customFormat="false" ht="27" hidden="false" customHeight="false" outlineLevel="0" collapsed="false">
      <c r="A2809" s="295" t="n">
        <v>101884</v>
      </c>
      <c r="B2809" s="295" t="s">
        <v>11425</v>
      </c>
      <c r="C2809" s="296" t="s">
        <v>11426</v>
      </c>
      <c r="D2809" s="295" t="s">
        <v>85</v>
      </c>
      <c r="E2809" s="297" t="n">
        <v>8.6</v>
      </c>
    </row>
    <row r="2810" customFormat="false" ht="27" hidden="false" customHeight="false" outlineLevel="0" collapsed="false">
      <c r="A2810" s="295" t="n">
        <v>101885</v>
      </c>
      <c r="B2810" s="295" t="s">
        <v>11427</v>
      </c>
      <c r="C2810" s="296" t="s">
        <v>11428</v>
      </c>
      <c r="D2810" s="295" t="s">
        <v>85</v>
      </c>
      <c r="E2810" s="297" t="n">
        <v>9.36</v>
      </c>
    </row>
    <row r="2811" customFormat="false" ht="27" hidden="false" customHeight="false" outlineLevel="0" collapsed="false">
      <c r="A2811" s="295" t="n">
        <v>101886</v>
      </c>
      <c r="B2811" s="295" t="s">
        <v>11429</v>
      </c>
      <c r="C2811" s="296" t="s">
        <v>11430</v>
      </c>
      <c r="D2811" s="295" t="s">
        <v>85</v>
      </c>
      <c r="E2811" s="297" t="n">
        <v>13.28</v>
      </c>
    </row>
    <row r="2812" customFormat="false" ht="27" hidden="false" customHeight="false" outlineLevel="0" collapsed="false">
      <c r="A2812" s="295" t="n">
        <v>101887</v>
      </c>
      <c r="B2812" s="295" t="s">
        <v>11431</v>
      </c>
      <c r="C2812" s="296" t="s">
        <v>11432</v>
      </c>
      <c r="D2812" s="295" t="s">
        <v>85</v>
      </c>
      <c r="E2812" s="297" t="n">
        <v>14.39</v>
      </c>
    </row>
    <row r="2813" customFormat="false" ht="27" hidden="false" customHeight="false" outlineLevel="0" collapsed="false">
      <c r="A2813" s="295" t="n">
        <v>101888</v>
      </c>
      <c r="B2813" s="295" t="s">
        <v>11433</v>
      </c>
      <c r="C2813" s="296" t="s">
        <v>11434</v>
      </c>
      <c r="D2813" s="295" t="s">
        <v>85</v>
      </c>
      <c r="E2813" s="297" t="n">
        <v>21.32</v>
      </c>
    </row>
    <row r="2814" customFormat="false" ht="27" hidden="false" customHeight="false" outlineLevel="0" collapsed="false">
      <c r="A2814" s="295" t="n">
        <v>101889</v>
      </c>
      <c r="B2814" s="295" t="s">
        <v>11435</v>
      </c>
      <c r="C2814" s="296" t="s">
        <v>11436</v>
      </c>
      <c r="D2814" s="295" t="s">
        <v>85</v>
      </c>
      <c r="E2814" s="297" t="n">
        <v>21.95</v>
      </c>
    </row>
    <row r="2815" customFormat="false" ht="27" hidden="false" customHeight="false" outlineLevel="0" collapsed="false">
      <c r="A2815" s="295" t="n">
        <v>91936</v>
      </c>
      <c r="B2815" s="295" t="s">
        <v>11437</v>
      </c>
      <c r="C2815" s="296" t="s">
        <v>11438</v>
      </c>
      <c r="D2815" s="295" t="s">
        <v>31</v>
      </c>
      <c r="E2815" s="297" t="n">
        <v>9.91</v>
      </c>
    </row>
    <row r="2816" customFormat="false" ht="27" hidden="false" customHeight="false" outlineLevel="0" collapsed="false">
      <c r="A2816" s="295" t="n">
        <v>91937</v>
      </c>
      <c r="B2816" s="295" t="s">
        <v>11439</v>
      </c>
      <c r="C2816" s="296" t="s">
        <v>11440</v>
      </c>
      <c r="D2816" s="295" t="s">
        <v>31</v>
      </c>
      <c r="E2816" s="297" t="n">
        <v>8.67</v>
      </c>
    </row>
    <row r="2817" customFormat="false" ht="27" hidden="false" customHeight="false" outlineLevel="0" collapsed="false">
      <c r="A2817" s="295" t="n">
        <v>91939</v>
      </c>
      <c r="B2817" s="295" t="s">
        <v>11441</v>
      </c>
      <c r="C2817" s="296" t="s">
        <v>11442</v>
      </c>
      <c r="D2817" s="295" t="s">
        <v>31</v>
      </c>
      <c r="E2817" s="297" t="n">
        <v>23.53</v>
      </c>
    </row>
    <row r="2818" customFormat="false" ht="27" hidden="false" customHeight="false" outlineLevel="0" collapsed="false">
      <c r="A2818" s="295" t="n">
        <v>91940</v>
      </c>
      <c r="B2818" s="295" t="s">
        <v>11443</v>
      </c>
      <c r="C2818" s="296" t="s">
        <v>11444</v>
      </c>
      <c r="D2818" s="295" t="s">
        <v>31</v>
      </c>
      <c r="E2818" s="297" t="n">
        <v>12.29</v>
      </c>
    </row>
    <row r="2819" customFormat="false" ht="27" hidden="false" customHeight="false" outlineLevel="0" collapsed="false">
      <c r="A2819" s="295" t="n">
        <v>91941</v>
      </c>
      <c r="B2819" s="295" t="s">
        <v>11445</v>
      </c>
      <c r="C2819" s="296" t="s">
        <v>11446</v>
      </c>
      <c r="D2819" s="295" t="s">
        <v>31</v>
      </c>
      <c r="E2819" s="297" t="n">
        <v>8.08</v>
      </c>
    </row>
    <row r="2820" customFormat="false" ht="27" hidden="false" customHeight="false" outlineLevel="0" collapsed="false">
      <c r="A2820" s="295" t="n">
        <v>91942</v>
      </c>
      <c r="B2820" s="295" t="s">
        <v>11447</v>
      </c>
      <c r="C2820" s="296" t="s">
        <v>11448</v>
      </c>
      <c r="D2820" s="295" t="s">
        <v>31</v>
      </c>
      <c r="E2820" s="297" t="n">
        <v>28.43</v>
      </c>
    </row>
    <row r="2821" customFormat="false" ht="27" hidden="false" customHeight="false" outlineLevel="0" collapsed="false">
      <c r="A2821" s="295" t="n">
        <v>91943</v>
      </c>
      <c r="B2821" s="295" t="s">
        <v>11449</v>
      </c>
      <c r="C2821" s="296" t="s">
        <v>11450</v>
      </c>
      <c r="D2821" s="295" t="s">
        <v>31</v>
      </c>
      <c r="E2821" s="297" t="n">
        <v>15.51</v>
      </c>
    </row>
    <row r="2822" customFormat="false" ht="27" hidden="false" customHeight="false" outlineLevel="0" collapsed="false">
      <c r="A2822" s="295" t="n">
        <v>91944</v>
      </c>
      <c r="B2822" s="295" t="s">
        <v>11451</v>
      </c>
      <c r="C2822" s="296" t="s">
        <v>11452</v>
      </c>
      <c r="D2822" s="295" t="s">
        <v>31</v>
      </c>
      <c r="E2822" s="297" t="n">
        <v>10.68</v>
      </c>
    </row>
    <row r="2823" customFormat="false" ht="27" hidden="false" customHeight="false" outlineLevel="0" collapsed="false">
      <c r="A2823" s="295" t="n">
        <v>92865</v>
      </c>
      <c r="B2823" s="295" t="s">
        <v>11453</v>
      </c>
      <c r="C2823" s="296" t="s">
        <v>11454</v>
      </c>
      <c r="D2823" s="295" t="s">
        <v>31</v>
      </c>
      <c r="E2823" s="297" t="n">
        <v>9.81</v>
      </c>
    </row>
    <row r="2824" customFormat="false" ht="27" hidden="false" customHeight="false" outlineLevel="0" collapsed="false">
      <c r="A2824" s="295" t="n">
        <v>92866</v>
      </c>
      <c r="B2824" s="295" t="s">
        <v>11455</v>
      </c>
      <c r="C2824" s="296" t="s">
        <v>11456</v>
      </c>
      <c r="D2824" s="295" t="s">
        <v>31</v>
      </c>
      <c r="E2824" s="297" t="n">
        <v>7.68</v>
      </c>
    </row>
    <row r="2825" customFormat="false" ht="27" hidden="false" customHeight="false" outlineLevel="0" collapsed="false">
      <c r="A2825" s="295" t="n">
        <v>92867</v>
      </c>
      <c r="B2825" s="295" t="s">
        <v>11457</v>
      </c>
      <c r="C2825" s="296" t="s">
        <v>11458</v>
      </c>
      <c r="D2825" s="295" t="s">
        <v>31</v>
      </c>
      <c r="E2825" s="297" t="n">
        <v>23.83</v>
      </c>
    </row>
    <row r="2826" customFormat="false" ht="27" hidden="false" customHeight="false" outlineLevel="0" collapsed="false">
      <c r="A2826" s="295" t="n">
        <v>92868</v>
      </c>
      <c r="B2826" s="295" t="s">
        <v>11459</v>
      </c>
      <c r="C2826" s="296" t="s">
        <v>11460</v>
      </c>
      <c r="D2826" s="295" t="s">
        <v>31</v>
      </c>
      <c r="E2826" s="297" t="n">
        <v>12.59</v>
      </c>
    </row>
    <row r="2827" customFormat="false" ht="27" hidden="false" customHeight="false" outlineLevel="0" collapsed="false">
      <c r="A2827" s="295" t="n">
        <v>92869</v>
      </c>
      <c r="B2827" s="295" t="s">
        <v>11461</v>
      </c>
      <c r="C2827" s="296" t="s">
        <v>11462</v>
      </c>
      <c r="D2827" s="295" t="s">
        <v>31</v>
      </c>
      <c r="E2827" s="297" t="n">
        <v>8.38</v>
      </c>
    </row>
    <row r="2828" customFormat="false" ht="27" hidden="false" customHeight="false" outlineLevel="0" collapsed="false">
      <c r="A2828" s="295" t="n">
        <v>92870</v>
      </c>
      <c r="B2828" s="295" t="s">
        <v>11463</v>
      </c>
      <c r="C2828" s="296" t="s">
        <v>11464</v>
      </c>
      <c r="D2828" s="295" t="s">
        <v>31</v>
      </c>
      <c r="E2828" s="297" t="n">
        <v>29.26</v>
      </c>
    </row>
    <row r="2829" customFormat="false" ht="27" hidden="false" customHeight="false" outlineLevel="0" collapsed="false">
      <c r="A2829" s="295" t="n">
        <v>92871</v>
      </c>
      <c r="B2829" s="295" t="s">
        <v>11465</v>
      </c>
      <c r="C2829" s="296" t="s">
        <v>11466</v>
      </c>
      <c r="D2829" s="295" t="s">
        <v>31</v>
      </c>
      <c r="E2829" s="297" t="n">
        <v>16.34</v>
      </c>
    </row>
    <row r="2830" customFormat="false" ht="27" hidden="false" customHeight="false" outlineLevel="0" collapsed="false">
      <c r="A2830" s="295" t="n">
        <v>92872</v>
      </c>
      <c r="B2830" s="295" t="s">
        <v>11467</v>
      </c>
      <c r="C2830" s="296" t="s">
        <v>11468</v>
      </c>
      <c r="D2830" s="295" t="s">
        <v>31</v>
      </c>
      <c r="E2830" s="297" t="n">
        <v>11.51</v>
      </c>
    </row>
    <row r="2831" customFormat="false" ht="27" hidden="false" customHeight="false" outlineLevel="0" collapsed="false">
      <c r="A2831" s="295" t="n">
        <v>95777</v>
      </c>
      <c r="B2831" s="295" t="s">
        <v>11469</v>
      </c>
      <c r="C2831" s="296" t="s">
        <v>11470</v>
      </c>
      <c r="D2831" s="295" t="s">
        <v>31</v>
      </c>
      <c r="E2831" s="297" t="n">
        <v>25.59</v>
      </c>
    </row>
    <row r="2832" customFormat="false" ht="27" hidden="false" customHeight="false" outlineLevel="0" collapsed="false">
      <c r="A2832" s="295" t="n">
        <v>95778</v>
      </c>
      <c r="B2832" s="295" t="s">
        <v>11471</v>
      </c>
      <c r="C2832" s="296" t="s">
        <v>11472</v>
      </c>
      <c r="D2832" s="295" t="s">
        <v>31</v>
      </c>
      <c r="E2832" s="297" t="n">
        <v>26.23</v>
      </c>
    </row>
    <row r="2833" customFormat="false" ht="27" hidden="false" customHeight="false" outlineLevel="0" collapsed="false">
      <c r="A2833" s="295" t="n">
        <v>95779</v>
      </c>
      <c r="B2833" s="295" t="s">
        <v>11473</v>
      </c>
      <c r="C2833" s="296" t="s">
        <v>11474</v>
      </c>
      <c r="D2833" s="295" t="s">
        <v>31</v>
      </c>
      <c r="E2833" s="297" t="n">
        <v>24.09</v>
      </c>
    </row>
    <row r="2834" customFormat="false" ht="27" hidden="false" customHeight="false" outlineLevel="0" collapsed="false">
      <c r="A2834" s="295" t="n">
        <v>95780</v>
      </c>
      <c r="B2834" s="295" t="s">
        <v>11475</v>
      </c>
      <c r="C2834" s="296" t="s">
        <v>11476</v>
      </c>
      <c r="D2834" s="295" t="s">
        <v>31</v>
      </c>
      <c r="E2834" s="297" t="n">
        <v>29.14</v>
      </c>
    </row>
    <row r="2835" customFormat="false" ht="27" hidden="false" customHeight="false" outlineLevel="0" collapsed="false">
      <c r="A2835" s="295" t="n">
        <v>95781</v>
      </c>
      <c r="B2835" s="295" t="s">
        <v>11477</v>
      </c>
      <c r="C2835" s="296" t="s">
        <v>11478</v>
      </c>
      <c r="D2835" s="295" t="s">
        <v>31</v>
      </c>
      <c r="E2835" s="297" t="n">
        <v>29.62</v>
      </c>
    </row>
    <row r="2836" customFormat="false" ht="27" hidden="false" customHeight="false" outlineLevel="0" collapsed="false">
      <c r="A2836" s="295" t="n">
        <v>95782</v>
      </c>
      <c r="B2836" s="295" t="s">
        <v>11479</v>
      </c>
      <c r="C2836" s="296" t="s">
        <v>11480</v>
      </c>
      <c r="D2836" s="295" t="s">
        <v>31</v>
      </c>
      <c r="E2836" s="297" t="n">
        <v>30.86</v>
      </c>
    </row>
    <row r="2837" customFormat="false" ht="27" hidden="false" customHeight="false" outlineLevel="0" collapsed="false">
      <c r="A2837" s="295" t="n">
        <v>95785</v>
      </c>
      <c r="B2837" s="295" t="s">
        <v>11481</v>
      </c>
      <c r="C2837" s="296" t="s">
        <v>11482</v>
      </c>
      <c r="D2837" s="295" t="s">
        <v>31</v>
      </c>
      <c r="E2837" s="297" t="n">
        <v>35.11</v>
      </c>
    </row>
    <row r="2838" customFormat="false" ht="27" hidden="false" customHeight="false" outlineLevel="0" collapsed="false">
      <c r="A2838" s="295" t="n">
        <v>95787</v>
      </c>
      <c r="B2838" s="295" t="s">
        <v>11483</v>
      </c>
      <c r="C2838" s="296" t="s">
        <v>11484</v>
      </c>
      <c r="D2838" s="295" t="s">
        <v>31</v>
      </c>
      <c r="E2838" s="297" t="n">
        <v>25.78</v>
      </c>
    </row>
    <row r="2839" customFormat="false" ht="27" hidden="false" customHeight="false" outlineLevel="0" collapsed="false">
      <c r="A2839" s="295" t="n">
        <v>95789</v>
      </c>
      <c r="B2839" s="295" t="s">
        <v>11485</v>
      </c>
      <c r="C2839" s="296" t="s">
        <v>11486</v>
      </c>
      <c r="D2839" s="295" t="s">
        <v>31</v>
      </c>
      <c r="E2839" s="297" t="n">
        <v>32.03</v>
      </c>
    </row>
    <row r="2840" customFormat="false" ht="27" hidden="false" customHeight="false" outlineLevel="0" collapsed="false">
      <c r="A2840" s="295" t="n">
        <v>95791</v>
      </c>
      <c r="B2840" s="295" t="s">
        <v>11487</v>
      </c>
      <c r="C2840" s="296" t="s">
        <v>11488</v>
      </c>
      <c r="D2840" s="295" t="s">
        <v>31</v>
      </c>
      <c r="E2840" s="297" t="n">
        <v>41.35</v>
      </c>
    </row>
    <row r="2841" customFormat="false" ht="27" hidden="false" customHeight="false" outlineLevel="0" collapsed="false">
      <c r="A2841" s="295" t="n">
        <v>95795</v>
      </c>
      <c r="B2841" s="295" t="s">
        <v>11489</v>
      </c>
      <c r="C2841" s="296" t="s">
        <v>11490</v>
      </c>
      <c r="D2841" s="295" t="s">
        <v>31</v>
      </c>
      <c r="E2841" s="297" t="n">
        <v>29.7</v>
      </c>
    </row>
    <row r="2842" customFormat="false" ht="27" hidden="false" customHeight="false" outlineLevel="0" collapsed="false">
      <c r="A2842" s="295" t="n">
        <v>95796</v>
      </c>
      <c r="B2842" s="295" t="s">
        <v>11491</v>
      </c>
      <c r="C2842" s="296" t="s">
        <v>11492</v>
      </c>
      <c r="D2842" s="295" t="s">
        <v>31</v>
      </c>
      <c r="E2842" s="297" t="n">
        <v>37.63</v>
      </c>
    </row>
    <row r="2843" customFormat="false" ht="27" hidden="false" customHeight="false" outlineLevel="0" collapsed="false">
      <c r="A2843" s="295" t="n">
        <v>95797</v>
      </c>
      <c r="B2843" s="295" t="s">
        <v>11493</v>
      </c>
      <c r="C2843" s="296" t="s">
        <v>11494</v>
      </c>
      <c r="D2843" s="295" t="s">
        <v>31</v>
      </c>
      <c r="E2843" s="297" t="n">
        <v>47.93</v>
      </c>
    </row>
    <row r="2844" customFormat="false" ht="27" hidden="false" customHeight="false" outlineLevel="0" collapsed="false">
      <c r="A2844" s="295" t="n">
        <v>95801</v>
      </c>
      <c r="B2844" s="295" t="s">
        <v>11495</v>
      </c>
      <c r="C2844" s="296" t="s">
        <v>11496</v>
      </c>
      <c r="D2844" s="295" t="s">
        <v>31</v>
      </c>
      <c r="E2844" s="297" t="n">
        <v>35.65</v>
      </c>
    </row>
    <row r="2845" customFormat="false" ht="27" hidden="false" customHeight="false" outlineLevel="0" collapsed="false">
      <c r="A2845" s="295" t="n">
        <v>95802</v>
      </c>
      <c r="B2845" s="295" t="s">
        <v>11497</v>
      </c>
      <c r="C2845" s="296" t="s">
        <v>11498</v>
      </c>
      <c r="D2845" s="295" t="s">
        <v>31</v>
      </c>
      <c r="E2845" s="297" t="n">
        <v>39.78</v>
      </c>
    </row>
    <row r="2846" customFormat="false" ht="27" hidden="false" customHeight="false" outlineLevel="0" collapsed="false">
      <c r="A2846" s="295" t="n">
        <v>95803</v>
      </c>
      <c r="B2846" s="295" t="s">
        <v>11499</v>
      </c>
      <c r="C2846" s="296" t="s">
        <v>11500</v>
      </c>
      <c r="D2846" s="295" t="s">
        <v>31</v>
      </c>
      <c r="E2846" s="297" t="n">
        <v>52.93</v>
      </c>
    </row>
    <row r="2847" customFormat="false" ht="27" hidden="false" customHeight="false" outlineLevel="0" collapsed="false">
      <c r="A2847" s="295" t="n">
        <v>95804</v>
      </c>
      <c r="B2847" s="295" t="s">
        <v>11501</v>
      </c>
      <c r="C2847" s="296" t="s">
        <v>11502</v>
      </c>
      <c r="D2847" s="295" t="s">
        <v>31</v>
      </c>
      <c r="E2847" s="297" t="n">
        <v>19.08</v>
      </c>
    </row>
    <row r="2848" customFormat="false" ht="27" hidden="false" customHeight="false" outlineLevel="0" collapsed="false">
      <c r="A2848" s="295" t="n">
        <v>95805</v>
      </c>
      <c r="B2848" s="295" t="s">
        <v>11503</v>
      </c>
      <c r="C2848" s="296" t="s">
        <v>11504</v>
      </c>
      <c r="D2848" s="295" t="s">
        <v>31</v>
      </c>
      <c r="E2848" s="297" t="n">
        <v>19.27</v>
      </c>
    </row>
    <row r="2849" customFormat="false" ht="27" hidden="false" customHeight="false" outlineLevel="0" collapsed="false">
      <c r="A2849" s="295" t="n">
        <v>95806</v>
      </c>
      <c r="B2849" s="295" t="s">
        <v>11505</v>
      </c>
      <c r="C2849" s="296" t="s">
        <v>11506</v>
      </c>
      <c r="D2849" s="295" t="s">
        <v>31</v>
      </c>
      <c r="E2849" s="297" t="n">
        <v>19.85</v>
      </c>
    </row>
    <row r="2850" customFormat="false" ht="27" hidden="false" customHeight="false" outlineLevel="0" collapsed="false">
      <c r="A2850" s="295" t="n">
        <v>95807</v>
      </c>
      <c r="B2850" s="295" t="s">
        <v>11507</v>
      </c>
      <c r="C2850" s="296" t="s">
        <v>11508</v>
      </c>
      <c r="D2850" s="295" t="s">
        <v>31</v>
      </c>
      <c r="E2850" s="297" t="n">
        <v>21.97</v>
      </c>
    </row>
    <row r="2851" customFormat="false" ht="27" hidden="false" customHeight="false" outlineLevel="0" collapsed="false">
      <c r="A2851" s="295" t="n">
        <v>95808</v>
      </c>
      <c r="B2851" s="295" t="s">
        <v>11509</v>
      </c>
      <c r="C2851" s="296" t="s">
        <v>11510</v>
      </c>
      <c r="D2851" s="295" t="s">
        <v>31</v>
      </c>
      <c r="E2851" s="297" t="n">
        <v>22.55</v>
      </c>
    </row>
    <row r="2852" customFormat="false" ht="27" hidden="false" customHeight="false" outlineLevel="0" collapsed="false">
      <c r="A2852" s="295" t="n">
        <v>95809</v>
      </c>
      <c r="B2852" s="295" t="s">
        <v>11511</v>
      </c>
      <c r="C2852" s="296" t="s">
        <v>11512</v>
      </c>
      <c r="D2852" s="295" t="s">
        <v>31</v>
      </c>
      <c r="E2852" s="297" t="n">
        <v>24.56</v>
      </c>
    </row>
    <row r="2853" customFormat="false" ht="27" hidden="false" customHeight="false" outlineLevel="0" collapsed="false">
      <c r="A2853" s="295" t="n">
        <v>95810</v>
      </c>
      <c r="B2853" s="295" t="s">
        <v>11513</v>
      </c>
      <c r="C2853" s="296" t="s">
        <v>11514</v>
      </c>
      <c r="D2853" s="295" t="s">
        <v>31</v>
      </c>
      <c r="E2853" s="297" t="n">
        <v>10.54</v>
      </c>
    </row>
    <row r="2854" customFormat="false" ht="27" hidden="false" customHeight="false" outlineLevel="0" collapsed="false">
      <c r="A2854" s="295" t="n">
        <v>95811</v>
      </c>
      <c r="B2854" s="295" t="s">
        <v>11515</v>
      </c>
      <c r="C2854" s="296" t="s">
        <v>11516</v>
      </c>
      <c r="D2854" s="295" t="s">
        <v>31</v>
      </c>
      <c r="E2854" s="297" t="n">
        <v>11.12</v>
      </c>
    </row>
    <row r="2855" customFormat="false" ht="27" hidden="false" customHeight="false" outlineLevel="0" collapsed="false">
      <c r="A2855" s="295" t="n">
        <v>95812</v>
      </c>
      <c r="B2855" s="295" t="s">
        <v>11517</v>
      </c>
      <c r="C2855" s="296" t="s">
        <v>11518</v>
      </c>
      <c r="D2855" s="295" t="s">
        <v>31</v>
      </c>
      <c r="E2855" s="297" t="n">
        <v>13.12</v>
      </c>
    </row>
    <row r="2856" customFormat="false" ht="27" hidden="false" customHeight="false" outlineLevel="0" collapsed="false">
      <c r="A2856" s="295" t="n">
        <v>95813</v>
      </c>
      <c r="B2856" s="295" t="s">
        <v>11519</v>
      </c>
      <c r="C2856" s="296" t="s">
        <v>11520</v>
      </c>
      <c r="D2856" s="295" t="s">
        <v>31</v>
      </c>
      <c r="E2856" s="297" t="n">
        <v>12.96</v>
      </c>
    </row>
    <row r="2857" customFormat="false" ht="27" hidden="false" customHeight="false" outlineLevel="0" collapsed="false">
      <c r="A2857" s="295" t="n">
        <v>95814</v>
      </c>
      <c r="B2857" s="295" t="s">
        <v>11521</v>
      </c>
      <c r="C2857" s="296" t="s">
        <v>11522</v>
      </c>
      <c r="D2857" s="295" t="s">
        <v>31</v>
      </c>
      <c r="E2857" s="297" t="n">
        <v>13.84</v>
      </c>
    </row>
    <row r="2858" customFormat="false" ht="27" hidden="false" customHeight="false" outlineLevel="0" collapsed="false">
      <c r="A2858" s="295" t="n">
        <v>95815</v>
      </c>
      <c r="B2858" s="295" t="s">
        <v>11523</v>
      </c>
      <c r="C2858" s="296" t="s">
        <v>11524</v>
      </c>
      <c r="D2858" s="295" t="s">
        <v>31</v>
      </c>
      <c r="E2858" s="297" t="n">
        <v>17.59</v>
      </c>
    </row>
    <row r="2859" customFormat="false" ht="27" hidden="false" customHeight="false" outlineLevel="0" collapsed="false">
      <c r="A2859" s="295" t="n">
        <v>95816</v>
      </c>
      <c r="B2859" s="295" t="s">
        <v>11525</v>
      </c>
      <c r="C2859" s="296" t="s">
        <v>11526</v>
      </c>
      <c r="D2859" s="295" t="s">
        <v>31</v>
      </c>
      <c r="E2859" s="297" t="n">
        <v>26.97</v>
      </c>
    </row>
    <row r="2860" customFormat="false" ht="27" hidden="false" customHeight="false" outlineLevel="0" collapsed="false">
      <c r="A2860" s="295" t="n">
        <v>95817</v>
      </c>
      <c r="B2860" s="295" t="s">
        <v>11527</v>
      </c>
      <c r="C2860" s="296" t="s">
        <v>11528</v>
      </c>
      <c r="D2860" s="295" t="s">
        <v>31</v>
      </c>
      <c r="E2860" s="297" t="n">
        <v>27.84</v>
      </c>
    </row>
    <row r="2861" customFormat="false" ht="27" hidden="false" customHeight="false" outlineLevel="0" collapsed="false">
      <c r="A2861" s="295" t="n">
        <v>95818</v>
      </c>
      <c r="B2861" s="295" t="s">
        <v>11529</v>
      </c>
      <c r="C2861" s="296" t="s">
        <v>11530</v>
      </c>
      <c r="D2861" s="295" t="s">
        <v>31</v>
      </c>
      <c r="E2861" s="297" t="n">
        <v>32.9</v>
      </c>
    </row>
    <row r="2862" customFormat="false" ht="27" hidden="false" customHeight="false" outlineLevel="0" collapsed="false">
      <c r="A2862" s="295" t="n">
        <v>97881</v>
      </c>
      <c r="B2862" s="295" t="s">
        <v>11531</v>
      </c>
      <c r="C2862" s="296" t="s">
        <v>11532</v>
      </c>
      <c r="D2862" s="295" t="s">
        <v>31</v>
      </c>
      <c r="E2862" s="297" t="n">
        <v>95.54</v>
      </c>
    </row>
    <row r="2863" customFormat="false" ht="27" hidden="false" customHeight="false" outlineLevel="0" collapsed="false">
      <c r="A2863" s="295" t="n">
        <v>97882</v>
      </c>
      <c r="B2863" s="295" t="s">
        <v>11533</v>
      </c>
      <c r="C2863" s="296" t="s">
        <v>11534</v>
      </c>
      <c r="D2863" s="295" t="s">
        <v>31</v>
      </c>
      <c r="E2863" s="297" t="n">
        <v>148.8</v>
      </c>
    </row>
    <row r="2864" customFormat="false" ht="27" hidden="false" customHeight="false" outlineLevel="0" collapsed="false">
      <c r="A2864" s="295" t="n">
        <v>97883</v>
      </c>
      <c r="B2864" s="295" t="s">
        <v>11535</v>
      </c>
      <c r="C2864" s="296" t="s">
        <v>11536</v>
      </c>
      <c r="D2864" s="295" t="s">
        <v>31</v>
      </c>
      <c r="E2864" s="297" t="n">
        <v>289.98</v>
      </c>
    </row>
    <row r="2865" customFormat="false" ht="27" hidden="false" customHeight="false" outlineLevel="0" collapsed="false">
      <c r="A2865" s="295" t="n">
        <v>97884</v>
      </c>
      <c r="B2865" s="295" t="s">
        <v>11537</v>
      </c>
      <c r="C2865" s="296" t="s">
        <v>11538</v>
      </c>
      <c r="D2865" s="295" t="s">
        <v>31</v>
      </c>
      <c r="E2865" s="297" t="n">
        <v>560.34</v>
      </c>
    </row>
    <row r="2866" customFormat="false" ht="27" hidden="false" customHeight="false" outlineLevel="0" collapsed="false">
      <c r="A2866" s="295" t="n">
        <v>97885</v>
      </c>
      <c r="B2866" s="295" t="s">
        <v>11539</v>
      </c>
      <c r="C2866" s="296" t="s">
        <v>11540</v>
      </c>
      <c r="D2866" s="295" t="s">
        <v>31</v>
      </c>
      <c r="E2866" s="297" t="n">
        <v>859.24</v>
      </c>
    </row>
    <row r="2867" customFormat="false" ht="27" hidden="false" customHeight="false" outlineLevel="0" collapsed="false">
      <c r="A2867" s="295" t="n">
        <v>97886</v>
      </c>
      <c r="B2867" s="295" t="s">
        <v>11541</v>
      </c>
      <c r="C2867" s="296" t="s">
        <v>11542</v>
      </c>
      <c r="D2867" s="295" t="s">
        <v>31</v>
      </c>
      <c r="E2867" s="297" t="n">
        <v>152.02</v>
      </c>
    </row>
    <row r="2868" customFormat="false" ht="27" hidden="false" customHeight="false" outlineLevel="0" collapsed="false">
      <c r="A2868" s="295" t="n">
        <v>97887</v>
      </c>
      <c r="B2868" s="295" t="s">
        <v>11543</v>
      </c>
      <c r="C2868" s="296" t="s">
        <v>11544</v>
      </c>
      <c r="D2868" s="295" t="s">
        <v>31</v>
      </c>
      <c r="E2868" s="297" t="n">
        <v>239.98</v>
      </c>
    </row>
    <row r="2869" customFormat="false" ht="27" hidden="false" customHeight="false" outlineLevel="0" collapsed="false">
      <c r="A2869" s="295" t="n">
        <v>97888</v>
      </c>
      <c r="B2869" s="295" t="s">
        <v>11545</v>
      </c>
      <c r="C2869" s="296" t="s">
        <v>11546</v>
      </c>
      <c r="D2869" s="295" t="s">
        <v>31</v>
      </c>
      <c r="E2869" s="297" t="n">
        <v>467.61</v>
      </c>
    </row>
    <row r="2870" customFormat="false" ht="27" hidden="false" customHeight="false" outlineLevel="0" collapsed="false">
      <c r="A2870" s="295" t="n">
        <v>97889</v>
      </c>
      <c r="B2870" s="295" t="s">
        <v>11547</v>
      </c>
      <c r="C2870" s="296" t="s">
        <v>11548</v>
      </c>
      <c r="D2870" s="295" t="s">
        <v>31</v>
      </c>
      <c r="E2870" s="297" t="n">
        <v>632.71</v>
      </c>
    </row>
    <row r="2871" customFormat="false" ht="27" hidden="false" customHeight="false" outlineLevel="0" collapsed="false">
      <c r="A2871" s="295" t="n">
        <v>97890</v>
      </c>
      <c r="B2871" s="295" t="s">
        <v>11549</v>
      </c>
      <c r="C2871" s="296" t="s">
        <v>11550</v>
      </c>
      <c r="D2871" s="295" t="s">
        <v>31</v>
      </c>
      <c r="E2871" s="297" t="n">
        <v>731.23</v>
      </c>
    </row>
    <row r="2872" customFormat="false" ht="27" hidden="false" customHeight="false" outlineLevel="0" collapsed="false">
      <c r="A2872" s="295" t="n">
        <v>97891</v>
      </c>
      <c r="B2872" s="295" t="s">
        <v>11551</v>
      </c>
      <c r="C2872" s="296" t="s">
        <v>11552</v>
      </c>
      <c r="D2872" s="295" t="s">
        <v>31</v>
      </c>
      <c r="E2872" s="297" t="n">
        <v>178.97</v>
      </c>
    </row>
    <row r="2873" customFormat="false" ht="27" hidden="false" customHeight="false" outlineLevel="0" collapsed="false">
      <c r="A2873" s="295" t="n">
        <v>97892</v>
      </c>
      <c r="B2873" s="295" t="s">
        <v>11553</v>
      </c>
      <c r="C2873" s="296" t="s">
        <v>11554</v>
      </c>
      <c r="D2873" s="295" t="s">
        <v>31</v>
      </c>
      <c r="E2873" s="297" t="n">
        <v>338.62</v>
      </c>
    </row>
    <row r="2874" customFormat="false" ht="27" hidden="false" customHeight="false" outlineLevel="0" collapsed="false">
      <c r="A2874" s="295" t="n">
        <v>97893</v>
      </c>
      <c r="B2874" s="295" t="s">
        <v>11555</v>
      </c>
      <c r="C2874" s="296" t="s">
        <v>11556</v>
      </c>
      <c r="D2874" s="295" t="s">
        <v>31</v>
      </c>
      <c r="E2874" s="297" t="n">
        <v>468.18</v>
      </c>
    </row>
    <row r="2875" customFormat="false" ht="27" hidden="false" customHeight="false" outlineLevel="0" collapsed="false">
      <c r="A2875" s="295" t="n">
        <v>97894</v>
      </c>
      <c r="B2875" s="295" t="s">
        <v>11557</v>
      </c>
      <c r="C2875" s="296" t="s">
        <v>11558</v>
      </c>
      <c r="D2875" s="295" t="s">
        <v>31</v>
      </c>
      <c r="E2875" s="297" t="n">
        <v>531.87</v>
      </c>
    </row>
    <row r="2876" customFormat="false" ht="27" hidden="false" customHeight="false" outlineLevel="0" collapsed="false">
      <c r="A2876" s="295" t="n">
        <v>93653</v>
      </c>
      <c r="B2876" s="295" t="s">
        <v>11559</v>
      </c>
      <c r="C2876" s="296" t="s">
        <v>11560</v>
      </c>
      <c r="D2876" s="295" t="s">
        <v>31</v>
      </c>
      <c r="E2876" s="297" t="n">
        <v>10.12</v>
      </c>
    </row>
    <row r="2877" customFormat="false" ht="27" hidden="false" customHeight="false" outlineLevel="0" collapsed="false">
      <c r="A2877" s="295" t="n">
        <v>93654</v>
      </c>
      <c r="B2877" s="295" t="s">
        <v>11561</v>
      </c>
      <c r="C2877" s="296" t="s">
        <v>11562</v>
      </c>
      <c r="D2877" s="295" t="s">
        <v>31</v>
      </c>
      <c r="E2877" s="297" t="n">
        <v>10.64</v>
      </c>
    </row>
    <row r="2878" customFormat="false" ht="27" hidden="false" customHeight="false" outlineLevel="0" collapsed="false">
      <c r="A2878" s="295" t="n">
        <v>93655</v>
      </c>
      <c r="B2878" s="295" t="s">
        <v>11563</v>
      </c>
      <c r="C2878" s="296" t="s">
        <v>11564</v>
      </c>
      <c r="D2878" s="295" t="s">
        <v>31</v>
      </c>
      <c r="E2878" s="297" t="n">
        <v>11.7</v>
      </c>
    </row>
    <row r="2879" customFormat="false" ht="27" hidden="false" customHeight="false" outlineLevel="0" collapsed="false">
      <c r="A2879" s="295" t="n">
        <v>93656</v>
      </c>
      <c r="B2879" s="295" t="s">
        <v>11565</v>
      </c>
      <c r="C2879" s="296" t="s">
        <v>11566</v>
      </c>
      <c r="D2879" s="295" t="s">
        <v>31</v>
      </c>
      <c r="E2879" s="297" t="n">
        <v>11.7</v>
      </c>
    </row>
    <row r="2880" customFormat="false" ht="27" hidden="false" customHeight="false" outlineLevel="0" collapsed="false">
      <c r="A2880" s="295" t="n">
        <v>93657</v>
      </c>
      <c r="B2880" s="295" t="s">
        <v>11567</v>
      </c>
      <c r="C2880" s="296" t="s">
        <v>11568</v>
      </c>
      <c r="D2880" s="295" t="s">
        <v>31</v>
      </c>
      <c r="E2880" s="297" t="n">
        <v>12.96</v>
      </c>
    </row>
    <row r="2881" customFormat="false" ht="27" hidden="false" customHeight="false" outlineLevel="0" collapsed="false">
      <c r="A2881" s="295" t="n">
        <v>93658</v>
      </c>
      <c r="B2881" s="295" t="s">
        <v>11569</v>
      </c>
      <c r="C2881" s="296" t="s">
        <v>11570</v>
      </c>
      <c r="D2881" s="295" t="s">
        <v>31</v>
      </c>
      <c r="E2881" s="297" t="n">
        <v>18.63</v>
      </c>
    </row>
    <row r="2882" customFormat="false" ht="27" hidden="false" customHeight="false" outlineLevel="0" collapsed="false">
      <c r="A2882" s="295" t="n">
        <v>93659</v>
      </c>
      <c r="B2882" s="295" t="s">
        <v>11571</v>
      </c>
      <c r="C2882" s="296" t="s">
        <v>11572</v>
      </c>
      <c r="D2882" s="295" t="s">
        <v>31</v>
      </c>
      <c r="E2882" s="297" t="n">
        <v>21.16</v>
      </c>
    </row>
    <row r="2883" customFormat="false" ht="27" hidden="false" customHeight="false" outlineLevel="0" collapsed="false">
      <c r="A2883" s="295" t="n">
        <v>93660</v>
      </c>
      <c r="B2883" s="295" t="s">
        <v>11573</v>
      </c>
      <c r="C2883" s="296" t="s">
        <v>11574</v>
      </c>
      <c r="D2883" s="295" t="s">
        <v>31</v>
      </c>
      <c r="E2883" s="297" t="n">
        <v>49.07</v>
      </c>
    </row>
    <row r="2884" customFormat="false" ht="27" hidden="false" customHeight="false" outlineLevel="0" collapsed="false">
      <c r="A2884" s="295" t="n">
        <v>93661</v>
      </c>
      <c r="B2884" s="295" t="s">
        <v>11575</v>
      </c>
      <c r="C2884" s="296" t="s">
        <v>11576</v>
      </c>
      <c r="D2884" s="295" t="s">
        <v>31</v>
      </c>
      <c r="E2884" s="297" t="n">
        <v>50.1</v>
      </c>
    </row>
    <row r="2885" customFormat="false" ht="27" hidden="false" customHeight="false" outlineLevel="0" collapsed="false">
      <c r="A2885" s="295" t="n">
        <v>93662</v>
      </c>
      <c r="B2885" s="295" t="s">
        <v>11577</v>
      </c>
      <c r="C2885" s="296" t="s">
        <v>11578</v>
      </c>
      <c r="D2885" s="295" t="s">
        <v>31</v>
      </c>
      <c r="E2885" s="297" t="n">
        <v>52.22</v>
      </c>
    </row>
    <row r="2886" customFormat="false" ht="27" hidden="false" customHeight="false" outlineLevel="0" collapsed="false">
      <c r="A2886" s="295" t="n">
        <v>93663</v>
      </c>
      <c r="B2886" s="295" t="s">
        <v>11579</v>
      </c>
      <c r="C2886" s="296" t="s">
        <v>11580</v>
      </c>
      <c r="D2886" s="295" t="s">
        <v>31</v>
      </c>
      <c r="E2886" s="297" t="n">
        <v>52.22</v>
      </c>
    </row>
    <row r="2887" customFormat="false" ht="27" hidden="false" customHeight="false" outlineLevel="0" collapsed="false">
      <c r="A2887" s="295" t="n">
        <v>93664</v>
      </c>
      <c r="B2887" s="295" t="s">
        <v>11581</v>
      </c>
      <c r="C2887" s="296" t="s">
        <v>11582</v>
      </c>
      <c r="D2887" s="295" t="s">
        <v>31</v>
      </c>
      <c r="E2887" s="297" t="n">
        <v>54.75</v>
      </c>
    </row>
    <row r="2888" customFormat="false" ht="27" hidden="false" customHeight="false" outlineLevel="0" collapsed="false">
      <c r="A2888" s="295" t="n">
        <v>93665</v>
      </c>
      <c r="B2888" s="295" t="s">
        <v>11583</v>
      </c>
      <c r="C2888" s="296" t="s">
        <v>11584</v>
      </c>
      <c r="D2888" s="295" t="s">
        <v>31</v>
      </c>
      <c r="E2888" s="297" t="n">
        <v>57.95</v>
      </c>
    </row>
    <row r="2889" customFormat="false" ht="27" hidden="false" customHeight="false" outlineLevel="0" collapsed="false">
      <c r="A2889" s="295" t="n">
        <v>93666</v>
      </c>
      <c r="B2889" s="295" t="s">
        <v>11585</v>
      </c>
      <c r="C2889" s="296" t="s">
        <v>11586</v>
      </c>
      <c r="D2889" s="295" t="s">
        <v>31</v>
      </c>
      <c r="E2889" s="297" t="n">
        <v>63.01</v>
      </c>
    </row>
    <row r="2890" customFormat="false" ht="27" hidden="false" customHeight="false" outlineLevel="0" collapsed="false">
      <c r="A2890" s="295" t="n">
        <v>93667</v>
      </c>
      <c r="B2890" s="295" t="s">
        <v>11587</v>
      </c>
      <c r="C2890" s="296" t="s">
        <v>11588</v>
      </c>
      <c r="D2890" s="295" t="s">
        <v>31</v>
      </c>
      <c r="E2890" s="297" t="n">
        <v>61.44</v>
      </c>
    </row>
    <row r="2891" customFormat="false" ht="27" hidden="false" customHeight="false" outlineLevel="0" collapsed="false">
      <c r="A2891" s="295" t="n">
        <v>93668</v>
      </c>
      <c r="B2891" s="295" t="s">
        <v>11589</v>
      </c>
      <c r="C2891" s="296" t="s">
        <v>11590</v>
      </c>
      <c r="D2891" s="295" t="s">
        <v>31</v>
      </c>
      <c r="E2891" s="297" t="n">
        <v>62.99</v>
      </c>
    </row>
    <row r="2892" customFormat="false" ht="27" hidden="false" customHeight="false" outlineLevel="0" collapsed="false">
      <c r="A2892" s="295" t="n">
        <v>93669</v>
      </c>
      <c r="B2892" s="295" t="s">
        <v>11591</v>
      </c>
      <c r="C2892" s="296" t="s">
        <v>11592</v>
      </c>
      <c r="D2892" s="295" t="s">
        <v>31</v>
      </c>
      <c r="E2892" s="297" t="n">
        <v>66.16</v>
      </c>
    </row>
    <row r="2893" customFormat="false" ht="27" hidden="false" customHeight="false" outlineLevel="0" collapsed="false">
      <c r="A2893" s="295" t="n">
        <v>93670</v>
      </c>
      <c r="B2893" s="295" t="s">
        <v>11593</v>
      </c>
      <c r="C2893" s="296" t="s">
        <v>11594</v>
      </c>
      <c r="D2893" s="295" t="s">
        <v>31</v>
      </c>
      <c r="E2893" s="297" t="n">
        <v>66.16</v>
      </c>
    </row>
    <row r="2894" customFormat="false" ht="27" hidden="false" customHeight="false" outlineLevel="0" collapsed="false">
      <c r="A2894" s="295" t="n">
        <v>93671</v>
      </c>
      <c r="B2894" s="295" t="s">
        <v>11595</v>
      </c>
      <c r="C2894" s="296" t="s">
        <v>11596</v>
      </c>
      <c r="D2894" s="295" t="s">
        <v>31</v>
      </c>
      <c r="E2894" s="297" t="n">
        <v>69.96</v>
      </c>
    </row>
    <row r="2895" customFormat="false" ht="27" hidden="false" customHeight="false" outlineLevel="0" collapsed="false">
      <c r="A2895" s="295" t="n">
        <v>93672</v>
      </c>
      <c r="B2895" s="295" t="s">
        <v>11597</v>
      </c>
      <c r="C2895" s="296" t="s">
        <v>11598</v>
      </c>
      <c r="D2895" s="295" t="s">
        <v>31</v>
      </c>
      <c r="E2895" s="297" t="n">
        <v>75.79</v>
      </c>
    </row>
    <row r="2896" customFormat="false" ht="27" hidden="false" customHeight="false" outlineLevel="0" collapsed="false">
      <c r="A2896" s="295" t="n">
        <v>93673</v>
      </c>
      <c r="B2896" s="295" t="s">
        <v>11599</v>
      </c>
      <c r="C2896" s="296" t="s">
        <v>11600</v>
      </c>
      <c r="D2896" s="295" t="s">
        <v>31</v>
      </c>
      <c r="E2896" s="297" t="n">
        <v>83.38</v>
      </c>
    </row>
    <row r="2897" customFormat="false" ht="27" hidden="false" customHeight="false" outlineLevel="0" collapsed="false">
      <c r="A2897" s="295" t="n">
        <v>97359</v>
      </c>
      <c r="B2897" s="295" t="s">
        <v>11601</v>
      </c>
      <c r="C2897" s="296" t="s">
        <v>11602</v>
      </c>
      <c r="D2897" s="295" t="s">
        <v>31</v>
      </c>
      <c r="E2897" s="297" t="n">
        <v>3300.78</v>
      </c>
    </row>
    <row r="2898" customFormat="false" ht="27" hidden="false" customHeight="false" outlineLevel="0" collapsed="false">
      <c r="A2898" s="295" t="n">
        <v>97360</v>
      </c>
      <c r="B2898" s="295" t="s">
        <v>11603</v>
      </c>
      <c r="C2898" s="296" t="s">
        <v>11604</v>
      </c>
      <c r="D2898" s="295" t="s">
        <v>31</v>
      </c>
      <c r="E2898" s="297" t="n">
        <v>6368.57</v>
      </c>
    </row>
    <row r="2899" customFormat="false" ht="27" hidden="false" customHeight="false" outlineLevel="0" collapsed="false">
      <c r="A2899" s="295" t="n">
        <v>97361</v>
      </c>
      <c r="B2899" s="295" t="s">
        <v>11605</v>
      </c>
      <c r="C2899" s="296" t="s">
        <v>11606</v>
      </c>
      <c r="D2899" s="295" t="s">
        <v>31</v>
      </c>
      <c r="E2899" s="297" t="n">
        <v>8491.42</v>
      </c>
    </row>
    <row r="2900" customFormat="false" ht="27" hidden="false" customHeight="false" outlineLevel="0" collapsed="false">
      <c r="A2900" s="295" t="n">
        <v>97362</v>
      </c>
      <c r="B2900" s="295" t="s">
        <v>11607</v>
      </c>
      <c r="C2900" s="296" t="s">
        <v>11608</v>
      </c>
      <c r="D2900" s="295" t="s">
        <v>31</v>
      </c>
      <c r="E2900" s="297" t="n">
        <v>2107.08</v>
      </c>
    </row>
    <row r="2901" customFormat="false" ht="40.5" hidden="false" customHeight="false" outlineLevel="0" collapsed="false">
      <c r="A2901" s="295" t="n">
        <v>101875</v>
      </c>
      <c r="B2901" s="295" t="s">
        <v>11609</v>
      </c>
      <c r="C2901" s="296" t="s">
        <v>11610</v>
      </c>
      <c r="D2901" s="295" t="s">
        <v>31</v>
      </c>
      <c r="E2901" s="297" t="n">
        <v>447.45</v>
      </c>
    </row>
    <row r="2902" customFormat="false" ht="27" hidden="false" customHeight="false" outlineLevel="0" collapsed="false">
      <c r="A2902" s="295" t="n">
        <v>101876</v>
      </c>
      <c r="B2902" s="295" t="s">
        <v>11611</v>
      </c>
      <c r="C2902" s="296" t="s">
        <v>11612</v>
      </c>
      <c r="D2902" s="295" t="s">
        <v>31</v>
      </c>
      <c r="E2902" s="297" t="n">
        <v>73.36</v>
      </c>
    </row>
    <row r="2903" customFormat="false" ht="27" hidden="false" customHeight="false" outlineLevel="0" collapsed="false">
      <c r="A2903" s="295" t="n">
        <v>101877</v>
      </c>
      <c r="B2903" s="295" t="s">
        <v>11613</v>
      </c>
      <c r="C2903" s="296" t="s">
        <v>11614</v>
      </c>
      <c r="D2903" s="295" t="s">
        <v>31</v>
      </c>
      <c r="E2903" s="297" t="n">
        <v>50.35</v>
      </c>
    </row>
    <row r="2904" customFormat="false" ht="40.5" hidden="false" customHeight="false" outlineLevel="0" collapsed="false">
      <c r="A2904" s="295" t="n">
        <v>101878</v>
      </c>
      <c r="B2904" s="295" t="s">
        <v>11615</v>
      </c>
      <c r="C2904" s="296" t="s">
        <v>11616</v>
      </c>
      <c r="D2904" s="295" t="s">
        <v>31</v>
      </c>
      <c r="E2904" s="297" t="n">
        <v>607.37</v>
      </c>
    </row>
    <row r="2905" customFormat="false" ht="40.5" hidden="false" customHeight="false" outlineLevel="0" collapsed="false">
      <c r="A2905" s="295" t="n">
        <v>101879</v>
      </c>
      <c r="B2905" s="295" t="s">
        <v>11617</v>
      </c>
      <c r="C2905" s="296" t="s">
        <v>11618</v>
      </c>
      <c r="D2905" s="295" t="s">
        <v>31</v>
      </c>
      <c r="E2905" s="297" t="n">
        <v>649.91</v>
      </c>
    </row>
    <row r="2906" customFormat="false" ht="40.5" hidden="false" customHeight="false" outlineLevel="0" collapsed="false">
      <c r="A2906" s="295" t="n">
        <v>101880</v>
      </c>
      <c r="B2906" s="295" t="s">
        <v>11619</v>
      </c>
      <c r="C2906" s="296" t="s">
        <v>11620</v>
      </c>
      <c r="D2906" s="295" t="s">
        <v>31</v>
      </c>
      <c r="E2906" s="297" t="n">
        <v>747.97</v>
      </c>
    </row>
    <row r="2907" customFormat="false" ht="40.5" hidden="false" customHeight="false" outlineLevel="0" collapsed="false">
      <c r="A2907" s="295" t="n">
        <v>101881</v>
      </c>
      <c r="B2907" s="295" t="s">
        <v>11621</v>
      </c>
      <c r="C2907" s="296" t="s">
        <v>11622</v>
      </c>
      <c r="D2907" s="295" t="s">
        <v>31</v>
      </c>
      <c r="E2907" s="297" t="n">
        <v>1079.31</v>
      </c>
    </row>
    <row r="2908" customFormat="false" ht="40.5" hidden="false" customHeight="false" outlineLevel="0" collapsed="false">
      <c r="A2908" s="295" t="n">
        <v>101882</v>
      </c>
      <c r="B2908" s="295" t="s">
        <v>11623</v>
      </c>
      <c r="C2908" s="296" t="s">
        <v>11624</v>
      </c>
      <c r="D2908" s="295" t="s">
        <v>31</v>
      </c>
      <c r="E2908" s="297" t="n">
        <v>1536.08</v>
      </c>
    </row>
    <row r="2909" customFormat="false" ht="40.5" hidden="false" customHeight="false" outlineLevel="0" collapsed="false">
      <c r="A2909" s="295" t="n">
        <v>101883</v>
      </c>
      <c r="B2909" s="295" t="s">
        <v>11625</v>
      </c>
      <c r="C2909" s="296" t="s">
        <v>11626</v>
      </c>
      <c r="D2909" s="295" t="s">
        <v>31</v>
      </c>
      <c r="E2909" s="297" t="n">
        <v>619.25</v>
      </c>
    </row>
    <row r="2910" customFormat="false" ht="27" hidden="false" customHeight="false" outlineLevel="0" collapsed="false">
      <c r="A2910" s="295" t="n">
        <v>101890</v>
      </c>
      <c r="B2910" s="295" t="s">
        <v>11627</v>
      </c>
      <c r="C2910" s="296" t="s">
        <v>11628</v>
      </c>
      <c r="D2910" s="295" t="s">
        <v>31</v>
      </c>
      <c r="E2910" s="297" t="n">
        <v>13.98</v>
      </c>
    </row>
    <row r="2911" customFormat="false" ht="27" hidden="false" customHeight="false" outlineLevel="0" collapsed="false">
      <c r="A2911" s="295" t="n">
        <v>101891</v>
      </c>
      <c r="B2911" s="295" t="s">
        <v>11629</v>
      </c>
      <c r="C2911" s="296" t="s">
        <v>11630</v>
      </c>
      <c r="D2911" s="295" t="s">
        <v>31</v>
      </c>
      <c r="E2911" s="297" t="n">
        <v>23.95</v>
      </c>
    </row>
    <row r="2912" customFormat="false" ht="27" hidden="false" customHeight="false" outlineLevel="0" collapsed="false">
      <c r="A2912" s="295" t="n">
        <v>101892</v>
      </c>
      <c r="B2912" s="295" t="s">
        <v>11631</v>
      </c>
      <c r="C2912" s="296" t="s">
        <v>11632</v>
      </c>
      <c r="D2912" s="295" t="s">
        <v>31</v>
      </c>
      <c r="E2912" s="297" t="n">
        <v>61.78</v>
      </c>
    </row>
    <row r="2913" customFormat="false" ht="27" hidden="false" customHeight="false" outlineLevel="0" collapsed="false">
      <c r="A2913" s="295" t="n">
        <v>101893</v>
      </c>
      <c r="B2913" s="295" t="s">
        <v>11633</v>
      </c>
      <c r="C2913" s="296" t="s">
        <v>11634</v>
      </c>
      <c r="D2913" s="295" t="s">
        <v>31</v>
      </c>
      <c r="E2913" s="297" t="n">
        <v>79.07</v>
      </c>
    </row>
    <row r="2914" customFormat="false" ht="27" hidden="false" customHeight="false" outlineLevel="0" collapsed="false">
      <c r="A2914" s="295" t="n">
        <v>101894</v>
      </c>
      <c r="B2914" s="295" t="s">
        <v>11635</v>
      </c>
      <c r="C2914" s="296" t="s">
        <v>11636</v>
      </c>
      <c r="D2914" s="295" t="s">
        <v>31</v>
      </c>
      <c r="E2914" s="297" t="n">
        <v>134.81</v>
      </c>
    </row>
    <row r="2915" customFormat="false" ht="27" hidden="false" customHeight="false" outlineLevel="0" collapsed="false">
      <c r="A2915" s="295" t="n">
        <v>101895</v>
      </c>
      <c r="B2915" s="295" t="s">
        <v>11637</v>
      </c>
      <c r="C2915" s="296" t="s">
        <v>11638</v>
      </c>
      <c r="D2915" s="295" t="s">
        <v>31</v>
      </c>
      <c r="E2915" s="297" t="n">
        <v>365.86</v>
      </c>
    </row>
    <row r="2916" customFormat="false" ht="27" hidden="false" customHeight="false" outlineLevel="0" collapsed="false">
      <c r="A2916" s="295" t="n">
        <v>101896</v>
      </c>
      <c r="B2916" s="295" t="s">
        <v>11639</v>
      </c>
      <c r="C2916" s="296" t="s">
        <v>11640</v>
      </c>
      <c r="D2916" s="295" t="s">
        <v>31</v>
      </c>
      <c r="E2916" s="297" t="n">
        <v>549.31</v>
      </c>
    </row>
    <row r="2917" customFormat="false" ht="27" hidden="false" customHeight="false" outlineLevel="0" collapsed="false">
      <c r="A2917" s="295" t="n">
        <v>101897</v>
      </c>
      <c r="B2917" s="295" t="s">
        <v>11641</v>
      </c>
      <c r="C2917" s="296" t="s">
        <v>11642</v>
      </c>
      <c r="D2917" s="295" t="s">
        <v>31</v>
      </c>
      <c r="E2917" s="297" t="n">
        <v>876.66</v>
      </c>
    </row>
    <row r="2918" customFormat="false" ht="27" hidden="false" customHeight="false" outlineLevel="0" collapsed="false">
      <c r="A2918" s="295" t="n">
        <v>101898</v>
      </c>
      <c r="B2918" s="295" t="s">
        <v>11643</v>
      </c>
      <c r="C2918" s="296" t="s">
        <v>11644</v>
      </c>
      <c r="D2918" s="295" t="s">
        <v>31</v>
      </c>
      <c r="E2918" s="297" t="n">
        <v>1171.3</v>
      </c>
    </row>
    <row r="2919" customFormat="false" ht="27" hidden="false" customHeight="false" outlineLevel="0" collapsed="false">
      <c r="A2919" s="295" t="n">
        <v>101899</v>
      </c>
      <c r="B2919" s="295" t="s">
        <v>11645</v>
      </c>
      <c r="C2919" s="296" t="s">
        <v>11646</v>
      </c>
      <c r="D2919" s="295" t="s">
        <v>31</v>
      </c>
      <c r="E2919" s="297" t="n">
        <v>1872.16</v>
      </c>
    </row>
    <row r="2920" customFormat="false" ht="27" hidden="false" customHeight="false" outlineLevel="0" collapsed="false">
      <c r="A2920" s="295" t="n">
        <v>101900</v>
      </c>
      <c r="B2920" s="295" t="s">
        <v>11647</v>
      </c>
      <c r="C2920" s="296" t="s">
        <v>11648</v>
      </c>
      <c r="D2920" s="295" t="s">
        <v>31</v>
      </c>
      <c r="E2920" s="297" t="n">
        <v>3902.14</v>
      </c>
    </row>
    <row r="2921" customFormat="false" ht="15" hidden="false" customHeight="false" outlineLevel="0" collapsed="false">
      <c r="A2921" s="295" t="n">
        <v>101901</v>
      </c>
      <c r="B2921" s="295" t="s">
        <v>11649</v>
      </c>
      <c r="C2921" s="296" t="s">
        <v>11650</v>
      </c>
      <c r="D2921" s="295" t="s">
        <v>31</v>
      </c>
      <c r="E2921" s="297" t="n">
        <v>91.18</v>
      </c>
    </row>
    <row r="2922" customFormat="false" ht="15" hidden="false" customHeight="false" outlineLevel="0" collapsed="false">
      <c r="A2922" s="295" t="n">
        <v>101902</v>
      </c>
      <c r="B2922" s="295" t="s">
        <v>11651</v>
      </c>
      <c r="C2922" s="296" t="s">
        <v>11652</v>
      </c>
      <c r="D2922" s="295" t="s">
        <v>31</v>
      </c>
      <c r="E2922" s="297" t="n">
        <v>112.99</v>
      </c>
    </row>
    <row r="2923" customFormat="false" ht="15" hidden="false" customHeight="false" outlineLevel="0" collapsed="false">
      <c r="A2923" s="295" t="n">
        <v>101903</v>
      </c>
      <c r="B2923" s="295" t="s">
        <v>11653</v>
      </c>
      <c r="C2923" s="296" t="s">
        <v>11654</v>
      </c>
      <c r="D2923" s="295" t="s">
        <v>31</v>
      </c>
      <c r="E2923" s="297" t="n">
        <v>234.44</v>
      </c>
    </row>
    <row r="2924" customFormat="false" ht="15" hidden="false" customHeight="false" outlineLevel="0" collapsed="false">
      <c r="A2924" s="295" t="n">
        <v>101904</v>
      </c>
      <c r="B2924" s="295" t="s">
        <v>11655</v>
      </c>
      <c r="C2924" s="296" t="s">
        <v>11656</v>
      </c>
      <c r="D2924" s="295" t="s">
        <v>31</v>
      </c>
      <c r="E2924" s="297" t="n">
        <v>849.95</v>
      </c>
    </row>
    <row r="2925" customFormat="false" ht="27" hidden="false" customHeight="false" outlineLevel="0" collapsed="false">
      <c r="A2925" s="295" t="n">
        <v>101938</v>
      </c>
      <c r="B2925" s="295" t="s">
        <v>11657</v>
      </c>
      <c r="C2925" s="296" t="s">
        <v>11658</v>
      </c>
      <c r="D2925" s="295" t="s">
        <v>31</v>
      </c>
      <c r="E2925" s="297" t="n">
        <v>98.77</v>
      </c>
    </row>
    <row r="2926" customFormat="false" ht="27" hidden="false" customHeight="false" outlineLevel="0" collapsed="false">
      <c r="A2926" s="295" t="n">
        <v>101946</v>
      </c>
      <c r="B2926" s="295" t="s">
        <v>11659</v>
      </c>
      <c r="C2926" s="296" t="s">
        <v>11660</v>
      </c>
      <c r="D2926" s="295" t="s">
        <v>31</v>
      </c>
      <c r="E2926" s="297" t="n">
        <v>141.28</v>
      </c>
    </row>
    <row r="2927" customFormat="false" ht="27" hidden="false" customHeight="false" outlineLevel="0" collapsed="false">
      <c r="A2927" s="295" t="n">
        <v>91945</v>
      </c>
      <c r="B2927" s="295" t="s">
        <v>11661</v>
      </c>
      <c r="C2927" s="296" t="s">
        <v>11662</v>
      </c>
      <c r="D2927" s="295" t="s">
        <v>31</v>
      </c>
      <c r="E2927" s="297" t="n">
        <v>8.55</v>
      </c>
    </row>
    <row r="2928" customFormat="false" ht="27" hidden="false" customHeight="false" outlineLevel="0" collapsed="false">
      <c r="A2928" s="295" t="n">
        <v>91946</v>
      </c>
      <c r="B2928" s="295" t="s">
        <v>11663</v>
      </c>
      <c r="C2928" s="296" t="s">
        <v>11664</v>
      </c>
      <c r="D2928" s="295" t="s">
        <v>31</v>
      </c>
      <c r="E2928" s="297" t="n">
        <v>7.17</v>
      </c>
    </row>
    <row r="2929" customFormat="false" ht="27" hidden="false" customHeight="false" outlineLevel="0" collapsed="false">
      <c r="A2929" s="295" t="n">
        <v>91947</v>
      </c>
      <c r="B2929" s="295" t="s">
        <v>11665</v>
      </c>
      <c r="C2929" s="296" t="s">
        <v>11666</v>
      </c>
      <c r="D2929" s="295" t="s">
        <v>31</v>
      </c>
      <c r="E2929" s="297" t="n">
        <v>6.31</v>
      </c>
    </row>
    <row r="2930" customFormat="false" ht="27" hidden="false" customHeight="false" outlineLevel="0" collapsed="false">
      <c r="A2930" s="295" t="n">
        <v>91949</v>
      </c>
      <c r="B2930" s="295" t="s">
        <v>11667</v>
      </c>
      <c r="C2930" s="296" t="s">
        <v>11668</v>
      </c>
      <c r="D2930" s="295" t="s">
        <v>31</v>
      </c>
      <c r="E2930" s="297" t="n">
        <v>13.15</v>
      </c>
    </row>
    <row r="2931" customFormat="false" ht="27" hidden="false" customHeight="false" outlineLevel="0" collapsed="false">
      <c r="A2931" s="295" t="n">
        <v>91950</v>
      </c>
      <c r="B2931" s="295" t="s">
        <v>11669</v>
      </c>
      <c r="C2931" s="296" t="s">
        <v>11670</v>
      </c>
      <c r="D2931" s="295" t="s">
        <v>31</v>
      </c>
      <c r="E2931" s="297" t="n">
        <v>11.49</v>
      </c>
    </row>
    <row r="2932" customFormat="false" ht="27" hidden="false" customHeight="false" outlineLevel="0" collapsed="false">
      <c r="A2932" s="295" t="n">
        <v>91951</v>
      </c>
      <c r="B2932" s="295" t="s">
        <v>11671</v>
      </c>
      <c r="C2932" s="296" t="s">
        <v>11672</v>
      </c>
      <c r="D2932" s="295" t="s">
        <v>31</v>
      </c>
      <c r="E2932" s="297" t="n">
        <v>10.48</v>
      </c>
    </row>
    <row r="2933" customFormat="false" ht="27" hidden="false" customHeight="false" outlineLevel="0" collapsed="false">
      <c r="A2933" s="295" t="n">
        <v>91952</v>
      </c>
      <c r="B2933" s="295" t="s">
        <v>11673</v>
      </c>
      <c r="C2933" s="296" t="s">
        <v>11674</v>
      </c>
      <c r="D2933" s="295" t="s">
        <v>31</v>
      </c>
      <c r="E2933" s="297" t="n">
        <v>15.84</v>
      </c>
    </row>
    <row r="2934" customFormat="false" ht="27" hidden="false" customHeight="false" outlineLevel="0" collapsed="false">
      <c r="A2934" s="295" t="n">
        <v>91953</v>
      </c>
      <c r="B2934" s="295" t="s">
        <v>11675</v>
      </c>
      <c r="C2934" s="296" t="s">
        <v>11676</v>
      </c>
      <c r="D2934" s="295" t="s">
        <v>31</v>
      </c>
      <c r="E2934" s="297" t="n">
        <v>23.01</v>
      </c>
    </row>
    <row r="2935" customFormat="false" ht="27" hidden="false" customHeight="false" outlineLevel="0" collapsed="false">
      <c r="A2935" s="295" t="n">
        <v>91954</v>
      </c>
      <c r="B2935" s="295" t="s">
        <v>11677</v>
      </c>
      <c r="C2935" s="296" t="s">
        <v>11678</v>
      </c>
      <c r="D2935" s="295" t="s">
        <v>31</v>
      </c>
      <c r="E2935" s="297" t="n">
        <v>21.26</v>
      </c>
    </row>
    <row r="2936" customFormat="false" ht="27" hidden="false" customHeight="false" outlineLevel="0" collapsed="false">
      <c r="A2936" s="295" t="n">
        <v>91955</v>
      </c>
      <c r="B2936" s="295" t="s">
        <v>11679</v>
      </c>
      <c r="C2936" s="296" t="s">
        <v>11680</v>
      </c>
      <c r="D2936" s="295" t="s">
        <v>31</v>
      </c>
      <c r="E2936" s="297" t="n">
        <v>28.43</v>
      </c>
    </row>
    <row r="2937" customFormat="false" ht="27" hidden="false" customHeight="false" outlineLevel="0" collapsed="false">
      <c r="A2937" s="295" t="n">
        <v>91956</v>
      </c>
      <c r="B2937" s="295" t="s">
        <v>11681</v>
      </c>
      <c r="C2937" s="296" t="s">
        <v>11682</v>
      </c>
      <c r="D2937" s="295" t="s">
        <v>31</v>
      </c>
      <c r="E2937" s="297" t="n">
        <v>34.59</v>
      </c>
    </row>
    <row r="2938" customFormat="false" ht="27" hidden="false" customHeight="false" outlineLevel="0" collapsed="false">
      <c r="A2938" s="295" t="n">
        <v>91957</v>
      </c>
      <c r="B2938" s="295" t="s">
        <v>11683</v>
      </c>
      <c r="C2938" s="296" t="s">
        <v>11684</v>
      </c>
      <c r="D2938" s="295" t="s">
        <v>31</v>
      </c>
      <c r="E2938" s="297" t="n">
        <v>41.76</v>
      </c>
    </row>
    <row r="2939" customFormat="false" ht="27" hidden="false" customHeight="false" outlineLevel="0" collapsed="false">
      <c r="A2939" s="295" t="n">
        <v>91958</v>
      </c>
      <c r="B2939" s="295" t="s">
        <v>11685</v>
      </c>
      <c r="C2939" s="296" t="s">
        <v>11686</v>
      </c>
      <c r="D2939" s="295" t="s">
        <v>31</v>
      </c>
      <c r="E2939" s="297" t="n">
        <v>29.21</v>
      </c>
    </row>
    <row r="2940" customFormat="false" ht="27" hidden="false" customHeight="false" outlineLevel="0" collapsed="false">
      <c r="A2940" s="295" t="n">
        <v>91959</v>
      </c>
      <c r="B2940" s="295" t="s">
        <v>11687</v>
      </c>
      <c r="C2940" s="296" t="s">
        <v>11688</v>
      </c>
      <c r="D2940" s="295" t="s">
        <v>31</v>
      </c>
      <c r="E2940" s="297" t="n">
        <v>36.38</v>
      </c>
    </row>
    <row r="2941" customFormat="false" ht="27" hidden="false" customHeight="false" outlineLevel="0" collapsed="false">
      <c r="A2941" s="295" t="n">
        <v>91960</v>
      </c>
      <c r="B2941" s="295" t="s">
        <v>11689</v>
      </c>
      <c r="C2941" s="296" t="s">
        <v>11690</v>
      </c>
      <c r="D2941" s="295" t="s">
        <v>31</v>
      </c>
      <c r="E2941" s="297" t="n">
        <v>40</v>
      </c>
    </row>
    <row r="2942" customFormat="false" ht="27" hidden="false" customHeight="false" outlineLevel="0" collapsed="false">
      <c r="A2942" s="295" t="n">
        <v>91961</v>
      </c>
      <c r="B2942" s="295" t="s">
        <v>11691</v>
      </c>
      <c r="C2942" s="296" t="s">
        <v>11692</v>
      </c>
      <c r="D2942" s="295" t="s">
        <v>31</v>
      </c>
      <c r="E2942" s="297" t="n">
        <v>47.17</v>
      </c>
    </row>
    <row r="2943" customFormat="false" ht="27" hidden="false" customHeight="false" outlineLevel="0" collapsed="false">
      <c r="A2943" s="295" t="n">
        <v>91962</v>
      </c>
      <c r="B2943" s="295" t="s">
        <v>11693</v>
      </c>
      <c r="C2943" s="296" t="s">
        <v>11694</v>
      </c>
      <c r="D2943" s="295" t="s">
        <v>31</v>
      </c>
      <c r="E2943" s="298" t="n">
        <v>53.37</v>
      </c>
    </row>
    <row r="2944" customFormat="false" ht="27" hidden="false" customHeight="false" outlineLevel="0" collapsed="false">
      <c r="A2944" s="295" t="n">
        <v>91963</v>
      </c>
      <c r="B2944" s="295" t="s">
        <v>11695</v>
      </c>
      <c r="C2944" s="296" t="s">
        <v>11696</v>
      </c>
      <c r="D2944" s="295" t="s">
        <v>31</v>
      </c>
      <c r="E2944" s="298" t="n">
        <v>60.54</v>
      </c>
    </row>
    <row r="2945" customFormat="false" ht="27" hidden="false" customHeight="false" outlineLevel="0" collapsed="false">
      <c r="A2945" s="295" t="n">
        <v>91964</v>
      </c>
      <c r="B2945" s="295" t="s">
        <v>11697</v>
      </c>
      <c r="C2945" s="296" t="s">
        <v>11698</v>
      </c>
      <c r="D2945" s="295" t="s">
        <v>31</v>
      </c>
      <c r="E2945" s="298" t="n">
        <v>47.95</v>
      </c>
    </row>
    <row r="2946" customFormat="false" ht="27" hidden="false" customHeight="false" outlineLevel="0" collapsed="false">
      <c r="A2946" s="295" t="n">
        <v>91965</v>
      </c>
      <c r="B2946" s="295" t="s">
        <v>11699</v>
      </c>
      <c r="C2946" s="296" t="s">
        <v>11700</v>
      </c>
      <c r="D2946" s="295" t="s">
        <v>31</v>
      </c>
      <c r="E2946" s="298" t="n">
        <v>55.12</v>
      </c>
    </row>
    <row r="2947" customFormat="false" ht="27" hidden="false" customHeight="false" outlineLevel="0" collapsed="false">
      <c r="A2947" s="295" t="n">
        <v>91966</v>
      </c>
      <c r="B2947" s="295" t="s">
        <v>11701</v>
      </c>
      <c r="C2947" s="296" t="s">
        <v>11702</v>
      </c>
      <c r="D2947" s="295" t="s">
        <v>31</v>
      </c>
      <c r="E2947" s="297" t="n">
        <v>42.58</v>
      </c>
    </row>
    <row r="2948" customFormat="false" ht="27" hidden="false" customHeight="false" outlineLevel="0" collapsed="false">
      <c r="A2948" s="295" t="n">
        <v>91967</v>
      </c>
      <c r="B2948" s="295" t="s">
        <v>11703</v>
      </c>
      <c r="C2948" s="296" t="s">
        <v>11704</v>
      </c>
      <c r="D2948" s="295" t="s">
        <v>31</v>
      </c>
      <c r="E2948" s="297" t="n">
        <v>49.75</v>
      </c>
    </row>
    <row r="2949" customFormat="false" ht="27" hidden="false" customHeight="false" outlineLevel="0" collapsed="false">
      <c r="A2949" s="295" t="n">
        <v>91968</v>
      </c>
      <c r="B2949" s="295" t="s">
        <v>11705</v>
      </c>
      <c r="C2949" s="296" t="s">
        <v>11706</v>
      </c>
      <c r="D2949" s="295" t="s">
        <v>31</v>
      </c>
      <c r="E2949" s="297" t="n">
        <v>58.74</v>
      </c>
    </row>
    <row r="2950" customFormat="false" ht="27" hidden="false" customHeight="false" outlineLevel="0" collapsed="false">
      <c r="A2950" s="295" t="n">
        <v>91969</v>
      </c>
      <c r="B2950" s="295" t="s">
        <v>11707</v>
      </c>
      <c r="C2950" s="296" t="s">
        <v>11708</v>
      </c>
      <c r="D2950" s="295" t="s">
        <v>31</v>
      </c>
      <c r="E2950" s="297" t="n">
        <v>65.91</v>
      </c>
    </row>
    <row r="2951" customFormat="false" ht="27" hidden="false" customHeight="false" outlineLevel="0" collapsed="false">
      <c r="A2951" s="295" t="n">
        <v>91970</v>
      </c>
      <c r="B2951" s="295" t="s">
        <v>11709</v>
      </c>
      <c r="C2951" s="296" t="s">
        <v>11710</v>
      </c>
      <c r="D2951" s="295" t="s">
        <v>31</v>
      </c>
      <c r="E2951" s="297" t="n">
        <v>61.61</v>
      </c>
    </row>
    <row r="2952" customFormat="false" ht="27" hidden="false" customHeight="false" outlineLevel="0" collapsed="false">
      <c r="A2952" s="295" t="n">
        <v>91971</v>
      </c>
      <c r="B2952" s="295" t="s">
        <v>11711</v>
      </c>
      <c r="C2952" s="296" t="s">
        <v>11712</v>
      </c>
      <c r="D2952" s="295" t="s">
        <v>31</v>
      </c>
      <c r="E2952" s="297" t="n">
        <v>73.1</v>
      </c>
    </row>
    <row r="2953" customFormat="false" ht="27" hidden="false" customHeight="false" outlineLevel="0" collapsed="false">
      <c r="A2953" s="295" t="n">
        <v>91972</v>
      </c>
      <c r="B2953" s="295" t="s">
        <v>11713</v>
      </c>
      <c r="C2953" s="296" t="s">
        <v>11714</v>
      </c>
      <c r="D2953" s="295" t="s">
        <v>31</v>
      </c>
      <c r="E2953" s="298" t="n">
        <v>67.03</v>
      </c>
    </row>
    <row r="2954" customFormat="false" ht="27" hidden="false" customHeight="false" outlineLevel="0" collapsed="false">
      <c r="A2954" s="295" t="n">
        <v>91973</v>
      </c>
      <c r="B2954" s="295" t="s">
        <v>11715</v>
      </c>
      <c r="C2954" s="296" t="s">
        <v>11716</v>
      </c>
      <c r="D2954" s="295" t="s">
        <v>31</v>
      </c>
      <c r="E2954" s="298" t="n">
        <v>78.52</v>
      </c>
    </row>
    <row r="2955" customFormat="false" ht="27" hidden="false" customHeight="false" outlineLevel="0" collapsed="false">
      <c r="A2955" s="295" t="n">
        <v>91974</v>
      </c>
      <c r="B2955" s="295" t="s">
        <v>11717</v>
      </c>
      <c r="C2955" s="296" t="s">
        <v>11718</v>
      </c>
      <c r="D2955" s="295" t="s">
        <v>31</v>
      </c>
      <c r="E2955" s="297" t="n">
        <v>56.2</v>
      </c>
    </row>
    <row r="2956" customFormat="false" ht="27" hidden="false" customHeight="false" outlineLevel="0" collapsed="false">
      <c r="A2956" s="295" t="n">
        <v>91975</v>
      </c>
      <c r="B2956" s="295" t="s">
        <v>11719</v>
      </c>
      <c r="C2956" s="296" t="s">
        <v>11720</v>
      </c>
      <c r="D2956" s="295" t="s">
        <v>31</v>
      </c>
      <c r="E2956" s="297" t="n">
        <v>67.69</v>
      </c>
    </row>
    <row r="2957" customFormat="false" ht="27" hidden="false" customHeight="false" outlineLevel="0" collapsed="false">
      <c r="A2957" s="295" t="n">
        <v>91976</v>
      </c>
      <c r="B2957" s="295" t="s">
        <v>11721</v>
      </c>
      <c r="C2957" s="296" t="s">
        <v>11722</v>
      </c>
      <c r="D2957" s="295" t="s">
        <v>31</v>
      </c>
      <c r="E2957" s="297" t="n">
        <v>83.03</v>
      </c>
    </row>
    <row r="2958" customFormat="false" ht="27" hidden="false" customHeight="false" outlineLevel="0" collapsed="false">
      <c r="A2958" s="295" t="n">
        <v>91977</v>
      </c>
      <c r="B2958" s="295" t="s">
        <v>11723</v>
      </c>
      <c r="C2958" s="296" t="s">
        <v>11724</v>
      </c>
      <c r="D2958" s="295" t="s">
        <v>31</v>
      </c>
      <c r="E2958" s="297" t="n">
        <v>94.52</v>
      </c>
    </row>
    <row r="2959" customFormat="false" ht="27" hidden="false" customHeight="false" outlineLevel="0" collapsed="false">
      <c r="A2959" s="295" t="n">
        <v>91978</v>
      </c>
      <c r="B2959" s="295" t="s">
        <v>11725</v>
      </c>
      <c r="C2959" s="296" t="s">
        <v>11726</v>
      </c>
      <c r="D2959" s="295" t="s">
        <v>31</v>
      </c>
      <c r="E2959" s="297" t="n">
        <v>34.25</v>
      </c>
    </row>
    <row r="2960" customFormat="false" ht="27" hidden="false" customHeight="false" outlineLevel="0" collapsed="false">
      <c r="A2960" s="295" t="n">
        <v>91979</v>
      </c>
      <c r="B2960" s="295" t="s">
        <v>11727</v>
      </c>
      <c r="C2960" s="296" t="s">
        <v>11728</v>
      </c>
      <c r="D2960" s="295" t="s">
        <v>31</v>
      </c>
      <c r="E2960" s="297" t="n">
        <v>41.42</v>
      </c>
    </row>
    <row r="2961" customFormat="false" ht="27" hidden="false" customHeight="false" outlineLevel="0" collapsed="false">
      <c r="A2961" s="295" t="n">
        <v>91980</v>
      </c>
      <c r="B2961" s="295" t="s">
        <v>11729</v>
      </c>
      <c r="C2961" s="296" t="s">
        <v>11730</v>
      </c>
      <c r="D2961" s="295" t="s">
        <v>31</v>
      </c>
      <c r="E2961" s="297" t="n">
        <v>33.1</v>
      </c>
    </row>
    <row r="2962" customFormat="false" ht="27" hidden="false" customHeight="false" outlineLevel="0" collapsed="false">
      <c r="A2962" s="295" t="n">
        <v>91981</v>
      </c>
      <c r="B2962" s="295" t="s">
        <v>11731</v>
      </c>
      <c r="C2962" s="296" t="s">
        <v>11732</v>
      </c>
      <c r="D2962" s="295" t="s">
        <v>31</v>
      </c>
      <c r="E2962" s="297" t="n">
        <v>40.27</v>
      </c>
    </row>
    <row r="2963" customFormat="false" ht="27" hidden="false" customHeight="false" outlineLevel="0" collapsed="false">
      <c r="A2963" s="295" t="n">
        <v>91982</v>
      </c>
      <c r="B2963" s="295" t="s">
        <v>11733</v>
      </c>
      <c r="C2963" s="296" t="s">
        <v>11734</v>
      </c>
      <c r="D2963" s="295" t="s">
        <v>31</v>
      </c>
      <c r="E2963" s="297" t="n">
        <v>82.36</v>
      </c>
    </row>
    <row r="2964" customFormat="false" ht="27" hidden="false" customHeight="false" outlineLevel="0" collapsed="false">
      <c r="A2964" s="295" t="n">
        <v>91983</v>
      </c>
      <c r="B2964" s="295" t="s">
        <v>11735</v>
      </c>
      <c r="C2964" s="296" t="s">
        <v>11736</v>
      </c>
      <c r="D2964" s="295" t="s">
        <v>31</v>
      </c>
      <c r="E2964" s="298" t="n">
        <v>89.53</v>
      </c>
    </row>
    <row r="2965" customFormat="false" ht="27" hidden="false" customHeight="false" outlineLevel="0" collapsed="false">
      <c r="A2965" s="295" t="n">
        <v>91984</v>
      </c>
      <c r="B2965" s="295" t="s">
        <v>11737</v>
      </c>
      <c r="C2965" s="296" t="s">
        <v>11738</v>
      </c>
      <c r="D2965" s="295" t="s">
        <v>31</v>
      </c>
      <c r="E2965" s="298" t="n">
        <v>14.78</v>
      </c>
    </row>
    <row r="2966" customFormat="false" ht="27" hidden="false" customHeight="false" outlineLevel="0" collapsed="false">
      <c r="A2966" s="295" t="n">
        <v>91985</v>
      </c>
      <c r="B2966" s="295" t="s">
        <v>11739</v>
      </c>
      <c r="C2966" s="296" t="s">
        <v>11740</v>
      </c>
      <c r="D2966" s="295" t="s">
        <v>31</v>
      </c>
      <c r="E2966" s="298" t="n">
        <v>21.95</v>
      </c>
    </row>
    <row r="2967" customFormat="false" ht="27" hidden="false" customHeight="false" outlineLevel="0" collapsed="false">
      <c r="A2967" s="295" t="n">
        <v>91986</v>
      </c>
      <c r="B2967" s="295" t="s">
        <v>11741</v>
      </c>
      <c r="C2967" s="296" t="s">
        <v>11742</v>
      </c>
      <c r="D2967" s="295" t="s">
        <v>31</v>
      </c>
      <c r="E2967" s="297" t="n">
        <v>32.07</v>
      </c>
    </row>
    <row r="2968" customFormat="false" ht="27" hidden="false" customHeight="false" outlineLevel="0" collapsed="false">
      <c r="A2968" s="295" t="n">
        <v>91987</v>
      </c>
      <c r="B2968" s="295" t="s">
        <v>11743</v>
      </c>
      <c r="C2968" s="296" t="s">
        <v>11744</v>
      </c>
      <c r="D2968" s="295" t="s">
        <v>31</v>
      </c>
      <c r="E2968" s="297" t="n">
        <v>39.24</v>
      </c>
    </row>
    <row r="2969" customFormat="false" ht="27" hidden="false" customHeight="false" outlineLevel="0" collapsed="false">
      <c r="A2969" s="295" t="n">
        <v>91988</v>
      </c>
      <c r="B2969" s="295" t="s">
        <v>11745</v>
      </c>
      <c r="C2969" s="296" t="s">
        <v>11746</v>
      </c>
      <c r="D2969" s="295" t="s">
        <v>31</v>
      </c>
      <c r="E2969" s="297" t="n">
        <v>18.65</v>
      </c>
    </row>
    <row r="2970" customFormat="false" ht="27" hidden="false" customHeight="false" outlineLevel="0" collapsed="false">
      <c r="A2970" s="295" t="n">
        <v>91989</v>
      </c>
      <c r="B2970" s="295" t="s">
        <v>11747</v>
      </c>
      <c r="C2970" s="296" t="s">
        <v>11748</v>
      </c>
      <c r="D2970" s="295" t="s">
        <v>31</v>
      </c>
      <c r="E2970" s="297" t="n">
        <v>25.82</v>
      </c>
    </row>
    <row r="2971" customFormat="false" ht="27" hidden="false" customHeight="false" outlineLevel="0" collapsed="false">
      <c r="A2971" s="295" t="n">
        <v>91990</v>
      </c>
      <c r="B2971" s="295" t="s">
        <v>11749</v>
      </c>
      <c r="C2971" s="296" t="s">
        <v>11750</v>
      </c>
      <c r="D2971" s="295" t="s">
        <v>31</v>
      </c>
      <c r="E2971" s="297" t="n">
        <v>27.94</v>
      </c>
    </row>
    <row r="2972" customFormat="false" ht="27" hidden="false" customHeight="false" outlineLevel="0" collapsed="false">
      <c r="A2972" s="295" t="n">
        <v>91991</v>
      </c>
      <c r="B2972" s="295" t="s">
        <v>11751</v>
      </c>
      <c r="C2972" s="296" t="s">
        <v>11752</v>
      </c>
      <c r="D2972" s="295" t="s">
        <v>31</v>
      </c>
      <c r="E2972" s="297" t="n">
        <v>30.03</v>
      </c>
    </row>
    <row r="2973" customFormat="false" ht="27" hidden="false" customHeight="false" outlineLevel="0" collapsed="false">
      <c r="A2973" s="295" t="n">
        <v>91992</v>
      </c>
      <c r="B2973" s="295" t="s">
        <v>11753</v>
      </c>
      <c r="C2973" s="296" t="s">
        <v>11754</v>
      </c>
      <c r="D2973" s="295" t="s">
        <v>31</v>
      </c>
      <c r="E2973" s="297" t="n">
        <v>35.11</v>
      </c>
    </row>
    <row r="2974" customFormat="false" ht="27" hidden="false" customHeight="false" outlineLevel="0" collapsed="false">
      <c r="A2974" s="295" t="n">
        <v>91993</v>
      </c>
      <c r="B2974" s="295" t="s">
        <v>11755</v>
      </c>
      <c r="C2974" s="296" t="s">
        <v>11756</v>
      </c>
      <c r="D2974" s="295" t="s">
        <v>31</v>
      </c>
      <c r="E2974" s="297" t="n">
        <v>37.2</v>
      </c>
    </row>
    <row r="2975" customFormat="false" ht="27" hidden="false" customHeight="false" outlineLevel="0" collapsed="false">
      <c r="A2975" s="295" t="n">
        <v>91994</v>
      </c>
      <c r="B2975" s="295" t="s">
        <v>11757</v>
      </c>
      <c r="C2975" s="296" t="s">
        <v>11758</v>
      </c>
      <c r="D2975" s="295" t="s">
        <v>31</v>
      </c>
      <c r="E2975" s="297" t="n">
        <v>20.18</v>
      </c>
    </row>
    <row r="2976" customFormat="false" ht="27" hidden="false" customHeight="false" outlineLevel="0" collapsed="false">
      <c r="A2976" s="295" t="n">
        <v>91995</v>
      </c>
      <c r="B2976" s="295" t="s">
        <v>11759</v>
      </c>
      <c r="C2976" s="296" t="s">
        <v>11760</v>
      </c>
      <c r="D2976" s="295" t="s">
        <v>31</v>
      </c>
      <c r="E2976" s="297" t="n">
        <v>22.27</v>
      </c>
    </row>
    <row r="2977" customFormat="false" ht="27" hidden="false" customHeight="false" outlineLevel="0" collapsed="false">
      <c r="A2977" s="295" t="n">
        <v>91996</v>
      </c>
      <c r="B2977" s="295" t="s">
        <v>11761</v>
      </c>
      <c r="C2977" s="296" t="s">
        <v>11762</v>
      </c>
      <c r="D2977" s="295" t="s">
        <v>31</v>
      </c>
      <c r="E2977" s="297" t="n">
        <v>27.35</v>
      </c>
    </row>
    <row r="2978" customFormat="false" ht="27" hidden="false" customHeight="false" outlineLevel="0" collapsed="false">
      <c r="A2978" s="295" t="n">
        <v>91997</v>
      </c>
      <c r="B2978" s="295" t="s">
        <v>11763</v>
      </c>
      <c r="C2978" s="296" t="s">
        <v>11764</v>
      </c>
      <c r="D2978" s="295" t="s">
        <v>31</v>
      </c>
      <c r="E2978" s="297" t="n">
        <v>29.44</v>
      </c>
    </row>
    <row r="2979" customFormat="false" ht="27" hidden="false" customHeight="false" outlineLevel="0" collapsed="false">
      <c r="A2979" s="295" t="n">
        <v>91998</v>
      </c>
      <c r="B2979" s="295" t="s">
        <v>11765</v>
      </c>
      <c r="C2979" s="296" t="s">
        <v>11766</v>
      </c>
      <c r="D2979" s="295" t="s">
        <v>31</v>
      </c>
      <c r="E2979" s="297" t="n">
        <v>17.16</v>
      </c>
    </row>
    <row r="2980" customFormat="false" ht="27" hidden="false" customHeight="false" outlineLevel="0" collapsed="false">
      <c r="A2980" s="295" t="n">
        <v>91999</v>
      </c>
      <c r="B2980" s="295" t="s">
        <v>11767</v>
      </c>
      <c r="C2980" s="296" t="s">
        <v>11768</v>
      </c>
      <c r="D2980" s="295" t="s">
        <v>31</v>
      </c>
      <c r="E2980" s="297" t="n">
        <v>19.25</v>
      </c>
    </row>
    <row r="2981" customFormat="false" ht="27" hidden="false" customHeight="false" outlineLevel="0" collapsed="false">
      <c r="A2981" s="295" t="n">
        <v>92000</v>
      </c>
      <c r="B2981" s="295" t="s">
        <v>11769</v>
      </c>
      <c r="C2981" s="296" t="s">
        <v>11770</v>
      </c>
      <c r="D2981" s="295" t="s">
        <v>31</v>
      </c>
      <c r="E2981" s="297" t="n">
        <v>24.33</v>
      </c>
    </row>
    <row r="2982" customFormat="false" ht="27" hidden="false" customHeight="false" outlineLevel="0" collapsed="false">
      <c r="A2982" s="295" t="n">
        <v>92001</v>
      </c>
      <c r="B2982" s="295" t="s">
        <v>11771</v>
      </c>
      <c r="C2982" s="296" t="s">
        <v>11772</v>
      </c>
      <c r="D2982" s="295" t="s">
        <v>31</v>
      </c>
      <c r="E2982" s="297" t="n">
        <v>26.42</v>
      </c>
    </row>
    <row r="2983" customFormat="false" ht="27" hidden="false" customHeight="false" outlineLevel="0" collapsed="false">
      <c r="A2983" s="295" t="n">
        <v>92002</v>
      </c>
      <c r="B2983" s="295" t="s">
        <v>11773</v>
      </c>
      <c r="C2983" s="296" t="s">
        <v>11774</v>
      </c>
      <c r="D2983" s="295" t="s">
        <v>31</v>
      </c>
      <c r="E2983" s="297" t="n">
        <v>37.84</v>
      </c>
    </row>
    <row r="2984" customFormat="false" ht="27" hidden="false" customHeight="false" outlineLevel="0" collapsed="false">
      <c r="A2984" s="295" t="n">
        <v>92003</v>
      </c>
      <c r="B2984" s="295" t="s">
        <v>11775</v>
      </c>
      <c r="C2984" s="296" t="s">
        <v>11776</v>
      </c>
      <c r="D2984" s="295" t="s">
        <v>31</v>
      </c>
      <c r="E2984" s="297" t="n">
        <v>42.02</v>
      </c>
    </row>
    <row r="2985" customFormat="false" ht="27" hidden="false" customHeight="false" outlineLevel="0" collapsed="false">
      <c r="A2985" s="295" t="n">
        <v>92004</v>
      </c>
      <c r="B2985" s="295" t="s">
        <v>11777</v>
      </c>
      <c r="C2985" s="296" t="s">
        <v>11778</v>
      </c>
      <c r="D2985" s="295" t="s">
        <v>31</v>
      </c>
      <c r="E2985" s="297" t="n">
        <v>45.01</v>
      </c>
    </row>
    <row r="2986" customFormat="false" ht="27" hidden="false" customHeight="false" outlineLevel="0" collapsed="false">
      <c r="A2986" s="295" t="n">
        <v>92005</v>
      </c>
      <c r="B2986" s="295" t="s">
        <v>11779</v>
      </c>
      <c r="C2986" s="296" t="s">
        <v>11780</v>
      </c>
      <c r="D2986" s="295" t="s">
        <v>31</v>
      </c>
      <c r="E2986" s="297" t="n">
        <v>49.19</v>
      </c>
    </row>
    <row r="2987" customFormat="false" ht="27" hidden="false" customHeight="false" outlineLevel="0" collapsed="false">
      <c r="A2987" s="295" t="n">
        <v>92006</v>
      </c>
      <c r="B2987" s="295" t="s">
        <v>11781</v>
      </c>
      <c r="C2987" s="296" t="s">
        <v>11782</v>
      </c>
      <c r="D2987" s="295" t="s">
        <v>31</v>
      </c>
      <c r="E2987" s="297" t="n">
        <v>31.82</v>
      </c>
    </row>
    <row r="2988" customFormat="false" ht="27" hidden="false" customHeight="false" outlineLevel="0" collapsed="false">
      <c r="A2988" s="295" t="n">
        <v>92007</v>
      </c>
      <c r="B2988" s="295" t="s">
        <v>11783</v>
      </c>
      <c r="C2988" s="296" t="s">
        <v>11784</v>
      </c>
      <c r="D2988" s="295" t="s">
        <v>31</v>
      </c>
      <c r="E2988" s="297" t="n">
        <v>36</v>
      </c>
    </row>
    <row r="2989" customFormat="false" ht="27" hidden="false" customHeight="false" outlineLevel="0" collapsed="false">
      <c r="A2989" s="295" t="n">
        <v>92008</v>
      </c>
      <c r="B2989" s="295" t="s">
        <v>11785</v>
      </c>
      <c r="C2989" s="296" t="s">
        <v>11786</v>
      </c>
      <c r="D2989" s="295" t="s">
        <v>31</v>
      </c>
      <c r="E2989" s="297" t="n">
        <v>38.99</v>
      </c>
    </row>
    <row r="2990" customFormat="false" ht="27" hidden="false" customHeight="false" outlineLevel="0" collapsed="false">
      <c r="A2990" s="295" t="n">
        <v>92009</v>
      </c>
      <c r="B2990" s="295" t="s">
        <v>11787</v>
      </c>
      <c r="C2990" s="296" t="s">
        <v>11788</v>
      </c>
      <c r="D2990" s="295" t="s">
        <v>31</v>
      </c>
      <c r="E2990" s="297" t="n">
        <v>43.17</v>
      </c>
    </row>
    <row r="2991" customFormat="false" ht="27" hidden="false" customHeight="false" outlineLevel="0" collapsed="false">
      <c r="A2991" s="295" t="n">
        <v>92010</v>
      </c>
      <c r="B2991" s="295" t="s">
        <v>11789</v>
      </c>
      <c r="C2991" s="296" t="s">
        <v>11790</v>
      </c>
      <c r="D2991" s="295" t="s">
        <v>31</v>
      </c>
      <c r="E2991" s="297" t="n">
        <v>55.5</v>
      </c>
    </row>
    <row r="2992" customFormat="false" ht="27" hidden="false" customHeight="false" outlineLevel="0" collapsed="false">
      <c r="A2992" s="295" t="n">
        <v>92011</v>
      </c>
      <c r="B2992" s="295" t="s">
        <v>11791</v>
      </c>
      <c r="C2992" s="296" t="s">
        <v>11792</v>
      </c>
      <c r="D2992" s="295" t="s">
        <v>31</v>
      </c>
      <c r="E2992" s="297" t="n">
        <v>61.77</v>
      </c>
    </row>
    <row r="2993" customFormat="false" ht="27" hidden="false" customHeight="false" outlineLevel="0" collapsed="false">
      <c r="A2993" s="295" t="n">
        <v>92012</v>
      </c>
      <c r="B2993" s="295" t="s">
        <v>11793</v>
      </c>
      <c r="C2993" s="296" t="s">
        <v>11794</v>
      </c>
      <c r="D2993" s="295" t="s">
        <v>31</v>
      </c>
      <c r="E2993" s="297" t="n">
        <v>62.67</v>
      </c>
    </row>
    <row r="2994" customFormat="false" ht="27" hidden="false" customHeight="false" outlineLevel="0" collapsed="false">
      <c r="A2994" s="295" t="n">
        <v>92013</v>
      </c>
      <c r="B2994" s="295" t="s">
        <v>11795</v>
      </c>
      <c r="C2994" s="296" t="s">
        <v>11796</v>
      </c>
      <c r="D2994" s="295" t="s">
        <v>31</v>
      </c>
      <c r="E2994" s="297" t="n">
        <v>68.94</v>
      </c>
    </row>
    <row r="2995" customFormat="false" ht="27" hidden="false" customHeight="false" outlineLevel="0" collapsed="false">
      <c r="A2995" s="295" t="n">
        <v>92014</v>
      </c>
      <c r="B2995" s="295" t="s">
        <v>11797</v>
      </c>
      <c r="C2995" s="296" t="s">
        <v>11798</v>
      </c>
      <c r="D2995" s="295" t="s">
        <v>31</v>
      </c>
      <c r="E2995" s="297" t="n">
        <v>46.46</v>
      </c>
    </row>
    <row r="2996" customFormat="false" ht="27" hidden="false" customHeight="false" outlineLevel="0" collapsed="false">
      <c r="A2996" s="295" t="n">
        <v>92015</v>
      </c>
      <c r="B2996" s="295" t="s">
        <v>11799</v>
      </c>
      <c r="C2996" s="296" t="s">
        <v>11800</v>
      </c>
      <c r="D2996" s="295" t="s">
        <v>31</v>
      </c>
      <c r="E2996" s="297" t="n">
        <v>52.73</v>
      </c>
    </row>
    <row r="2997" customFormat="false" ht="27" hidden="false" customHeight="false" outlineLevel="0" collapsed="false">
      <c r="A2997" s="295" t="n">
        <v>92016</v>
      </c>
      <c r="B2997" s="295" t="s">
        <v>11801</v>
      </c>
      <c r="C2997" s="296" t="s">
        <v>11802</v>
      </c>
      <c r="D2997" s="295" t="s">
        <v>31</v>
      </c>
      <c r="E2997" s="297" t="n">
        <v>53.63</v>
      </c>
    </row>
    <row r="2998" customFormat="false" ht="27" hidden="false" customHeight="false" outlineLevel="0" collapsed="false">
      <c r="A2998" s="295" t="n">
        <v>92017</v>
      </c>
      <c r="B2998" s="295" t="s">
        <v>11803</v>
      </c>
      <c r="C2998" s="296" t="s">
        <v>11804</v>
      </c>
      <c r="D2998" s="295" t="s">
        <v>31</v>
      </c>
      <c r="E2998" s="297" t="n">
        <v>59.9</v>
      </c>
    </row>
    <row r="2999" customFormat="false" ht="27" hidden="false" customHeight="false" outlineLevel="0" collapsed="false">
      <c r="A2999" s="295" t="n">
        <v>92018</v>
      </c>
      <c r="B2999" s="295" t="s">
        <v>11805</v>
      </c>
      <c r="C2999" s="296" t="s">
        <v>11806</v>
      </c>
      <c r="D2999" s="295" t="s">
        <v>31</v>
      </c>
      <c r="E2999" s="297" t="n">
        <v>61.53</v>
      </c>
    </row>
    <row r="3000" customFormat="false" ht="27" hidden="false" customHeight="false" outlineLevel="0" collapsed="false">
      <c r="A3000" s="295" t="n">
        <v>92019</v>
      </c>
      <c r="B3000" s="295" t="s">
        <v>11807</v>
      </c>
      <c r="C3000" s="296" t="s">
        <v>11808</v>
      </c>
      <c r="D3000" s="295" t="s">
        <v>31</v>
      </c>
      <c r="E3000" s="297" t="n">
        <v>73.02</v>
      </c>
    </row>
    <row r="3001" customFormat="false" ht="27" hidden="false" customHeight="false" outlineLevel="0" collapsed="false">
      <c r="A3001" s="295" t="n">
        <v>92020</v>
      </c>
      <c r="B3001" s="295" t="s">
        <v>11809</v>
      </c>
      <c r="C3001" s="296" t="s">
        <v>11810</v>
      </c>
      <c r="D3001" s="295" t="s">
        <v>31</v>
      </c>
      <c r="E3001" s="297" t="n">
        <v>91.05</v>
      </c>
    </row>
    <row r="3002" customFormat="false" ht="27" hidden="false" customHeight="false" outlineLevel="0" collapsed="false">
      <c r="A3002" s="295" t="n">
        <v>92021</v>
      </c>
      <c r="B3002" s="295" t="s">
        <v>11811</v>
      </c>
      <c r="C3002" s="296" t="s">
        <v>11812</v>
      </c>
      <c r="D3002" s="295" t="s">
        <v>31</v>
      </c>
      <c r="E3002" s="297" t="n">
        <v>102.54</v>
      </c>
    </row>
    <row r="3003" customFormat="false" ht="27" hidden="false" customHeight="false" outlineLevel="0" collapsed="false">
      <c r="A3003" s="295" t="n">
        <v>92022</v>
      </c>
      <c r="B3003" s="295" t="s">
        <v>11813</v>
      </c>
      <c r="C3003" s="296" t="s">
        <v>11814</v>
      </c>
      <c r="D3003" s="295" t="s">
        <v>31</v>
      </c>
      <c r="E3003" s="297" t="n">
        <v>33.51</v>
      </c>
    </row>
    <row r="3004" customFormat="false" ht="27" hidden="false" customHeight="false" outlineLevel="0" collapsed="false">
      <c r="A3004" s="295" t="n">
        <v>92023</v>
      </c>
      <c r="B3004" s="295" t="s">
        <v>11815</v>
      </c>
      <c r="C3004" s="296" t="s">
        <v>11816</v>
      </c>
      <c r="D3004" s="295" t="s">
        <v>31</v>
      </c>
      <c r="E3004" s="297" t="n">
        <v>40.68</v>
      </c>
    </row>
    <row r="3005" customFormat="false" ht="27" hidden="false" customHeight="false" outlineLevel="0" collapsed="false">
      <c r="A3005" s="295" t="n">
        <v>92024</v>
      </c>
      <c r="B3005" s="295" t="s">
        <v>11817</v>
      </c>
      <c r="C3005" s="296" t="s">
        <v>11818</v>
      </c>
      <c r="D3005" s="295" t="s">
        <v>31</v>
      </c>
      <c r="E3005" s="297" t="n">
        <v>51.21</v>
      </c>
    </row>
    <row r="3006" customFormat="false" ht="27" hidden="false" customHeight="false" outlineLevel="0" collapsed="false">
      <c r="A3006" s="295" t="n">
        <v>92025</v>
      </c>
      <c r="B3006" s="295" t="s">
        <v>11819</v>
      </c>
      <c r="C3006" s="296" t="s">
        <v>11820</v>
      </c>
      <c r="D3006" s="295" t="s">
        <v>31</v>
      </c>
      <c r="E3006" s="297" t="n">
        <v>58.38</v>
      </c>
    </row>
    <row r="3007" customFormat="false" ht="27" hidden="false" customHeight="false" outlineLevel="0" collapsed="false">
      <c r="A3007" s="295" t="n">
        <v>92026</v>
      </c>
      <c r="B3007" s="295" t="s">
        <v>11821</v>
      </c>
      <c r="C3007" s="296" t="s">
        <v>11822</v>
      </c>
      <c r="D3007" s="295" t="s">
        <v>31</v>
      </c>
      <c r="E3007" s="297" t="n">
        <v>46.87</v>
      </c>
    </row>
    <row r="3008" customFormat="false" ht="27" hidden="false" customHeight="false" outlineLevel="0" collapsed="false">
      <c r="A3008" s="295" t="n">
        <v>92027</v>
      </c>
      <c r="B3008" s="295" t="s">
        <v>11823</v>
      </c>
      <c r="C3008" s="296" t="s">
        <v>11824</v>
      </c>
      <c r="D3008" s="295" t="s">
        <v>31</v>
      </c>
      <c r="E3008" s="297" t="n">
        <v>54.04</v>
      </c>
    </row>
    <row r="3009" customFormat="false" ht="27" hidden="false" customHeight="false" outlineLevel="0" collapsed="false">
      <c r="A3009" s="295" t="n">
        <v>92028</v>
      </c>
      <c r="B3009" s="295" t="s">
        <v>11825</v>
      </c>
      <c r="C3009" s="296" t="s">
        <v>11826</v>
      </c>
      <c r="D3009" s="295" t="s">
        <v>31</v>
      </c>
      <c r="E3009" s="297" t="n">
        <v>38.92</v>
      </c>
    </row>
    <row r="3010" customFormat="false" ht="27" hidden="false" customHeight="false" outlineLevel="0" collapsed="false">
      <c r="A3010" s="295" t="n">
        <v>92029</v>
      </c>
      <c r="B3010" s="295" t="s">
        <v>11827</v>
      </c>
      <c r="C3010" s="296" t="s">
        <v>11828</v>
      </c>
      <c r="D3010" s="295" t="s">
        <v>31</v>
      </c>
      <c r="E3010" s="297" t="n">
        <v>46.09</v>
      </c>
    </row>
    <row r="3011" customFormat="false" ht="27" hidden="false" customHeight="false" outlineLevel="0" collapsed="false">
      <c r="A3011" s="295" t="n">
        <v>92030</v>
      </c>
      <c r="B3011" s="295" t="s">
        <v>11829</v>
      </c>
      <c r="C3011" s="296" t="s">
        <v>11830</v>
      </c>
      <c r="D3011" s="295" t="s">
        <v>31</v>
      </c>
      <c r="E3011" s="297" t="n">
        <v>56.58</v>
      </c>
    </row>
    <row r="3012" customFormat="false" ht="27" hidden="false" customHeight="false" outlineLevel="0" collapsed="false">
      <c r="A3012" s="295" t="n">
        <v>92031</v>
      </c>
      <c r="B3012" s="295" t="s">
        <v>11831</v>
      </c>
      <c r="C3012" s="296" t="s">
        <v>11832</v>
      </c>
      <c r="D3012" s="295" t="s">
        <v>31</v>
      </c>
      <c r="E3012" s="297" t="n">
        <v>63.75</v>
      </c>
    </row>
    <row r="3013" customFormat="false" ht="27" hidden="false" customHeight="false" outlineLevel="0" collapsed="false">
      <c r="A3013" s="295" t="n">
        <v>92032</v>
      </c>
      <c r="B3013" s="295" t="s">
        <v>11833</v>
      </c>
      <c r="C3013" s="296" t="s">
        <v>11834</v>
      </c>
      <c r="D3013" s="295" t="s">
        <v>31</v>
      </c>
      <c r="E3013" s="297" t="n">
        <v>57.66</v>
      </c>
    </row>
    <row r="3014" customFormat="false" ht="27" hidden="false" customHeight="false" outlineLevel="0" collapsed="false">
      <c r="A3014" s="295" t="n">
        <v>92033</v>
      </c>
      <c r="B3014" s="295" t="s">
        <v>11835</v>
      </c>
      <c r="C3014" s="296" t="s">
        <v>11836</v>
      </c>
      <c r="D3014" s="295" t="s">
        <v>31</v>
      </c>
      <c r="E3014" s="297" t="n">
        <v>64.83</v>
      </c>
    </row>
    <row r="3015" customFormat="false" ht="27" hidden="false" customHeight="false" outlineLevel="0" collapsed="false">
      <c r="A3015" s="295" t="n">
        <v>92034</v>
      </c>
      <c r="B3015" s="295" t="s">
        <v>11837</v>
      </c>
      <c r="C3015" s="296" t="s">
        <v>11838</v>
      </c>
      <c r="D3015" s="295" t="s">
        <v>31</v>
      </c>
      <c r="E3015" s="297" t="n">
        <v>52.29</v>
      </c>
    </row>
    <row r="3016" customFormat="false" ht="27" hidden="false" customHeight="false" outlineLevel="0" collapsed="false">
      <c r="A3016" s="295" t="n">
        <v>92035</v>
      </c>
      <c r="B3016" s="295" t="s">
        <v>11839</v>
      </c>
      <c r="C3016" s="296" t="s">
        <v>11840</v>
      </c>
      <c r="D3016" s="295" t="s">
        <v>31</v>
      </c>
      <c r="E3016" s="297" t="n">
        <v>59.46</v>
      </c>
    </row>
    <row r="3017" customFormat="false" ht="27" hidden="false" customHeight="false" outlineLevel="0" collapsed="false">
      <c r="A3017" s="295" t="n">
        <v>97583</v>
      </c>
      <c r="B3017" s="295" t="s">
        <v>11841</v>
      </c>
      <c r="C3017" s="296" t="s">
        <v>11842</v>
      </c>
      <c r="D3017" s="295" t="s">
        <v>31</v>
      </c>
      <c r="E3017" s="297" t="n">
        <v>55.95</v>
      </c>
    </row>
    <row r="3018" customFormat="false" ht="27" hidden="false" customHeight="false" outlineLevel="0" collapsed="false">
      <c r="A3018" s="295" t="n">
        <v>97584</v>
      </c>
      <c r="B3018" s="295" t="s">
        <v>11843</v>
      </c>
      <c r="C3018" s="296" t="s">
        <v>11844</v>
      </c>
      <c r="D3018" s="295" t="s">
        <v>31</v>
      </c>
      <c r="E3018" s="297" t="n">
        <v>77.17</v>
      </c>
    </row>
    <row r="3019" customFormat="false" ht="27" hidden="false" customHeight="false" outlineLevel="0" collapsed="false">
      <c r="A3019" s="295" t="n">
        <v>97585</v>
      </c>
      <c r="B3019" s="295" t="s">
        <v>11845</v>
      </c>
      <c r="C3019" s="296" t="s">
        <v>11846</v>
      </c>
      <c r="D3019" s="295" t="s">
        <v>31</v>
      </c>
      <c r="E3019" s="297" t="n">
        <v>74.73</v>
      </c>
    </row>
    <row r="3020" customFormat="false" ht="27" hidden="false" customHeight="false" outlineLevel="0" collapsed="false">
      <c r="A3020" s="295" t="n">
        <v>97586</v>
      </c>
      <c r="B3020" s="295" t="s">
        <v>11847</v>
      </c>
      <c r="C3020" s="296" t="s">
        <v>11848</v>
      </c>
      <c r="D3020" s="295" t="s">
        <v>31</v>
      </c>
      <c r="E3020" s="297" t="n">
        <v>100.35</v>
      </c>
    </row>
    <row r="3021" customFormat="false" ht="27" hidden="false" customHeight="false" outlineLevel="0" collapsed="false">
      <c r="A3021" s="295" t="n">
        <v>97587</v>
      </c>
      <c r="B3021" s="295" t="s">
        <v>11849</v>
      </c>
      <c r="C3021" s="296" t="s">
        <v>11850</v>
      </c>
      <c r="D3021" s="295" t="s">
        <v>31</v>
      </c>
      <c r="E3021" s="297" t="n">
        <v>180.08</v>
      </c>
    </row>
    <row r="3022" customFormat="false" ht="27" hidden="false" customHeight="false" outlineLevel="0" collapsed="false">
      <c r="A3022" s="295" t="n">
        <v>97589</v>
      </c>
      <c r="B3022" s="295" t="s">
        <v>11851</v>
      </c>
      <c r="C3022" s="296" t="s">
        <v>11852</v>
      </c>
      <c r="D3022" s="295" t="s">
        <v>31</v>
      </c>
      <c r="E3022" s="297" t="n">
        <v>34.35</v>
      </c>
    </row>
    <row r="3023" customFormat="false" ht="27" hidden="false" customHeight="false" outlineLevel="0" collapsed="false">
      <c r="A3023" s="295" t="n">
        <v>97590</v>
      </c>
      <c r="B3023" s="295" t="s">
        <v>11853</v>
      </c>
      <c r="C3023" s="296" t="s">
        <v>11854</v>
      </c>
      <c r="D3023" s="295" t="s">
        <v>31</v>
      </c>
      <c r="E3023" s="297" t="n">
        <v>69.75</v>
      </c>
    </row>
    <row r="3024" customFormat="false" ht="27" hidden="false" customHeight="false" outlineLevel="0" collapsed="false">
      <c r="A3024" s="295" t="n">
        <v>97591</v>
      </c>
      <c r="B3024" s="295" t="s">
        <v>11855</v>
      </c>
      <c r="C3024" s="296" t="s">
        <v>11856</v>
      </c>
      <c r="D3024" s="295" t="s">
        <v>31</v>
      </c>
      <c r="E3024" s="297" t="n">
        <v>94.37</v>
      </c>
    </row>
    <row r="3025" customFormat="false" ht="27" hidden="false" customHeight="false" outlineLevel="0" collapsed="false">
      <c r="A3025" s="295" t="n">
        <v>97593</v>
      </c>
      <c r="B3025" s="295" t="s">
        <v>11857</v>
      </c>
      <c r="C3025" s="296" t="s">
        <v>11858</v>
      </c>
      <c r="D3025" s="295" t="s">
        <v>31</v>
      </c>
      <c r="E3025" s="297" t="n">
        <v>96.24</v>
      </c>
    </row>
    <row r="3026" customFormat="false" ht="27" hidden="false" customHeight="false" outlineLevel="0" collapsed="false">
      <c r="A3026" s="295" t="n">
        <v>97594</v>
      </c>
      <c r="B3026" s="295" t="s">
        <v>11859</v>
      </c>
      <c r="C3026" s="296" t="s">
        <v>11860</v>
      </c>
      <c r="D3026" s="295" t="s">
        <v>31</v>
      </c>
      <c r="E3026" s="297" t="n">
        <v>93.91</v>
      </c>
    </row>
    <row r="3027" customFormat="false" ht="27" hidden="false" customHeight="false" outlineLevel="0" collapsed="false">
      <c r="A3027" s="295" t="n">
        <v>97595</v>
      </c>
      <c r="B3027" s="295" t="s">
        <v>11861</v>
      </c>
      <c r="C3027" s="296" t="s">
        <v>11862</v>
      </c>
      <c r="D3027" s="295" t="s">
        <v>31</v>
      </c>
      <c r="E3027" s="297" t="n">
        <v>67.68</v>
      </c>
    </row>
    <row r="3028" customFormat="false" ht="27" hidden="false" customHeight="false" outlineLevel="0" collapsed="false">
      <c r="A3028" s="295" t="n">
        <v>97596</v>
      </c>
      <c r="B3028" s="295" t="s">
        <v>11863</v>
      </c>
      <c r="C3028" s="296" t="s">
        <v>11864</v>
      </c>
      <c r="D3028" s="295" t="s">
        <v>31</v>
      </c>
      <c r="E3028" s="297" t="n">
        <v>48.55</v>
      </c>
    </row>
    <row r="3029" customFormat="false" ht="27" hidden="false" customHeight="false" outlineLevel="0" collapsed="false">
      <c r="A3029" s="295" t="n">
        <v>97597</v>
      </c>
      <c r="B3029" s="295" t="s">
        <v>11865</v>
      </c>
      <c r="C3029" s="296" t="s">
        <v>11866</v>
      </c>
      <c r="D3029" s="295" t="s">
        <v>31</v>
      </c>
      <c r="E3029" s="297" t="n">
        <v>46.57</v>
      </c>
    </row>
    <row r="3030" customFormat="false" ht="27" hidden="false" customHeight="false" outlineLevel="0" collapsed="false">
      <c r="A3030" s="295" t="n">
        <v>97598</v>
      </c>
      <c r="B3030" s="295" t="s">
        <v>11867</v>
      </c>
      <c r="C3030" s="296" t="s">
        <v>11868</v>
      </c>
      <c r="D3030" s="295" t="s">
        <v>31</v>
      </c>
      <c r="E3030" s="297" t="n">
        <v>44.12</v>
      </c>
    </row>
    <row r="3031" customFormat="false" ht="27" hidden="false" customHeight="false" outlineLevel="0" collapsed="false">
      <c r="A3031" s="295" t="n">
        <v>97599</v>
      </c>
      <c r="B3031" s="295" t="s">
        <v>11869</v>
      </c>
      <c r="C3031" s="296" t="s">
        <v>11870</v>
      </c>
      <c r="D3031" s="295" t="s">
        <v>31</v>
      </c>
      <c r="E3031" s="297" t="n">
        <v>24.16</v>
      </c>
    </row>
    <row r="3032" customFormat="false" ht="15" hidden="false" customHeight="false" outlineLevel="0" collapsed="false">
      <c r="A3032" s="295" t="n">
        <v>97609</v>
      </c>
      <c r="B3032" s="295" t="s">
        <v>11871</v>
      </c>
      <c r="C3032" s="296" t="s">
        <v>11872</v>
      </c>
      <c r="D3032" s="295" t="s">
        <v>31</v>
      </c>
      <c r="E3032" s="297" t="n">
        <v>14.03</v>
      </c>
    </row>
    <row r="3033" customFormat="false" ht="15" hidden="false" customHeight="false" outlineLevel="0" collapsed="false">
      <c r="A3033" s="295" t="n">
        <v>97610</v>
      </c>
      <c r="B3033" s="295" t="s">
        <v>11873</v>
      </c>
      <c r="C3033" s="296" t="s">
        <v>11874</v>
      </c>
      <c r="D3033" s="295" t="s">
        <v>31</v>
      </c>
      <c r="E3033" s="297" t="n">
        <v>15</v>
      </c>
    </row>
    <row r="3034" customFormat="false" ht="27" hidden="false" customHeight="false" outlineLevel="0" collapsed="false">
      <c r="A3034" s="295" t="n">
        <v>97611</v>
      </c>
      <c r="B3034" s="295" t="s">
        <v>11875</v>
      </c>
      <c r="C3034" s="296" t="s">
        <v>11876</v>
      </c>
      <c r="D3034" s="295" t="s">
        <v>31</v>
      </c>
      <c r="E3034" s="297" t="n">
        <v>21.1</v>
      </c>
    </row>
    <row r="3035" customFormat="false" ht="27" hidden="false" customHeight="false" outlineLevel="0" collapsed="false">
      <c r="A3035" s="295" t="n">
        <v>97612</v>
      </c>
      <c r="B3035" s="295" t="s">
        <v>11877</v>
      </c>
      <c r="C3035" s="296" t="s">
        <v>11878</v>
      </c>
      <c r="D3035" s="295" t="s">
        <v>31</v>
      </c>
      <c r="E3035" s="297" t="n">
        <v>23.01</v>
      </c>
    </row>
    <row r="3036" customFormat="false" ht="27" hidden="false" customHeight="false" outlineLevel="0" collapsed="false">
      <c r="A3036" s="295" t="n">
        <v>97613</v>
      </c>
      <c r="B3036" s="295" t="s">
        <v>11879</v>
      </c>
      <c r="C3036" s="296" t="s">
        <v>11880</v>
      </c>
      <c r="D3036" s="295" t="s">
        <v>31</v>
      </c>
      <c r="E3036" s="297" t="n">
        <v>29.33</v>
      </c>
    </row>
    <row r="3037" customFormat="false" ht="27" hidden="false" customHeight="false" outlineLevel="0" collapsed="false">
      <c r="A3037" s="295" t="n">
        <v>97614</v>
      </c>
      <c r="B3037" s="295" t="s">
        <v>11881</v>
      </c>
      <c r="C3037" s="296" t="s">
        <v>11882</v>
      </c>
      <c r="D3037" s="295" t="s">
        <v>31</v>
      </c>
      <c r="E3037" s="297" t="n">
        <v>52.17</v>
      </c>
    </row>
    <row r="3038" customFormat="false" ht="27" hidden="false" customHeight="false" outlineLevel="0" collapsed="false">
      <c r="A3038" s="295" t="n">
        <v>97615</v>
      </c>
      <c r="B3038" s="295" t="s">
        <v>11883</v>
      </c>
      <c r="C3038" s="296" t="s">
        <v>11884</v>
      </c>
      <c r="D3038" s="295" t="s">
        <v>31</v>
      </c>
      <c r="E3038" s="297" t="n">
        <v>39.03</v>
      </c>
    </row>
    <row r="3039" customFormat="false" ht="27" hidden="false" customHeight="false" outlineLevel="0" collapsed="false">
      <c r="A3039" s="295" t="n">
        <v>97616</v>
      </c>
      <c r="B3039" s="295" t="s">
        <v>11885</v>
      </c>
      <c r="C3039" s="296" t="s">
        <v>11886</v>
      </c>
      <c r="D3039" s="295" t="s">
        <v>31</v>
      </c>
      <c r="E3039" s="297" t="n">
        <v>44.08</v>
      </c>
    </row>
    <row r="3040" customFormat="false" ht="27" hidden="false" customHeight="false" outlineLevel="0" collapsed="false">
      <c r="A3040" s="295" t="n">
        <v>97617</v>
      </c>
      <c r="B3040" s="295" t="s">
        <v>11887</v>
      </c>
      <c r="C3040" s="296" t="s">
        <v>11888</v>
      </c>
      <c r="D3040" s="295" t="s">
        <v>31</v>
      </c>
      <c r="E3040" s="297" t="n">
        <v>43.79</v>
      </c>
    </row>
    <row r="3041" customFormat="false" ht="27" hidden="false" customHeight="false" outlineLevel="0" collapsed="false">
      <c r="A3041" s="295" t="n">
        <v>97618</v>
      </c>
      <c r="B3041" s="295" t="s">
        <v>11889</v>
      </c>
      <c r="C3041" s="296" t="s">
        <v>11890</v>
      </c>
      <c r="D3041" s="295" t="s">
        <v>31</v>
      </c>
      <c r="E3041" s="297" t="n">
        <v>41.71</v>
      </c>
    </row>
    <row r="3042" customFormat="false" ht="15" hidden="false" customHeight="false" outlineLevel="0" collapsed="false">
      <c r="A3042" s="295" t="n">
        <v>100902</v>
      </c>
      <c r="B3042" s="295" t="s">
        <v>11891</v>
      </c>
      <c r="C3042" s="296" t="s">
        <v>11892</v>
      </c>
      <c r="D3042" s="295" t="s">
        <v>31</v>
      </c>
      <c r="E3042" s="297" t="n">
        <v>22.51</v>
      </c>
    </row>
    <row r="3043" customFormat="false" ht="15" hidden="false" customHeight="false" outlineLevel="0" collapsed="false">
      <c r="A3043" s="295" t="n">
        <v>100903</v>
      </c>
      <c r="B3043" s="295" t="s">
        <v>11893</v>
      </c>
      <c r="C3043" s="296" t="s">
        <v>11894</v>
      </c>
      <c r="D3043" s="295" t="s">
        <v>31</v>
      </c>
      <c r="E3043" s="297" t="n">
        <v>26.81</v>
      </c>
    </row>
    <row r="3044" customFormat="false" ht="27" hidden="false" customHeight="false" outlineLevel="0" collapsed="false">
      <c r="A3044" s="295" t="n">
        <v>100904</v>
      </c>
      <c r="B3044" s="295" t="s">
        <v>11895</v>
      </c>
      <c r="C3044" s="296" t="s">
        <v>11896</v>
      </c>
      <c r="D3044" s="295" t="s">
        <v>31</v>
      </c>
      <c r="E3044" s="297" t="n">
        <v>55.95</v>
      </c>
    </row>
    <row r="3045" customFormat="false" ht="27" hidden="false" customHeight="false" outlineLevel="0" collapsed="false">
      <c r="A3045" s="295" t="n">
        <v>100905</v>
      </c>
      <c r="B3045" s="295" t="s">
        <v>11897</v>
      </c>
      <c r="C3045" s="296" t="s">
        <v>11898</v>
      </c>
      <c r="D3045" s="295" t="s">
        <v>31</v>
      </c>
      <c r="E3045" s="297" t="n">
        <v>149.47</v>
      </c>
    </row>
    <row r="3046" customFormat="false" ht="27" hidden="false" customHeight="false" outlineLevel="0" collapsed="false">
      <c r="A3046" s="295" t="n">
        <v>100906</v>
      </c>
      <c r="B3046" s="295" t="s">
        <v>11899</v>
      </c>
      <c r="C3046" s="296" t="s">
        <v>11900</v>
      </c>
      <c r="D3046" s="295" t="s">
        <v>31</v>
      </c>
      <c r="E3046" s="297" t="n">
        <v>200.71</v>
      </c>
    </row>
    <row r="3047" customFormat="false" ht="27" hidden="false" customHeight="false" outlineLevel="0" collapsed="false">
      <c r="A3047" s="295" t="n">
        <v>100919</v>
      </c>
      <c r="B3047" s="295" t="s">
        <v>11901</v>
      </c>
      <c r="C3047" s="296" t="s">
        <v>11902</v>
      </c>
      <c r="D3047" s="295" t="s">
        <v>31</v>
      </c>
      <c r="E3047" s="297" t="n">
        <v>59.63</v>
      </c>
    </row>
    <row r="3048" customFormat="false" ht="27" hidden="false" customHeight="false" outlineLevel="0" collapsed="false">
      <c r="A3048" s="295" t="n">
        <v>100920</v>
      </c>
      <c r="B3048" s="295" t="s">
        <v>11903</v>
      </c>
      <c r="C3048" s="296" t="s">
        <v>11904</v>
      </c>
      <c r="D3048" s="295" t="s">
        <v>31</v>
      </c>
      <c r="E3048" s="297" t="n">
        <v>101.74</v>
      </c>
    </row>
    <row r="3049" customFormat="false" ht="27" hidden="false" customHeight="false" outlineLevel="0" collapsed="false">
      <c r="A3049" s="295" t="n">
        <v>100921</v>
      </c>
      <c r="B3049" s="295" t="s">
        <v>11905</v>
      </c>
      <c r="C3049" s="296" t="s">
        <v>11906</v>
      </c>
      <c r="D3049" s="295" t="s">
        <v>31</v>
      </c>
      <c r="E3049" s="297" t="n">
        <v>46.34</v>
      </c>
    </row>
    <row r="3050" customFormat="false" ht="27" hidden="false" customHeight="false" outlineLevel="0" collapsed="false">
      <c r="A3050" s="295" t="n">
        <v>100922</v>
      </c>
      <c r="B3050" s="295" t="s">
        <v>11907</v>
      </c>
      <c r="C3050" s="296" t="s">
        <v>11908</v>
      </c>
      <c r="D3050" s="295" t="s">
        <v>31</v>
      </c>
      <c r="E3050" s="297" t="n">
        <v>33.1</v>
      </c>
    </row>
    <row r="3051" customFormat="false" ht="27" hidden="false" customHeight="false" outlineLevel="0" collapsed="false">
      <c r="A3051" s="295" t="n">
        <v>100923</v>
      </c>
      <c r="B3051" s="295" t="s">
        <v>11909</v>
      </c>
      <c r="C3051" s="296" t="s">
        <v>11910</v>
      </c>
      <c r="D3051" s="295" t="s">
        <v>31</v>
      </c>
      <c r="E3051" s="297" t="n">
        <v>37.67</v>
      </c>
    </row>
    <row r="3052" customFormat="false" ht="27" hidden="false" customHeight="false" outlineLevel="0" collapsed="false">
      <c r="A3052" s="295" t="n">
        <v>103782</v>
      </c>
      <c r="B3052" s="295" t="s">
        <v>11911</v>
      </c>
      <c r="C3052" s="296" t="s">
        <v>11912</v>
      </c>
      <c r="D3052" s="295" t="s">
        <v>31</v>
      </c>
      <c r="E3052" s="297" t="n">
        <v>32.27</v>
      </c>
    </row>
    <row r="3053" customFormat="false" ht="27" hidden="false" customHeight="false" outlineLevel="0" collapsed="false">
      <c r="A3053" s="295" t="n">
        <v>101489</v>
      </c>
      <c r="B3053" s="295" t="s">
        <v>11913</v>
      </c>
      <c r="C3053" s="296" t="s">
        <v>11914</v>
      </c>
      <c r="D3053" s="295" t="s">
        <v>31</v>
      </c>
      <c r="E3053" s="297" t="n">
        <v>1253.51</v>
      </c>
    </row>
    <row r="3054" customFormat="false" ht="27" hidden="false" customHeight="false" outlineLevel="0" collapsed="false">
      <c r="A3054" s="295" t="n">
        <v>101490</v>
      </c>
      <c r="B3054" s="295" t="s">
        <v>11915</v>
      </c>
      <c r="C3054" s="296" t="s">
        <v>11916</v>
      </c>
      <c r="D3054" s="295" t="s">
        <v>31</v>
      </c>
      <c r="E3054" s="297" t="n">
        <v>1333.26</v>
      </c>
    </row>
    <row r="3055" customFormat="false" ht="27" hidden="false" customHeight="false" outlineLevel="0" collapsed="false">
      <c r="A3055" s="295" t="n">
        <v>101491</v>
      </c>
      <c r="B3055" s="295" t="s">
        <v>11917</v>
      </c>
      <c r="C3055" s="296" t="s">
        <v>11918</v>
      </c>
      <c r="D3055" s="295" t="s">
        <v>31</v>
      </c>
      <c r="E3055" s="297" t="n">
        <v>1362.3</v>
      </c>
    </row>
    <row r="3056" customFormat="false" ht="27" hidden="false" customHeight="false" outlineLevel="0" collapsed="false">
      <c r="A3056" s="295" t="n">
        <v>101492</v>
      </c>
      <c r="B3056" s="295" t="s">
        <v>11919</v>
      </c>
      <c r="C3056" s="296" t="s">
        <v>11920</v>
      </c>
      <c r="D3056" s="295" t="s">
        <v>31</v>
      </c>
      <c r="E3056" s="297" t="n">
        <v>1479.51</v>
      </c>
    </row>
    <row r="3057" customFormat="false" ht="27" hidden="false" customHeight="false" outlineLevel="0" collapsed="false">
      <c r="A3057" s="295" t="n">
        <v>101493</v>
      </c>
      <c r="B3057" s="295" t="s">
        <v>11921</v>
      </c>
      <c r="C3057" s="296" t="s">
        <v>11922</v>
      </c>
      <c r="D3057" s="295" t="s">
        <v>31</v>
      </c>
      <c r="E3057" s="297" t="n">
        <v>1240.14</v>
      </c>
    </row>
    <row r="3058" customFormat="false" ht="27" hidden="false" customHeight="false" outlineLevel="0" collapsed="false">
      <c r="A3058" s="295" t="n">
        <v>101494</v>
      </c>
      <c r="B3058" s="295" t="s">
        <v>11923</v>
      </c>
      <c r="C3058" s="296" t="s">
        <v>11924</v>
      </c>
      <c r="D3058" s="295" t="s">
        <v>31</v>
      </c>
      <c r="E3058" s="297" t="n">
        <v>1319.89</v>
      </c>
    </row>
    <row r="3059" customFormat="false" ht="27" hidden="false" customHeight="false" outlineLevel="0" collapsed="false">
      <c r="A3059" s="295" t="n">
        <v>101495</v>
      </c>
      <c r="B3059" s="295" t="s">
        <v>11925</v>
      </c>
      <c r="C3059" s="296" t="s">
        <v>11926</v>
      </c>
      <c r="D3059" s="295" t="s">
        <v>31</v>
      </c>
      <c r="E3059" s="297" t="n">
        <v>1348.93</v>
      </c>
    </row>
    <row r="3060" customFormat="false" ht="27" hidden="false" customHeight="false" outlineLevel="0" collapsed="false">
      <c r="A3060" s="295" t="n">
        <v>101496</v>
      </c>
      <c r="B3060" s="295" t="s">
        <v>11927</v>
      </c>
      <c r="C3060" s="296" t="s">
        <v>11928</v>
      </c>
      <c r="D3060" s="295" t="s">
        <v>31</v>
      </c>
      <c r="E3060" s="297" t="n">
        <v>1466.14</v>
      </c>
    </row>
    <row r="3061" customFormat="false" ht="27" hidden="false" customHeight="false" outlineLevel="0" collapsed="false">
      <c r="A3061" s="295" t="n">
        <v>101497</v>
      </c>
      <c r="B3061" s="295" t="s">
        <v>11929</v>
      </c>
      <c r="C3061" s="296" t="s">
        <v>11930</v>
      </c>
      <c r="D3061" s="295" t="s">
        <v>31</v>
      </c>
      <c r="E3061" s="297" t="n">
        <v>1478.76</v>
      </c>
    </row>
    <row r="3062" customFormat="false" ht="27" hidden="false" customHeight="false" outlineLevel="0" collapsed="false">
      <c r="A3062" s="295" t="n">
        <v>101498</v>
      </c>
      <c r="B3062" s="295" t="s">
        <v>11931</v>
      </c>
      <c r="C3062" s="296" t="s">
        <v>11932</v>
      </c>
      <c r="D3062" s="295" t="s">
        <v>31</v>
      </c>
      <c r="E3062" s="297" t="n">
        <v>1599.47</v>
      </c>
    </row>
    <row r="3063" customFormat="false" ht="27" hidden="false" customHeight="false" outlineLevel="0" collapsed="false">
      <c r="A3063" s="295" t="n">
        <v>101499</v>
      </c>
      <c r="B3063" s="295" t="s">
        <v>11933</v>
      </c>
      <c r="C3063" s="296" t="s">
        <v>11934</v>
      </c>
      <c r="D3063" s="295" t="s">
        <v>31</v>
      </c>
      <c r="E3063" s="297" t="n">
        <v>1643.43</v>
      </c>
    </row>
    <row r="3064" customFormat="false" ht="27" hidden="false" customHeight="false" outlineLevel="0" collapsed="false">
      <c r="A3064" s="295" t="n">
        <v>101500</v>
      </c>
      <c r="B3064" s="295" t="s">
        <v>11935</v>
      </c>
      <c r="C3064" s="296" t="s">
        <v>11936</v>
      </c>
      <c r="D3064" s="295" t="s">
        <v>31</v>
      </c>
      <c r="E3064" s="297" t="n">
        <v>1808.04</v>
      </c>
    </row>
    <row r="3065" customFormat="false" ht="27" hidden="false" customHeight="false" outlineLevel="0" collapsed="false">
      <c r="A3065" s="295" t="n">
        <v>101501</v>
      </c>
      <c r="B3065" s="295" t="s">
        <v>11937</v>
      </c>
      <c r="C3065" s="296" t="s">
        <v>11938</v>
      </c>
      <c r="D3065" s="295" t="s">
        <v>31</v>
      </c>
      <c r="E3065" s="297" t="n">
        <v>1472.76</v>
      </c>
    </row>
    <row r="3066" customFormat="false" ht="27" hidden="false" customHeight="false" outlineLevel="0" collapsed="false">
      <c r="A3066" s="295" t="n">
        <v>101502</v>
      </c>
      <c r="B3066" s="295" t="s">
        <v>11939</v>
      </c>
      <c r="C3066" s="296" t="s">
        <v>11940</v>
      </c>
      <c r="D3066" s="295" t="s">
        <v>31</v>
      </c>
      <c r="E3066" s="297" t="n">
        <v>1593.47</v>
      </c>
    </row>
    <row r="3067" customFormat="false" ht="27" hidden="false" customHeight="false" outlineLevel="0" collapsed="false">
      <c r="A3067" s="295" t="n">
        <v>101503</v>
      </c>
      <c r="B3067" s="295" t="s">
        <v>11941</v>
      </c>
      <c r="C3067" s="296" t="s">
        <v>11942</v>
      </c>
      <c r="D3067" s="295" t="s">
        <v>31</v>
      </c>
      <c r="E3067" s="297" t="n">
        <v>1637.43</v>
      </c>
    </row>
    <row r="3068" customFormat="false" ht="27" hidden="false" customHeight="false" outlineLevel="0" collapsed="false">
      <c r="A3068" s="295" t="n">
        <v>101504</v>
      </c>
      <c r="B3068" s="295" t="s">
        <v>11943</v>
      </c>
      <c r="C3068" s="296" t="s">
        <v>11944</v>
      </c>
      <c r="D3068" s="295" t="s">
        <v>31</v>
      </c>
      <c r="E3068" s="297" t="n">
        <v>1802.04</v>
      </c>
    </row>
    <row r="3069" customFormat="false" ht="27" hidden="false" customHeight="false" outlineLevel="0" collapsed="false">
      <c r="A3069" s="295" t="n">
        <v>101505</v>
      </c>
      <c r="B3069" s="295" t="s">
        <v>11945</v>
      </c>
      <c r="C3069" s="296" t="s">
        <v>11946</v>
      </c>
      <c r="D3069" s="295" t="s">
        <v>31</v>
      </c>
      <c r="E3069" s="297" t="n">
        <v>1575.83</v>
      </c>
    </row>
    <row r="3070" customFormat="false" ht="27" hidden="false" customHeight="false" outlineLevel="0" collapsed="false">
      <c r="A3070" s="295" t="n">
        <v>101506</v>
      </c>
      <c r="B3070" s="295" t="s">
        <v>11947</v>
      </c>
      <c r="C3070" s="296" t="s">
        <v>11948</v>
      </c>
      <c r="D3070" s="295" t="s">
        <v>31</v>
      </c>
      <c r="E3070" s="297" t="n">
        <v>1736.78</v>
      </c>
    </row>
    <row r="3071" customFormat="false" ht="27" hidden="false" customHeight="false" outlineLevel="0" collapsed="false">
      <c r="A3071" s="295" t="n">
        <v>101507</v>
      </c>
      <c r="B3071" s="295" t="s">
        <v>11949</v>
      </c>
      <c r="C3071" s="296" t="s">
        <v>11950</v>
      </c>
      <c r="D3071" s="295" t="s">
        <v>31</v>
      </c>
      <c r="E3071" s="297" t="n">
        <v>1795.39</v>
      </c>
    </row>
    <row r="3072" customFormat="false" ht="27" hidden="false" customHeight="false" outlineLevel="0" collapsed="false">
      <c r="A3072" s="295" t="n">
        <v>101508</v>
      </c>
      <c r="B3072" s="295" t="s">
        <v>11951</v>
      </c>
      <c r="C3072" s="296" t="s">
        <v>11952</v>
      </c>
      <c r="D3072" s="295" t="s">
        <v>31</v>
      </c>
      <c r="E3072" s="297" t="n">
        <v>2006.57</v>
      </c>
    </row>
    <row r="3073" customFormat="false" ht="27" hidden="false" customHeight="false" outlineLevel="0" collapsed="false">
      <c r="A3073" s="295" t="n">
        <v>101509</v>
      </c>
      <c r="B3073" s="295" t="s">
        <v>11953</v>
      </c>
      <c r="C3073" s="296" t="s">
        <v>11954</v>
      </c>
      <c r="D3073" s="295" t="s">
        <v>31</v>
      </c>
      <c r="E3073" s="297" t="n">
        <v>1703.75</v>
      </c>
    </row>
    <row r="3074" customFormat="false" ht="27" hidden="false" customHeight="false" outlineLevel="0" collapsed="false">
      <c r="A3074" s="295" t="n">
        <v>101510</v>
      </c>
      <c r="B3074" s="295" t="s">
        <v>11955</v>
      </c>
      <c r="C3074" s="296" t="s">
        <v>11956</v>
      </c>
      <c r="D3074" s="295" t="s">
        <v>31</v>
      </c>
      <c r="E3074" s="297" t="n">
        <v>1864.7</v>
      </c>
    </row>
    <row r="3075" customFormat="false" ht="27" hidden="false" customHeight="false" outlineLevel="0" collapsed="false">
      <c r="A3075" s="295" t="n">
        <v>101511</v>
      </c>
      <c r="B3075" s="295" t="s">
        <v>11957</v>
      </c>
      <c r="C3075" s="296" t="s">
        <v>11958</v>
      </c>
      <c r="D3075" s="295" t="s">
        <v>31</v>
      </c>
      <c r="E3075" s="297" t="n">
        <v>1923.31</v>
      </c>
    </row>
    <row r="3076" customFormat="false" ht="27" hidden="false" customHeight="false" outlineLevel="0" collapsed="false">
      <c r="A3076" s="295" t="n">
        <v>101512</v>
      </c>
      <c r="B3076" s="295" t="s">
        <v>11959</v>
      </c>
      <c r="C3076" s="296" t="s">
        <v>11960</v>
      </c>
      <c r="D3076" s="295" t="s">
        <v>31</v>
      </c>
      <c r="E3076" s="297" t="n">
        <v>2134.49</v>
      </c>
    </row>
    <row r="3077" customFormat="false" ht="27" hidden="false" customHeight="false" outlineLevel="0" collapsed="false">
      <c r="A3077" s="295" t="n">
        <v>101513</v>
      </c>
      <c r="B3077" s="295" t="s">
        <v>11961</v>
      </c>
      <c r="C3077" s="296" t="s">
        <v>11962</v>
      </c>
      <c r="D3077" s="295" t="s">
        <v>31</v>
      </c>
      <c r="E3077" s="297" t="n">
        <v>708.94</v>
      </c>
    </row>
    <row r="3078" customFormat="false" ht="27" hidden="false" customHeight="false" outlineLevel="0" collapsed="false">
      <c r="A3078" s="295" t="n">
        <v>101514</v>
      </c>
      <c r="B3078" s="295" t="s">
        <v>11963</v>
      </c>
      <c r="C3078" s="296" t="s">
        <v>11964</v>
      </c>
      <c r="D3078" s="295" t="s">
        <v>31</v>
      </c>
      <c r="E3078" s="297" t="n">
        <v>804.64</v>
      </c>
    </row>
    <row r="3079" customFormat="false" ht="27" hidden="false" customHeight="false" outlineLevel="0" collapsed="false">
      <c r="A3079" s="295" t="n">
        <v>101515</v>
      </c>
      <c r="B3079" s="295" t="s">
        <v>11965</v>
      </c>
      <c r="C3079" s="296" t="s">
        <v>11966</v>
      </c>
      <c r="D3079" s="295" t="s">
        <v>31</v>
      </c>
      <c r="E3079" s="297" t="n">
        <v>839.49</v>
      </c>
    </row>
    <row r="3080" customFormat="false" ht="27" hidden="false" customHeight="false" outlineLevel="0" collapsed="false">
      <c r="A3080" s="295" t="n">
        <v>101516</v>
      </c>
      <c r="B3080" s="295" t="s">
        <v>11967</v>
      </c>
      <c r="C3080" s="296" t="s">
        <v>11968</v>
      </c>
      <c r="D3080" s="295" t="s">
        <v>31</v>
      </c>
      <c r="E3080" s="297" t="n">
        <v>950.24</v>
      </c>
    </row>
    <row r="3081" customFormat="false" ht="27" hidden="false" customHeight="false" outlineLevel="0" collapsed="false">
      <c r="A3081" s="295" t="n">
        <v>101517</v>
      </c>
      <c r="B3081" s="295" t="s">
        <v>11969</v>
      </c>
      <c r="C3081" s="296" t="s">
        <v>11970</v>
      </c>
      <c r="D3081" s="295" t="s">
        <v>31</v>
      </c>
      <c r="E3081" s="297" t="n">
        <v>695.56</v>
      </c>
    </row>
    <row r="3082" customFormat="false" ht="27" hidden="false" customHeight="false" outlineLevel="0" collapsed="false">
      <c r="A3082" s="295" t="n">
        <v>101518</v>
      </c>
      <c r="B3082" s="295" t="s">
        <v>11971</v>
      </c>
      <c r="C3082" s="296" t="s">
        <v>11972</v>
      </c>
      <c r="D3082" s="295" t="s">
        <v>31</v>
      </c>
      <c r="E3082" s="297" t="n">
        <v>791.26</v>
      </c>
    </row>
    <row r="3083" customFormat="false" ht="27" hidden="false" customHeight="false" outlineLevel="0" collapsed="false">
      <c r="A3083" s="295" t="n">
        <v>101519</v>
      </c>
      <c r="B3083" s="295" t="s">
        <v>11973</v>
      </c>
      <c r="C3083" s="296" t="s">
        <v>11974</v>
      </c>
      <c r="D3083" s="295" t="s">
        <v>31</v>
      </c>
      <c r="E3083" s="297" t="n">
        <v>826.11</v>
      </c>
    </row>
    <row r="3084" customFormat="false" ht="27" hidden="false" customHeight="false" outlineLevel="0" collapsed="false">
      <c r="A3084" s="295" t="n">
        <v>101520</v>
      </c>
      <c r="B3084" s="295" t="s">
        <v>11975</v>
      </c>
      <c r="C3084" s="296" t="s">
        <v>11976</v>
      </c>
      <c r="D3084" s="295" t="s">
        <v>31</v>
      </c>
      <c r="E3084" s="297" t="n">
        <v>936.86</v>
      </c>
    </row>
    <row r="3085" customFormat="false" ht="27" hidden="false" customHeight="false" outlineLevel="0" collapsed="false">
      <c r="A3085" s="295" t="n">
        <v>101521</v>
      </c>
      <c r="B3085" s="295" t="s">
        <v>11977</v>
      </c>
      <c r="C3085" s="296" t="s">
        <v>11978</v>
      </c>
      <c r="D3085" s="295" t="s">
        <v>31</v>
      </c>
      <c r="E3085" s="297" t="n">
        <v>947.32</v>
      </c>
    </row>
    <row r="3086" customFormat="false" ht="27" hidden="false" customHeight="false" outlineLevel="0" collapsed="false">
      <c r="A3086" s="295" t="n">
        <v>101522</v>
      </c>
      <c r="B3086" s="295" t="s">
        <v>11979</v>
      </c>
      <c r="C3086" s="296" t="s">
        <v>11980</v>
      </c>
      <c r="D3086" s="295" t="s">
        <v>31</v>
      </c>
      <c r="E3086" s="297" t="n">
        <v>1090.87</v>
      </c>
    </row>
    <row r="3087" customFormat="false" ht="27" hidden="false" customHeight="false" outlineLevel="0" collapsed="false">
      <c r="A3087" s="295" t="n">
        <v>101523</v>
      </c>
      <c r="B3087" s="295" t="s">
        <v>11981</v>
      </c>
      <c r="C3087" s="296" t="s">
        <v>11982</v>
      </c>
      <c r="D3087" s="295" t="s">
        <v>31</v>
      </c>
      <c r="E3087" s="297" t="n">
        <v>1143.14</v>
      </c>
    </row>
    <row r="3088" customFormat="false" ht="27" hidden="false" customHeight="false" outlineLevel="0" collapsed="false">
      <c r="A3088" s="295" t="n">
        <v>101524</v>
      </c>
      <c r="B3088" s="295" t="s">
        <v>11983</v>
      </c>
      <c r="C3088" s="296" t="s">
        <v>11984</v>
      </c>
      <c r="D3088" s="295" t="s">
        <v>31</v>
      </c>
      <c r="E3088" s="297" t="n">
        <v>1309.27</v>
      </c>
    </row>
    <row r="3089" customFormat="false" ht="27" hidden="false" customHeight="false" outlineLevel="0" collapsed="false">
      <c r="A3089" s="295" t="n">
        <v>101525</v>
      </c>
      <c r="B3089" s="295" t="s">
        <v>11985</v>
      </c>
      <c r="C3089" s="296" t="s">
        <v>11986</v>
      </c>
      <c r="D3089" s="295" t="s">
        <v>31</v>
      </c>
      <c r="E3089" s="297" t="n">
        <v>941.33</v>
      </c>
    </row>
    <row r="3090" customFormat="false" ht="27" hidden="false" customHeight="false" outlineLevel="0" collapsed="false">
      <c r="A3090" s="295" t="n">
        <v>101526</v>
      </c>
      <c r="B3090" s="295" t="s">
        <v>11987</v>
      </c>
      <c r="C3090" s="296" t="s">
        <v>11988</v>
      </c>
      <c r="D3090" s="295" t="s">
        <v>31</v>
      </c>
      <c r="E3090" s="297" t="n">
        <v>1084.88</v>
      </c>
    </row>
    <row r="3091" customFormat="false" ht="27" hidden="false" customHeight="false" outlineLevel="0" collapsed="false">
      <c r="A3091" s="295" t="n">
        <v>101527</v>
      </c>
      <c r="B3091" s="295" t="s">
        <v>11989</v>
      </c>
      <c r="C3091" s="296" t="s">
        <v>11990</v>
      </c>
      <c r="D3091" s="295" t="s">
        <v>31</v>
      </c>
      <c r="E3091" s="297" t="n">
        <v>1137.15</v>
      </c>
    </row>
    <row r="3092" customFormat="false" ht="27" hidden="false" customHeight="false" outlineLevel="0" collapsed="false">
      <c r="A3092" s="295" t="n">
        <v>101528</v>
      </c>
      <c r="B3092" s="295" t="s">
        <v>11991</v>
      </c>
      <c r="C3092" s="296" t="s">
        <v>11992</v>
      </c>
      <c r="D3092" s="295" t="s">
        <v>31</v>
      </c>
      <c r="E3092" s="297" t="n">
        <v>1303.28</v>
      </c>
    </row>
    <row r="3093" customFormat="false" ht="27" hidden="false" customHeight="false" outlineLevel="0" collapsed="false">
      <c r="A3093" s="295" t="n">
        <v>101529</v>
      </c>
      <c r="B3093" s="295" t="s">
        <v>11993</v>
      </c>
      <c r="C3093" s="296" t="s">
        <v>11994</v>
      </c>
      <c r="D3093" s="295" t="s">
        <v>31</v>
      </c>
      <c r="E3093" s="297" t="n">
        <v>1058.9</v>
      </c>
    </row>
    <row r="3094" customFormat="false" ht="27" hidden="false" customHeight="false" outlineLevel="0" collapsed="false">
      <c r="A3094" s="295" t="n">
        <v>101530</v>
      </c>
      <c r="B3094" s="295" t="s">
        <v>11995</v>
      </c>
      <c r="C3094" s="296" t="s">
        <v>11996</v>
      </c>
      <c r="D3094" s="295" t="s">
        <v>31</v>
      </c>
      <c r="E3094" s="297" t="n">
        <v>1250.3</v>
      </c>
    </row>
    <row r="3095" customFormat="false" ht="27" hidden="false" customHeight="false" outlineLevel="0" collapsed="false">
      <c r="A3095" s="295" t="n">
        <v>101531</v>
      </c>
      <c r="B3095" s="295" t="s">
        <v>11997</v>
      </c>
      <c r="C3095" s="296" t="s">
        <v>11998</v>
      </c>
      <c r="D3095" s="295" t="s">
        <v>31</v>
      </c>
      <c r="E3095" s="297" t="n">
        <v>1320</v>
      </c>
    </row>
    <row r="3096" customFormat="false" ht="27" hidden="false" customHeight="false" outlineLevel="0" collapsed="false">
      <c r="A3096" s="295" t="n">
        <v>101532</v>
      </c>
      <c r="B3096" s="295" t="s">
        <v>11999</v>
      </c>
      <c r="C3096" s="296" t="s">
        <v>12000</v>
      </c>
      <c r="D3096" s="295" t="s">
        <v>31</v>
      </c>
      <c r="E3096" s="297" t="n">
        <v>1541.5</v>
      </c>
    </row>
    <row r="3097" customFormat="false" ht="27" hidden="false" customHeight="false" outlineLevel="0" collapsed="false">
      <c r="A3097" s="295" t="n">
        <v>101533</v>
      </c>
      <c r="B3097" s="295" t="s">
        <v>12001</v>
      </c>
      <c r="C3097" s="296" t="s">
        <v>12002</v>
      </c>
      <c r="D3097" s="295" t="s">
        <v>31</v>
      </c>
      <c r="E3097" s="297" t="n">
        <v>1186.83</v>
      </c>
    </row>
    <row r="3098" customFormat="false" ht="27" hidden="false" customHeight="false" outlineLevel="0" collapsed="false">
      <c r="A3098" s="295" t="n">
        <v>101534</v>
      </c>
      <c r="B3098" s="295" t="s">
        <v>12003</v>
      </c>
      <c r="C3098" s="296" t="s">
        <v>12004</v>
      </c>
      <c r="D3098" s="295" t="s">
        <v>31</v>
      </c>
      <c r="E3098" s="297" t="n">
        <v>1378.23</v>
      </c>
    </row>
    <row r="3099" customFormat="false" ht="27" hidden="false" customHeight="false" outlineLevel="0" collapsed="false">
      <c r="A3099" s="295" t="n">
        <v>101535</v>
      </c>
      <c r="B3099" s="295" t="s">
        <v>12005</v>
      </c>
      <c r="C3099" s="296" t="s">
        <v>12006</v>
      </c>
      <c r="D3099" s="295" t="s">
        <v>31</v>
      </c>
      <c r="E3099" s="298" t="n">
        <v>1447.93</v>
      </c>
    </row>
    <row r="3100" customFormat="false" ht="27" hidden="false" customHeight="false" outlineLevel="0" collapsed="false">
      <c r="A3100" s="295" t="n">
        <v>101536</v>
      </c>
      <c r="B3100" s="295" t="s">
        <v>12007</v>
      </c>
      <c r="C3100" s="296" t="s">
        <v>12008</v>
      </c>
      <c r="D3100" s="295" t="s">
        <v>31</v>
      </c>
      <c r="E3100" s="298" t="n">
        <v>1669.43</v>
      </c>
    </row>
    <row r="3101" customFormat="false" ht="27" hidden="false" customHeight="false" outlineLevel="0" collapsed="false">
      <c r="A3101" s="295" t="n">
        <v>101537</v>
      </c>
      <c r="B3101" s="295" t="s">
        <v>12009</v>
      </c>
      <c r="C3101" s="296" t="s">
        <v>12010</v>
      </c>
      <c r="D3101" s="295" t="s">
        <v>31</v>
      </c>
      <c r="E3101" s="298" t="n">
        <v>116.13</v>
      </c>
    </row>
    <row r="3102" customFormat="false" ht="27" hidden="false" customHeight="false" outlineLevel="0" collapsed="false">
      <c r="A3102" s="295" t="n">
        <v>101538</v>
      </c>
      <c r="B3102" s="295" t="s">
        <v>12011</v>
      </c>
      <c r="C3102" s="296" t="s">
        <v>12012</v>
      </c>
      <c r="D3102" s="295" t="s">
        <v>31</v>
      </c>
      <c r="E3102" s="298" t="n">
        <v>49.63</v>
      </c>
    </row>
    <row r="3103" customFormat="false" ht="27" hidden="false" customHeight="false" outlineLevel="0" collapsed="false">
      <c r="A3103" s="295" t="n">
        <v>101539</v>
      </c>
      <c r="B3103" s="295" t="s">
        <v>12013</v>
      </c>
      <c r="C3103" s="296" t="s">
        <v>12014</v>
      </c>
      <c r="D3103" s="295" t="s">
        <v>31</v>
      </c>
      <c r="E3103" s="298" t="n">
        <v>80.52</v>
      </c>
    </row>
    <row r="3104" customFormat="false" ht="27" hidden="false" customHeight="false" outlineLevel="0" collapsed="false">
      <c r="A3104" s="295" t="n">
        <v>101540</v>
      </c>
      <c r="B3104" s="295" t="s">
        <v>12015</v>
      </c>
      <c r="C3104" s="296" t="s">
        <v>12016</v>
      </c>
      <c r="D3104" s="295" t="s">
        <v>31</v>
      </c>
      <c r="E3104" s="298" t="n">
        <v>137.45</v>
      </c>
    </row>
    <row r="3105" customFormat="false" ht="27" hidden="false" customHeight="false" outlineLevel="0" collapsed="false">
      <c r="A3105" s="295" t="n">
        <v>101541</v>
      </c>
      <c r="B3105" s="295" t="s">
        <v>12017</v>
      </c>
      <c r="C3105" s="296" t="s">
        <v>12018</v>
      </c>
      <c r="D3105" s="295" t="s">
        <v>31</v>
      </c>
      <c r="E3105" s="298" t="n">
        <v>178.87</v>
      </c>
    </row>
    <row r="3106" customFormat="false" ht="27" hidden="false" customHeight="false" outlineLevel="0" collapsed="false">
      <c r="A3106" s="295" t="n">
        <v>101542</v>
      </c>
      <c r="B3106" s="295" t="s">
        <v>12019</v>
      </c>
      <c r="C3106" s="296" t="s">
        <v>12020</v>
      </c>
      <c r="D3106" s="295" t="s">
        <v>31</v>
      </c>
      <c r="E3106" s="298" t="n">
        <v>37.06</v>
      </c>
    </row>
    <row r="3107" customFormat="false" ht="27" hidden="false" customHeight="false" outlineLevel="0" collapsed="false">
      <c r="A3107" s="295" t="n">
        <v>101543</v>
      </c>
      <c r="B3107" s="295" t="s">
        <v>12021</v>
      </c>
      <c r="C3107" s="296" t="s">
        <v>12022</v>
      </c>
      <c r="D3107" s="295" t="s">
        <v>31</v>
      </c>
      <c r="E3107" s="298" t="n">
        <v>65.06</v>
      </c>
    </row>
    <row r="3108" customFormat="false" ht="27" hidden="false" customHeight="false" outlineLevel="0" collapsed="false">
      <c r="A3108" s="295" t="n">
        <v>101544</v>
      </c>
      <c r="B3108" s="295" t="s">
        <v>12023</v>
      </c>
      <c r="C3108" s="296" t="s">
        <v>12024</v>
      </c>
      <c r="D3108" s="295" t="s">
        <v>31</v>
      </c>
      <c r="E3108" s="298" t="n">
        <v>104.81</v>
      </c>
    </row>
    <row r="3109" customFormat="false" ht="27" hidden="false" customHeight="false" outlineLevel="0" collapsed="false">
      <c r="A3109" s="295" t="n">
        <v>101545</v>
      </c>
      <c r="B3109" s="295" t="s">
        <v>12025</v>
      </c>
      <c r="C3109" s="296" t="s">
        <v>12026</v>
      </c>
      <c r="D3109" s="295" t="s">
        <v>31</v>
      </c>
      <c r="E3109" s="298" t="n">
        <v>153.4</v>
      </c>
    </row>
    <row r="3110" customFormat="false" ht="15" hidden="false" customHeight="false" outlineLevel="0" collapsed="false">
      <c r="A3110" s="295" t="n">
        <v>101546</v>
      </c>
      <c r="B3110" s="295" t="s">
        <v>12027</v>
      </c>
      <c r="C3110" s="296" t="s">
        <v>12028</v>
      </c>
      <c r="D3110" s="295" t="s">
        <v>31</v>
      </c>
      <c r="E3110" s="298" t="n">
        <v>25.01</v>
      </c>
    </row>
    <row r="3111" customFormat="false" ht="15" hidden="false" customHeight="false" outlineLevel="0" collapsed="false">
      <c r="A3111" s="295" t="n">
        <v>101547</v>
      </c>
      <c r="B3111" s="295" t="s">
        <v>12029</v>
      </c>
      <c r="C3111" s="296" t="s">
        <v>12030</v>
      </c>
      <c r="D3111" s="295" t="s">
        <v>31</v>
      </c>
      <c r="E3111" s="298" t="n">
        <v>78.12</v>
      </c>
    </row>
    <row r="3112" customFormat="false" ht="15" hidden="false" customHeight="false" outlineLevel="0" collapsed="false">
      <c r="A3112" s="295" t="n">
        <v>101548</v>
      </c>
      <c r="B3112" s="295" t="s">
        <v>12031</v>
      </c>
      <c r="C3112" s="296" t="s">
        <v>12032</v>
      </c>
      <c r="D3112" s="295" t="s">
        <v>31</v>
      </c>
      <c r="E3112" s="298" t="n">
        <v>6.28</v>
      </c>
    </row>
    <row r="3113" customFormat="false" ht="27" hidden="false" customHeight="false" outlineLevel="0" collapsed="false">
      <c r="A3113" s="295" t="n">
        <v>101549</v>
      </c>
      <c r="B3113" s="295" t="s">
        <v>12033</v>
      </c>
      <c r="C3113" s="296" t="s">
        <v>12034</v>
      </c>
      <c r="D3113" s="295" t="s">
        <v>31</v>
      </c>
      <c r="E3113" s="298" t="n">
        <v>18.93</v>
      </c>
    </row>
    <row r="3114" customFormat="false" ht="27" hidden="false" customHeight="false" outlineLevel="0" collapsed="false">
      <c r="A3114" s="295" t="n">
        <v>101553</v>
      </c>
      <c r="B3114" s="295" t="s">
        <v>12035</v>
      </c>
      <c r="C3114" s="296" t="s">
        <v>12036</v>
      </c>
      <c r="D3114" s="295" t="s">
        <v>31</v>
      </c>
      <c r="E3114" s="298" t="n">
        <v>17.44</v>
      </c>
    </row>
    <row r="3115" customFormat="false" ht="27" hidden="false" customHeight="false" outlineLevel="0" collapsed="false">
      <c r="A3115" s="295" t="n">
        <v>101554</v>
      </c>
      <c r="B3115" s="295" t="s">
        <v>12037</v>
      </c>
      <c r="C3115" s="296" t="s">
        <v>12038</v>
      </c>
      <c r="D3115" s="295" t="s">
        <v>31</v>
      </c>
      <c r="E3115" s="298" t="n">
        <v>12.13</v>
      </c>
    </row>
    <row r="3116" customFormat="false" ht="27" hidden="false" customHeight="false" outlineLevel="0" collapsed="false">
      <c r="A3116" s="295" t="n">
        <v>101555</v>
      </c>
      <c r="B3116" s="295" t="s">
        <v>12039</v>
      </c>
      <c r="C3116" s="296" t="s">
        <v>12040</v>
      </c>
      <c r="D3116" s="295" t="s">
        <v>31</v>
      </c>
      <c r="E3116" s="298" t="n">
        <v>7.28</v>
      </c>
    </row>
    <row r="3117" customFormat="false" ht="27" hidden="false" customHeight="false" outlineLevel="0" collapsed="false">
      <c r="A3117" s="295" t="n">
        <v>101556</v>
      </c>
      <c r="B3117" s="295" t="s">
        <v>12041</v>
      </c>
      <c r="C3117" s="296" t="s">
        <v>12042</v>
      </c>
      <c r="D3117" s="295" t="s">
        <v>31</v>
      </c>
      <c r="E3117" s="298" t="n">
        <v>6.51</v>
      </c>
    </row>
    <row r="3118" customFormat="false" ht="27" hidden="false" customHeight="false" outlineLevel="0" collapsed="false">
      <c r="A3118" s="295" t="n">
        <v>101560</v>
      </c>
      <c r="B3118" s="295" t="s">
        <v>12043</v>
      </c>
      <c r="C3118" s="296" t="s">
        <v>12044</v>
      </c>
      <c r="D3118" s="295" t="s">
        <v>85</v>
      </c>
      <c r="E3118" s="298" t="n">
        <v>9.35</v>
      </c>
    </row>
    <row r="3119" customFormat="false" ht="27" hidden="false" customHeight="false" outlineLevel="0" collapsed="false">
      <c r="A3119" s="295" t="n">
        <v>101561</v>
      </c>
      <c r="B3119" s="295" t="s">
        <v>12045</v>
      </c>
      <c r="C3119" s="296" t="s">
        <v>12046</v>
      </c>
      <c r="D3119" s="295" t="s">
        <v>85</v>
      </c>
      <c r="E3119" s="298" t="n">
        <v>14.31</v>
      </c>
    </row>
    <row r="3120" customFormat="false" ht="27" hidden="false" customHeight="false" outlineLevel="0" collapsed="false">
      <c r="A3120" s="295" t="n">
        <v>101562</v>
      </c>
      <c r="B3120" s="295" t="s">
        <v>12047</v>
      </c>
      <c r="C3120" s="296" t="s">
        <v>12048</v>
      </c>
      <c r="D3120" s="295" t="s">
        <v>85</v>
      </c>
      <c r="E3120" s="298" t="n">
        <v>21.77</v>
      </c>
    </row>
    <row r="3121" customFormat="false" ht="27" hidden="false" customHeight="false" outlineLevel="0" collapsed="false">
      <c r="A3121" s="295" t="n">
        <v>101563</v>
      </c>
      <c r="B3121" s="295" t="s">
        <v>12049</v>
      </c>
      <c r="C3121" s="296" t="s">
        <v>12050</v>
      </c>
      <c r="D3121" s="295" t="s">
        <v>85</v>
      </c>
      <c r="E3121" s="298" t="n">
        <v>30</v>
      </c>
    </row>
    <row r="3122" customFormat="false" ht="27" hidden="false" customHeight="false" outlineLevel="0" collapsed="false">
      <c r="A3122" s="295" t="n">
        <v>101564</v>
      </c>
      <c r="B3122" s="295" t="s">
        <v>12051</v>
      </c>
      <c r="C3122" s="296" t="s">
        <v>12052</v>
      </c>
      <c r="D3122" s="295" t="s">
        <v>85</v>
      </c>
      <c r="E3122" s="298" t="n">
        <v>42.73</v>
      </c>
    </row>
    <row r="3123" customFormat="false" ht="27" hidden="false" customHeight="false" outlineLevel="0" collapsed="false">
      <c r="A3123" s="295" t="n">
        <v>101565</v>
      </c>
      <c r="B3123" s="295" t="s">
        <v>12053</v>
      </c>
      <c r="C3123" s="296" t="s">
        <v>12054</v>
      </c>
      <c r="D3123" s="295" t="s">
        <v>85</v>
      </c>
      <c r="E3123" s="297" t="n">
        <v>59.16</v>
      </c>
    </row>
    <row r="3124" customFormat="false" ht="27" hidden="false" customHeight="false" outlineLevel="0" collapsed="false">
      <c r="A3124" s="295" t="n">
        <v>101567</v>
      </c>
      <c r="B3124" s="295" t="s">
        <v>12055</v>
      </c>
      <c r="C3124" s="296" t="s">
        <v>12056</v>
      </c>
      <c r="D3124" s="295" t="s">
        <v>85</v>
      </c>
      <c r="E3124" s="297" t="n">
        <v>78.57</v>
      </c>
    </row>
    <row r="3125" customFormat="false" ht="27" hidden="false" customHeight="false" outlineLevel="0" collapsed="false">
      <c r="A3125" s="295" t="n">
        <v>101568</v>
      </c>
      <c r="B3125" s="295" t="s">
        <v>12057</v>
      </c>
      <c r="C3125" s="296" t="s">
        <v>12058</v>
      </c>
      <c r="D3125" s="295" t="s">
        <v>85</v>
      </c>
      <c r="E3125" s="297" t="n">
        <v>102.27</v>
      </c>
    </row>
    <row r="3126" customFormat="false" ht="27" hidden="false" customHeight="false" outlineLevel="0" collapsed="false">
      <c r="A3126" s="295" t="n">
        <v>101626</v>
      </c>
      <c r="B3126" s="295" t="s">
        <v>12059</v>
      </c>
      <c r="C3126" s="296" t="s">
        <v>12060</v>
      </c>
      <c r="D3126" s="295" t="s">
        <v>31</v>
      </c>
      <c r="E3126" s="297" t="n">
        <v>106.74</v>
      </c>
    </row>
    <row r="3127" customFormat="false" ht="27" hidden="false" customHeight="false" outlineLevel="0" collapsed="false">
      <c r="A3127" s="295" t="n">
        <v>101627</v>
      </c>
      <c r="B3127" s="295" t="s">
        <v>12061</v>
      </c>
      <c r="C3127" s="296" t="s">
        <v>12062</v>
      </c>
      <c r="D3127" s="295" t="s">
        <v>31</v>
      </c>
      <c r="E3127" s="297" t="n">
        <v>164.75</v>
      </c>
    </row>
    <row r="3128" customFormat="false" ht="27" hidden="false" customHeight="false" outlineLevel="0" collapsed="false">
      <c r="A3128" s="295" t="n">
        <v>101628</v>
      </c>
      <c r="B3128" s="295" t="s">
        <v>12063</v>
      </c>
      <c r="C3128" s="296" t="s">
        <v>12064</v>
      </c>
      <c r="D3128" s="295" t="s">
        <v>31</v>
      </c>
      <c r="E3128" s="297" t="n">
        <v>79.9</v>
      </c>
    </row>
    <row r="3129" customFormat="false" ht="27" hidden="false" customHeight="false" outlineLevel="0" collapsed="false">
      <c r="A3129" s="295" t="n">
        <v>101629</v>
      </c>
      <c r="B3129" s="295" t="s">
        <v>12065</v>
      </c>
      <c r="C3129" s="296" t="s">
        <v>12066</v>
      </c>
      <c r="D3129" s="295" t="s">
        <v>31</v>
      </c>
      <c r="E3129" s="297" t="n">
        <v>93.72</v>
      </c>
    </row>
    <row r="3130" customFormat="false" ht="15" hidden="false" customHeight="false" outlineLevel="0" collapsed="false">
      <c r="A3130" s="295" t="n">
        <v>101630</v>
      </c>
      <c r="B3130" s="295" t="s">
        <v>12067</v>
      </c>
      <c r="C3130" s="296" t="s">
        <v>12068</v>
      </c>
      <c r="D3130" s="295" t="s">
        <v>31</v>
      </c>
      <c r="E3130" s="297" t="n">
        <v>82.03</v>
      </c>
    </row>
    <row r="3131" customFormat="false" ht="27" hidden="false" customHeight="false" outlineLevel="0" collapsed="false">
      <c r="A3131" s="295" t="n">
        <v>101631</v>
      </c>
      <c r="B3131" s="295" t="s">
        <v>12069</v>
      </c>
      <c r="C3131" s="296" t="s">
        <v>12070</v>
      </c>
      <c r="D3131" s="295" t="s">
        <v>31</v>
      </c>
      <c r="E3131" s="297" t="n">
        <v>22.58</v>
      </c>
    </row>
    <row r="3132" customFormat="false" ht="27" hidden="false" customHeight="false" outlineLevel="0" collapsed="false">
      <c r="A3132" s="295" t="n">
        <v>101632</v>
      </c>
      <c r="B3132" s="295" t="s">
        <v>12071</v>
      </c>
      <c r="C3132" s="296" t="s">
        <v>12072</v>
      </c>
      <c r="D3132" s="295" t="s">
        <v>31</v>
      </c>
      <c r="E3132" s="298" t="n">
        <v>23.44</v>
      </c>
    </row>
    <row r="3133" customFormat="false" ht="27" hidden="false" customHeight="false" outlineLevel="0" collapsed="false">
      <c r="A3133" s="295" t="n">
        <v>101633</v>
      </c>
      <c r="B3133" s="295" t="s">
        <v>12073</v>
      </c>
      <c r="C3133" s="296" t="s">
        <v>12074</v>
      </c>
      <c r="D3133" s="295" t="s">
        <v>31</v>
      </c>
      <c r="E3133" s="298" t="n">
        <v>94.7</v>
      </c>
    </row>
    <row r="3134" customFormat="false" ht="27" hidden="false" customHeight="false" outlineLevel="0" collapsed="false">
      <c r="A3134" s="295" t="n">
        <v>101636</v>
      </c>
      <c r="B3134" s="295" t="s">
        <v>12075</v>
      </c>
      <c r="C3134" s="296" t="s">
        <v>12076</v>
      </c>
      <c r="D3134" s="295" t="s">
        <v>31</v>
      </c>
      <c r="E3134" s="298" t="n">
        <v>137.55</v>
      </c>
    </row>
    <row r="3135" customFormat="false" ht="27" hidden="false" customHeight="false" outlineLevel="0" collapsed="false">
      <c r="A3135" s="295" t="n">
        <v>101637</v>
      </c>
      <c r="B3135" s="295" t="s">
        <v>12077</v>
      </c>
      <c r="C3135" s="296" t="s">
        <v>12078</v>
      </c>
      <c r="D3135" s="295" t="s">
        <v>31</v>
      </c>
      <c r="E3135" s="297" t="n">
        <v>131.85</v>
      </c>
    </row>
    <row r="3136" customFormat="false" ht="15" hidden="false" customHeight="false" outlineLevel="0" collapsed="false">
      <c r="A3136" s="295" t="n">
        <v>101640</v>
      </c>
      <c r="B3136" s="295" t="s">
        <v>12079</v>
      </c>
      <c r="C3136" s="296" t="s">
        <v>12080</v>
      </c>
      <c r="D3136" s="295" t="s">
        <v>31</v>
      </c>
      <c r="E3136" s="298" t="n">
        <v>88.33</v>
      </c>
    </row>
    <row r="3137" customFormat="false" ht="15" hidden="false" customHeight="false" outlineLevel="0" collapsed="false">
      <c r="A3137" s="295" t="n">
        <v>101641</v>
      </c>
      <c r="B3137" s="295" t="s">
        <v>12081</v>
      </c>
      <c r="C3137" s="296" t="s">
        <v>12082</v>
      </c>
      <c r="D3137" s="295" t="s">
        <v>31</v>
      </c>
      <c r="E3137" s="298" t="n">
        <v>45.69</v>
      </c>
    </row>
    <row r="3138" customFormat="false" ht="15" hidden="false" customHeight="false" outlineLevel="0" collapsed="false">
      <c r="A3138" s="295" t="n">
        <v>101642</v>
      </c>
      <c r="B3138" s="295" t="s">
        <v>12083</v>
      </c>
      <c r="C3138" s="296" t="s">
        <v>12084</v>
      </c>
      <c r="D3138" s="295" t="s">
        <v>31</v>
      </c>
      <c r="E3138" s="298" t="n">
        <v>22.85</v>
      </c>
    </row>
    <row r="3139" customFormat="false" ht="15" hidden="false" customHeight="false" outlineLevel="0" collapsed="false">
      <c r="A3139" s="295" t="n">
        <v>101643</v>
      </c>
      <c r="B3139" s="295" t="s">
        <v>12085</v>
      </c>
      <c r="C3139" s="296" t="s">
        <v>12086</v>
      </c>
      <c r="D3139" s="295" t="s">
        <v>31</v>
      </c>
      <c r="E3139" s="298" t="n">
        <v>39.86</v>
      </c>
    </row>
    <row r="3140" customFormat="false" ht="15" hidden="false" customHeight="false" outlineLevel="0" collapsed="false">
      <c r="A3140" s="295" t="n">
        <v>101644</v>
      </c>
      <c r="B3140" s="295" t="s">
        <v>12087</v>
      </c>
      <c r="C3140" s="296" t="s">
        <v>12088</v>
      </c>
      <c r="D3140" s="295" t="s">
        <v>31</v>
      </c>
      <c r="E3140" s="298" t="n">
        <v>53.99</v>
      </c>
    </row>
    <row r="3141" customFormat="false" ht="15" hidden="false" customHeight="false" outlineLevel="0" collapsed="false">
      <c r="A3141" s="295" t="n">
        <v>101645</v>
      </c>
      <c r="B3141" s="295" t="s">
        <v>12089</v>
      </c>
      <c r="C3141" s="296" t="s">
        <v>12090</v>
      </c>
      <c r="D3141" s="295" t="s">
        <v>31</v>
      </c>
      <c r="E3141" s="298" t="n">
        <v>25.49</v>
      </c>
    </row>
    <row r="3142" customFormat="false" ht="15" hidden="false" customHeight="false" outlineLevel="0" collapsed="false">
      <c r="A3142" s="295" t="n">
        <v>101646</v>
      </c>
      <c r="B3142" s="295" t="s">
        <v>12091</v>
      </c>
      <c r="C3142" s="296" t="s">
        <v>12092</v>
      </c>
      <c r="D3142" s="295" t="s">
        <v>31</v>
      </c>
      <c r="E3142" s="298" t="n">
        <v>33.89</v>
      </c>
    </row>
    <row r="3143" customFormat="false" ht="15" hidden="false" customHeight="false" outlineLevel="0" collapsed="false">
      <c r="A3143" s="295" t="n">
        <v>101647</v>
      </c>
      <c r="B3143" s="295" t="s">
        <v>12093</v>
      </c>
      <c r="C3143" s="296" t="s">
        <v>12094</v>
      </c>
      <c r="D3143" s="295" t="s">
        <v>31</v>
      </c>
      <c r="E3143" s="298" t="n">
        <v>62.36</v>
      </c>
    </row>
    <row r="3144" customFormat="false" ht="15" hidden="false" customHeight="false" outlineLevel="0" collapsed="false">
      <c r="A3144" s="295" t="n">
        <v>101648</v>
      </c>
      <c r="B3144" s="295" t="s">
        <v>12095</v>
      </c>
      <c r="C3144" s="296" t="s">
        <v>12096</v>
      </c>
      <c r="D3144" s="295" t="s">
        <v>31</v>
      </c>
      <c r="E3144" s="298" t="n">
        <v>48.2</v>
      </c>
    </row>
    <row r="3145" customFormat="false" ht="15" hidden="false" customHeight="false" outlineLevel="0" collapsed="false">
      <c r="A3145" s="295" t="n">
        <v>101649</v>
      </c>
      <c r="B3145" s="295" t="s">
        <v>12097</v>
      </c>
      <c r="C3145" s="296" t="s">
        <v>12098</v>
      </c>
      <c r="D3145" s="295" t="s">
        <v>31</v>
      </c>
      <c r="E3145" s="298" t="n">
        <v>55.56</v>
      </c>
    </row>
    <row r="3146" customFormat="false" ht="15" hidden="false" customHeight="false" outlineLevel="0" collapsed="false">
      <c r="A3146" s="295" t="n">
        <v>101650</v>
      </c>
      <c r="B3146" s="295" t="s">
        <v>12099</v>
      </c>
      <c r="C3146" s="296" t="s">
        <v>12100</v>
      </c>
      <c r="D3146" s="295" t="s">
        <v>31</v>
      </c>
      <c r="E3146" s="298" t="n">
        <v>64.6</v>
      </c>
    </row>
    <row r="3147" customFormat="false" ht="15" hidden="false" customHeight="false" outlineLevel="0" collapsed="false">
      <c r="A3147" s="295" t="n">
        <v>101651</v>
      </c>
      <c r="B3147" s="295" t="s">
        <v>12101</v>
      </c>
      <c r="C3147" s="296" t="s">
        <v>12102</v>
      </c>
      <c r="D3147" s="295" t="s">
        <v>31</v>
      </c>
      <c r="E3147" s="297" t="n">
        <v>72.98</v>
      </c>
    </row>
    <row r="3148" customFormat="false" ht="27" hidden="false" customHeight="false" outlineLevel="0" collapsed="false">
      <c r="A3148" s="295" t="n">
        <v>101652</v>
      </c>
      <c r="B3148" s="295" t="s">
        <v>12103</v>
      </c>
      <c r="C3148" s="296" t="s">
        <v>12104</v>
      </c>
      <c r="D3148" s="295" t="s">
        <v>31</v>
      </c>
      <c r="E3148" s="297" t="n">
        <v>353.64</v>
      </c>
    </row>
    <row r="3149" customFormat="false" ht="40.5" hidden="false" customHeight="false" outlineLevel="0" collapsed="false">
      <c r="A3149" s="295" t="n">
        <v>101653</v>
      </c>
      <c r="B3149" s="295" t="s">
        <v>12105</v>
      </c>
      <c r="C3149" s="296" t="s">
        <v>12106</v>
      </c>
      <c r="D3149" s="295" t="s">
        <v>31</v>
      </c>
      <c r="E3149" s="297" t="n">
        <v>224.54</v>
      </c>
    </row>
    <row r="3150" customFormat="false" ht="27" hidden="false" customHeight="false" outlineLevel="0" collapsed="false">
      <c r="A3150" s="295" t="n">
        <v>101654</v>
      </c>
      <c r="B3150" s="295" t="s">
        <v>12107</v>
      </c>
      <c r="C3150" s="296" t="s">
        <v>12108</v>
      </c>
      <c r="D3150" s="295" t="s">
        <v>31</v>
      </c>
      <c r="E3150" s="297" t="n">
        <v>271.13</v>
      </c>
    </row>
    <row r="3151" customFormat="false" ht="27" hidden="false" customHeight="false" outlineLevel="0" collapsed="false">
      <c r="A3151" s="295" t="n">
        <v>101655</v>
      </c>
      <c r="B3151" s="295" t="s">
        <v>12109</v>
      </c>
      <c r="C3151" s="296" t="s">
        <v>12110</v>
      </c>
      <c r="D3151" s="295" t="s">
        <v>31</v>
      </c>
      <c r="E3151" s="297" t="n">
        <v>432.33</v>
      </c>
    </row>
    <row r="3152" customFormat="false" ht="27" hidden="false" customHeight="false" outlineLevel="0" collapsed="false">
      <c r="A3152" s="295" t="n">
        <v>101656</v>
      </c>
      <c r="B3152" s="295" t="s">
        <v>12111</v>
      </c>
      <c r="C3152" s="296" t="s">
        <v>12112</v>
      </c>
      <c r="D3152" s="295" t="s">
        <v>31</v>
      </c>
      <c r="E3152" s="297" t="n">
        <v>469.96</v>
      </c>
    </row>
    <row r="3153" customFormat="false" ht="27" hidden="false" customHeight="false" outlineLevel="0" collapsed="false">
      <c r="A3153" s="295" t="n">
        <v>101657</v>
      </c>
      <c r="B3153" s="295" t="s">
        <v>12113</v>
      </c>
      <c r="C3153" s="296" t="s">
        <v>12114</v>
      </c>
      <c r="D3153" s="295" t="s">
        <v>31</v>
      </c>
      <c r="E3153" s="297" t="n">
        <v>550.13</v>
      </c>
    </row>
    <row r="3154" customFormat="false" ht="27" hidden="false" customHeight="false" outlineLevel="0" collapsed="false">
      <c r="A3154" s="295" t="n">
        <v>101658</v>
      </c>
      <c r="B3154" s="295" t="s">
        <v>12115</v>
      </c>
      <c r="C3154" s="296" t="s">
        <v>12116</v>
      </c>
      <c r="D3154" s="295" t="s">
        <v>31</v>
      </c>
      <c r="E3154" s="297" t="n">
        <v>714.98</v>
      </c>
    </row>
    <row r="3155" customFormat="false" ht="27" hidden="false" customHeight="false" outlineLevel="0" collapsed="false">
      <c r="A3155" s="295" t="n">
        <v>101659</v>
      </c>
      <c r="B3155" s="295" t="s">
        <v>12117</v>
      </c>
      <c r="C3155" s="296" t="s">
        <v>12118</v>
      </c>
      <c r="D3155" s="295" t="s">
        <v>31</v>
      </c>
      <c r="E3155" s="297" t="n">
        <v>817.5</v>
      </c>
    </row>
    <row r="3156" customFormat="false" ht="27" hidden="false" customHeight="false" outlineLevel="0" collapsed="false">
      <c r="A3156" s="295" t="n">
        <v>101660</v>
      </c>
      <c r="B3156" s="295" t="s">
        <v>12119</v>
      </c>
      <c r="C3156" s="296" t="s">
        <v>12120</v>
      </c>
      <c r="D3156" s="295" t="s">
        <v>31</v>
      </c>
      <c r="E3156" s="297" t="n">
        <v>1301.5</v>
      </c>
    </row>
    <row r="3157" customFormat="false" ht="27" hidden="false" customHeight="false" outlineLevel="0" collapsed="false">
      <c r="A3157" s="295" t="n">
        <v>101661</v>
      </c>
      <c r="B3157" s="295" t="s">
        <v>12121</v>
      </c>
      <c r="C3157" s="296" t="s">
        <v>12122</v>
      </c>
      <c r="D3157" s="295" t="s">
        <v>31</v>
      </c>
      <c r="E3157" s="297" t="n">
        <v>113.86</v>
      </c>
    </row>
    <row r="3158" customFormat="false" ht="27" hidden="false" customHeight="false" outlineLevel="0" collapsed="false">
      <c r="A3158" s="295" t="n">
        <v>101662</v>
      </c>
      <c r="B3158" s="295" t="s">
        <v>12123</v>
      </c>
      <c r="C3158" s="296" t="s">
        <v>12124</v>
      </c>
      <c r="D3158" s="295" t="s">
        <v>31</v>
      </c>
      <c r="E3158" s="297" t="n">
        <v>487.24</v>
      </c>
    </row>
    <row r="3159" customFormat="false" ht="27" hidden="false" customHeight="false" outlineLevel="0" collapsed="false">
      <c r="A3159" s="295" t="n">
        <v>101663</v>
      </c>
      <c r="B3159" s="295" t="s">
        <v>12125</v>
      </c>
      <c r="C3159" s="296" t="s">
        <v>12126</v>
      </c>
      <c r="D3159" s="295" t="s">
        <v>31</v>
      </c>
      <c r="E3159" s="297" t="n">
        <v>22.36</v>
      </c>
    </row>
    <row r="3160" customFormat="false" ht="27" hidden="false" customHeight="false" outlineLevel="0" collapsed="false">
      <c r="A3160" s="295" t="n">
        <v>101664</v>
      </c>
      <c r="B3160" s="295" t="s">
        <v>12127</v>
      </c>
      <c r="C3160" s="296" t="s">
        <v>12128</v>
      </c>
      <c r="D3160" s="295" t="s">
        <v>31</v>
      </c>
      <c r="E3160" s="297" t="n">
        <v>23.4</v>
      </c>
    </row>
    <row r="3161" customFormat="false" ht="27" hidden="false" customHeight="false" outlineLevel="0" collapsed="false">
      <c r="A3161" s="295" t="n">
        <v>101665</v>
      </c>
      <c r="B3161" s="295" t="s">
        <v>12129</v>
      </c>
      <c r="C3161" s="296" t="s">
        <v>12130</v>
      </c>
      <c r="D3161" s="295" t="s">
        <v>31</v>
      </c>
      <c r="E3161" s="297" t="n">
        <v>27.91</v>
      </c>
    </row>
    <row r="3162" customFormat="false" ht="27" hidden="false" customHeight="false" outlineLevel="0" collapsed="false">
      <c r="A3162" s="295" t="n">
        <v>101666</v>
      </c>
      <c r="B3162" s="295" t="s">
        <v>12131</v>
      </c>
      <c r="C3162" s="296" t="s">
        <v>12132</v>
      </c>
      <c r="D3162" s="295" t="s">
        <v>31</v>
      </c>
      <c r="E3162" s="297" t="n">
        <v>279.37</v>
      </c>
    </row>
    <row r="3163" customFormat="false" ht="27" hidden="false" customHeight="false" outlineLevel="0" collapsed="false">
      <c r="A3163" s="295" t="n">
        <v>102085</v>
      </c>
      <c r="B3163" s="295" t="s">
        <v>12133</v>
      </c>
      <c r="C3163" s="296" t="s">
        <v>12134</v>
      </c>
      <c r="D3163" s="295" t="s">
        <v>31</v>
      </c>
      <c r="E3163" s="297" t="n">
        <v>129.23</v>
      </c>
    </row>
    <row r="3164" customFormat="false" ht="40.5" hidden="false" customHeight="false" outlineLevel="0" collapsed="false">
      <c r="A3164" s="295" t="n">
        <v>100578</v>
      </c>
      <c r="B3164" s="295" t="s">
        <v>12135</v>
      </c>
      <c r="C3164" s="296" t="s">
        <v>12136</v>
      </c>
      <c r="D3164" s="295" t="s">
        <v>31</v>
      </c>
      <c r="E3164" s="297" t="n">
        <v>431.68</v>
      </c>
    </row>
    <row r="3165" customFormat="false" ht="40.5" hidden="false" customHeight="false" outlineLevel="0" collapsed="false">
      <c r="A3165" s="295" t="n">
        <v>100579</v>
      </c>
      <c r="B3165" s="295" t="s">
        <v>12137</v>
      </c>
      <c r="C3165" s="296" t="s">
        <v>12138</v>
      </c>
      <c r="D3165" s="295" t="s">
        <v>31</v>
      </c>
      <c r="E3165" s="297" t="n">
        <v>473.28</v>
      </c>
    </row>
    <row r="3166" customFormat="false" ht="40.5" hidden="false" customHeight="false" outlineLevel="0" collapsed="false">
      <c r="A3166" s="295" t="n">
        <v>100580</v>
      </c>
      <c r="B3166" s="295" t="s">
        <v>12139</v>
      </c>
      <c r="C3166" s="296" t="s">
        <v>12140</v>
      </c>
      <c r="D3166" s="295" t="s">
        <v>31</v>
      </c>
      <c r="E3166" s="297" t="n">
        <v>514.77</v>
      </c>
    </row>
    <row r="3167" customFormat="false" ht="40.5" hidden="false" customHeight="false" outlineLevel="0" collapsed="false">
      <c r="A3167" s="295" t="n">
        <v>100581</v>
      </c>
      <c r="B3167" s="295" t="s">
        <v>12141</v>
      </c>
      <c r="C3167" s="296" t="s">
        <v>12142</v>
      </c>
      <c r="D3167" s="295" t="s">
        <v>31</v>
      </c>
      <c r="E3167" s="297" t="n">
        <v>493.87</v>
      </c>
    </row>
    <row r="3168" customFormat="false" ht="40.5" hidden="false" customHeight="false" outlineLevel="0" collapsed="false">
      <c r="A3168" s="295" t="n">
        <v>100582</v>
      </c>
      <c r="B3168" s="295" t="s">
        <v>12143</v>
      </c>
      <c r="C3168" s="296" t="s">
        <v>12144</v>
      </c>
      <c r="D3168" s="295" t="s">
        <v>31</v>
      </c>
      <c r="E3168" s="297" t="n">
        <v>568.46</v>
      </c>
    </row>
    <row r="3169" customFormat="false" ht="40.5" hidden="false" customHeight="false" outlineLevel="0" collapsed="false">
      <c r="A3169" s="295" t="n">
        <v>100583</v>
      </c>
      <c r="B3169" s="295" t="s">
        <v>12145</v>
      </c>
      <c r="C3169" s="296" t="s">
        <v>12146</v>
      </c>
      <c r="D3169" s="295" t="s">
        <v>31</v>
      </c>
      <c r="E3169" s="297" t="n">
        <v>515.88</v>
      </c>
    </row>
    <row r="3170" customFormat="false" ht="40.5" hidden="false" customHeight="false" outlineLevel="0" collapsed="false">
      <c r="A3170" s="295" t="n">
        <v>100584</v>
      </c>
      <c r="B3170" s="295" t="s">
        <v>12147</v>
      </c>
      <c r="C3170" s="296" t="s">
        <v>12148</v>
      </c>
      <c r="D3170" s="295" t="s">
        <v>31</v>
      </c>
      <c r="E3170" s="297" t="n">
        <v>560.86</v>
      </c>
    </row>
    <row r="3171" customFormat="false" ht="40.5" hidden="false" customHeight="false" outlineLevel="0" collapsed="false">
      <c r="A3171" s="295" t="n">
        <v>100585</v>
      </c>
      <c r="B3171" s="295" t="s">
        <v>12149</v>
      </c>
      <c r="C3171" s="296" t="s">
        <v>12150</v>
      </c>
      <c r="D3171" s="295" t="s">
        <v>31</v>
      </c>
      <c r="E3171" s="297" t="n">
        <v>558.68</v>
      </c>
    </row>
    <row r="3172" customFormat="false" ht="40.5" hidden="false" customHeight="false" outlineLevel="0" collapsed="false">
      <c r="A3172" s="295" t="n">
        <v>100586</v>
      </c>
      <c r="B3172" s="295" t="s">
        <v>12151</v>
      </c>
      <c r="C3172" s="296" t="s">
        <v>12152</v>
      </c>
      <c r="D3172" s="295" t="s">
        <v>31</v>
      </c>
      <c r="E3172" s="297" t="n">
        <v>630.48</v>
      </c>
    </row>
    <row r="3173" customFormat="false" ht="40.5" hidden="false" customHeight="false" outlineLevel="0" collapsed="false">
      <c r="A3173" s="295" t="n">
        <v>100587</v>
      </c>
      <c r="B3173" s="295" t="s">
        <v>12153</v>
      </c>
      <c r="C3173" s="296" t="s">
        <v>12154</v>
      </c>
      <c r="D3173" s="295" t="s">
        <v>31</v>
      </c>
      <c r="E3173" s="297" t="n">
        <v>602.86</v>
      </c>
    </row>
    <row r="3174" customFormat="false" ht="40.5" hidden="false" customHeight="false" outlineLevel="0" collapsed="false">
      <c r="A3174" s="295" t="n">
        <v>100588</v>
      </c>
      <c r="B3174" s="295" t="s">
        <v>12155</v>
      </c>
      <c r="C3174" s="296" t="s">
        <v>12156</v>
      </c>
      <c r="D3174" s="295" t="s">
        <v>31</v>
      </c>
      <c r="E3174" s="297" t="n">
        <v>658.69</v>
      </c>
    </row>
    <row r="3175" customFormat="false" ht="40.5" hidden="false" customHeight="false" outlineLevel="0" collapsed="false">
      <c r="A3175" s="295" t="n">
        <v>100589</v>
      </c>
      <c r="B3175" s="295" t="s">
        <v>12157</v>
      </c>
      <c r="C3175" s="296" t="s">
        <v>12158</v>
      </c>
      <c r="D3175" s="295" t="s">
        <v>31</v>
      </c>
      <c r="E3175" s="297" t="n">
        <v>663.24</v>
      </c>
    </row>
    <row r="3176" customFormat="false" ht="40.5" hidden="false" customHeight="false" outlineLevel="0" collapsed="false">
      <c r="A3176" s="295" t="n">
        <v>100590</v>
      </c>
      <c r="B3176" s="295" t="s">
        <v>12159</v>
      </c>
      <c r="C3176" s="296" t="s">
        <v>12160</v>
      </c>
      <c r="D3176" s="295" t="s">
        <v>31</v>
      </c>
      <c r="E3176" s="297" t="n">
        <v>718.08</v>
      </c>
    </row>
    <row r="3177" customFormat="false" ht="40.5" hidden="false" customHeight="false" outlineLevel="0" collapsed="false">
      <c r="A3177" s="295" t="n">
        <v>100591</v>
      </c>
      <c r="B3177" s="295" t="s">
        <v>12161</v>
      </c>
      <c r="C3177" s="296" t="s">
        <v>12162</v>
      </c>
      <c r="D3177" s="295" t="s">
        <v>31</v>
      </c>
      <c r="E3177" s="297" t="n">
        <v>661.86</v>
      </c>
    </row>
    <row r="3178" customFormat="false" ht="40.5" hidden="false" customHeight="false" outlineLevel="0" collapsed="false">
      <c r="A3178" s="295" t="n">
        <v>100592</v>
      </c>
      <c r="B3178" s="295" t="s">
        <v>12163</v>
      </c>
      <c r="C3178" s="296" t="s">
        <v>12164</v>
      </c>
      <c r="D3178" s="295" t="s">
        <v>31</v>
      </c>
      <c r="E3178" s="297" t="n">
        <v>707.38</v>
      </c>
    </row>
    <row r="3179" customFormat="false" ht="40.5" hidden="false" customHeight="false" outlineLevel="0" collapsed="false">
      <c r="A3179" s="295" t="n">
        <v>100593</v>
      </c>
      <c r="B3179" s="295" t="s">
        <v>12165</v>
      </c>
      <c r="C3179" s="296" t="s">
        <v>12166</v>
      </c>
      <c r="D3179" s="295" t="s">
        <v>31</v>
      </c>
      <c r="E3179" s="297" t="n">
        <v>708.57</v>
      </c>
    </row>
    <row r="3180" customFormat="false" ht="40.5" hidden="false" customHeight="false" outlineLevel="0" collapsed="false">
      <c r="A3180" s="295" t="n">
        <v>100594</v>
      </c>
      <c r="B3180" s="295" t="s">
        <v>12167</v>
      </c>
      <c r="C3180" s="296" t="s">
        <v>12168</v>
      </c>
      <c r="D3180" s="295" t="s">
        <v>31</v>
      </c>
      <c r="E3180" s="297" t="n">
        <v>786.02</v>
      </c>
    </row>
    <row r="3181" customFormat="false" ht="40.5" hidden="false" customHeight="false" outlineLevel="0" collapsed="false">
      <c r="A3181" s="295" t="n">
        <v>100595</v>
      </c>
      <c r="B3181" s="295" t="s">
        <v>12169</v>
      </c>
      <c r="C3181" s="296" t="s">
        <v>12170</v>
      </c>
      <c r="D3181" s="295" t="s">
        <v>31</v>
      </c>
      <c r="E3181" s="297" t="n">
        <v>848.54</v>
      </c>
    </row>
    <row r="3182" customFormat="false" ht="40.5" hidden="false" customHeight="false" outlineLevel="0" collapsed="false">
      <c r="A3182" s="295" t="n">
        <v>100596</v>
      </c>
      <c r="B3182" s="295" t="s">
        <v>12171</v>
      </c>
      <c r="C3182" s="296" t="s">
        <v>12172</v>
      </c>
      <c r="D3182" s="295" t="s">
        <v>31</v>
      </c>
      <c r="E3182" s="297" t="n">
        <v>953.3</v>
      </c>
    </row>
    <row r="3183" customFormat="false" ht="40.5" hidden="false" customHeight="false" outlineLevel="0" collapsed="false">
      <c r="A3183" s="295" t="n">
        <v>100597</v>
      </c>
      <c r="B3183" s="295" t="s">
        <v>12173</v>
      </c>
      <c r="C3183" s="296" t="s">
        <v>12174</v>
      </c>
      <c r="D3183" s="295" t="s">
        <v>31</v>
      </c>
      <c r="E3183" s="297" t="n">
        <v>977.41</v>
      </c>
    </row>
    <row r="3184" customFormat="false" ht="40.5" hidden="false" customHeight="false" outlineLevel="0" collapsed="false">
      <c r="A3184" s="295" t="n">
        <v>100598</v>
      </c>
      <c r="B3184" s="295" t="s">
        <v>12175</v>
      </c>
      <c r="C3184" s="296" t="s">
        <v>12176</v>
      </c>
      <c r="D3184" s="295" t="s">
        <v>31</v>
      </c>
      <c r="E3184" s="297" t="n">
        <v>1063.8</v>
      </c>
    </row>
    <row r="3185" customFormat="false" ht="40.5" hidden="false" customHeight="false" outlineLevel="0" collapsed="false">
      <c r="A3185" s="295" t="n">
        <v>100599</v>
      </c>
      <c r="B3185" s="295" t="s">
        <v>12177</v>
      </c>
      <c r="C3185" s="296" t="s">
        <v>12178</v>
      </c>
      <c r="D3185" s="295" t="s">
        <v>31</v>
      </c>
      <c r="E3185" s="297" t="n">
        <v>460.06</v>
      </c>
    </row>
    <row r="3186" customFormat="false" ht="40.5" hidden="false" customHeight="false" outlineLevel="0" collapsed="false">
      <c r="A3186" s="295" t="n">
        <v>100600</v>
      </c>
      <c r="B3186" s="295" t="s">
        <v>12179</v>
      </c>
      <c r="C3186" s="296" t="s">
        <v>12180</v>
      </c>
      <c r="D3186" s="295" t="s">
        <v>31</v>
      </c>
      <c r="E3186" s="297" t="n">
        <v>548.4</v>
      </c>
    </row>
    <row r="3187" customFormat="false" ht="40.5" hidden="false" customHeight="false" outlineLevel="0" collapsed="false">
      <c r="A3187" s="295" t="n">
        <v>100601</v>
      </c>
      <c r="B3187" s="295" t="s">
        <v>12181</v>
      </c>
      <c r="C3187" s="296" t="s">
        <v>12182</v>
      </c>
      <c r="D3187" s="295" t="s">
        <v>31</v>
      </c>
      <c r="E3187" s="297" t="n">
        <v>701.64</v>
      </c>
    </row>
    <row r="3188" customFormat="false" ht="40.5" hidden="false" customHeight="false" outlineLevel="0" collapsed="false">
      <c r="A3188" s="295" t="n">
        <v>100602</v>
      </c>
      <c r="B3188" s="295" t="s">
        <v>12183</v>
      </c>
      <c r="C3188" s="296" t="s">
        <v>12184</v>
      </c>
      <c r="D3188" s="295" t="s">
        <v>31</v>
      </c>
      <c r="E3188" s="297" t="n">
        <v>892.77</v>
      </c>
    </row>
    <row r="3189" customFormat="false" ht="40.5" hidden="false" customHeight="false" outlineLevel="0" collapsed="false">
      <c r="A3189" s="295" t="n">
        <v>100603</v>
      </c>
      <c r="B3189" s="295" t="s">
        <v>12185</v>
      </c>
      <c r="C3189" s="296" t="s">
        <v>12186</v>
      </c>
      <c r="D3189" s="295" t="s">
        <v>31</v>
      </c>
      <c r="E3189" s="297" t="n">
        <v>1383.06</v>
      </c>
    </row>
    <row r="3190" customFormat="false" ht="40.5" hidden="false" customHeight="false" outlineLevel="0" collapsed="false">
      <c r="A3190" s="295" t="n">
        <v>100604</v>
      </c>
      <c r="B3190" s="295" t="s">
        <v>12187</v>
      </c>
      <c r="C3190" s="296" t="s">
        <v>12188</v>
      </c>
      <c r="D3190" s="295" t="s">
        <v>31</v>
      </c>
      <c r="E3190" s="297" t="n">
        <v>580.88</v>
      </c>
    </row>
    <row r="3191" customFormat="false" ht="40.5" hidden="false" customHeight="false" outlineLevel="0" collapsed="false">
      <c r="A3191" s="295" t="n">
        <v>100605</v>
      </c>
      <c r="B3191" s="295" t="s">
        <v>12189</v>
      </c>
      <c r="C3191" s="296" t="s">
        <v>12190</v>
      </c>
      <c r="D3191" s="295" t="s">
        <v>31</v>
      </c>
      <c r="E3191" s="297" t="n">
        <v>932.56</v>
      </c>
    </row>
    <row r="3192" customFormat="false" ht="40.5" hidden="false" customHeight="false" outlineLevel="0" collapsed="false">
      <c r="A3192" s="295" t="n">
        <v>100606</v>
      </c>
      <c r="B3192" s="295" t="s">
        <v>12191</v>
      </c>
      <c r="C3192" s="296" t="s">
        <v>12192</v>
      </c>
      <c r="D3192" s="295" t="s">
        <v>31</v>
      </c>
      <c r="E3192" s="297" t="n">
        <v>1432.12</v>
      </c>
    </row>
    <row r="3193" customFormat="false" ht="40.5" hidden="false" customHeight="false" outlineLevel="0" collapsed="false">
      <c r="A3193" s="295" t="n">
        <v>100607</v>
      </c>
      <c r="B3193" s="295" t="s">
        <v>12193</v>
      </c>
      <c r="C3193" s="296" t="s">
        <v>12194</v>
      </c>
      <c r="D3193" s="295" t="s">
        <v>31</v>
      </c>
      <c r="E3193" s="297" t="n">
        <v>596.15</v>
      </c>
    </row>
    <row r="3194" customFormat="false" ht="40.5" hidden="false" customHeight="false" outlineLevel="0" collapsed="false">
      <c r="A3194" s="295" t="n">
        <v>100608</v>
      </c>
      <c r="B3194" s="295" t="s">
        <v>12195</v>
      </c>
      <c r="C3194" s="296" t="s">
        <v>12196</v>
      </c>
      <c r="D3194" s="295" t="s">
        <v>31</v>
      </c>
      <c r="E3194" s="297" t="n">
        <v>952.1</v>
      </c>
    </row>
    <row r="3195" customFormat="false" ht="40.5" hidden="false" customHeight="false" outlineLevel="0" collapsed="false">
      <c r="A3195" s="295" t="n">
        <v>100609</v>
      </c>
      <c r="B3195" s="295" t="s">
        <v>12197</v>
      </c>
      <c r="C3195" s="296" t="s">
        <v>12198</v>
      </c>
      <c r="D3195" s="295" t="s">
        <v>31</v>
      </c>
      <c r="E3195" s="297" t="n">
        <v>1458.39</v>
      </c>
    </row>
    <row r="3196" customFormat="false" ht="40.5" hidden="false" customHeight="false" outlineLevel="0" collapsed="false">
      <c r="A3196" s="295" t="n">
        <v>100610</v>
      </c>
      <c r="B3196" s="295" t="s">
        <v>12199</v>
      </c>
      <c r="C3196" s="296" t="s">
        <v>12200</v>
      </c>
      <c r="D3196" s="295" t="s">
        <v>31</v>
      </c>
      <c r="E3196" s="297" t="n">
        <v>611.48</v>
      </c>
    </row>
    <row r="3197" customFormat="false" ht="40.5" hidden="false" customHeight="false" outlineLevel="0" collapsed="false">
      <c r="A3197" s="295" t="n">
        <v>100611</v>
      </c>
      <c r="B3197" s="295" t="s">
        <v>12201</v>
      </c>
      <c r="C3197" s="296" t="s">
        <v>12202</v>
      </c>
      <c r="D3197" s="295" t="s">
        <v>31</v>
      </c>
      <c r="E3197" s="297" t="n">
        <v>771.18</v>
      </c>
    </row>
    <row r="3198" customFormat="false" ht="40.5" hidden="false" customHeight="false" outlineLevel="0" collapsed="false">
      <c r="A3198" s="295" t="n">
        <v>100612</v>
      </c>
      <c r="B3198" s="295" t="s">
        <v>12203</v>
      </c>
      <c r="C3198" s="296" t="s">
        <v>12204</v>
      </c>
      <c r="D3198" s="295" t="s">
        <v>31</v>
      </c>
      <c r="E3198" s="297" t="n">
        <v>971.31</v>
      </c>
    </row>
    <row r="3199" customFormat="false" ht="40.5" hidden="false" customHeight="false" outlineLevel="0" collapsed="false">
      <c r="A3199" s="295" t="n">
        <v>100613</v>
      </c>
      <c r="B3199" s="295" t="s">
        <v>12205</v>
      </c>
      <c r="C3199" s="296" t="s">
        <v>12206</v>
      </c>
      <c r="D3199" s="295" t="s">
        <v>31</v>
      </c>
      <c r="E3199" s="297" t="n">
        <v>1483.92</v>
      </c>
    </row>
    <row r="3200" customFormat="false" ht="40.5" hidden="false" customHeight="false" outlineLevel="0" collapsed="false">
      <c r="A3200" s="295" t="n">
        <v>100614</v>
      </c>
      <c r="B3200" s="295" t="s">
        <v>12207</v>
      </c>
      <c r="C3200" s="296" t="s">
        <v>12208</v>
      </c>
      <c r="D3200" s="295" t="s">
        <v>31</v>
      </c>
      <c r="E3200" s="297" t="n">
        <v>805.31</v>
      </c>
    </row>
    <row r="3201" customFormat="false" ht="40.5" hidden="false" customHeight="false" outlineLevel="0" collapsed="false">
      <c r="A3201" s="295" t="n">
        <v>100615</v>
      </c>
      <c r="B3201" s="295" t="s">
        <v>12209</v>
      </c>
      <c r="C3201" s="296" t="s">
        <v>12210</v>
      </c>
      <c r="D3201" s="295" t="s">
        <v>31</v>
      </c>
      <c r="E3201" s="297" t="n">
        <v>1009.33</v>
      </c>
    </row>
    <row r="3202" customFormat="false" ht="40.5" hidden="false" customHeight="false" outlineLevel="0" collapsed="false">
      <c r="A3202" s="295" t="n">
        <v>100616</v>
      </c>
      <c r="B3202" s="295" t="s">
        <v>12211</v>
      </c>
      <c r="C3202" s="296" t="s">
        <v>12212</v>
      </c>
      <c r="D3202" s="295" t="s">
        <v>31</v>
      </c>
      <c r="E3202" s="298" t="n">
        <v>1537.61</v>
      </c>
    </row>
    <row r="3203" customFormat="false" ht="40.5" hidden="false" customHeight="false" outlineLevel="0" collapsed="false">
      <c r="A3203" s="295" t="n">
        <v>100617</v>
      </c>
      <c r="B3203" s="295" t="s">
        <v>12213</v>
      </c>
      <c r="C3203" s="296" t="s">
        <v>12214</v>
      </c>
      <c r="D3203" s="295" t="s">
        <v>31</v>
      </c>
      <c r="E3203" s="297" t="n">
        <v>1047.1</v>
      </c>
    </row>
    <row r="3204" customFormat="false" ht="40.5" hidden="false" customHeight="false" outlineLevel="0" collapsed="false">
      <c r="A3204" s="295" t="n">
        <v>100618</v>
      </c>
      <c r="B3204" s="295" t="s">
        <v>12215</v>
      </c>
      <c r="C3204" s="296" t="s">
        <v>12216</v>
      </c>
      <c r="D3204" s="295" t="s">
        <v>31</v>
      </c>
      <c r="E3204" s="297" t="n">
        <v>1597.93</v>
      </c>
    </row>
    <row r="3205" customFormat="false" ht="27" hidden="false" customHeight="false" outlineLevel="0" collapsed="false">
      <c r="A3205" s="295" t="n">
        <v>100619</v>
      </c>
      <c r="B3205" s="295" t="s">
        <v>12217</v>
      </c>
      <c r="C3205" s="296" t="s">
        <v>12218</v>
      </c>
      <c r="D3205" s="295" t="s">
        <v>31</v>
      </c>
      <c r="E3205" s="297" t="n">
        <v>566.71</v>
      </c>
    </row>
    <row r="3206" customFormat="false" ht="27" hidden="false" customHeight="false" outlineLevel="0" collapsed="false">
      <c r="A3206" s="295" t="n">
        <v>100620</v>
      </c>
      <c r="B3206" s="295" t="s">
        <v>12219</v>
      </c>
      <c r="C3206" s="296" t="s">
        <v>12220</v>
      </c>
      <c r="D3206" s="295" t="s">
        <v>31</v>
      </c>
      <c r="E3206" s="297" t="n">
        <v>3490.93</v>
      </c>
    </row>
    <row r="3207" customFormat="false" ht="27" hidden="false" customHeight="false" outlineLevel="0" collapsed="false">
      <c r="A3207" s="295" t="n">
        <v>100621</v>
      </c>
      <c r="B3207" s="295" t="s">
        <v>12221</v>
      </c>
      <c r="C3207" s="296" t="s">
        <v>12222</v>
      </c>
      <c r="D3207" s="295" t="s">
        <v>31</v>
      </c>
      <c r="E3207" s="297" t="n">
        <v>3937.55</v>
      </c>
    </row>
    <row r="3208" customFormat="false" ht="27" hidden="false" customHeight="false" outlineLevel="0" collapsed="false">
      <c r="A3208" s="295" t="n">
        <v>100622</v>
      </c>
      <c r="B3208" s="295" t="s">
        <v>12223</v>
      </c>
      <c r="C3208" s="296" t="s">
        <v>12224</v>
      </c>
      <c r="D3208" s="295" t="s">
        <v>31</v>
      </c>
      <c r="E3208" s="297" t="n">
        <v>2547.77</v>
      </c>
    </row>
    <row r="3209" customFormat="false" ht="27" hidden="false" customHeight="false" outlineLevel="0" collapsed="false">
      <c r="A3209" s="295" t="n">
        <v>100623</v>
      </c>
      <c r="B3209" s="295" t="s">
        <v>12225</v>
      </c>
      <c r="C3209" s="296" t="s">
        <v>12226</v>
      </c>
      <c r="D3209" s="295" t="s">
        <v>31</v>
      </c>
      <c r="E3209" s="297" t="n">
        <v>2699.91</v>
      </c>
    </row>
    <row r="3210" customFormat="false" ht="27" hidden="false" customHeight="false" outlineLevel="0" collapsed="false">
      <c r="A3210" s="295" t="n">
        <v>97600</v>
      </c>
      <c r="B3210" s="295" t="s">
        <v>12227</v>
      </c>
      <c r="C3210" s="296" t="s">
        <v>12228</v>
      </c>
      <c r="D3210" s="295" t="s">
        <v>31</v>
      </c>
      <c r="E3210" s="297" t="n">
        <v>245.28</v>
      </c>
    </row>
    <row r="3211" customFormat="false" ht="27" hidden="false" customHeight="false" outlineLevel="0" collapsed="false">
      <c r="A3211" s="295" t="n">
        <v>97601</v>
      </c>
      <c r="B3211" s="295" t="s">
        <v>12229</v>
      </c>
      <c r="C3211" s="296" t="s">
        <v>12230</v>
      </c>
      <c r="D3211" s="295" t="s">
        <v>31</v>
      </c>
      <c r="E3211" s="297" t="n">
        <v>262.29</v>
      </c>
    </row>
    <row r="3212" customFormat="false" ht="27" hidden="false" customHeight="false" outlineLevel="0" collapsed="false">
      <c r="A3212" s="295" t="n">
        <v>97605</v>
      </c>
      <c r="B3212" s="295" t="s">
        <v>12231</v>
      </c>
      <c r="C3212" s="296" t="s">
        <v>12232</v>
      </c>
      <c r="D3212" s="295" t="s">
        <v>31</v>
      </c>
      <c r="E3212" s="297" t="n">
        <v>62.9</v>
      </c>
    </row>
    <row r="3213" customFormat="false" ht="27" hidden="false" customHeight="false" outlineLevel="0" collapsed="false">
      <c r="A3213" s="295" t="n">
        <v>97606</v>
      </c>
      <c r="B3213" s="295" t="s">
        <v>12233</v>
      </c>
      <c r="C3213" s="296" t="s">
        <v>12234</v>
      </c>
      <c r="D3213" s="295" t="s">
        <v>31</v>
      </c>
      <c r="E3213" s="297" t="n">
        <v>69.97</v>
      </c>
    </row>
    <row r="3214" customFormat="false" ht="27" hidden="false" customHeight="false" outlineLevel="0" collapsed="false">
      <c r="A3214" s="295" t="n">
        <v>97607</v>
      </c>
      <c r="B3214" s="295" t="s">
        <v>12235</v>
      </c>
      <c r="C3214" s="296" t="s">
        <v>12236</v>
      </c>
      <c r="D3214" s="295" t="s">
        <v>31</v>
      </c>
      <c r="E3214" s="297" t="n">
        <v>75.28</v>
      </c>
    </row>
    <row r="3215" customFormat="false" ht="27" hidden="false" customHeight="false" outlineLevel="0" collapsed="false">
      <c r="A3215" s="295" t="n">
        <v>97608</v>
      </c>
      <c r="B3215" s="295" t="s">
        <v>12237</v>
      </c>
      <c r="C3215" s="296" t="s">
        <v>12238</v>
      </c>
      <c r="D3215" s="295" t="s">
        <v>31</v>
      </c>
      <c r="E3215" s="297" t="n">
        <v>82.35</v>
      </c>
    </row>
    <row r="3216" customFormat="false" ht="40.5" hidden="false" customHeight="false" outlineLevel="0" collapsed="false">
      <c r="A3216" s="295" t="n">
        <v>102102</v>
      </c>
      <c r="B3216" s="295" t="s">
        <v>12239</v>
      </c>
      <c r="C3216" s="296" t="s">
        <v>12240</v>
      </c>
      <c r="D3216" s="295" t="s">
        <v>31</v>
      </c>
      <c r="E3216" s="297" t="n">
        <v>9800.21</v>
      </c>
    </row>
    <row r="3217" customFormat="false" ht="40.5" hidden="false" customHeight="false" outlineLevel="0" collapsed="false">
      <c r="A3217" s="295" t="n">
        <v>102103</v>
      </c>
      <c r="B3217" s="295" t="s">
        <v>12241</v>
      </c>
      <c r="C3217" s="296" t="s">
        <v>12242</v>
      </c>
      <c r="D3217" s="295" t="s">
        <v>31</v>
      </c>
      <c r="E3217" s="297" t="n">
        <v>10911.38</v>
      </c>
    </row>
    <row r="3218" customFormat="false" ht="40.5" hidden="false" customHeight="false" outlineLevel="0" collapsed="false">
      <c r="A3218" s="295" t="n">
        <v>102104</v>
      </c>
      <c r="B3218" s="295" t="s">
        <v>12243</v>
      </c>
      <c r="C3218" s="296" t="s">
        <v>12244</v>
      </c>
      <c r="D3218" s="295" t="s">
        <v>31</v>
      </c>
      <c r="E3218" s="297" t="n">
        <v>14009.23</v>
      </c>
    </row>
    <row r="3219" customFormat="false" ht="40.5" hidden="false" customHeight="false" outlineLevel="0" collapsed="false">
      <c r="A3219" s="295" t="n">
        <v>102105</v>
      </c>
      <c r="B3219" s="295" t="s">
        <v>12245</v>
      </c>
      <c r="C3219" s="296" t="s">
        <v>12246</v>
      </c>
      <c r="D3219" s="295" t="s">
        <v>31</v>
      </c>
      <c r="E3219" s="297" t="n">
        <v>17227.99</v>
      </c>
    </row>
    <row r="3220" customFormat="false" ht="40.5" hidden="false" customHeight="false" outlineLevel="0" collapsed="false">
      <c r="A3220" s="295" t="n">
        <v>102106</v>
      </c>
      <c r="B3220" s="295" t="s">
        <v>12247</v>
      </c>
      <c r="C3220" s="296" t="s">
        <v>12248</v>
      </c>
      <c r="D3220" s="295" t="s">
        <v>31</v>
      </c>
      <c r="E3220" s="297" t="n">
        <v>21620.76</v>
      </c>
    </row>
    <row r="3221" customFormat="false" ht="40.5" hidden="false" customHeight="false" outlineLevel="0" collapsed="false">
      <c r="A3221" s="295" t="n">
        <v>102107</v>
      </c>
      <c r="B3221" s="295" t="s">
        <v>12249</v>
      </c>
      <c r="C3221" s="296" t="s">
        <v>12250</v>
      </c>
      <c r="D3221" s="295" t="s">
        <v>31</v>
      </c>
      <c r="E3221" s="297" t="n">
        <v>30186.32</v>
      </c>
    </row>
    <row r="3222" customFormat="false" ht="40.5" hidden="false" customHeight="false" outlineLevel="0" collapsed="false">
      <c r="A3222" s="295" t="n">
        <v>102108</v>
      </c>
      <c r="B3222" s="295" t="s">
        <v>12251</v>
      </c>
      <c r="C3222" s="296" t="s">
        <v>12252</v>
      </c>
      <c r="D3222" s="295" t="s">
        <v>31</v>
      </c>
      <c r="E3222" s="297" t="n">
        <v>35159.23</v>
      </c>
    </row>
    <row r="3223" customFormat="false" ht="27" hidden="false" customHeight="false" outlineLevel="0" collapsed="false">
      <c r="A3223" s="295" t="n">
        <v>102109</v>
      </c>
      <c r="B3223" s="295" t="s">
        <v>12253</v>
      </c>
      <c r="C3223" s="296" t="s">
        <v>12254</v>
      </c>
      <c r="D3223" s="295" t="s">
        <v>31</v>
      </c>
      <c r="E3223" s="297" t="n">
        <v>63.65</v>
      </c>
    </row>
    <row r="3224" customFormat="false" ht="27" hidden="false" customHeight="false" outlineLevel="0" collapsed="false">
      <c r="A3224" s="295" t="n">
        <v>102110</v>
      </c>
      <c r="B3224" s="295" t="s">
        <v>12255</v>
      </c>
      <c r="C3224" s="296" t="s">
        <v>12256</v>
      </c>
      <c r="D3224" s="295" t="s">
        <v>31</v>
      </c>
      <c r="E3224" s="297" t="n">
        <v>216.03</v>
      </c>
    </row>
    <row r="3225" customFormat="false" ht="40.5" hidden="false" customHeight="false" outlineLevel="0" collapsed="false">
      <c r="A3225" s="295" t="n">
        <v>103654</v>
      </c>
      <c r="B3225" s="295" t="s">
        <v>12257</v>
      </c>
      <c r="C3225" s="296" t="s">
        <v>12258</v>
      </c>
      <c r="D3225" s="295" t="s">
        <v>31</v>
      </c>
      <c r="E3225" s="297" t="n">
        <v>56968.6</v>
      </c>
    </row>
    <row r="3226" customFormat="false" ht="40.5" hidden="false" customHeight="false" outlineLevel="0" collapsed="false">
      <c r="A3226" s="295" t="n">
        <v>103655</v>
      </c>
      <c r="B3226" s="295" t="s">
        <v>12259</v>
      </c>
      <c r="C3226" s="296" t="s">
        <v>12260</v>
      </c>
      <c r="D3226" s="295" t="s">
        <v>31</v>
      </c>
      <c r="E3226" s="297" t="n">
        <v>78047.5</v>
      </c>
    </row>
    <row r="3227" customFormat="false" ht="40.5" hidden="false" customHeight="false" outlineLevel="0" collapsed="false">
      <c r="A3227" s="295" t="n">
        <v>103656</v>
      </c>
      <c r="B3227" s="295" t="s">
        <v>12261</v>
      </c>
      <c r="C3227" s="296" t="s">
        <v>12262</v>
      </c>
      <c r="D3227" s="295" t="s">
        <v>31</v>
      </c>
      <c r="E3227" s="297" t="n">
        <v>109132.69</v>
      </c>
    </row>
    <row r="3228" customFormat="false" ht="40.5" hidden="false" customHeight="false" outlineLevel="0" collapsed="false">
      <c r="A3228" s="295" t="n">
        <v>93128</v>
      </c>
      <c r="B3228" s="295" t="s">
        <v>12263</v>
      </c>
      <c r="C3228" s="296" t="s">
        <v>12264</v>
      </c>
      <c r="D3228" s="295" t="s">
        <v>31</v>
      </c>
      <c r="E3228" s="297" t="n">
        <v>127.21</v>
      </c>
    </row>
    <row r="3229" customFormat="false" ht="40.5" hidden="false" customHeight="false" outlineLevel="0" collapsed="false">
      <c r="A3229" s="295" t="n">
        <v>93137</v>
      </c>
      <c r="B3229" s="295" t="s">
        <v>12265</v>
      </c>
      <c r="C3229" s="296" t="s">
        <v>12266</v>
      </c>
      <c r="D3229" s="295" t="s">
        <v>31</v>
      </c>
      <c r="E3229" s="298" t="n">
        <v>150.75</v>
      </c>
    </row>
    <row r="3230" customFormat="false" ht="40.5" hidden="false" customHeight="false" outlineLevel="0" collapsed="false">
      <c r="A3230" s="295" t="n">
        <v>93138</v>
      </c>
      <c r="B3230" s="295" t="s">
        <v>12267</v>
      </c>
      <c r="C3230" s="296" t="s">
        <v>12268</v>
      </c>
      <c r="D3230" s="295" t="s">
        <v>31</v>
      </c>
      <c r="E3230" s="298" t="n">
        <v>142.8</v>
      </c>
    </row>
    <row r="3231" customFormat="false" ht="40.5" hidden="false" customHeight="false" outlineLevel="0" collapsed="false">
      <c r="A3231" s="295" t="n">
        <v>93139</v>
      </c>
      <c r="B3231" s="295" t="s">
        <v>12269</v>
      </c>
      <c r="C3231" s="296" t="s">
        <v>12270</v>
      </c>
      <c r="D3231" s="295" t="s">
        <v>31</v>
      </c>
      <c r="E3231" s="297" t="n">
        <v>181.87</v>
      </c>
    </row>
    <row r="3232" customFormat="false" ht="40.5" hidden="false" customHeight="false" outlineLevel="0" collapsed="false">
      <c r="A3232" s="295" t="n">
        <v>93140</v>
      </c>
      <c r="B3232" s="295" t="s">
        <v>12271</v>
      </c>
      <c r="C3232" s="296" t="s">
        <v>12272</v>
      </c>
      <c r="D3232" s="295" t="s">
        <v>31</v>
      </c>
      <c r="E3232" s="297" t="n">
        <v>171.37</v>
      </c>
    </row>
    <row r="3233" customFormat="false" ht="27" hidden="false" customHeight="false" outlineLevel="0" collapsed="false">
      <c r="A3233" s="295" t="n">
        <v>93141</v>
      </c>
      <c r="B3233" s="295" t="s">
        <v>12273</v>
      </c>
      <c r="C3233" s="296" t="s">
        <v>12274</v>
      </c>
      <c r="D3233" s="295" t="s">
        <v>31</v>
      </c>
      <c r="E3233" s="297" t="n">
        <v>155.7</v>
      </c>
    </row>
    <row r="3234" customFormat="false" ht="27" hidden="false" customHeight="false" outlineLevel="0" collapsed="false">
      <c r="A3234" s="295" t="n">
        <v>93142</v>
      </c>
      <c r="B3234" s="295" t="s">
        <v>12275</v>
      </c>
      <c r="C3234" s="296" t="s">
        <v>12276</v>
      </c>
      <c r="D3234" s="295" t="s">
        <v>31</v>
      </c>
      <c r="E3234" s="297" t="n">
        <v>173.36</v>
      </c>
    </row>
    <row r="3235" customFormat="false" ht="27" hidden="false" customHeight="false" outlineLevel="0" collapsed="false">
      <c r="A3235" s="295" t="n">
        <v>93143</v>
      </c>
      <c r="B3235" s="295" t="s">
        <v>12277</v>
      </c>
      <c r="C3235" s="296" t="s">
        <v>12278</v>
      </c>
      <c r="D3235" s="295" t="s">
        <v>31</v>
      </c>
      <c r="E3235" s="298" t="n">
        <v>157.79</v>
      </c>
    </row>
    <row r="3236" customFormat="false" ht="27" hidden="false" customHeight="false" outlineLevel="0" collapsed="false">
      <c r="A3236" s="295" t="n">
        <v>93144</v>
      </c>
      <c r="B3236" s="295" t="s">
        <v>12279</v>
      </c>
      <c r="C3236" s="296" t="s">
        <v>12280</v>
      </c>
      <c r="D3236" s="295" t="s">
        <v>31</v>
      </c>
      <c r="E3236" s="297" t="n">
        <v>205.95</v>
      </c>
    </row>
    <row r="3237" customFormat="false" ht="40.5" hidden="false" customHeight="false" outlineLevel="0" collapsed="false">
      <c r="A3237" s="295" t="n">
        <v>93145</v>
      </c>
      <c r="B3237" s="295" t="s">
        <v>12281</v>
      </c>
      <c r="C3237" s="296" t="s">
        <v>12282</v>
      </c>
      <c r="D3237" s="295" t="s">
        <v>31</v>
      </c>
      <c r="E3237" s="297" t="n">
        <v>189.35</v>
      </c>
    </row>
    <row r="3238" customFormat="false" ht="40.5" hidden="false" customHeight="false" outlineLevel="0" collapsed="false">
      <c r="A3238" s="295" t="n">
        <v>93146</v>
      </c>
      <c r="B3238" s="295" t="s">
        <v>12283</v>
      </c>
      <c r="C3238" s="296" t="s">
        <v>12284</v>
      </c>
      <c r="D3238" s="295" t="s">
        <v>31</v>
      </c>
      <c r="E3238" s="298" t="n">
        <v>204.93</v>
      </c>
    </row>
    <row r="3239" customFormat="false" ht="40.5" hidden="false" customHeight="false" outlineLevel="0" collapsed="false">
      <c r="A3239" s="295" t="n">
        <v>93147</v>
      </c>
      <c r="B3239" s="295" t="s">
        <v>12285</v>
      </c>
      <c r="C3239" s="296" t="s">
        <v>12286</v>
      </c>
      <c r="D3239" s="295" t="s">
        <v>31</v>
      </c>
      <c r="E3239" s="297" t="n">
        <v>233.54</v>
      </c>
    </row>
    <row r="3240" customFormat="false" ht="27" hidden="false" customHeight="false" outlineLevel="0" collapsed="false">
      <c r="A3240" s="295" t="n">
        <v>96971</v>
      </c>
      <c r="B3240" s="295" t="s">
        <v>12287</v>
      </c>
      <c r="C3240" s="296" t="s">
        <v>12288</v>
      </c>
      <c r="D3240" s="295" t="s">
        <v>85</v>
      </c>
      <c r="E3240" s="297" t="n">
        <v>30.65</v>
      </c>
    </row>
    <row r="3241" customFormat="false" ht="27" hidden="false" customHeight="false" outlineLevel="0" collapsed="false">
      <c r="A3241" s="295" t="n">
        <v>96972</v>
      </c>
      <c r="B3241" s="295" t="s">
        <v>12289</v>
      </c>
      <c r="C3241" s="296" t="s">
        <v>12290</v>
      </c>
      <c r="D3241" s="295" t="s">
        <v>85</v>
      </c>
      <c r="E3241" s="298" t="n">
        <v>43.04</v>
      </c>
    </row>
    <row r="3242" customFormat="false" ht="27" hidden="false" customHeight="false" outlineLevel="0" collapsed="false">
      <c r="A3242" s="295" t="n">
        <v>96973</v>
      </c>
      <c r="B3242" s="295" t="s">
        <v>12291</v>
      </c>
      <c r="C3242" s="296" t="s">
        <v>12292</v>
      </c>
      <c r="D3242" s="295" t="s">
        <v>85</v>
      </c>
      <c r="E3242" s="297" t="n">
        <v>55.24</v>
      </c>
    </row>
    <row r="3243" customFormat="false" ht="27" hidden="false" customHeight="false" outlineLevel="0" collapsed="false">
      <c r="A3243" s="295" t="n">
        <v>96974</v>
      </c>
      <c r="B3243" s="295" t="s">
        <v>12293</v>
      </c>
      <c r="C3243" s="296" t="s">
        <v>12294</v>
      </c>
      <c r="D3243" s="295" t="s">
        <v>85</v>
      </c>
      <c r="E3243" s="297" t="n">
        <v>71.58</v>
      </c>
    </row>
    <row r="3244" customFormat="false" ht="27" hidden="false" customHeight="false" outlineLevel="0" collapsed="false">
      <c r="A3244" s="295" t="n">
        <v>96975</v>
      </c>
      <c r="B3244" s="295" t="s">
        <v>12295</v>
      </c>
      <c r="C3244" s="296" t="s">
        <v>12296</v>
      </c>
      <c r="D3244" s="295" t="s">
        <v>85</v>
      </c>
      <c r="E3244" s="297" t="n">
        <v>93.77</v>
      </c>
    </row>
    <row r="3245" customFormat="false" ht="27" hidden="false" customHeight="false" outlineLevel="0" collapsed="false">
      <c r="A3245" s="295" t="n">
        <v>96976</v>
      </c>
      <c r="B3245" s="295" t="s">
        <v>12297</v>
      </c>
      <c r="C3245" s="296" t="s">
        <v>12298</v>
      </c>
      <c r="D3245" s="295" t="s">
        <v>85</v>
      </c>
      <c r="E3245" s="298" t="n">
        <v>123.61</v>
      </c>
    </row>
    <row r="3246" customFormat="false" ht="27" hidden="false" customHeight="false" outlineLevel="0" collapsed="false">
      <c r="A3246" s="295" t="n">
        <v>96977</v>
      </c>
      <c r="B3246" s="295" t="s">
        <v>12299</v>
      </c>
      <c r="C3246" s="296" t="s">
        <v>12300</v>
      </c>
      <c r="D3246" s="295" t="s">
        <v>85</v>
      </c>
      <c r="E3246" s="297" t="n">
        <v>51.06</v>
      </c>
    </row>
    <row r="3247" customFormat="false" ht="27" hidden="false" customHeight="false" outlineLevel="0" collapsed="false">
      <c r="A3247" s="295" t="n">
        <v>96978</v>
      </c>
      <c r="B3247" s="295" t="s">
        <v>12301</v>
      </c>
      <c r="C3247" s="296" t="s">
        <v>12302</v>
      </c>
      <c r="D3247" s="295" t="s">
        <v>85</v>
      </c>
      <c r="E3247" s="297" t="n">
        <v>71.66</v>
      </c>
    </row>
    <row r="3248" customFormat="false" ht="27" hidden="false" customHeight="false" outlineLevel="0" collapsed="false">
      <c r="A3248" s="295" t="n">
        <v>96979</v>
      </c>
      <c r="B3248" s="295" t="s">
        <v>12303</v>
      </c>
      <c r="C3248" s="296" t="s">
        <v>12304</v>
      </c>
      <c r="D3248" s="295" t="s">
        <v>85</v>
      </c>
      <c r="E3248" s="298" t="n">
        <v>100.53</v>
      </c>
    </row>
    <row r="3249" customFormat="false" ht="15" hidden="false" customHeight="false" outlineLevel="0" collapsed="false">
      <c r="A3249" s="295" t="n">
        <v>96984</v>
      </c>
      <c r="B3249" s="295" t="s">
        <v>12305</v>
      </c>
      <c r="C3249" s="296" t="s">
        <v>12306</v>
      </c>
      <c r="D3249" s="295" t="s">
        <v>31</v>
      </c>
      <c r="E3249" s="298" t="n">
        <v>50.4</v>
      </c>
    </row>
    <row r="3250" customFormat="false" ht="15" hidden="false" customHeight="false" outlineLevel="0" collapsed="false">
      <c r="A3250" s="295" t="n">
        <v>96985</v>
      </c>
      <c r="B3250" s="295" t="s">
        <v>12307</v>
      </c>
      <c r="C3250" s="296" t="s">
        <v>12308</v>
      </c>
      <c r="D3250" s="295" t="s">
        <v>31</v>
      </c>
      <c r="E3250" s="298" t="n">
        <v>81.24</v>
      </c>
    </row>
    <row r="3251" customFormat="false" ht="15" hidden="false" customHeight="false" outlineLevel="0" collapsed="false">
      <c r="A3251" s="295" t="n">
        <v>96986</v>
      </c>
      <c r="B3251" s="295" t="s">
        <v>12309</v>
      </c>
      <c r="C3251" s="296" t="s">
        <v>12310</v>
      </c>
      <c r="D3251" s="295" t="s">
        <v>31</v>
      </c>
      <c r="E3251" s="297" t="n">
        <v>121.06</v>
      </c>
    </row>
    <row r="3252" customFormat="false" ht="15" hidden="false" customHeight="false" outlineLevel="0" collapsed="false">
      <c r="A3252" s="295" t="n">
        <v>96987</v>
      </c>
      <c r="B3252" s="295" t="s">
        <v>12311</v>
      </c>
      <c r="C3252" s="296" t="s">
        <v>12312</v>
      </c>
      <c r="D3252" s="295" t="s">
        <v>31</v>
      </c>
      <c r="E3252" s="298" t="n">
        <v>102.03</v>
      </c>
    </row>
    <row r="3253" customFormat="false" ht="15" hidden="false" customHeight="false" outlineLevel="0" collapsed="false">
      <c r="A3253" s="295" t="n">
        <v>96988</v>
      </c>
      <c r="B3253" s="295" t="s">
        <v>12313</v>
      </c>
      <c r="C3253" s="296" t="s">
        <v>12314</v>
      </c>
      <c r="D3253" s="295" t="s">
        <v>31</v>
      </c>
      <c r="E3253" s="298" t="n">
        <v>169.87</v>
      </c>
    </row>
    <row r="3254" customFormat="false" ht="15" hidden="false" customHeight="false" outlineLevel="0" collapsed="false">
      <c r="A3254" s="295" t="n">
        <v>96989</v>
      </c>
      <c r="B3254" s="295" t="s">
        <v>12315</v>
      </c>
      <c r="C3254" s="296" t="s">
        <v>12316</v>
      </c>
      <c r="D3254" s="295" t="s">
        <v>31</v>
      </c>
      <c r="E3254" s="298" t="n">
        <v>142.21</v>
      </c>
    </row>
    <row r="3255" customFormat="false" ht="15" hidden="false" customHeight="false" outlineLevel="0" collapsed="false">
      <c r="A3255" s="295" t="n">
        <v>98463</v>
      </c>
      <c r="B3255" s="295" t="s">
        <v>12317</v>
      </c>
      <c r="C3255" s="296" t="s">
        <v>12318</v>
      </c>
      <c r="D3255" s="295" t="s">
        <v>31</v>
      </c>
      <c r="E3255" s="298" t="n">
        <v>21.51</v>
      </c>
    </row>
    <row r="3256" customFormat="false" ht="27" hidden="false" customHeight="false" outlineLevel="0" collapsed="false">
      <c r="A3256" s="295" t="n">
        <v>103490</v>
      </c>
      <c r="B3256" s="295" t="s">
        <v>12319</v>
      </c>
      <c r="C3256" s="296" t="s">
        <v>12320</v>
      </c>
      <c r="D3256" s="295" t="s">
        <v>96</v>
      </c>
      <c r="E3256" s="297" t="n">
        <v>2733.22</v>
      </c>
    </row>
    <row r="3257" customFormat="false" ht="27" hidden="false" customHeight="false" outlineLevel="0" collapsed="false">
      <c r="A3257" s="295" t="n">
        <v>103491</v>
      </c>
      <c r="B3257" s="295" t="s">
        <v>12321</v>
      </c>
      <c r="C3257" s="296" t="s">
        <v>12322</v>
      </c>
      <c r="D3257" s="295" t="s">
        <v>96</v>
      </c>
      <c r="E3257" s="297" t="n">
        <v>729.99</v>
      </c>
    </row>
    <row r="3258" customFormat="false" ht="40.5" hidden="false" customHeight="false" outlineLevel="0" collapsed="false">
      <c r="A3258" s="295" t="n">
        <v>96765</v>
      </c>
      <c r="B3258" s="295" t="s">
        <v>12323</v>
      </c>
      <c r="C3258" s="296" t="s">
        <v>12324</v>
      </c>
      <c r="D3258" s="295" t="s">
        <v>31</v>
      </c>
      <c r="E3258" s="297" t="n">
        <v>1571.05</v>
      </c>
    </row>
    <row r="3259" customFormat="false" ht="27" hidden="false" customHeight="false" outlineLevel="0" collapsed="false">
      <c r="A3259" s="295" t="n">
        <v>101905</v>
      </c>
      <c r="B3259" s="295" t="s">
        <v>12325</v>
      </c>
      <c r="C3259" s="296" t="s">
        <v>12326</v>
      </c>
      <c r="D3259" s="295" t="s">
        <v>31</v>
      </c>
      <c r="E3259" s="297" t="n">
        <v>224.92</v>
      </c>
    </row>
    <row r="3260" customFormat="false" ht="27" hidden="false" customHeight="false" outlineLevel="0" collapsed="false">
      <c r="A3260" s="295" t="n">
        <v>101906</v>
      </c>
      <c r="B3260" s="295" t="s">
        <v>12327</v>
      </c>
      <c r="C3260" s="296" t="s">
        <v>12328</v>
      </c>
      <c r="D3260" s="295" t="s">
        <v>31</v>
      </c>
      <c r="E3260" s="297" t="n">
        <v>670.06</v>
      </c>
    </row>
    <row r="3261" customFormat="false" ht="27" hidden="false" customHeight="false" outlineLevel="0" collapsed="false">
      <c r="A3261" s="295" t="n">
        <v>101907</v>
      </c>
      <c r="B3261" s="295" t="s">
        <v>12329</v>
      </c>
      <c r="C3261" s="296" t="s">
        <v>12330</v>
      </c>
      <c r="D3261" s="295" t="s">
        <v>31</v>
      </c>
      <c r="E3261" s="297" t="n">
        <v>724.3</v>
      </c>
    </row>
    <row r="3262" customFormat="false" ht="27" hidden="false" customHeight="false" outlineLevel="0" collapsed="false">
      <c r="A3262" s="295" t="n">
        <v>101908</v>
      </c>
      <c r="B3262" s="295" t="s">
        <v>12331</v>
      </c>
      <c r="C3262" s="296" t="s">
        <v>12332</v>
      </c>
      <c r="D3262" s="295" t="s">
        <v>31</v>
      </c>
      <c r="E3262" s="298" t="n">
        <v>218.14</v>
      </c>
    </row>
    <row r="3263" customFormat="false" ht="27" hidden="false" customHeight="false" outlineLevel="0" collapsed="false">
      <c r="A3263" s="295" t="n">
        <v>101909</v>
      </c>
      <c r="B3263" s="295" t="s">
        <v>12333</v>
      </c>
      <c r="C3263" s="296" t="s">
        <v>12334</v>
      </c>
      <c r="D3263" s="295" t="s">
        <v>31</v>
      </c>
      <c r="E3263" s="298" t="n">
        <v>254.3</v>
      </c>
    </row>
    <row r="3264" customFormat="false" ht="27" hidden="false" customHeight="false" outlineLevel="0" collapsed="false">
      <c r="A3264" s="295" t="n">
        <v>101910</v>
      </c>
      <c r="B3264" s="295" t="s">
        <v>12335</v>
      </c>
      <c r="C3264" s="296" t="s">
        <v>12336</v>
      </c>
      <c r="D3264" s="295" t="s">
        <v>31</v>
      </c>
      <c r="E3264" s="298" t="n">
        <v>299.49</v>
      </c>
    </row>
    <row r="3265" customFormat="false" ht="27" hidden="false" customHeight="false" outlineLevel="0" collapsed="false">
      <c r="A3265" s="295" t="n">
        <v>101911</v>
      </c>
      <c r="B3265" s="295" t="s">
        <v>12337</v>
      </c>
      <c r="C3265" s="296" t="s">
        <v>12338</v>
      </c>
      <c r="D3265" s="295" t="s">
        <v>31</v>
      </c>
      <c r="E3265" s="298" t="n">
        <v>344.68</v>
      </c>
    </row>
    <row r="3266" customFormat="false" ht="40.5" hidden="false" customHeight="false" outlineLevel="0" collapsed="false">
      <c r="A3266" s="295" t="n">
        <v>101912</v>
      </c>
      <c r="B3266" s="295" t="s">
        <v>12339</v>
      </c>
      <c r="C3266" s="296" t="s">
        <v>12340</v>
      </c>
      <c r="D3266" s="295" t="s">
        <v>31</v>
      </c>
      <c r="E3266" s="298" t="n">
        <v>1954.08</v>
      </c>
    </row>
    <row r="3267" customFormat="false" ht="15" hidden="false" customHeight="false" outlineLevel="0" collapsed="false">
      <c r="A3267" s="295" t="n">
        <v>101913</v>
      </c>
      <c r="B3267" s="295" t="s">
        <v>12341</v>
      </c>
      <c r="C3267" s="296" t="s">
        <v>12342</v>
      </c>
      <c r="D3267" s="295" t="s">
        <v>31</v>
      </c>
      <c r="E3267" s="298" t="n">
        <v>558.28</v>
      </c>
    </row>
    <row r="3268" customFormat="false" ht="15" hidden="false" customHeight="false" outlineLevel="0" collapsed="false">
      <c r="A3268" s="295" t="n">
        <v>101914</v>
      </c>
      <c r="B3268" s="295" t="s">
        <v>12343</v>
      </c>
      <c r="C3268" s="296" t="s">
        <v>12344</v>
      </c>
      <c r="D3268" s="295" t="s">
        <v>31</v>
      </c>
      <c r="E3268" s="298" t="n">
        <v>486.34</v>
      </c>
    </row>
    <row r="3269" customFormat="false" ht="27" hidden="false" customHeight="false" outlineLevel="0" collapsed="false">
      <c r="A3269" s="295" t="n">
        <v>101915</v>
      </c>
      <c r="B3269" s="295" t="s">
        <v>12345</v>
      </c>
      <c r="C3269" s="296" t="s">
        <v>12346</v>
      </c>
      <c r="D3269" s="295" t="s">
        <v>31</v>
      </c>
      <c r="E3269" s="297" t="n">
        <v>324.09</v>
      </c>
    </row>
    <row r="3270" customFormat="false" ht="27" hidden="false" customHeight="false" outlineLevel="0" collapsed="false">
      <c r="A3270" s="295" t="n">
        <v>101916</v>
      </c>
      <c r="B3270" s="295" t="s">
        <v>12347</v>
      </c>
      <c r="C3270" s="296" t="s">
        <v>12348</v>
      </c>
      <c r="D3270" s="295" t="s">
        <v>31</v>
      </c>
      <c r="E3270" s="297" t="n">
        <v>3341.7</v>
      </c>
    </row>
    <row r="3271" customFormat="false" ht="27" hidden="false" customHeight="false" outlineLevel="0" collapsed="false">
      <c r="A3271" s="295" t="n">
        <v>101917</v>
      </c>
      <c r="B3271" s="295" t="s">
        <v>12349</v>
      </c>
      <c r="C3271" s="296" t="s">
        <v>12350</v>
      </c>
      <c r="D3271" s="295" t="s">
        <v>31</v>
      </c>
      <c r="E3271" s="298" t="n">
        <v>140.58</v>
      </c>
    </row>
    <row r="3272" customFormat="false" ht="27" hidden="false" customHeight="false" outlineLevel="0" collapsed="false">
      <c r="A3272" s="295" t="n">
        <v>98261</v>
      </c>
      <c r="B3272" s="295" t="s">
        <v>12351</v>
      </c>
      <c r="C3272" s="296" t="s">
        <v>12352</v>
      </c>
      <c r="D3272" s="295" t="s">
        <v>85</v>
      </c>
      <c r="E3272" s="298" t="n">
        <v>3.29</v>
      </c>
    </row>
    <row r="3273" customFormat="false" ht="27" hidden="false" customHeight="false" outlineLevel="0" collapsed="false">
      <c r="A3273" s="295" t="n">
        <v>98262</v>
      </c>
      <c r="B3273" s="295" t="s">
        <v>12353</v>
      </c>
      <c r="C3273" s="296" t="s">
        <v>12354</v>
      </c>
      <c r="D3273" s="295" t="s">
        <v>85</v>
      </c>
      <c r="E3273" s="298" t="n">
        <v>4.12</v>
      </c>
    </row>
    <row r="3274" customFormat="false" ht="27" hidden="false" customHeight="false" outlineLevel="0" collapsed="false">
      <c r="A3274" s="295" t="n">
        <v>98263</v>
      </c>
      <c r="B3274" s="295" t="s">
        <v>12355</v>
      </c>
      <c r="C3274" s="296" t="s">
        <v>12356</v>
      </c>
      <c r="D3274" s="295" t="s">
        <v>85</v>
      </c>
      <c r="E3274" s="297" t="n">
        <v>4.31</v>
      </c>
    </row>
    <row r="3275" customFormat="false" ht="27" hidden="false" customHeight="false" outlineLevel="0" collapsed="false">
      <c r="A3275" s="295" t="n">
        <v>98264</v>
      </c>
      <c r="B3275" s="295" t="s">
        <v>12357</v>
      </c>
      <c r="C3275" s="296" t="s">
        <v>12358</v>
      </c>
      <c r="D3275" s="295" t="s">
        <v>85</v>
      </c>
      <c r="E3275" s="297" t="n">
        <v>5.21</v>
      </c>
    </row>
    <row r="3276" customFormat="false" ht="27" hidden="false" customHeight="false" outlineLevel="0" collapsed="false">
      <c r="A3276" s="295" t="n">
        <v>98265</v>
      </c>
      <c r="B3276" s="295" t="s">
        <v>12359</v>
      </c>
      <c r="C3276" s="296" t="s">
        <v>12360</v>
      </c>
      <c r="D3276" s="295" t="s">
        <v>85</v>
      </c>
      <c r="E3276" s="297" t="n">
        <v>5.8</v>
      </c>
    </row>
    <row r="3277" customFormat="false" ht="27" hidden="false" customHeight="false" outlineLevel="0" collapsed="false">
      <c r="A3277" s="295" t="n">
        <v>98266</v>
      </c>
      <c r="B3277" s="295" t="s">
        <v>12361</v>
      </c>
      <c r="C3277" s="296" t="s">
        <v>12362</v>
      </c>
      <c r="D3277" s="295" t="s">
        <v>85</v>
      </c>
      <c r="E3277" s="297" t="n">
        <v>6.63</v>
      </c>
    </row>
    <row r="3278" customFormat="false" ht="27" hidden="false" customHeight="false" outlineLevel="0" collapsed="false">
      <c r="A3278" s="295" t="n">
        <v>98267</v>
      </c>
      <c r="B3278" s="295" t="s">
        <v>12363</v>
      </c>
      <c r="C3278" s="296" t="s">
        <v>12364</v>
      </c>
      <c r="D3278" s="295" t="s">
        <v>85</v>
      </c>
      <c r="E3278" s="297" t="n">
        <v>10.59</v>
      </c>
    </row>
    <row r="3279" customFormat="false" ht="27" hidden="false" customHeight="false" outlineLevel="0" collapsed="false">
      <c r="A3279" s="295" t="n">
        <v>98268</v>
      </c>
      <c r="B3279" s="295" t="s">
        <v>12365</v>
      </c>
      <c r="C3279" s="296" t="s">
        <v>12366</v>
      </c>
      <c r="D3279" s="295" t="s">
        <v>85</v>
      </c>
      <c r="E3279" s="297" t="n">
        <v>17.21</v>
      </c>
    </row>
    <row r="3280" customFormat="false" ht="27" hidden="false" customHeight="false" outlineLevel="0" collapsed="false">
      <c r="A3280" s="295" t="n">
        <v>98269</v>
      </c>
      <c r="B3280" s="295" t="s">
        <v>12367</v>
      </c>
      <c r="C3280" s="296" t="s">
        <v>12368</v>
      </c>
      <c r="D3280" s="295" t="s">
        <v>85</v>
      </c>
      <c r="E3280" s="297" t="n">
        <v>23.63</v>
      </c>
    </row>
    <row r="3281" customFormat="false" ht="27" hidden="false" customHeight="false" outlineLevel="0" collapsed="false">
      <c r="A3281" s="295" t="n">
        <v>98270</v>
      </c>
      <c r="B3281" s="295" t="s">
        <v>12369</v>
      </c>
      <c r="C3281" s="296" t="s">
        <v>12370</v>
      </c>
      <c r="D3281" s="295" t="s">
        <v>85</v>
      </c>
      <c r="E3281" s="297" t="n">
        <v>35.8</v>
      </c>
    </row>
    <row r="3282" customFormat="false" ht="27" hidden="false" customHeight="false" outlineLevel="0" collapsed="false">
      <c r="A3282" s="295" t="n">
        <v>98271</v>
      </c>
      <c r="B3282" s="295" t="s">
        <v>12371</v>
      </c>
      <c r="C3282" s="296" t="s">
        <v>12372</v>
      </c>
      <c r="D3282" s="295" t="s">
        <v>85</v>
      </c>
      <c r="E3282" s="297" t="n">
        <v>50.5</v>
      </c>
    </row>
    <row r="3283" customFormat="false" ht="27" hidden="false" customHeight="false" outlineLevel="0" collapsed="false">
      <c r="A3283" s="295" t="n">
        <v>98272</v>
      </c>
      <c r="B3283" s="295" t="s">
        <v>12373</v>
      </c>
      <c r="C3283" s="296" t="s">
        <v>12374</v>
      </c>
      <c r="D3283" s="295" t="s">
        <v>85</v>
      </c>
      <c r="E3283" s="297" t="n">
        <v>116.37</v>
      </c>
    </row>
    <row r="3284" customFormat="false" ht="27" hidden="false" customHeight="false" outlineLevel="0" collapsed="false">
      <c r="A3284" s="295" t="n">
        <v>98273</v>
      </c>
      <c r="B3284" s="295" t="s">
        <v>12375</v>
      </c>
      <c r="C3284" s="296" t="s">
        <v>12376</v>
      </c>
      <c r="D3284" s="295" t="s">
        <v>85</v>
      </c>
      <c r="E3284" s="297" t="n">
        <v>2.73</v>
      </c>
    </row>
    <row r="3285" customFormat="false" ht="27" hidden="false" customHeight="false" outlineLevel="0" collapsed="false">
      <c r="A3285" s="295" t="n">
        <v>98274</v>
      </c>
      <c r="B3285" s="295" t="s">
        <v>12377</v>
      </c>
      <c r="C3285" s="296" t="s">
        <v>12378</v>
      </c>
      <c r="D3285" s="295" t="s">
        <v>85</v>
      </c>
      <c r="E3285" s="297" t="n">
        <v>3.31</v>
      </c>
    </row>
    <row r="3286" customFormat="false" ht="27" hidden="false" customHeight="false" outlineLevel="0" collapsed="false">
      <c r="A3286" s="295" t="n">
        <v>98275</v>
      </c>
      <c r="B3286" s="295" t="s">
        <v>12379</v>
      </c>
      <c r="C3286" s="296" t="s">
        <v>12380</v>
      </c>
      <c r="D3286" s="295" t="s">
        <v>85</v>
      </c>
      <c r="E3286" s="297" t="n">
        <v>4.14</v>
      </c>
    </row>
    <row r="3287" customFormat="false" ht="27" hidden="false" customHeight="false" outlineLevel="0" collapsed="false">
      <c r="A3287" s="295" t="n">
        <v>98276</v>
      </c>
      <c r="B3287" s="295" t="s">
        <v>12381</v>
      </c>
      <c r="C3287" s="296" t="s">
        <v>12382</v>
      </c>
      <c r="D3287" s="295" t="s">
        <v>85</v>
      </c>
      <c r="E3287" s="297" t="n">
        <v>8.1</v>
      </c>
    </row>
    <row r="3288" customFormat="false" ht="27" hidden="false" customHeight="false" outlineLevel="0" collapsed="false">
      <c r="A3288" s="295" t="n">
        <v>98277</v>
      </c>
      <c r="B3288" s="295" t="s">
        <v>12383</v>
      </c>
      <c r="C3288" s="296" t="s">
        <v>12384</v>
      </c>
      <c r="D3288" s="295" t="s">
        <v>85</v>
      </c>
      <c r="E3288" s="297" t="n">
        <v>14.72</v>
      </c>
    </row>
    <row r="3289" customFormat="false" ht="27" hidden="false" customHeight="false" outlineLevel="0" collapsed="false">
      <c r="A3289" s="295" t="n">
        <v>98278</v>
      </c>
      <c r="B3289" s="295" t="s">
        <v>12385</v>
      </c>
      <c r="C3289" s="296" t="s">
        <v>12386</v>
      </c>
      <c r="D3289" s="295" t="s">
        <v>85</v>
      </c>
      <c r="E3289" s="297" t="n">
        <v>21.14</v>
      </c>
    </row>
    <row r="3290" customFormat="false" ht="27" hidden="false" customHeight="false" outlineLevel="0" collapsed="false">
      <c r="A3290" s="295" t="n">
        <v>98279</v>
      </c>
      <c r="B3290" s="295" t="s">
        <v>12387</v>
      </c>
      <c r="C3290" s="296" t="s">
        <v>12388</v>
      </c>
      <c r="D3290" s="295" t="s">
        <v>85</v>
      </c>
      <c r="E3290" s="297" t="n">
        <v>33.32</v>
      </c>
    </row>
    <row r="3291" customFormat="false" ht="27" hidden="false" customHeight="false" outlineLevel="0" collapsed="false">
      <c r="A3291" s="295" t="n">
        <v>98280</v>
      </c>
      <c r="B3291" s="295" t="s">
        <v>12389</v>
      </c>
      <c r="C3291" s="296" t="s">
        <v>12390</v>
      </c>
      <c r="D3291" s="295" t="s">
        <v>85</v>
      </c>
      <c r="E3291" s="297" t="n">
        <v>6.49</v>
      </c>
    </row>
    <row r="3292" customFormat="false" ht="27" hidden="false" customHeight="false" outlineLevel="0" collapsed="false">
      <c r="A3292" s="295" t="n">
        <v>98281</v>
      </c>
      <c r="B3292" s="295" t="s">
        <v>12391</v>
      </c>
      <c r="C3292" s="296" t="s">
        <v>12392</v>
      </c>
      <c r="D3292" s="295" t="s">
        <v>85</v>
      </c>
      <c r="E3292" s="297" t="n">
        <v>7.32</v>
      </c>
    </row>
    <row r="3293" customFormat="false" ht="27" hidden="false" customHeight="false" outlineLevel="0" collapsed="false">
      <c r="A3293" s="295" t="n">
        <v>98282</v>
      </c>
      <c r="B3293" s="295" t="s">
        <v>12393</v>
      </c>
      <c r="C3293" s="296" t="s">
        <v>12394</v>
      </c>
      <c r="D3293" s="295" t="s">
        <v>85</v>
      </c>
      <c r="E3293" s="297" t="n">
        <v>7.51</v>
      </c>
    </row>
    <row r="3294" customFormat="false" ht="27" hidden="false" customHeight="false" outlineLevel="0" collapsed="false">
      <c r="A3294" s="295" t="n">
        <v>98283</v>
      </c>
      <c r="B3294" s="295" t="s">
        <v>12395</v>
      </c>
      <c r="C3294" s="296" t="s">
        <v>12396</v>
      </c>
      <c r="D3294" s="295" t="s">
        <v>85</v>
      </c>
      <c r="E3294" s="297" t="n">
        <v>8.41</v>
      </c>
    </row>
    <row r="3295" customFormat="false" ht="27" hidden="false" customHeight="false" outlineLevel="0" collapsed="false">
      <c r="A3295" s="295" t="n">
        <v>98284</v>
      </c>
      <c r="B3295" s="295" t="s">
        <v>12397</v>
      </c>
      <c r="C3295" s="296" t="s">
        <v>12398</v>
      </c>
      <c r="D3295" s="295" t="s">
        <v>85</v>
      </c>
      <c r="E3295" s="297" t="n">
        <v>9</v>
      </c>
    </row>
    <row r="3296" customFormat="false" ht="27" hidden="false" customHeight="false" outlineLevel="0" collapsed="false">
      <c r="A3296" s="295" t="n">
        <v>98285</v>
      </c>
      <c r="B3296" s="295" t="s">
        <v>12399</v>
      </c>
      <c r="C3296" s="296" t="s">
        <v>12400</v>
      </c>
      <c r="D3296" s="295" t="s">
        <v>85</v>
      </c>
      <c r="E3296" s="297" t="n">
        <v>9.84</v>
      </c>
    </row>
    <row r="3297" customFormat="false" ht="27" hidden="false" customHeight="false" outlineLevel="0" collapsed="false">
      <c r="A3297" s="295" t="n">
        <v>98286</v>
      </c>
      <c r="B3297" s="295" t="s">
        <v>12401</v>
      </c>
      <c r="C3297" s="296" t="s">
        <v>12402</v>
      </c>
      <c r="D3297" s="295" t="s">
        <v>85</v>
      </c>
      <c r="E3297" s="297" t="n">
        <v>13.78</v>
      </c>
    </row>
    <row r="3298" customFormat="false" ht="27" hidden="false" customHeight="false" outlineLevel="0" collapsed="false">
      <c r="A3298" s="295" t="n">
        <v>98287</v>
      </c>
      <c r="B3298" s="295" t="s">
        <v>12403</v>
      </c>
      <c r="C3298" s="296" t="s">
        <v>12404</v>
      </c>
      <c r="D3298" s="295" t="s">
        <v>85</v>
      </c>
      <c r="E3298" s="297" t="n">
        <v>1.37</v>
      </c>
    </row>
    <row r="3299" customFormat="false" ht="27" hidden="false" customHeight="false" outlineLevel="0" collapsed="false">
      <c r="A3299" s="295" t="n">
        <v>98288</v>
      </c>
      <c r="B3299" s="295" t="s">
        <v>12405</v>
      </c>
      <c r="C3299" s="296" t="s">
        <v>12406</v>
      </c>
      <c r="D3299" s="295" t="s">
        <v>85</v>
      </c>
      <c r="E3299" s="297" t="n">
        <v>2.2</v>
      </c>
    </row>
    <row r="3300" customFormat="false" ht="27" hidden="false" customHeight="false" outlineLevel="0" collapsed="false">
      <c r="A3300" s="295" t="n">
        <v>98289</v>
      </c>
      <c r="B3300" s="295" t="s">
        <v>12407</v>
      </c>
      <c r="C3300" s="296" t="s">
        <v>12408</v>
      </c>
      <c r="D3300" s="295" t="s">
        <v>85</v>
      </c>
      <c r="E3300" s="297" t="n">
        <v>2.39</v>
      </c>
    </row>
    <row r="3301" customFormat="false" ht="27" hidden="false" customHeight="false" outlineLevel="0" collapsed="false">
      <c r="A3301" s="295" t="n">
        <v>98290</v>
      </c>
      <c r="B3301" s="295" t="s">
        <v>12409</v>
      </c>
      <c r="C3301" s="296" t="s">
        <v>12410</v>
      </c>
      <c r="D3301" s="295" t="s">
        <v>85</v>
      </c>
      <c r="E3301" s="297" t="n">
        <v>3.29</v>
      </c>
    </row>
    <row r="3302" customFormat="false" ht="27" hidden="false" customHeight="false" outlineLevel="0" collapsed="false">
      <c r="A3302" s="295" t="n">
        <v>98291</v>
      </c>
      <c r="B3302" s="295" t="s">
        <v>12411</v>
      </c>
      <c r="C3302" s="296" t="s">
        <v>12412</v>
      </c>
      <c r="D3302" s="295" t="s">
        <v>85</v>
      </c>
      <c r="E3302" s="298" t="n">
        <v>3.88</v>
      </c>
    </row>
    <row r="3303" customFormat="false" ht="27" hidden="false" customHeight="false" outlineLevel="0" collapsed="false">
      <c r="A3303" s="295" t="n">
        <v>98292</v>
      </c>
      <c r="B3303" s="295" t="s">
        <v>12413</v>
      </c>
      <c r="C3303" s="296" t="s">
        <v>12414</v>
      </c>
      <c r="D3303" s="295" t="s">
        <v>85</v>
      </c>
      <c r="E3303" s="297" t="n">
        <v>4.71</v>
      </c>
    </row>
    <row r="3304" customFormat="false" ht="27" hidden="false" customHeight="false" outlineLevel="0" collapsed="false">
      <c r="A3304" s="295" t="n">
        <v>98293</v>
      </c>
      <c r="B3304" s="295" t="s">
        <v>12415</v>
      </c>
      <c r="C3304" s="296" t="s">
        <v>12416</v>
      </c>
      <c r="D3304" s="295" t="s">
        <v>85</v>
      </c>
      <c r="E3304" s="298" t="n">
        <v>8.67</v>
      </c>
    </row>
    <row r="3305" customFormat="false" ht="27" hidden="false" customHeight="false" outlineLevel="0" collapsed="false">
      <c r="A3305" s="295" t="n">
        <v>98400</v>
      </c>
      <c r="B3305" s="295" t="s">
        <v>12417</v>
      </c>
      <c r="C3305" s="296" t="s">
        <v>12418</v>
      </c>
      <c r="D3305" s="295" t="s">
        <v>85</v>
      </c>
      <c r="E3305" s="297" t="n">
        <v>13.1</v>
      </c>
    </row>
    <row r="3306" customFormat="false" ht="27" hidden="false" customHeight="false" outlineLevel="0" collapsed="false">
      <c r="A3306" s="295" t="n">
        <v>98401</v>
      </c>
      <c r="B3306" s="295" t="s">
        <v>12419</v>
      </c>
      <c r="C3306" s="296" t="s">
        <v>12420</v>
      </c>
      <c r="D3306" s="295" t="s">
        <v>85</v>
      </c>
      <c r="E3306" s="297" t="n">
        <v>20.69</v>
      </c>
    </row>
    <row r="3307" customFormat="false" ht="27" hidden="false" customHeight="false" outlineLevel="0" collapsed="false">
      <c r="A3307" s="295" t="n">
        <v>98402</v>
      </c>
      <c r="B3307" s="295" t="s">
        <v>12421</v>
      </c>
      <c r="C3307" s="296" t="s">
        <v>12422</v>
      </c>
      <c r="D3307" s="295" t="s">
        <v>85</v>
      </c>
      <c r="E3307" s="297" t="n">
        <v>24.16</v>
      </c>
    </row>
    <row r="3308" customFormat="false" ht="27" hidden="false" customHeight="false" outlineLevel="0" collapsed="false">
      <c r="A3308" s="295" t="n">
        <v>100556</v>
      </c>
      <c r="B3308" s="295" t="s">
        <v>12423</v>
      </c>
      <c r="C3308" s="296" t="s">
        <v>12424</v>
      </c>
      <c r="D3308" s="295" t="s">
        <v>31</v>
      </c>
      <c r="E3308" s="297" t="n">
        <v>40.67</v>
      </c>
    </row>
    <row r="3309" customFormat="false" ht="27" hidden="false" customHeight="false" outlineLevel="0" collapsed="false">
      <c r="A3309" s="295" t="n">
        <v>100557</v>
      </c>
      <c r="B3309" s="295" t="s">
        <v>12425</v>
      </c>
      <c r="C3309" s="296" t="s">
        <v>12426</v>
      </c>
      <c r="D3309" s="295" t="s">
        <v>31</v>
      </c>
      <c r="E3309" s="297" t="n">
        <v>535.93</v>
      </c>
    </row>
    <row r="3310" customFormat="false" ht="27" hidden="false" customHeight="false" outlineLevel="0" collapsed="false">
      <c r="A3310" s="295" t="n">
        <v>100560</v>
      </c>
      <c r="B3310" s="295" t="s">
        <v>12427</v>
      </c>
      <c r="C3310" s="296" t="s">
        <v>12428</v>
      </c>
      <c r="D3310" s="295" t="s">
        <v>31</v>
      </c>
      <c r="E3310" s="297" t="n">
        <v>110.93</v>
      </c>
    </row>
    <row r="3311" customFormat="false" ht="27" hidden="false" customHeight="false" outlineLevel="0" collapsed="false">
      <c r="A3311" s="295" t="n">
        <v>100561</v>
      </c>
      <c r="B3311" s="295" t="s">
        <v>12429</v>
      </c>
      <c r="C3311" s="296" t="s">
        <v>12430</v>
      </c>
      <c r="D3311" s="295" t="s">
        <v>31</v>
      </c>
      <c r="E3311" s="297" t="n">
        <v>208.09</v>
      </c>
    </row>
    <row r="3312" customFormat="false" ht="27" hidden="false" customHeight="false" outlineLevel="0" collapsed="false">
      <c r="A3312" s="295" t="n">
        <v>100562</v>
      </c>
      <c r="B3312" s="295" t="s">
        <v>12431</v>
      </c>
      <c r="C3312" s="296" t="s">
        <v>12432</v>
      </c>
      <c r="D3312" s="295" t="s">
        <v>31</v>
      </c>
      <c r="E3312" s="298" t="n">
        <v>325.82</v>
      </c>
    </row>
    <row r="3313" customFormat="false" ht="27" hidden="false" customHeight="false" outlineLevel="0" collapsed="false">
      <c r="A3313" s="295" t="n">
        <v>100563</v>
      </c>
      <c r="B3313" s="295" t="s">
        <v>12433</v>
      </c>
      <c r="C3313" s="296" t="s">
        <v>12434</v>
      </c>
      <c r="D3313" s="295" t="s">
        <v>31</v>
      </c>
      <c r="E3313" s="297" t="n">
        <v>472.81</v>
      </c>
    </row>
    <row r="3314" customFormat="false" ht="27" hidden="false" customHeight="false" outlineLevel="0" collapsed="false">
      <c r="A3314" s="295" t="n">
        <v>101795</v>
      </c>
      <c r="B3314" s="295" t="s">
        <v>12435</v>
      </c>
      <c r="C3314" s="296" t="s">
        <v>12436</v>
      </c>
      <c r="D3314" s="295" t="s">
        <v>31</v>
      </c>
      <c r="E3314" s="297" t="n">
        <v>531.67</v>
      </c>
    </row>
    <row r="3315" customFormat="false" ht="27" hidden="false" customHeight="false" outlineLevel="0" collapsed="false">
      <c r="A3315" s="295" t="n">
        <v>101798</v>
      </c>
      <c r="B3315" s="295" t="s">
        <v>12437</v>
      </c>
      <c r="C3315" s="296" t="s">
        <v>12438</v>
      </c>
      <c r="D3315" s="295" t="s">
        <v>31</v>
      </c>
      <c r="E3315" s="297" t="n">
        <v>371.07</v>
      </c>
    </row>
    <row r="3316" customFormat="false" ht="27" hidden="false" customHeight="false" outlineLevel="0" collapsed="false">
      <c r="A3316" s="295" t="n">
        <v>101799</v>
      </c>
      <c r="B3316" s="295" t="s">
        <v>12439</v>
      </c>
      <c r="C3316" s="296" t="s">
        <v>12440</v>
      </c>
      <c r="D3316" s="295" t="s">
        <v>31</v>
      </c>
      <c r="E3316" s="298" t="n">
        <v>906.85</v>
      </c>
    </row>
    <row r="3317" customFormat="false" ht="15" hidden="false" customHeight="false" outlineLevel="0" collapsed="false">
      <c r="A3317" s="295" t="n">
        <v>98397</v>
      </c>
      <c r="B3317" s="295" t="s">
        <v>12441</v>
      </c>
      <c r="C3317" s="296" t="s">
        <v>12442</v>
      </c>
      <c r="D3317" s="295" t="s">
        <v>81</v>
      </c>
      <c r="E3317" s="297" t="n">
        <v>10.91</v>
      </c>
    </row>
    <row r="3318" customFormat="false" ht="27" hidden="false" customHeight="false" outlineLevel="0" collapsed="false">
      <c r="A3318" s="295" t="n">
        <v>103244</v>
      </c>
      <c r="B3318" s="295" t="s">
        <v>12443</v>
      </c>
      <c r="C3318" s="296" t="s">
        <v>12444</v>
      </c>
      <c r="D3318" s="295" t="s">
        <v>31</v>
      </c>
      <c r="E3318" s="297" t="n">
        <v>2133.9</v>
      </c>
    </row>
    <row r="3319" customFormat="false" ht="27" hidden="false" customHeight="false" outlineLevel="0" collapsed="false">
      <c r="A3319" s="295" t="n">
        <v>103245</v>
      </c>
      <c r="B3319" s="295" t="s">
        <v>12445</v>
      </c>
      <c r="C3319" s="296" t="s">
        <v>12446</v>
      </c>
      <c r="D3319" s="295" t="s">
        <v>31</v>
      </c>
      <c r="E3319" s="297" t="n">
        <v>1683.19</v>
      </c>
    </row>
    <row r="3320" customFormat="false" ht="27" hidden="false" customHeight="false" outlineLevel="0" collapsed="false">
      <c r="A3320" s="295" t="n">
        <v>103246</v>
      </c>
      <c r="B3320" s="295" t="s">
        <v>12447</v>
      </c>
      <c r="C3320" s="296" t="s">
        <v>12448</v>
      </c>
      <c r="D3320" s="295" t="s">
        <v>31</v>
      </c>
      <c r="E3320" s="297" t="n">
        <v>1835.62</v>
      </c>
    </row>
    <row r="3321" customFormat="false" ht="27" hidden="false" customHeight="false" outlineLevel="0" collapsed="false">
      <c r="A3321" s="295" t="n">
        <v>103247</v>
      </c>
      <c r="B3321" s="295" t="s">
        <v>12449</v>
      </c>
      <c r="C3321" s="296" t="s">
        <v>12450</v>
      </c>
      <c r="D3321" s="295" t="s">
        <v>31</v>
      </c>
      <c r="E3321" s="297" t="n">
        <v>2368.32</v>
      </c>
    </row>
    <row r="3322" customFormat="false" ht="27" hidden="false" customHeight="false" outlineLevel="0" collapsed="false">
      <c r="A3322" s="295" t="n">
        <v>103248</v>
      </c>
      <c r="B3322" s="295" t="s">
        <v>12451</v>
      </c>
      <c r="C3322" s="296" t="s">
        <v>12452</v>
      </c>
      <c r="D3322" s="295" t="s">
        <v>31</v>
      </c>
      <c r="E3322" s="297" t="n">
        <v>1935.42</v>
      </c>
    </row>
    <row r="3323" customFormat="false" ht="27" hidden="false" customHeight="false" outlineLevel="0" collapsed="false">
      <c r="A3323" s="295" t="n">
        <v>103249</v>
      </c>
      <c r="B3323" s="295" t="s">
        <v>12453</v>
      </c>
      <c r="C3323" s="296" t="s">
        <v>12454</v>
      </c>
      <c r="D3323" s="295" t="s">
        <v>31</v>
      </c>
      <c r="E3323" s="297" t="n">
        <v>2079.26</v>
      </c>
    </row>
    <row r="3324" customFormat="false" ht="27" hidden="false" customHeight="false" outlineLevel="0" collapsed="false">
      <c r="A3324" s="295" t="n">
        <v>103250</v>
      </c>
      <c r="B3324" s="295" t="s">
        <v>12455</v>
      </c>
      <c r="C3324" s="296" t="s">
        <v>12456</v>
      </c>
      <c r="D3324" s="295" t="s">
        <v>31</v>
      </c>
      <c r="E3324" s="297" t="n">
        <v>3438.39</v>
      </c>
    </row>
    <row r="3325" customFormat="false" ht="27" hidden="false" customHeight="false" outlineLevel="0" collapsed="false">
      <c r="A3325" s="295" t="n">
        <v>103251</v>
      </c>
      <c r="B3325" s="295" t="s">
        <v>12457</v>
      </c>
      <c r="C3325" s="296" t="s">
        <v>12458</v>
      </c>
      <c r="D3325" s="295" t="s">
        <v>31</v>
      </c>
      <c r="E3325" s="297" t="n">
        <v>2715.37</v>
      </c>
    </row>
    <row r="3326" customFormat="false" ht="27" hidden="false" customHeight="false" outlineLevel="0" collapsed="false">
      <c r="A3326" s="295" t="n">
        <v>103252</v>
      </c>
      <c r="B3326" s="295" t="s">
        <v>12459</v>
      </c>
      <c r="C3326" s="296" t="s">
        <v>12460</v>
      </c>
      <c r="D3326" s="295" t="s">
        <v>31</v>
      </c>
      <c r="E3326" s="297" t="n">
        <v>3006.94</v>
      </c>
    </row>
    <row r="3327" customFormat="false" ht="27" hidden="false" customHeight="false" outlineLevel="0" collapsed="false">
      <c r="A3327" s="295" t="n">
        <v>103253</v>
      </c>
      <c r="B3327" s="295" t="s">
        <v>12461</v>
      </c>
      <c r="C3327" s="296" t="s">
        <v>12462</v>
      </c>
      <c r="D3327" s="295" t="s">
        <v>31</v>
      </c>
      <c r="E3327" s="297" t="n">
        <v>4686.61</v>
      </c>
    </row>
    <row r="3328" customFormat="false" ht="27" hidden="false" customHeight="false" outlineLevel="0" collapsed="false">
      <c r="A3328" s="295" t="n">
        <v>103254</v>
      </c>
      <c r="B3328" s="295" t="s">
        <v>12463</v>
      </c>
      <c r="C3328" s="296" t="s">
        <v>12464</v>
      </c>
      <c r="D3328" s="295" t="s">
        <v>31</v>
      </c>
      <c r="E3328" s="297" t="n">
        <v>3504.55</v>
      </c>
    </row>
    <row r="3329" customFormat="false" ht="27" hidden="false" customHeight="false" outlineLevel="0" collapsed="false">
      <c r="A3329" s="295" t="n">
        <v>103255</v>
      </c>
      <c r="B3329" s="295" t="s">
        <v>12465</v>
      </c>
      <c r="C3329" s="296" t="s">
        <v>12466</v>
      </c>
      <c r="D3329" s="295" t="s">
        <v>31</v>
      </c>
      <c r="E3329" s="297" t="n">
        <v>3921.61</v>
      </c>
    </row>
    <row r="3330" customFormat="false" ht="27" hidden="false" customHeight="false" outlineLevel="0" collapsed="false">
      <c r="A3330" s="295" t="n">
        <v>103256</v>
      </c>
      <c r="B3330" s="295" t="s">
        <v>12467</v>
      </c>
      <c r="C3330" s="296" t="s">
        <v>12468</v>
      </c>
      <c r="D3330" s="295" t="s">
        <v>31</v>
      </c>
      <c r="E3330" s="297" t="n">
        <v>8690.55</v>
      </c>
    </row>
    <row r="3331" customFormat="false" ht="27" hidden="false" customHeight="false" outlineLevel="0" collapsed="false">
      <c r="A3331" s="295" t="n">
        <v>103257</v>
      </c>
      <c r="B3331" s="295" t="s">
        <v>12469</v>
      </c>
      <c r="C3331" s="296" t="s">
        <v>12470</v>
      </c>
      <c r="D3331" s="295" t="s">
        <v>31</v>
      </c>
      <c r="E3331" s="297" t="n">
        <v>4959.18</v>
      </c>
    </row>
    <row r="3332" customFormat="false" ht="27" hidden="false" customHeight="false" outlineLevel="0" collapsed="false">
      <c r="A3332" s="295" t="n">
        <v>103258</v>
      </c>
      <c r="B3332" s="295" t="s">
        <v>12471</v>
      </c>
      <c r="C3332" s="296" t="s">
        <v>12472</v>
      </c>
      <c r="D3332" s="295" t="s">
        <v>31</v>
      </c>
      <c r="E3332" s="297" t="n">
        <v>9716.84</v>
      </c>
    </row>
    <row r="3333" customFormat="false" ht="27" hidden="false" customHeight="false" outlineLevel="0" collapsed="false">
      <c r="A3333" s="295" t="n">
        <v>103259</v>
      </c>
      <c r="B3333" s="295" t="s">
        <v>12473</v>
      </c>
      <c r="C3333" s="296" t="s">
        <v>12474</v>
      </c>
      <c r="D3333" s="295" t="s">
        <v>31</v>
      </c>
      <c r="E3333" s="297" t="n">
        <v>5228.79</v>
      </c>
    </row>
    <row r="3334" customFormat="false" ht="27" hidden="false" customHeight="false" outlineLevel="0" collapsed="false">
      <c r="A3334" s="295" t="n">
        <v>103260</v>
      </c>
      <c r="B3334" s="295" t="s">
        <v>12475</v>
      </c>
      <c r="C3334" s="296" t="s">
        <v>12476</v>
      </c>
      <c r="D3334" s="295" t="s">
        <v>31</v>
      </c>
      <c r="E3334" s="297" t="n">
        <v>5371.61</v>
      </c>
    </row>
    <row r="3335" customFormat="false" ht="27" hidden="false" customHeight="false" outlineLevel="0" collapsed="false">
      <c r="A3335" s="295" t="n">
        <v>103261</v>
      </c>
      <c r="B3335" s="295" t="s">
        <v>12477</v>
      </c>
      <c r="C3335" s="296" t="s">
        <v>12478</v>
      </c>
      <c r="D3335" s="295" t="s">
        <v>31</v>
      </c>
      <c r="E3335" s="297" t="n">
        <v>10960.86</v>
      </c>
    </row>
    <row r="3336" customFormat="false" ht="27" hidden="false" customHeight="false" outlineLevel="0" collapsed="false">
      <c r="A3336" s="295" t="n">
        <v>103262</v>
      </c>
      <c r="B3336" s="295" t="s">
        <v>12479</v>
      </c>
      <c r="C3336" s="296" t="s">
        <v>12480</v>
      </c>
      <c r="D3336" s="295" t="s">
        <v>31</v>
      </c>
      <c r="E3336" s="297" t="n">
        <v>6871.63</v>
      </c>
    </row>
    <row r="3337" customFormat="false" ht="27" hidden="false" customHeight="false" outlineLevel="0" collapsed="false">
      <c r="A3337" s="295" t="n">
        <v>103263</v>
      </c>
      <c r="B3337" s="295" t="s">
        <v>12481</v>
      </c>
      <c r="C3337" s="296" t="s">
        <v>12482</v>
      </c>
      <c r="D3337" s="295" t="s">
        <v>31</v>
      </c>
      <c r="E3337" s="297" t="n">
        <v>15204.4</v>
      </c>
    </row>
    <row r="3338" customFormat="false" ht="27" hidden="false" customHeight="false" outlineLevel="0" collapsed="false">
      <c r="A3338" s="295" t="n">
        <v>103264</v>
      </c>
      <c r="B3338" s="295" t="s">
        <v>12483</v>
      </c>
      <c r="C3338" s="296" t="s">
        <v>12484</v>
      </c>
      <c r="D3338" s="295" t="s">
        <v>31</v>
      </c>
      <c r="E3338" s="297" t="n">
        <v>8509.16</v>
      </c>
    </row>
    <row r="3339" customFormat="false" ht="27" hidden="false" customHeight="false" outlineLevel="0" collapsed="false">
      <c r="A3339" s="295" t="n">
        <v>103265</v>
      </c>
      <c r="B3339" s="295" t="s">
        <v>12485</v>
      </c>
      <c r="C3339" s="296" t="s">
        <v>12486</v>
      </c>
      <c r="D3339" s="295" t="s">
        <v>31</v>
      </c>
      <c r="E3339" s="297" t="n">
        <v>18338.31</v>
      </c>
    </row>
    <row r="3340" customFormat="false" ht="27" hidden="false" customHeight="false" outlineLevel="0" collapsed="false">
      <c r="A3340" s="295" t="n">
        <v>103266</v>
      </c>
      <c r="B3340" s="295" t="s">
        <v>12487</v>
      </c>
      <c r="C3340" s="296" t="s">
        <v>12488</v>
      </c>
      <c r="D3340" s="295" t="s">
        <v>31</v>
      </c>
      <c r="E3340" s="297" t="n">
        <v>9507.86</v>
      </c>
    </row>
    <row r="3341" customFormat="false" ht="27" hidden="false" customHeight="false" outlineLevel="0" collapsed="false">
      <c r="A3341" s="295" t="n">
        <v>103267</v>
      </c>
      <c r="B3341" s="295" t="s">
        <v>12489</v>
      </c>
      <c r="C3341" s="296" t="s">
        <v>12490</v>
      </c>
      <c r="D3341" s="295" t="s">
        <v>31</v>
      </c>
      <c r="E3341" s="297" t="n">
        <v>5422.83</v>
      </c>
    </row>
    <row r="3342" customFormat="false" ht="27" hidden="false" customHeight="false" outlineLevel="0" collapsed="false">
      <c r="A3342" s="295" t="n">
        <v>103268</v>
      </c>
      <c r="B3342" s="295" t="s">
        <v>12491</v>
      </c>
      <c r="C3342" s="296" t="s">
        <v>12492</v>
      </c>
      <c r="D3342" s="295" t="s">
        <v>31</v>
      </c>
      <c r="E3342" s="297" t="n">
        <v>6440.09</v>
      </c>
    </row>
    <row r="3343" customFormat="false" ht="27" hidden="false" customHeight="false" outlineLevel="0" collapsed="false">
      <c r="A3343" s="295" t="n">
        <v>103269</v>
      </c>
      <c r="B3343" s="295" t="s">
        <v>12493</v>
      </c>
      <c r="C3343" s="296" t="s">
        <v>12494</v>
      </c>
      <c r="D3343" s="295" t="s">
        <v>31</v>
      </c>
      <c r="E3343" s="297" t="n">
        <v>6667.76</v>
      </c>
    </row>
    <row r="3344" customFormat="false" ht="27" hidden="false" customHeight="false" outlineLevel="0" collapsed="false">
      <c r="A3344" s="295" t="n">
        <v>103270</v>
      </c>
      <c r="B3344" s="295" t="s">
        <v>12495</v>
      </c>
      <c r="C3344" s="296" t="s">
        <v>12496</v>
      </c>
      <c r="D3344" s="295" t="s">
        <v>31</v>
      </c>
      <c r="E3344" s="297" t="n">
        <v>6921.89</v>
      </c>
    </row>
    <row r="3345" customFormat="false" ht="27" hidden="false" customHeight="false" outlineLevel="0" collapsed="false">
      <c r="A3345" s="295" t="n">
        <v>103271</v>
      </c>
      <c r="B3345" s="295" t="s">
        <v>12497</v>
      </c>
      <c r="C3345" s="296" t="s">
        <v>12498</v>
      </c>
      <c r="D3345" s="295" t="s">
        <v>31</v>
      </c>
      <c r="E3345" s="297" t="n">
        <v>9809.58</v>
      </c>
    </row>
    <row r="3346" customFormat="false" ht="27" hidden="false" customHeight="false" outlineLevel="0" collapsed="false">
      <c r="A3346" s="295" t="n">
        <v>103272</v>
      </c>
      <c r="B3346" s="295" t="s">
        <v>12499</v>
      </c>
      <c r="C3346" s="296" t="s">
        <v>12500</v>
      </c>
      <c r="D3346" s="295" t="s">
        <v>31</v>
      </c>
      <c r="E3346" s="297" t="n">
        <v>10132.74</v>
      </c>
    </row>
    <row r="3347" customFormat="false" ht="27" hidden="false" customHeight="false" outlineLevel="0" collapsed="false">
      <c r="A3347" s="295" t="n">
        <v>103273</v>
      </c>
      <c r="B3347" s="295" t="s">
        <v>12501</v>
      </c>
      <c r="C3347" s="296" t="s">
        <v>12502</v>
      </c>
      <c r="D3347" s="295" t="s">
        <v>31</v>
      </c>
      <c r="E3347" s="297" t="n">
        <v>10400.67</v>
      </c>
    </row>
    <row r="3348" customFormat="false" ht="27" hidden="false" customHeight="false" outlineLevel="0" collapsed="false">
      <c r="A3348" s="295" t="n">
        <v>103274</v>
      </c>
      <c r="B3348" s="295" t="s">
        <v>12503</v>
      </c>
      <c r="C3348" s="296" t="s">
        <v>12504</v>
      </c>
      <c r="D3348" s="295" t="s">
        <v>31</v>
      </c>
      <c r="E3348" s="297" t="n">
        <v>11920.57</v>
      </c>
    </row>
    <row r="3349" customFormat="false" ht="27" hidden="false" customHeight="false" outlineLevel="0" collapsed="false">
      <c r="A3349" s="295" t="n">
        <v>103275</v>
      </c>
      <c r="B3349" s="295" t="s">
        <v>12505</v>
      </c>
      <c r="C3349" s="296" t="s">
        <v>12506</v>
      </c>
      <c r="D3349" s="295" t="s">
        <v>31</v>
      </c>
      <c r="E3349" s="297" t="n">
        <v>11858.52</v>
      </c>
    </row>
    <row r="3350" customFormat="false" ht="27" hidden="false" customHeight="false" outlineLevel="0" collapsed="false">
      <c r="A3350" s="295" t="n">
        <v>103276</v>
      </c>
      <c r="B3350" s="295" t="s">
        <v>12507</v>
      </c>
      <c r="C3350" s="296" t="s">
        <v>12508</v>
      </c>
      <c r="D3350" s="295" t="s">
        <v>31</v>
      </c>
      <c r="E3350" s="297" t="n">
        <v>12446.36</v>
      </c>
    </row>
    <row r="3351" customFormat="false" ht="15" hidden="false" customHeight="false" outlineLevel="0" collapsed="false">
      <c r="A3351" s="295" t="n">
        <v>103277</v>
      </c>
      <c r="B3351" s="295" t="s">
        <v>12509</v>
      </c>
      <c r="C3351" s="296" t="s">
        <v>12510</v>
      </c>
      <c r="D3351" s="295" t="s">
        <v>31</v>
      </c>
      <c r="E3351" s="297" t="n">
        <v>23007.22</v>
      </c>
    </row>
    <row r="3352" customFormat="false" ht="15" hidden="false" customHeight="false" outlineLevel="0" collapsed="false">
      <c r="A3352" s="295" t="n">
        <v>103278</v>
      </c>
      <c r="B3352" s="295" t="s">
        <v>12511</v>
      </c>
      <c r="C3352" s="296" t="s">
        <v>12512</v>
      </c>
      <c r="D3352" s="295" t="s">
        <v>31</v>
      </c>
      <c r="E3352" s="297" t="n">
        <v>29464.01</v>
      </c>
    </row>
    <row r="3353" customFormat="false" ht="27" hidden="false" customHeight="false" outlineLevel="0" collapsed="false">
      <c r="A3353" s="295" t="n">
        <v>103288</v>
      </c>
      <c r="B3353" s="295" t="s">
        <v>12513</v>
      </c>
      <c r="C3353" s="296" t="s">
        <v>12514</v>
      </c>
      <c r="D3353" s="295" t="s">
        <v>31</v>
      </c>
      <c r="E3353" s="297" t="n">
        <v>15.1</v>
      </c>
    </row>
    <row r="3354" customFormat="false" ht="27" hidden="false" customHeight="false" outlineLevel="0" collapsed="false">
      <c r="A3354" s="295" t="n">
        <v>103289</v>
      </c>
      <c r="B3354" s="295" t="s">
        <v>12515</v>
      </c>
      <c r="C3354" s="296" t="s">
        <v>12516</v>
      </c>
      <c r="D3354" s="295" t="s">
        <v>85</v>
      </c>
      <c r="E3354" s="297" t="n">
        <v>34.7</v>
      </c>
    </row>
    <row r="3355" customFormat="false" ht="27" hidden="false" customHeight="false" outlineLevel="0" collapsed="false">
      <c r="A3355" s="295" t="n">
        <v>103290</v>
      </c>
      <c r="B3355" s="295" t="s">
        <v>12517</v>
      </c>
      <c r="C3355" s="296" t="s">
        <v>12518</v>
      </c>
      <c r="D3355" s="295" t="s">
        <v>85</v>
      </c>
      <c r="E3355" s="297" t="n">
        <v>58.15</v>
      </c>
    </row>
    <row r="3356" customFormat="false" ht="27" hidden="false" customHeight="false" outlineLevel="0" collapsed="false">
      <c r="A3356" s="295" t="n">
        <v>103291</v>
      </c>
      <c r="B3356" s="295" t="s">
        <v>12519</v>
      </c>
      <c r="C3356" s="296" t="s">
        <v>12520</v>
      </c>
      <c r="D3356" s="295" t="s">
        <v>85</v>
      </c>
      <c r="E3356" s="297" t="n">
        <v>71.96</v>
      </c>
    </row>
    <row r="3357" customFormat="false" ht="27" hidden="false" customHeight="false" outlineLevel="0" collapsed="false">
      <c r="A3357" s="295" t="n">
        <v>103292</v>
      </c>
      <c r="B3357" s="295" t="s">
        <v>12521</v>
      </c>
      <c r="C3357" s="296" t="s">
        <v>12522</v>
      </c>
      <c r="D3357" s="295" t="s">
        <v>85</v>
      </c>
      <c r="E3357" s="297" t="n">
        <v>87.1</v>
      </c>
    </row>
    <row r="3358" customFormat="false" ht="40.5" hidden="false" customHeight="false" outlineLevel="0" collapsed="false">
      <c r="A3358" s="295" t="n">
        <v>101936</v>
      </c>
      <c r="B3358" s="295" t="s">
        <v>12523</v>
      </c>
      <c r="C3358" s="296" t="s">
        <v>12524</v>
      </c>
      <c r="D3358" s="295" t="s">
        <v>31</v>
      </c>
      <c r="E3358" s="297" t="n">
        <v>7412.29</v>
      </c>
    </row>
    <row r="3359" customFormat="false" ht="40.5" hidden="false" customHeight="false" outlineLevel="0" collapsed="false">
      <c r="A3359" s="295" t="n">
        <v>101937</v>
      </c>
      <c r="B3359" s="295" t="s">
        <v>12525</v>
      </c>
      <c r="C3359" s="296" t="s">
        <v>12526</v>
      </c>
      <c r="D3359" s="295" t="s">
        <v>31</v>
      </c>
      <c r="E3359" s="297" t="n">
        <v>13174.17</v>
      </c>
    </row>
    <row r="3360" customFormat="false" ht="27" hidden="false" customHeight="false" outlineLevel="0" collapsed="false">
      <c r="A3360" s="295" t="n">
        <v>98294</v>
      </c>
      <c r="B3360" s="295" t="s">
        <v>12527</v>
      </c>
      <c r="C3360" s="296" t="s">
        <v>12528</v>
      </c>
      <c r="D3360" s="295" t="s">
        <v>85</v>
      </c>
      <c r="E3360" s="297" t="n">
        <v>6.7</v>
      </c>
    </row>
    <row r="3361" customFormat="false" ht="27" hidden="false" customHeight="false" outlineLevel="0" collapsed="false">
      <c r="A3361" s="295" t="n">
        <v>98295</v>
      </c>
      <c r="B3361" s="295" t="s">
        <v>12529</v>
      </c>
      <c r="C3361" s="296" t="s">
        <v>12530</v>
      </c>
      <c r="D3361" s="295" t="s">
        <v>85</v>
      </c>
      <c r="E3361" s="297" t="n">
        <v>6.11</v>
      </c>
    </row>
    <row r="3362" customFormat="false" ht="27" hidden="false" customHeight="false" outlineLevel="0" collapsed="false">
      <c r="A3362" s="295" t="n">
        <v>98296</v>
      </c>
      <c r="B3362" s="295" t="s">
        <v>12531</v>
      </c>
      <c r="C3362" s="296" t="s">
        <v>12532</v>
      </c>
      <c r="D3362" s="295" t="s">
        <v>85</v>
      </c>
      <c r="E3362" s="297" t="n">
        <v>9.75</v>
      </c>
    </row>
    <row r="3363" customFormat="false" ht="27" hidden="false" customHeight="false" outlineLevel="0" collapsed="false">
      <c r="A3363" s="295" t="n">
        <v>98297</v>
      </c>
      <c r="B3363" s="295" t="s">
        <v>12533</v>
      </c>
      <c r="C3363" s="296" t="s">
        <v>12534</v>
      </c>
      <c r="D3363" s="295" t="s">
        <v>85</v>
      </c>
      <c r="E3363" s="297" t="n">
        <v>8.82</v>
      </c>
    </row>
    <row r="3364" customFormat="false" ht="15" hidden="false" customHeight="false" outlineLevel="0" collapsed="false">
      <c r="A3364" s="295" t="n">
        <v>98301</v>
      </c>
      <c r="B3364" s="295" t="s">
        <v>12535</v>
      </c>
      <c r="C3364" s="296" t="s">
        <v>12536</v>
      </c>
      <c r="D3364" s="295" t="s">
        <v>31</v>
      </c>
      <c r="E3364" s="298" t="n">
        <v>533.09</v>
      </c>
    </row>
    <row r="3365" customFormat="false" ht="15" hidden="false" customHeight="false" outlineLevel="0" collapsed="false">
      <c r="A3365" s="295" t="n">
        <v>98302</v>
      </c>
      <c r="B3365" s="295" t="s">
        <v>12537</v>
      </c>
      <c r="C3365" s="296" t="s">
        <v>12538</v>
      </c>
      <c r="D3365" s="295" t="s">
        <v>31</v>
      </c>
      <c r="E3365" s="298" t="n">
        <v>998.13</v>
      </c>
    </row>
    <row r="3366" customFormat="false" ht="15" hidden="false" customHeight="false" outlineLevel="0" collapsed="false">
      <c r="A3366" s="295" t="n">
        <v>98304</v>
      </c>
      <c r="B3366" s="295" t="s">
        <v>12539</v>
      </c>
      <c r="C3366" s="296" t="s">
        <v>12540</v>
      </c>
      <c r="D3366" s="295" t="s">
        <v>31</v>
      </c>
      <c r="E3366" s="298" t="n">
        <v>3124.51</v>
      </c>
    </row>
    <row r="3367" customFormat="false" ht="15" hidden="false" customHeight="false" outlineLevel="0" collapsed="false">
      <c r="A3367" s="295" t="n">
        <v>98305</v>
      </c>
      <c r="B3367" s="295" t="s">
        <v>12541</v>
      </c>
      <c r="C3367" s="296" t="s">
        <v>12542</v>
      </c>
      <c r="D3367" s="295" t="s">
        <v>31</v>
      </c>
      <c r="E3367" s="298" t="n">
        <v>2297.57</v>
      </c>
    </row>
    <row r="3368" customFormat="false" ht="15" hidden="false" customHeight="false" outlineLevel="0" collapsed="false">
      <c r="A3368" s="295" t="n">
        <v>98306</v>
      </c>
      <c r="B3368" s="295" t="s">
        <v>12543</v>
      </c>
      <c r="C3368" s="296" t="s">
        <v>12544</v>
      </c>
      <c r="D3368" s="295" t="s">
        <v>31</v>
      </c>
      <c r="E3368" s="298" t="n">
        <v>52.67</v>
      </c>
    </row>
    <row r="3369" customFormat="false" ht="15" hidden="false" customHeight="false" outlineLevel="0" collapsed="false">
      <c r="A3369" s="295" t="n">
        <v>98307</v>
      </c>
      <c r="B3369" s="295" t="s">
        <v>12545</v>
      </c>
      <c r="C3369" s="296" t="s">
        <v>12546</v>
      </c>
      <c r="D3369" s="295" t="s">
        <v>31</v>
      </c>
      <c r="E3369" s="298" t="n">
        <v>42.65</v>
      </c>
    </row>
    <row r="3370" customFormat="false" ht="15" hidden="false" customHeight="false" outlineLevel="0" collapsed="false">
      <c r="A3370" s="295" t="n">
        <v>98308</v>
      </c>
      <c r="B3370" s="295" t="s">
        <v>12547</v>
      </c>
      <c r="C3370" s="296" t="s">
        <v>12548</v>
      </c>
      <c r="D3370" s="295" t="s">
        <v>31</v>
      </c>
      <c r="E3370" s="298" t="n">
        <v>27.85</v>
      </c>
    </row>
    <row r="3371" customFormat="false" ht="15" hidden="false" customHeight="false" outlineLevel="0" collapsed="false">
      <c r="A3371" s="295" t="n">
        <v>98593</v>
      </c>
      <c r="B3371" s="295" t="s">
        <v>12549</v>
      </c>
      <c r="C3371" s="296" t="s">
        <v>12550</v>
      </c>
      <c r="D3371" s="295" t="s">
        <v>31</v>
      </c>
      <c r="E3371" s="298" t="n">
        <v>2176.27</v>
      </c>
    </row>
    <row r="3372" customFormat="false" ht="15" hidden="false" customHeight="false" outlineLevel="0" collapsed="false">
      <c r="A3372" s="295" t="n">
        <v>100555</v>
      </c>
      <c r="B3372" s="295" t="s">
        <v>12551</v>
      </c>
      <c r="C3372" s="296" t="s">
        <v>12552</v>
      </c>
      <c r="D3372" s="295" t="s">
        <v>31</v>
      </c>
      <c r="E3372" s="298" t="n">
        <v>1150.66</v>
      </c>
    </row>
    <row r="3373" customFormat="false" ht="27" hidden="false" customHeight="false" outlineLevel="0" collapsed="false">
      <c r="A3373" s="295" t="n">
        <v>89355</v>
      </c>
      <c r="B3373" s="295" t="s">
        <v>12553</v>
      </c>
      <c r="C3373" s="296" t="s">
        <v>12554</v>
      </c>
      <c r="D3373" s="295" t="s">
        <v>85</v>
      </c>
      <c r="E3373" s="298" t="n">
        <v>17.88</v>
      </c>
    </row>
    <row r="3374" customFormat="false" ht="27" hidden="false" customHeight="false" outlineLevel="0" collapsed="false">
      <c r="A3374" s="295" t="n">
        <v>89356</v>
      </c>
      <c r="B3374" s="295" t="s">
        <v>12555</v>
      </c>
      <c r="C3374" s="296" t="s">
        <v>12556</v>
      </c>
      <c r="D3374" s="295" t="s">
        <v>85</v>
      </c>
      <c r="E3374" s="298" t="n">
        <v>21.3</v>
      </c>
    </row>
    <row r="3375" customFormat="false" ht="27" hidden="false" customHeight="false" outlineLevel="0" collapsed="false">
      <c r="A3375" s="295" t="n">
        <v>89357</v>
      </c>
      <c r="B3375" s="295" t="s">
        <v>12557</v>
      </c>
      <c r="C3375" s="296" t="s">
        <v>12558</v>
      </c>
      <c r="D3375" s="295" t="s">
        <v>85</v>
      </c>
      <c r="E3375" s="298" t="n">
        <v>31.82</v>
      </c>
    </row>
    <row r="3376" customFormat="false" ht="27" hidden="false" customHeight="false" outlineLevel="0" collapsed="false">
      <c r="A3376" s="295" t="n">
        <v>89401</v>
      </c>
      <c r="B3376" s="295" t="s">
        <v>12559</v>
      </c>
      <c r="C3376" s="296" t="s">
        <v>12560</v>
      </c>
      <c r="D3376" s="295" t="s">
        <v>85</v>
      </c>
      <c r="E3376" s="298" t="n">
        <v>10.2</v>
      </c>
    </row>
    <row r="3377" customFormat="false" ht="27" hidden="false" customHeight="false" outlineLevel="0" collapsed="false">
      <c r="A3377" s="295" t="n">
        <v>89402</v>
      </c>
      <c r="B3377" s="295" t="s">
        <v>12561</v>
      </c>
      <c r="C3377" s="296" t="s">
        <v>12562</v>
      </c>
      <c r="D3377" s="295" t="s">
        <v>85</v>
      </c>
      <c r="E3377" s="298" t="n">
        <v>12.43</v>
      </c>
    </row>
    <row r="3378" customFormat="false" ht="27" hidden="false" customHeight="false" outlineLevel="0" collapsed="false">
      <c r="A3378" s="295" t="n">
        <v>89403</v>
      </c>
      <c r="B3378" s="295" t="s">
        <v>12563</v>
      </c>
      <c r="C3378" s="296" t="s">
        <v>12564</v>
      </c>
      <c r="D3378" s="295" t="s">
        <v>85</v>
      </c>
      <c r="E3378" s="298" t="n">
        <v>21.23</v>
      </c>
    </row>
    <row r="3379" customFormat="false" ht="27" hidden="false" customHeight="false" outlineLevel="0" collapsed="false">
      <c r="A3379" s="295" t="n">
        <v>89446</v>
      </c>
      <c r="B3379" s="295" t="s">
        <v>12565</v>
      </c>
      <c r="C3379" s="296" t="s">
        <v>12566</v>
      </c>
      <c r="D3379" s="295" t="s">
        <v>85</v>
      </c>
      <c r="E3379" s="298" t="n">
        <v>6.84</v>
      </c>
    </row>
    <row r="3380" customFormat="false" ht="27" hidden="false" customHeight="false" outlineLevel="0" collapsed="false">
      <c r="A3380" s="295" t="n">
        <v>89447</v>
      </c>
      <c r="B3380" s="295" t="s">
        <v>12567</v>
      </c>
      <c r="C3380" s="296" t="s">
        <v>12568</v>
      </c>
      <c r="D3380" s="295" t="s">
        <v>85</v>
      </c>
      <c r="E3380" s="298" t="n">
        <v>14.59</v>
      </c>
    </row>
    <row r="3381" customFormat="false" ht="27" hidden="false" customHeight="false" outlineLevel="0" collapsed="false">
      <c r="A3381" s="295" t="n">
        <v>89448</v>
      </c>
      <c r="B3381" s="295" t="s">
        <v>12569</v>
      </c>
      <c r="C3381" s="296" t="s">
        <v>12570</v>
      </c>
      <c r="D3381" s="295" t="s">
        <v>85</v>
      </c>
      <c r="E3381" s="298" t="n">
        <v>21.01</v>
      </c>
    </row>
    <row r="3382" customFormat="false" ht="27" hidden="false" customHeight="false" outlineLevel="0" collapsed="false">
      <c r="A3382" s="295" t="n">
        <v>89449</v>
      </c>
      <c r="B3382" s="295" t="s">
        <v>12571</v>
      </c>
      <c r="C3382" s="296" t="s">
        <v>12572</v>
      </c>
      <c r="D3382" s="295" t="s">
        <v>85</v>
      </c>
      <c r="E3382" s="298" t="n">
        <v>24.14</v>
      </c>
    </row>
    <row r="3383" customFormat="false" ht="27" hidden="false" customHeight="false" outlineLevel="0" collapsed="false">
      <c r="A3383" s="295" t="n">
        <v>89450</v>
      </c>
      <c r="B3383" s="295" t="s">
        <v>12573</v>
      </c>
      <c r="C3383" s="296" t="s">
        <v>12574</v>
      </c>
      <c r="D3383" s="295" t="s">
        <v>85</v>
      </c>
      <c r="E3383" s="298" t="n">
        <v>40.02</v>
      </c>
    </row>
    <row r="3384" customFormat="false" ht="27" hidden="false" customHeight="false" outlineLevel="0" collapsed="false">
      <c r="A3384" s="295" t="n">
        <v>89451</v>
      </c>
      <c r="B3384" s="295" t="s">
        <v>12575</v>
      </c>
      <c r="C3384" s="296" t="s">
        <v>12576</v>
      </c>
      <c r="D3384" s="295" t="s">
        <v>85</v>
      </c>
      <c r="E3384" s="298" t="n">
        <v>66.38</v>
      </c>
    </row>
    <row r="3385" customFormat="false" ht="27" hidden="false" customHeight="false" outlineLevel="0" collapsed="false">
      <c r="A3385" s="295" t="n">
        <v>89452</v>
      </c>
      <c r="B3385" s="295" t="s">
        <v>12577</v>
      </c>
      <c r="C3385" s="296" t="s">
        <v>12578</v>
      </c>
      <c r="D3385" s="295" t="s">
        <v>85</v>
      </c>
      <c r="E3385" s="298" t="n">
        <v>82.69</v>
      </c>
    </row>
    <row r="3386" customFormat="false" ht="27" hidden="false" customHeight="false" outlineLevel="0" collapsed="false">
      <c r="A3386" s="295" t="n">
        <v>89508</v>
      </c>
      <c r="B3386" s="295" t="s">
        <v>12579</v>
      </c>
      <c r="C3386" s="296" t="s">
        <v>12580</v>
      </c>
      <c r="D3386" s="295" t="s">
        <v>85</v>
      </c>
      <c r="E3386" s="298" t="n">
        <v>22.24</v>
      </c>
    </row>
    <row r="3387" customFormat="false" ht="27" hidden="false" customHeight="false" outlineLevel="0" collapsed="false">
      <c r="A3387" s="295" t="n">
        <v>89509</v>
      </c>
      <c r="B3387" s="295" t="s">
        <v>12581</v>
      </c>
      <c r="C3387" s="296" t="s">
        <v>12582</v>
      </c>
      <c r="D3387" s="295" t="s">
        <v>85</v>
      </c>
      <c r="E3387" s="298" t="n">
        <v>29.59</v>
      </c>
    </row>
    <row r="3388" customFormat="false" ht="27" hidden="false" customHeight="false" outlineLevel="0" collapsed="false">
      <c r="A3388" s="295" t="n">
        <v>89511</v>
      </c>
      <c r="B3388" s="295" t="s">
        <v>12583</v>
      </c>
      <c r="C3388" s="296" t="s">
        <v>12584</v>
      </c>
      <c r="D3388" s="295" t="s">
        <v>85</v>
      </c>
      <c r="E3388" s="298" t="n">
        <v>42.32</v>
      </c>
    </row>
    <row r="3389" customFormat="false" ht="27" hidden="false" customHeight="false" outlineLevel="0" collapsed="false">
      <c r="A3389" s="295" t="n">
        <v>89512</v>
      </c>
      <c r="B3389" s="295" t="s">
        <v>12585</v>
      </c>
      <c r="C3389" s="296" t="s">
        <v>12586</v>
      </c>
      <c r="D3389" s="295" t="s">
        <v>85</v>
      </c>
      <c r="E3389" s="298" t="n">
        <v>68.73</v>
      </c>
    </row>
    <row r="3390" customFormat="false" ht="27" hidden="false" customHeight="false" outlineLevel="0" collapsed="false">
      <c r="A3390" s="295" t="n">
        <v>89576</v>
      </c>
      <c r="B3390" s="295" t="s">
        <v>12587</v>
      </c>
      <c r="C3390" s="296" t="s">
        <v>12588</v>
      </c>
      <c r="D3390" s="295" t="s">
        <v>85</v>
      </c>
      <c r="E3390" s="298" t="n">
        <v>29.15</v>
      </c>
    </row>
    <row r="3391" customFormat="false" ht="27" hidden="false" customHeight="false" outlineLevel="0" collapsed="false">
      <c r="A3391" s="295" t="n">
        <v>89578</v>
      </c>
      <c r="B3391" s="295" t="s">
        <v>12589</v>
      </c>
      <c r="C3391" s="296" t="s">
        <v>12590</v>
      </c>
      <c r="D3391" s="295" t="s">
        <v>85</v>
      </c>
      <c r="E3391" s="298" t="n">
        <v>50.61</v>
      </c>
    </row>
    <row r="3392" customFormat="false" ht="27" hidden="false" customHeight="false" outlineLevel="0" collapsed="false">
      <c r="A3392" s="295" t="n">
        <v>89580</v>
      </c>
      <c r="B3392" s="295" t="s">
        <v>12591</v>
      </c>
      <c r="C3392" s="296" t="s">
        <v>12592</v>
      </c>
      <c r="D3392" s="295" t="s">
        <v>85</v>
      </c>
      <c r="E3392" s="298" t="n">
        <v>101.39</v>
      </c>
    </row>
    <row r="3393" customFormat="false" ht="27" hidden="false" customHeight="false" outlineLevel="0" collapsed="false">
      <c r="A3393" s="295" t="n">
        <v>89633</v>
      </c>
      <c r="B3393" s="295" t="s">
        <v>12593</v>
      </c>
      <c r="C3393" s="296" t="s">
        <v>12594</v>
      </c>
      <c r="D3393" s="295" t="s">
        <v>85</v>
      </c>
      <c r="E3393" s="298" t="n">
        <v>22.68</v>
      </c>
    </row>
    <row r="3394" customFormat="false" ht="27" hidden="false" customHeight="false" outlineLevel="0" collapsed="false">
      <c r="A3394" s="295" t="n">
        <v>89634</v>
      </c>
      <c r="B3394" s="295" t="s">
        <v>12595</v>
      </c>
      <c r="C3394" s="296" t="s">
        <v>12596</v>
      </c>
      <c r="D3394" s="295" t="s">
        <v>85</v>
      </c>
      <c r="E3394" s="298" t="n">
        <v>34.67</v>
      </c>
    </row>
    <row r="3395" customFormat="false" ht="27" hidden="false" customHeight="false" outlineLevel="0" collapsed="false">
      <c r="A3395" s="295" t="n">
        <v>89635</v>
      </c>
      <c r="B3395" s="295" t="s">
        <v>12597</v>
      </c>
      <c r="C3395" s="296" t="s">
        <v>12598</v>
      </c>
      <c r="D3395" s="295" t="s">
        <v>85</v>
      </c>
      <c r="E3395" s="298" t="n">
        <v>49.76</v>
      </c>
    </row>
    <row r="3396" customFormat="false" ht="27" hidden="false" customHeight="false" outlineLevel="0" collapsed="false">
      <c r="A3396" s="295" t="n">
        <v>89636</v>
      </c>
      <c r="B3396" s="295" t="s">
        <v>12599</v>
      </c>
      <c r="C3396" s="296" t="s">
        <v>12600</v>
      </c>
      <c r="D3396" s="295" t="s">
        <v>85</v>
      </c>
      <c r="E3396" s="298" t="n">
        <v>60.63</v>
      </c>
    </row>
    <row r="3397" customFormat="false" ht="27" hidden="false" customHeight="false" outlineLevel="0" collapsed="false">
      <c r="A3397" s="295" t="n">
        <v>89711</v>
      </c>
      <c r="B3397" s="295" t="s">
        <v>12601</v>
      </c>
      <c r="C3397" s="296" t="s">
        <v>12602</v>
      </c>
      <c r="D3397" s="295" t="s">
        <v>85</v>
      </c>
      <c r="E3397" s="298" t="n">
        <v>19.03</v>
      </c>
    </row>
    <row r="3398" customFormat="false" ht="27" hidden="false" customHeight="false" outlineLevel="0" collapsed="false">
      <c r="A3398" s="295" t="n">
        <v>89712</v>
      </c>
      <c r="B3398" s="295" t="s">
        <v>12603</v>
      </c>
      <c r="C3398" s="296" t="s">
        <v>12604</v>
      </c>
      <c r="D3398" s="295" t="s">
        <v>85</v>
      </c>
      <c r="E3398" s="298" t="n">
        <v>28.53</v>
      </c>
    </row>
    <row r="3399" customFormat="false" ht="27" hidden="false" customHeight="false" outlineLevel="0" collapsed="false">
      <c r="A3399" s="295" t="n">
        <v>89713</v>
      </c>
      <c r="B3399" s="295" t="s">
        <v>12605</v>
      </c>
      <c r="C3399" s="296" t="s">
        <v>12606</v>
      </c>
      <c r="D3399" s="295" t="s">
        <v>85</v>
      </c>
      <c r="E3399" s="297" t="n">
        <v>42.91</v>
      </c>
    </row>
    <row r="3400" customFormat="false" ht="27" hidden="false" customHeight="false" outlineLevel="0" collapsed="false">
      <c r="A3400" s="295" t="n">
        <v>89714</v>
      </c>
      <c r="B3400" s="295" t="s">
        <v>12607</v>
      </c>
      <c r="C3400" s="296" t="s">
        <v>12608</v>
      </c>
      <c r="D3400" s="295" t="s">
        <v>85</v>
      </c>
      <c r="E3400" s="297" t="n">
        <v>54.05</v>
      </c>
    </row>
    <row r="3401" customFormat="false" ht="27" hidden="false" customHeight="false" outlineLevel="0" collapsed="false">
      <c r="A3401" s="295" t="n">
        <v>89716</v>
      </c>
      <c r="B3401" s="295" t="s">
        <v>12609</v>
      </c>
      <c r="C3401" s="296" t="s">
        <v>12610</v>
      </c>
      <c r="D3401" s="295" t="s">
        <v>85</v>
      </c>
      <c r="E3401" s="297" t="n">
        <v>26.62</v>
      </c>
    </row>
    <row r="3402" customFormat="false" ht="27" hidden="false" customHeight="false" outlineLevel="0" collapsed="false">
      <c r="A3402" s="295" t="n">
        <v>89717</v>
      </c>
      <c r="B3402" s="295" t="s">
        <v>12611</v>
      </c>
      <c r="C3402" s="296" t="s">
        <v>12612</v>
      </c>
      <c r="D3402" s="295" t="s">
        <v>85</v>
      </c>
      <c r="E3402" s="297" t="n">
        <v>40.27</v>
      </c>
    </row>
    <row r="3403" customFormat="false" ht="27" hidden="false" customHeight="false" outlineLevel="0" collapsed="false">
      <c r="A3403" s="295" t="n">
        <v>89770</v>
      </c>
      <c r="B3403" s="295" t="s">
        <v>12613</v>
      </c>
      <c r="C3403" s="296" t="s">
        <v>12614</v>
      </c>
      <c r="D3403" s="295" t="s">
        <v>85</v>
      </c>
      <c r="E3403" s="297" t="n">
        <v>42.41</v>
      </c>
    </row>
    <row r="3404" customFormat="false" ht="27" hidden="false" customHeight="false" outlineLevel="0" collapsed="false">
      <c r="A3404" s="295" t="n">
        <v>89771</v>
      </c>
      <c r="B3404" s="295" t="s">
        <v>12615</v>
      </c>
      <c r="C3404" s="296" t="s">
        <v>12616</v>
      </c>
      <c r="D3404" s="295" t="s">
        <v>85</v>
      </c>
      <c r="E3404" s="298" t="n">
        <v>57.95</v>
      </c>
    </row>
    <row r="3405" customFormat="false" ht="27" hidden="false" customHeight="false" outlineLevel="0" collapsed="false">
      <c r="A3405" s="295" t="n">
        <v>89773</v>
      </c>
      <c r="B3405" s="295" t="s">
        <v>12617</v>
      </c>
      <c r="C3405" s="296" t="s">
        <v>12618</v>
      </c>
      <c r="D3405" s="295" t="s">
        <v>85</v>
      </c>
      <c r="E3405" s="298" t="n">
        <v>134.89</v>
      </c>
    </row>
    <row r="3406" customFormat="false" ht="27" hidden="false" customHeight="false" outlineLevel="0" collapsed="false">
      <c r="A3406" s="295" t="n">
        <v>89775</v>
      </c>
      <c r="B3406" s="295" t="s">
        <v>12619</v>
      </c>
      <c r="C3406" s="296" t="s">
        <v>12620</v>
      </c>
      <c r="D3406" s="295" t="s">
        <v>85</v>
      </c>
      <c r="E3406" s="297" t="n">
        <v>213.04</v>
      </c>
    </row>
    <row r="3407" customFormat="false" ht="27" hidden="false" customHeight="false" outlineLevel="0" collapsed="false">
      <c r="A3407" s="295" t="n">
        <v>89798</v>
      </c>
      <c r="B3407" s="295" t="s">
        <v>12621</v>
      </c>
      <c r="C3407" s="296" t="s">
        <v>12622</v>
      </c>
      <c r="D3407" s="295" t="s">
        <v>85</v>
      </c>
      <c r="E3407" s="297" t="n">
        <v>14.24</v>
      </c>
    </row>
    <row r="3408" customFormat="false" ht="27" hidden="false" customHeight="false" outlineLevel="0" collapsed="false">
      <c r="A3408" s="295" t="n">
        <v>89799</v>
      </c>
      <c r="B3408" s="295" t="s">
        <v>12623</v>
      </c>
      <c r="C3408" s="296" t="s">
        <v>12624</v>
      </c>
      <c r="D3408" s="295" t="s">
        <v>85</v>
      </c>
      <c r="E3408" s="297" t="n">
        <v>22.53</v>
      </c>
    </row>
    <row r="3409" customFormat="false" ht="27" hidden="false" customHeight="false" outlineLevel="0" collapsed="false">
      <c r="A3409" s="295" t="n">
        <v>89800</v>
      </c>
      <c r="B3409" s="295" t="s">
        <v>12625</v>
      </c>
      <c r="C3409" s="296" t="s">
        <v>12626</v>
      </c>
      <c r="D3409" s="295" t="s">
        <v>85</v>
      </c>
      <c r="E3409" s="297" t="n">
        <v>27.28</v>
      </c>
    </row>
    <row r="3410" customFormat="false" ht="27" hidden="false" customHeight="false" outlineLevel="0" collapsed="false">
      <c r="A3410" s="295" t="n">
        <v>89848</v>
      </c>
      <c r="B3410" s="295" t="s">
        <v>12627</v>
      </c>
      <c r="C3410" s="296" t="s">
        <v>12628</v>
      </c>
      <c r="D3410" s="295" t="s">
        <v>85</v>
      </c>
      <c r="E3410" s="297" t="n">
        <v>32.02</v>
      </c>
    </row>
    <row r="3411" customFormat="false" ht="27" hidden="false" customHeight="false" outlineLevel="0" collapsed="false">
      <c r="A3411" s="295" t="n">
        <v>89849</v>
      </c>
      <c r="B3411" s="295" t="s">
        <v>12629</v>
      </c>
      <c r="C3411" s="296" t="s">
        <v>12630</v>
      </c>
      <c r="D3411" s="295" t="s">
        <v>85</v>
      </c>
      <c r="E3411" s="297" t="n">
        <v>66.52</v>
      </c>
    </row>
    <row r="3412" customFormat="false" ht="27" hidden="false" customHeight="false" outlineLevel="0" collapsed="false">
      <c r="A3412" s="295" t="n">
        <v>89865</v>
      </c>
      <c r="B3412" s="295" t="s">
        <v>12631</v>
      </c>
      <c r="C3412" s="296" t="s">
        <v>12632</v>
      </c>
      <c r="D3412" s="295" t="s">
        <v>85</v>
      </c>
      <c r="E3412" s="298" t="n">
        <v>13.73</v>
      </c>
    </row>
    <row r="3413" customFormat="false" ht="40.5" hidden="false" customHeight="false" outlineLevel="0" collapsed="false">
      <c r="A3413" s="295" t="n">
        <v>91784</v>
      </c>
      <c r="B3413" s="295" t="s">
        <v>12633</v>
      </c>
      <c r="C3413" s="296" t="s">
        <v>12634</v>
      </c>
      <c r="D3413" s="295" t="s">
        <v>85</v>
      </c>
      <c r="E3413" s="297" t="n">
        <v>41.87</v>
      </c>
    </row>
    <row r="3414" customFormat="false" ht="40.5" hidden="false" customHeight="false" outlineLevel="0" collapsed="false">
      <c r="A3414" s="295" t="n">
        <v>91785</v>
      </c>
      <c r="B3414" s="295" t="s">
        <v>12635</v>
      </c>
      <c r="C3414" s="296" t="s">
        <v>12636</v>
      </c>
      <c r="D3414" s="295" t="s">
        <v>85</v>
      </c>
      <c r="E3414" s="297" t="n">
        <v>41.61</v>
      </c>
    </row>
    <row r="3415" customFormat="false" ht="40.5" hidden="false" customHeight="false" outlineLevel="0" collapsed="false">
      <c r="A3415" s="295" t="n">
        <v>91786</v>
      </c>
      <c r="B3415" s="295" t="s">
        <v>12637</v>
      </c>
      <c r="C3415" s="296" t="s">
        <v>12638</v>
      </c>
      <c r="D3415" s="295" t="s">
        <v>85</v>
      </c>
      <c r="E3415" s="297" t="n">
        <v>34.43</v>
      </c>
    </row>
    <row r="3416" customFormat="false" ht="40.5" hidden="false" customHeight="false" outlineLevel="0" collapsed="false">
      <c r="A3416" s="295" t="n">
        <v>91787</v>
      </c>
      <c r="B3416" s="295" t="s">
        <v>12639</v>
      </c>
      <c r="C3416" s="296" t="s">
        <v>12640</v>
      </c>
      <c r="D3416" s="295" t="s">
        <v>85</v>
      </c>
      <c r="E3416" s="297" t="n">
        <v>42.22</v>
      </c>
    </row>
    <row r="3417" customFormat="false" ht="40.5" hidden="false" customHeight="false" outlineLevel="0" collapsed="false">
      <c r="A3417" s="295" t="n">
        <v>91788</v>
      </c>
      <c r="B3417" s="295" t="s">
        <v>12641</v>
      </c>
      <c r="C3417" s="296" t="s">
        <v>12642</v>
      </c>
      <c r="D3417" s="295" t="s">
        <v>85</v>
      </c>
      <c r="E3417" s="297" t="n">
        <v>52.34</v>
      </c>
    </row>
    <row r="3418" customFormat="false" ht="40.5" hidden="false" customHeight="false" outlineLevel="0" collapsed="false">
      <c r="A3418" s="295" t="n">
        <v>91789</v>
      </c>
      <c r="B3418" s="295" t="s">
        <v>12643</v>
      </c>
      <c r="C3418" s="296" t="s">
        <v>12644</v>
      </c>
      <c r="D3418" s="295" t="s">
        <v>85</v>
      </c>
      <c r="E3418" s="297" t="n">
        <v>55.42</v>
      </c>
    </row>
    <row r="3419" customFormat="false" ht="40.5" hidden="false" customHeight="false" outlineLevel="0" collapsed="false">
      <c r="A3419" s="295" t="n">
        <v>91790</v>
      </c>
      <c r="B3419" s="295" t="s">
        <v>12645</v>
      </c>
      <c r="C3419" s="296" t="s">
        <v>12646</v>
      </c>
      <c r="D3419" s="295" t="s">
        <v>85</v>
      </c>
      <c r="E3419" s="297" t="n">
        <v>79.82</v>
      </c>
    </row>
    <row r="3420" customFormat="false" ht="40.5" hidden="false" customHeight="false" outlineLevel="0" collapsed="false">
      <c r="A3420" s="295" t="n">
        <v>91791</v>
      </c>
      <c r="B3420" s="295" t="s">
        <v>12647</v>
      </c>
      <c r="C3420" s="296" t="s">
        <v>12648</v>
      </c>
      <c r="D3420" s="295" t="s">
        <v>85</v>
      </c>
      <c r="E3420" s="297" t="n">
        <v>108.84</v>
      </c>
    </row>
    <row r="3421" customFormat="false" ht="40.5" hidden="false" customHeight="false" outlineLevel="0" collapsed="false">
      <c r="A3421" s="295" t="n">
        <v>91792</v>
      </c>
      <c r="B3421" s="295" t="s">
        <v>12649</v>
      </c>
      <c r="C3421" s="296" t="s">
        <v>12650</v>
      </c>
      <c r="D3421" s="295" t="s">
        <v>85</v>
      </c>
      <c r="E3421" s="297" t="n">
        <v>54.1</v>
      </c>
    </row>
    <row r="3422" customFormat="false" ht="40.5" hidden="false" customHeight="false" outlineLevel="0" collapsed="false">
      <c r="A3422" s="295" t="n">
        <v>91793</v>
      </c>
      <c r="B3422" s="295" t="s">
        <v>12651</v>
      </c>
      <c r="C3422" s="296" t="s">
        <v>12652</v>
      </c>
      <c r="D3422" s="295" t="s">
        <v>85</v>
      </c>
      <c r="E3422" s="297" t="n">
        <v>85.27</v>
      </c>
    </row>
    <row r="3423" customFormat="false" ht="40.5" hidden="false" customHeight="false" outlineLevel="0" collapsed="false">
      <c r="A3423" s="295" t="n">
        <v>91794</v>
      </c>
      <c r="B3423" s="295" t="s">
        <v>12653</v>
      </c>
      <c r="C3423" s="296" t="s">
        <v>12654</v>
      </c>
      <c r="D3423" s="295" t="s">
        <v>85</v>
      </c>
      <c r="E3423" s="297" t="n">
        <v>43.18</v>
      </c>
    </row>
    <row r="3424" customFormat="false" ht="40.5" hidden="false" customHeight="false" outlineLevel="0" collapsed="false">
      <c r="A3424" s="295" t="n">
        <v>91795</v>
      </c>
      <c r="B3424" s="295" t="s">
        <v>12655</v>
      </c>
      <c r="C3424" s="296" t="s">
        <v>12656</v>
      </c>
      <c r="D3424" s="295" t="s">
        <v>85</v>
      </c>
      <c r="E3424" s="297" t="n">
        <v>71.03</v>
      </c>
    </row>
    <row r="3425" customFormat="false" ht="40.5" hidden="false" customHeight="false" outlineLevel="0" collapsed="false">
      <c r="A3425" s="295" t="n">
        <v>91796</v>
      </c>
      <c r="B3425" s="295" t="s">
        <v>12657</v>
      </c>
      <c r="C3425" s="296" t="s">
        <v>12658</v>
      </c>
      <c r="D3425" s="295" t="s">
        <v>85</v>
      </c>
      <c r="E3425" s="297" t="n">
        <v>79.95</v>
      </c>
    </row>
    <row r="3426" customFormat="false" ht="27" hidden="false" customHeight="false" outlineLevel="0" collapsed="false">
      <c r="A3426" s="295" t="n">
        <v>92275</v>
      </c>
      <c r="B3426" s="295" t="s">
        <v>12659</v>
      </c>
      <c r="C3426" s="296" t="s">
        <v>12660</v>
      </c>
      <c r="D3426" s="295" t="s">
        <v>85</v>
      </c>
      <c r="E3426" s="297" t="n">
        <v>59.59</v>
      </c>
    </row>
    <row r="3427" customFormat="false" ht="27" hidden="false" customHeight="false" outlineLevel="0" collapsed="false">
      <c r="A3427" s="295" t="n">
        <v>92276</v>
      </c>
      <c r="B3427" s="295" t="s">
        <v>12661</v>
      </c>
      <c r="C3427" s="296" t="s">
        <v>12662</v>
      </c>
      <c r="D3427" s="295" t="s">
        <v>85</v>
      </c>
      <c r="E3427" s="297" t="n">
        <v>75.68</v>
      </c>
    </row>
    <row r="3428" customFormat="false" ht="27" hidden="false" customHeight="false" outlineLevel="0" collapsed="false">
      <c r="A3428" s="295" t="n">
        <v>92277</v>
      </c>
      <c r="B3428" s="295" t="s">
        <v>12663</v>
      </c>
      <c r="C3428" s="296" t="s">
        <v>12664</v>
      </c>
      <c r="D3428" s="295" t="s">
        <v>85</v>
      </c>
      <c r="E3428" s="297" t="n">
        <v>109.48</v>
      </c>
    </row>
    <row r="3429" customFormat="false" ht="27" hidden="false" customHeight="false" outlineLevel="0" collapsed="false">
      <c r="A3429" s="295" t="n">
        <v>92278</v>
      </c>
      <c r="B3429" s="295" t="s">
        <v>12665</v>
      </c>
      <c r="C3429" s="296" t="s">
        <v>12666</v>
      </c>
      <c r="D3429" s="295" t="s">
        <v>85</v>
      </c>
      <c r="E3429" s="297" t="n">
        <v>147.43</v>
      </c>
    </row>
    <row r="3430" customFormat="false" ht="27" hidden="false" customHeight="false" outlineLevel="0" collapsed="false">
      <c r="A3430" s="295" t="n">
        <v>92279</v>
      </c>
      <c r="B3430" s="295" t="s">
        <v>12667</v>
      </c>
      <c r="C3430" s="296" t="s">
        <v>12668</v>
      </c>
      <c r="D3430" s="295" t="s">
        <v>85</v>
      </c>
      <c r="E3430" s="297" t="n">
        <v>213.28</v>
      </c>
    </row>
    <row r="3431" customFormat="false" ht="27" hidden="false" customHeight="false" outlineLevel="0" collapsed="false">
      <c r="A3431" s="295" t="n">
        <v>92280</v>
      </c>
      <c r="B3431" s="295" t="s">
        <v>12669</v>
      </c>
      <c r="C3431" s="296" t="s">
        <v>12670</v>
      </c>
      <c r="D3431" s="295" t="s">
        <v>85</v>
      </c>
      <c r="E3431" s="297" t="n">
        <v>299.68</v>
      </c>
    </row>
    <row r="3432" customFormat="false" ht="27" hidden="false" customHeight="false" outlineLevel="0" collapsed="false">
      <c r="A3432" s="295" t="n">
        <v>92281</v>
      </c>
      <c r="B3432" s="295" t="s">
        <v>12671</v>
      </c>
      <c r="C3432" s="296" t="s">
        <v>12672</v>
      </c>
      <c r="D3432" s="295" t="s">
        <v>85</v>
      </c>
      <c r="E3432" s="297" t="n">
        <v>166.65</v>
      </c>
    </row>
    <row r="3433" customFormat="false" ht="27" hidden="false" customHeight="false" outlineLevel="0" collapsed="false">
      <c r="A3433" s="295" t="n">
        <v>92282</v>
      </c>
      <c r="B3433" s="295" t="s">
        <v>12673</v>
      </c>
      <c r="C3433" s="296" t="s">
        <v>12674</v>
      </c>
      <c r="D3433" s="295" t="s">
        <v>85</v>
      </c>
      <c r="E3433" s="297" t="n">
        <v>187.14</v>
      </c>
    </row>
    <row r="3434" customFormat="false" ht="27" hidden="false" customHeight="false" outlineLevel="0" collapsed="false">
      <c r="A3434" s="295" t="n">
        <v>92283</v>
      </c>
      <c r="B3434" s="295" t="s">
        <v>12675</v>
      </c>
      <c r="C3434" s="296" t="s">
        <v>12676</v>
      </c>
      <c r="D3434" s="295" t="s">
        <v>85</v>
      </c>
      <c r="E3434" s="297" t="n">
        <v>250.48</v>
      </c>
    </row>
    <row r="3435" customFormat="false" ht="27" hidden="false" customHeight="false" outlineLevel="0" collapsed="false">
      <c r="A3435" s="295" t="n">
        <v>92284</v>
      </c>
      <c r="B3435" s="295" t="s">
        <v>12677</v>
      </c>
      <c r="C3435" s="296" t="s">
        <v>12678</v>
      </c>
      <c r="D3435" s="295" t="s">
        <v>85</v>
      </c>
      <c r="E3435" s="297" t="n">
        <v>308.25</v>
      </c>
    </row>
    <row r="3436" customFormat="false" ht="27" hidden="false" customHeight="false" outlineLevel="0" collapsed="false">
      <c r="A3436" s="295" t="n">
        <v>92285</v>
      </c>
      <c r="B3436" s="295" t="s">
        <v>12679</v>
      </c>
      <c r="C3436" s="296" t="s">
        <v>12680</v>
      </c>
      <c r="D3436" s="295" t="s">
        <v>85</v>
      </c>
      <c r="E3436" s="297" t="n">
        <v>405.58</v>
      </c>
    </row>
    <row r="3437" customFormat="false" ht="27" hidden="false" customHeight="false" outlineLevel="0" collapsed="false">
      <c r="A3437" s="295" t="n">
        <v>92286</v>
      </c>
      <c r="B3437" s="295" t="s">
        <v>12681</v>
      </c>
      <c r="C3437" s="296" t="s">
        <v>12682</v>
      </c>
      <c r="D3437" s="295" t="s">
        <v>85</v>
      </c>
      <c r="E3437" s="297" t="n">
        <v>494.68</v>
      </c>
    </row>
    <row r="3438" customFormat="false" ht="27" hidden="false" customHeight="false" outlineLevel="0" collapsed="false">
      <c r="A3438" s="295" t="n">
        <v>92305</v>
      </c>
      <c r="B3438" s="295" t="s">
        <v>12683</v>
      </c>
      <c r="C3438" s="296" t="s">
        <v>12684</v>
      </c>
      <c r="D3438" s="295" t="s">
        <v>85</v>
      </c>
      <c r="E3438" s="297" t="n">
        <v>39.02</v>
      </c>
    </row>
    <row r="3439" customFormat="false" ht="27" hidden="false" customHeight="false" outlineLevel="0" collapsed="false">
      <c r="A3439" s="295" t="n">
        <v>92306</v>
      </c>
      <c r="B3439" s="295" t="s">
        <v>12685</v>
      </c>
      <c r="C3439" s="296" t="s">
        <v>12686</v>
      </c>
      <c r="D3439" s="295" t="s">
        <v>85</v>
      </c>
      <c r="E3439" s="297" t="n">
        <v>64.06</v>
      </c>
    </row>
    <row r="3440" customFormat="false" ht="27" hidden="false" customHeight="false" outlineLevel="0" collapsed="false">
      <c r="A3440" s="295" t="n">
        <v>92307</v>
      </c>
      <c r="B3440" s="295" t="s">
        <v>12687</v>
      </c>
      <c r="C3440" s="296" t="s">
        <v>12688</v>
      </c>
      <c r="D3440" s="295" t="s">
        <v>85</v>
      </c>
      <c r="E3440" s="297" t="n">
        <v>80.36</v>
      </c>
    </row>
    <row r="3441" customFormat="false" ht="27" hidden="false" customHeight="false" outlineLevel="0" collapsed="false">
      <c r="A3441" s="295" t="n">
        <v>92308</v>
      </c>
      <c r="B3441" s="295" t="s">
        <v>12689</v>
      </c>
      <c r="C3441" s="296" t="s">
        <v>12690</v>
      </c>
      <c r="D3441" s="295" t="s">
        <v>85</v>
      </c>
      <c r="E3441" s="297" t="n">
        <v>63.58</v>
      </c>
    </row>
    <row r="3442" customFormat="false" ht="27" hidden="false" customHeight="false" outlineLevel="0" collapsed="false">
      <c r="A3442" s="295" t="n">
        <v>92309</v>
      </c>
      <c r="B3442" s="295" t="s">
        <v>12691</v>
      </c>
      <c r="C3442" s="296" t="s">
        <v>12692</v>
      </c>
      <c r="D3442" s="295" t="s">
        <v>85</v>
      </c>
      <c r="E3442" s="297" t="n">
        <v>173.35</v>
      </c>
    </row>
    <row r="3443" customFormat="false" ht="27" hidden="false" customHeight="false" outlineLevel="0" collapsed="false">
      <c r="A3443" s="295" t="n">
        <v>92310</v>
      </c>
      <c r="B3443" s="295" t="s">
        <v>12693</v>
      </c>
      <c r="C3443" s="296" t="s">
        <v>12694</v>
      </c>
      <c r="D3443" s="295" t="s">
        <v>85</v>
      </c>
      <c r="E3443" s="297" t="n">
        <v>194.04</v>
      </c>
    </row>
    <row r="3444" customFormat="false" ht="27" hidden="false" customHeight="false" outlineLevel="0" collapsed="false">
      <c r="A3444" s="295" t="n">
        <v>92320</v>
      </c>
      <c r="B3444" s="295" t="s">
        <v>12695</v>
      </c>
      <c r="C3444" s="296" t="s">
        <v>12696</v>
      </c>
      <c r="D3444" s="295" t="s">
        <v>85</v>
      </c>
      <c r="E3444" s="297" t="n">
        <v>48.2</v>
      </c>
    </row>
    <row r="3445" customFormat="false" ht="27" hidden="false" customHeight="false" outlineLevel="0" collapsed="false">
      <c r="A3445" s="295" t="n">
        <v>92321</v>
      </c>
      <c r="B3445" s="295" t="s">
        <v>12697</v>
      </c>
      <c r="C3445" s="296" t="s">
        <v>12698</v>
      </c>
      <c r="D3445" s="295" t="s">
        <v>85</v>
      </c>
      <c r="E3445" s="297" t="n">
        <v>79.88</v>
      </c>
    </row>
    <row r="3446" customFormat="false" ht="27" hidden="false" customHeight="false" outlineLevel="0" collapsed="false">
      <c r="A3446" s="295" t="n">
        <v>92322</v>
      </c>
      <c r="B3446" s="295" t="s">
        <v>12699</v>
      </c>
      <c r="C3446" s="296" t="s">
        <v>12700</v>
      </c>
      <c r="D3446" s="295" t="s">
        <v>85</v>
      </c>
      <c r="E3446" s="297" t="n">
        <v>101.86</v>
      </c>
    </row>
    <row r="3447" customFormat="false" ht="27" hidden="false" customHeight="false" outlineLevel="0" collapsed="false">
      <c r="A3447" s="295" t="n">
        <v>92323</v>
      </c>
      <c r="B3447" s="295" t="s">
        <v>12701</v>
      </c>
      <c r="C3447" s="296" t="s">
        <v>12702</v>
      </c>
      <c r="D3447" s="295" t="s">
        <v>85</v>
      </c>
      <c r="E3447" s="297" t="n">
        <v>70.57</v>
      </c>
    </row>
    <row r="3448" customFormat="false" ht="27" hidden="false" customHeight="false" outlineLevel="0" collapsed="false">
      <c r="A3448" s="295" t="n">
        <v>92324</v>
      </c>
      <c r="B3448" s="295" t="s">
        <v>12703</v>
      </c>
      <c r="C3448" s="296" t="s">
        <v>12704</v>
      </c>
      <c r="D3448" s="295" t="s">
        <v>85</v>
      </c>
      <c r="E3448" s="297" t="n">
        <v>186.97</v>
      </c>
    </row>
    <row r="3449" customFormat="false" ht="27" hidden="false" customHeight="false" outlineLevel="0" collapsed="false">
      <c r="A3449" s="295" t="n">
        <v>92325</v>
      </c>
      <c r="B3449" s="295" t="s">
        <v>12705</v>
      </c>
      <c r="C3449" s="296" t="s">
        <v>12706</v>
      </c>
      <c r="D3449" s="295" t="s">
        <v>85</v>
      </c>
      <c r="E3449" s="297" t="n">
        <v>213.35</v>
      </c>
    </row>
    <row r="3450" customFormat="false" ht="27" hidden="false" customHeight="false" outlineLevel="0" collapsed="false">
      <c r="A3450" s="295" t="n">
        <v>92335</v>
      </c>
      <c r="B3450" s="295" t="s">
        <v>12707</v>
      </c>
      <c r="C3450" s="296" t="s">
        <v>12708</v>
      </c>
      <c r="D3450" s="295" t="s">
        <v>85</v>
      </c>
      <c r="E3450" s="297" t="n">
        <v>113.47</v>
      </c>
    </row>
    <row r="3451" customFormat="false" ht="27" hidden="false" customHeight="false" outlineLevel="0" collapsed="false">
      <c r="A3451" s="295" t="n">
        <v>92336</v>
      </c>
      <c r="B3451" s="295" t="s">
        <v>12709</v>
      </c>
      <c r="C3451" s="296" t="s">
        <v>12710</v>
      </c>
      <c r="D3451" s="295" t="s">
        <v>85</v>
      </c>
      <c r="E3451" s="297" t="n">
        <v>139.88</v>
      </c>
    </row>
    <row r="3452" customFormat="false" ht="27" hidden="false" customHeight="false" outlineLevel="0" collapsed="false">
      <c r="A3452" s="295" t="n">
        <v>92337</v>
      </c>
      <c r="B3452" s="295" t="s">
        <v>12711</v>
      </c>
      <c r="C3452" s="296" t="s">
        <v>12712</v>
      </c>
      <c r="D3452" s="295" t="s">
        <v>85</v>
      </c>
      <c r="E3452" s="297" t="n">
        <v>185.62</v>
      </c>
    </row>
    <row r="3453" customFormat="false" ht="27" hidden="false" customHeight="false" outlineLevel="0" collapsed="false">
      <c r="A3453" s="295" t="n">
        <v>92338</v>
      </c>
      <c r="B3453" s="295" t="s">
        <v>12713</v>
      </c>
      <c r="C3453" s="296" t="s">
        <v>12714</v>
      </c>
      <c r="D3453" s="295" t="s">
        <v>85</v>
      </c>
      <c r="E3453" s="297" t="n">
        <v>135.4</v>
      </c>
    </row>
    <row r="3454" customFormat="false" ht="27" hidden="false" customHeight="false" outlineLevel="0" collapsed="false">
      <c r="A3454" s="295" t="n">
        <v>92339</v>
      </c>
      <c r="B3454" s="295" t="s">
        <v>12715</v>
      </c>
      <c r="C3454" s="296" t="s">
        <v>12716</v>
      </c>
      <c r="D3454" s="295" t="s">
        <v>85</v>
      </c>
      <c r="E3454" s="297" t="n">
        <v>207.01</v>
      </c>
    </row>
    <row r="3455" customFormat="false" ht="27" hidden="false" customHeight="false" outlineLevel="0" collapsed="false">
      <c r="A3455" s="295" t="n">
        <v>92341</v>
      </c>
      <c r="B3455" s="295" t="s">
        <v>12717</v>
      </c>
      <c r="C3455" s="296" t="s">
        <v>12718</v>
      </c>
      <c r="D3455" s="295" t="s">
        <v>85</v>
      </c>
      <c r="E3455" s="297" t="n">
        <v>121.88</v>
      </c>
    </row>
    <row r="3456" customFormat="false" ht="27" hidden="false" customHeight="false" outlineLevel="0" collapsed="false">
      <c r="A3456" s="295" t="n">
        <v>92342</v>
      </c>
      <c r="B3456" s="295" t="s">
        <v>12719</v>
      </c>
      <c r="C3456" s="296" t="s">
        <v>12720</v>
      </c>
      <c r="D3456" s="295" t="s">
        <v>85</v>
      </c>
      <c r="E3456" s="297" t="n">
        <v>148.36</v>
      </c>
    </row>
    <row r="3457" customFormat="false" ht="27" hidden="false" customHeight="false" outlineLevel="0" collapsed="false">
      <c r="A3457" s="295" t="n">
        <v>92343</v>
      </c>
      <c r="B3457" s="295" t="s">
        <v>12721</v>
      </c>
      <c r="C3457" s="296" t="s">
        <v>12722</v>
      </c>
      <c r="D3457" s="295" t="s">
        <v>85</v>
      </c>
      <c r="E3457" s="297" t="n">
        <v>194.18</v>
      </c>
    </row>
    <row r="3458" customFormat="false" ht="27" hidden="false" customHeight="false" outlineLevel="0" collapsed="false">
      <c r="A3458" s="295" t="n">
        <v>92359</v>
      </c>
      <c r="B3458" s="295" t="s">
        <v>12723</v>
      </c>
      <c r="C3458" s="296" t="s">
        <v>12724</v>
      </c>
      <c r="D3458" s="295" t="s">
        <v>85</v>
      </c>
      <c r="E3458" s="297" t="n">
        <v>65.26</v>
      </c>
    </row>
    <row r="3459" customFormat="false" ht="27" hidden="false" customHeight="false" outlineLevel="0" collapsed="false">
      <c r="A3459" s="295" t="n">
        <v>92360</v>
      </c>
      <c r="B3459" s="295" t="s">
        <v>12725</v>
      </c>
      <c r="C3459" s="296" t="s">
        <v>12726</v>
      </c>
      <c r="D3459" s="295" t="s">
        <v>85</v>
      </c>
      <c r="E3459" s="297" t="n">
        <v>87.27</v>
      </c>
    </row>
    <row r="3460" customFormat="false" ht="27" hidden="false" customHeight="false" outlineLevel="0" collapsed="false">
      <c r="A3460" s="295" t="n">
        <v>92361</v>
      </c>
      <c r="B3460" s="295" t="s">
        <v>12727</v>
      </c>
      <c r="C3460" s="296" t="s">
        <v>12728</v>
      </c>
      <c r="D3460" s="295" t="s">
        <v>85</v>
      </c>
      <c r="E3460" s="297" t="n">
        <v>117.62</v>
      </c>
    </row>
    <row r="3461" customFormat="false" ht="27" hidden="false" customHeight="false" outlineLevel="0" collapsed="false">
      <c r="A3461" s="295" t="n">
        <v>92362</v>
      </c>
      <c r="B3461" s="295" t="s">
        <v>12729</v>
      </c>
      <c r="C3461" s="296" t="s">
        <v>12730</v>
      </c>
      <c r="D3461" s="295" t="s">
        <v>85</v>
      </c>
      <c r="E3461" s="297" t="n">
        <v>188.54</v>
      </c>
    </row>
    <row r="3462" customFormat="false" ht="40.5" hidden="false" customHeight="false" outlineLevel="0" collapsed="false">
      <c r="A3462" s="295" t="n">
        <v>92364</v>
      </c>
      <c r="B3462" s="295" t="s">
        <v>12731</v>
      </c>
      <c r="C3462" s="296" t="s">
        <v>12732</v>
      </c>
      <c r="D3462" s="295" t="s">
        <v>85</v>
      </c>
      <c r="E3462" s="297" t="n">
        <v>68.49</v>
      </c>
    </row>
    <row r="3463" customFormat="false" ht="40.5" hidden="false" customHeight="false" outlineLevel="0" collapsed="false">
      <c r="A3463" s="295" t="n">
        <v>92365</v>
      </c>
      <c r="B3463" s="295" t="s">
        <v>12733</v>
      </c>
      <c r="C3463" s="296" t="s">
        <v>12734</v>
      </c>
      <c r="D3463" s="295" t="s">
        <v>85</v>
      </c>
      <c r="E3463" s="297" t="n">
        <v>79.06</v>
      </c>
    </row>
    <row r="3464" customFormat="false" ht="40.5" hidden="false" customHeight="false" outlineLevel="0" collapsed="false">
      <c r="A3464" s="295" t="n">
        <v>92366</v>
      </c>
      <c r="B3464" s="295" t="s">
        <v>12735</v>
      </c>
      <c r="C3464" s="296" t="s">
        <v>12736</v>
      </c>
      <c r="D3464" s="295" t="s">
        <v>85</v>
      </c>
      <c r="E3464" s="297" t="n">
        <v>111.46</v>
      </c>
    </row>
    <row r="3465" customFormat="false" ht="40.5" hidden="false" customHeight="false" outlineLevel="0" collapsed="false">
      <c r="A3465" s="295" t="n">
        <v>92367</v>
      </c>
      <c r="B3465" s="295" t="s">
        <v>12737</v>
      </c>
      <c r="C3465" s="296" t="s">
        <v>12738</v>
      </c>
      <c r="D3465" s="295" t="s">
        <v>85</v>
      </c>
      <c r="E3465" s="297" t="n">
        <v>137.46</v>
      </c>
    </row>
    <row r="3466" customFormat="false" ht="40.5" hidden="false" customHeight="false" outlineLevel="0" collapsed="false">
      <c r="A3466" s="295" t="n">
        <v>92368</v>
      </c>
      <c r="B3466" s="295" t="s">
        <v>12739</v>
      </c>
      <c r="C3466" s="296" t="s">
        <v>12740</v>
      </c>
      <c r="D3466" s="295" t="s">
        <v>85</v>
      </c>
      <c r="E3466" s="297" t="n">
        <v>182.85</v>
      </c>
    </row>
    <row r="3467" customFormat="false" ht="27" hidden="false" customHeight="false" outlineLevel="0" collapsed="false">
      <c r="A3467" s="295" t="n">
        <v>92645</v>
      </c>
      <c r="B3467" s="295" t="s">
        <v>12741</v>
      </c>
      <c r="C3467" s="296" t="s">
        <v>12742</v>
      </c>
      <c r="D3467" s="295" t="s">
        <v>85</v>
      </c>
      <c r="E3467" s="297" t="n">
        <v>68.45</v>
      </c>
    </row>
    <row r="3468" customFormat="false" ht="27" hidden="false" customHeight="false" outlineLevel="0" collapsed="false">
      <c r="A3468" s="295" t="n">
        <v>92646</v>
      </c>
      <c r="B3468" s="295" t="s">
        <v>12743</v>
      </c>
      <c r="C3468" s="296" t="s">
        <v>12744</v>
      </c>
      <c r="D3468" s="295" t="s">
        <v>85</v>
      </c>
      <c r="E3468" s="297" t="n">
        <v>90.46</v>
      </c>
    </row>
    <row r="3469" customFormat="false" ht="27" hidden="false" customHeight="false" outlineLevel="0" collapsed="false">
      <c r="A3469" s="295" t="n">
        <v>92648</v>
      </c>
      <c r="B3469" s="295" t="s">
        <v>12745</v>
      </c>
      <c r="C3469" s="296" t="s">
        <v>12746</v>
      </c>
      <c r="D3469" s="295" t="s">
        <v>85</v>
      </c>
      <c r="E3469" s="297" t="n">
        <v>98.95</v>
      </c>
    </row>
    <row r="3470" customFormat="false" ht="27" hidden="false" customHeight="false" outlineLevel="0" collapsed="false">
      <c r="A3470" s="295" t="n">
        <v>92649</v>
      </c>
      <c r="B3470" s="295" t="s">
        <v>12747</v>
      </c>
      <c r="C3470" s="296" t="s">
        <v>12748</v>
      </c>
      <c r="D3470" s="295" t="s">
        <v>85</v>
      </c>
      <c r="E3470" s="297" t="n">
        <v>120.83</v>
      </c>
    </row>
    <row r="3471" customFormat="false" ht="27" hidden="false" customHeight="false" outlineLevel="0" collapsed="false">
      <c r="A3471" s="295" t="n">
        <v>92650</v>
      </c>
      <c r="B3471" s="295" t="s">
        <v>12749</v>
      </c>
      <c r="C3471" s="296" t="s">
        <v>12750</v>
      </c>
      <c r="D3471" s="295" t="s">
        <v>85</v>
      </c>
      <c r="E3471" s="297" t="n">
        <v>191.74</v>
      </c>
    </row>
    <row r="3472" customFormat="false" ht="40.5" hidden="false" customHeight="false" outlineLevel="0" collapsed="false">
      <c r="A3472" s="295" t="n">
        <v>92652</v>
      </c>
      <c r="B3472" s="295" t="s">
        <v>12751</v>
      </c>
      <c r="C3472" s="296" t="s">
        <v>12752</v>
      </c>
      <c r="D3472" s="295" t="s">
        <v>85</v>
      </c>
      <c r="E3472" s="297" t="n">
        <v>72.34</v>
      </c>
    </row>
    <row r="3473" customFormat="false" ht="40.5" hidden="false" customHeight="false" outlineLevel="0" collapsed="false">
      <c r="A3473" s="295" t="n">
        <v>92653</v>
      </c>
      <c r="B3473" s="295" t="s">
        <v>12753</v>
      </c>
      <c r="C3473" s="296" t="s">
        <v>12754</v>
      </c>
      <c r="D3473" s="295" t="s">
        <v>85</v>
      </c>
      <c r="E3473" s="297" t="n">
        <v>82.94</v>
      </c>
    </row>
    <row r="3474" customFormat="false" ht="40.5" hidden="false" customHeight="false" outlineLevel="0" collapsed="false">
      <c r="A3474" s="295" t="n">
        <v>92654</v>
      </c>
      <c r="B3474" s="295" t="s">
        <v>12755</v>
      </c>
      <c r="C3474" s="296" t="s">
        <v>12756</v>
      </c>
      <c r="D3474" s="295" t="s">
        <v>85</v>
      </c>
      <c r="E3474" s="297" t="n">
        <v>115.34</v>
      </c>
    </row>
    <row r="3475" customFormat="false" ht="40.5" hidden="false" customHeight="false" outlineLevel="0" collapsed="false">
      <c r="A3475" s="295" t="n">
        <v>92655</v>
      </c>
      <c r="B3475" s="295" t="s">
        <v>12757</v>
      </c>
      <c r="C3475" s="296" t="s">
        <v>12758</v>
      </c>
      <c r="D3475" s="295" t="s">
        <v>85</v>
      </c>
      <c r="E3475" s="297" t="n">
        <v>141.43</v>
      </c>
    </row>
    <row r="3476" customFormat="false" ht="40.5" hidden="false" customHeight="false" outlineLevel="0" collapsed="false">
      <c r="A3476" s="295" t="n">
        <v>92656</v>
      </c>
      <c r="B3476" s="295" t="s">
        <v>12759</v>
      </c>
      <c r="C3476" s="296" t="s">
        <v>12760</v>
      </c>
      <c r="D3476" s="295" t="s">
        <v>85</v>
      </c>
      <c r="E3476" s="297" t="n">
        <v>186.81</v>
      </c>
    </row>
    <row r="3477" customFormat="false" ht="27" hidden="false" customHeight="false" outlineLevel="0" collapsed="false">
      <c r="A3477" s="295" t="n">
        <v>92687</v>
      </c>
      <c r="B3477" s="295" t="s">
        <v>12761</v>
      </c>
      <c r="C3477" s="296" t="s">
        <v>12762</v>
      </c>
      <c r="D3477" s="295" t="s">
        <v>85</v>
      </c>
      <c r="E3477" s="297" t="n">
        <v>32.81</v>
      </c>
    </row>
    <row r="3478" customFormat="false" ht="27" hidden="false" customHeight="false" outlineLevel="0" collapsed="false">
      <c r="A3478" s="295" t="n">
        <v>92688</v>
      </c>
      <c r="B3478" s="295" t="s">
        <v>12763</v>
      </c>
      <c r="C3478" s="296" t="s">
        <v>12764</v>
      </c>
      <c r="D3478" s="295" t="s">
        <v>85</v>
      </c>
      <c r="E3478" s="297" t="n">
        <v>44.61</v>
      </c>
    </row>
    <row r="3479" customFormat="false" ht="27" hidden="false" customHeight="false" outlineLevel="0" collapsed="false">
      <c r="A3479" s="295" t="n">
        <v>92689</v>
      </c>
      <c r="B3479" s="295" t="s">
        <v>12765</v>
      </c>
      <c r="C3479" s="296" t="s">
        <v>12766</v>
      </c>
      <c r="D3479" s="295" t="s">
        <v>85</v>
      </c>
      <c r="E3479" s="297" t="n">
        <v>47.7</v>
      </c>
    </row>
    <row r="3480" customFormat="false" ht="27" hidden="false" customHeight="false" outlineLevel="0" collapsed="false">
      <c r="A3480" s="295" t="n">
        <v>92690</v>
      </c>
      <c r="B3480" s="295" t="s">
        <v>12767</v>
      </c>
      <c r="C3480" s="296" t="s">
        <v>12768</v>
      </c>
      <c r="D3480" s="295" t="s">
        <v>85</v>
      </c>
      <c r="E3480" s="297" t="n">
        <v>67.67</v>
      </c>
    </row>
    <row r="3481" customFormat="false" ht="27" hidden="false" customHeight="false" outlineLevel="0" collapsed="false">
      <c r="A3481" s="295" t="n">
        <v>92691</v>
      </c>
      <c r="B3481" s="295" t="s">
        <v>12769</v>
      </c>
      <c r="C3481" s="296" t="s">
        <v>12770</v>
      </c>
      <c r="D3481" s="295" t="s">
        <v>85</v>
      </c>
      <c r="E3481" s="297" t="n">
        <v>86.48</v>
      </c>
    </row>
    <row r="3482" customFormat="false" ht="40.5" hidden="false" customHeight="false" outlineLevel="0" collapsed="false">
      <c r="A3482" s="295" t="n">
        <v>94462</v>
      </c>
      <c r="B3482" s="295" t="s">
        <v>12771</v>
      </c>
      <c r="C3482" s="296" t="s">
        <v>12772</v>
      </c>
      <c r="D3482" s="295" t="s">
        <v>85</v>
      </c>
      <c r="E3482" s="297" t="n">
        <v>117.9</v>
      </c>
    </row>
    <row r="3483" customFormat="false" ht="40.5" hidden="false" customHeight="false" outlineLevel="0" collapsed="false">
      <c r="A3483" s="295" t="n">
        <v>94463</v>
      </c>
      <c r="B3483" s="295" t="s">
        <v>12773</v>
      </c>
      <c r="C3483" s="296" t="s">
        <v>12774</v>
      </c>
      <c r="D3483" s="295" t="s">
        <v>85</v>
      </c>
      <c r="E3483" s="297" t="n">
        <v>140.78</v>
      </c>
    </row>
    <row r="3484" customFormat="false" ht="40.5" hidden="false" customHeight="false" outlineLevel="0" collapsed="false">
      <c r="A3484" s="295" t="n">
        <v>94464</v>
      </c>
      <c r="B3484" s="295" t="s">
        <v>12775</v>
      </c>
      <c r="C3484" s="296" t="s">
        <v>12776</v>
      </c>
      <c r="D3484" s="295" t="s">
        <v>85</v>
      </c>
      <c r="E3484" s="297" t="n">
        <v>200.65</v>
      </c>
    </row>
    <row r="3485" customFormat="false" ht="40.5" hidden="false" customHeight="false" outlineLevel="0" collapsed="false">
      <c r="A3485" s="295" t="n">
        <v>94602</v>
      </c>
      <c r="B3485" s="295" t="s">
        <v>12777</v>
      </c>
      <c r="C3485" s="296" t="s">
        <v>12778</v>
      </c>
      <c r="D3485" s="295" t="s">
        <v>85</v>
      </c>
      <c r="E3485" s="297" t="n">
        <v>221.48</v>
      </c>
    </row>
    <row r="3486" customFormat="false" ht="40.5" hidden="false" customHeight="false" outlineLevel="0" collapsed="false">
      <c r="A3486" s="295" t="n">
        <v>94603</v>
      </c>
      <c r="B3486" s="295" t="s">
        <v>12779</v>
      </c>
      <c r="C3486" s="296" t="s">
        <v>12780</v>
      </c>
      <c r="D3486" s="295" t="s">
        <v>85</v>
      </c>
      <c r="E3486" s="297" t="n">
        <v>300.98</v>
      </c>
    </row>
    <row r="3487" customFormat="false" ht="40.5" hidden="false" customHeight="false" outlineLevel="0" collapsed="false">
      <c r="A3487" s="295" t="n">
        <v>94604</v>
      </c>
      <c r="B3487" s="295" t="s">
        <v>12781</v>
      </c>
      <c r="C3487" s="296" t="s">
        <v>12782</v>
      </c>
      <c r="D3487" s="295" t="s">
        <v>85</v>
      </c>
      <c r="E3487" s="297" t="n">
        <v>413.95</v>
      </c>
    </row>
    <row r="3488" customFormat="false" ht="40.5" hidden="false" customHeight="false" outlineLevel="0" collapsed="false">
      <c r="A3488" s="295" t="n">
        <v>94605</v>
      </c>
      <c r="B3488" s="295" t="s">
        <v>12783</v>
      </c>
      <c r="C3488" s="296" t="s">
        <v>12784</v>
      </c>
      <c r="D3488" s="295" t="s">
        <v>85</v>
      </c>
      <c r="E3488" s="297" t="n">
        <v>596.42</v>
      </c>
    </row>
    <row r="3489" customFormat="false" ht="27" hidden="false" customHeight="false" outlineLevel="0" collapsed="false">
      <c r="A3489" s="295" t="n">
        <v>94648</v>
      </c>
      <c r="B3489" s="295" t="s">
        <v>12785</v>
      </c>
      <c r="C3489" s="296" t="s">
        <v>12786</v>
      </c>
      <c r="D3489" s="295" t="s">
        <v>85</v>
      </c>
      <c r="E3489" s="297" t="n">
        <v>11.3</v>
      </c>
    </row>
    <row r="3490" customFormat="false" ht="27" hidden="false" customHeight="false" outlineLevel="0" collapsed="false">
      <c r="A3490" s="295" t="n">
        <v>94649</v>
      </c>
      <c r="B3490" s="295" t="s">
        <v>12787</v>
      </c>
      <c r="C3490" s="296" t="s">
        <v>12788</v>
      </c>
      <c r="D3490" s="295" t="s">
        <v>85</v>
      </c>
      <c r="E3490" s="297" t="n">
        <v>18.83</v>
      </c>
    </row>
    <row r="3491" customFormat="false" ht="27" hidden="false" customHeight="false" outlineLevel="0" collapsed="false">
      <c r="A3491" s="295" t="n">
        <v>94650</v>
      </c>
      <c r="B3491" s="295" t="s">
        <v>12789</v>
      </c>
      <c r="C3491" s="296" t="s">
        <v>12790</v>
      </c>
      <c r="D3491" s="295" t="s">
        <v>85</v>
      </c>
      <c r="E3491" s="297" t="n">
        <v>26.98</v>
      </c>
    </row>
    <row r="3492" customFormat="false" ht="27" hidden="false" customHeight="false" outlineLevel="0" collapsed="false">
      <c r="A3492" s="295" t="n">
        <v>94651</v>
      </c>
      <c r="B3492" s="295" t="s">
        <v>12791</v>
      </c>
      <c r="C3492" s="296" t="s">
        <v>12792</v>
      </c>
      <c r="D3492" s="295" t="s">
        <v>85</v>
      </c>
      <c r="E3492" s="297" t="n">
        <v>29.81</v>
      </c>
    </row>
    <row r="3493" customFormat="false" ht="27" hidden="false" customHeight="false" outlineLevel="0" collapsed="false">
      <c r="A3493" s="295" t="n">
        <v>94652</v>
      </c>
      <c r="B3493" s="295" t="s">
        <v>12793</v>
      </c>
      <c r="C3493" s="296" t="s">
        <v>12794</v>
      </c>
      <c r="D3493" s="295" t="s">
        <v>85</v>
      </c>
      <c r="E3493" s="297" t="n">
        <v>48.5</v>
      </c>
    </row>
    <row r="3494" customFormat="false" ht="27" hidden="false" customHeight="false" outlineLevel="0" collapsed="false">
      <c r="A3494" s="295" t="n">
        <v>94653</v>
      </c>
      <c r="B3494" s="295" t="s">
        <v>12795</v>
      </c>
      <c r="C3494" s="296" t="s">
        <v>12796</v>
      </c>
      <c r="D3494" s="295" t="s">
        <v>85</v>
      </c>
      <c r="E3494" s="297" t="n">
        <v>73.02</v>
      </c>
    </row>
    <row r="3495" customFormat="false" ht="27" hidden="false" customHeight="false" outlineLevel="0" collapsed="false">
      <c r="A3495" s="295" t="n">
        <v>94654</v>
      </c>
      <c r="B3495" s="295" t="s">
        <v>12797</v>
      </c>
      <c r="C3495" s="296" t="s">
        <v>12798</v>
      </c>
      <c r="D3495" s="295" t="s">
        <v>85</v>
      </c>
      <c r="E3495" s="297" t="n">
        <v>93.62</v>
      </c>
    </row>
    <row r="3496" customFormat="false" ht="27" hidden="false" customHeight="false" outlineLevel="0" collapsed="false">
      <c r="A3496" s="295" t="n">
        <v>94655</v>
      </c>
      <c r="B3496" s="295" t="s">
        <v>12799</v>
      </c>
      <c r="C3496" s="296" t="s">
        <v>12800</v>
      </c>
      <c r="D3496" s="295" t="s">
        <v>85</v>
      </c>
      <c r="E3496" s="297" t="n">
        <v>137.28</v>
      </c>
    </row>
    <row r="3497" customFormat="false" ht="27" hidden="false" customHeight="false" outlineLevel="0" collapsed="false">
      <c r="A3497" s="295" t="n">
        <v>94716</v>
      </c>
      <c r="B3497" s="295" t="s">
        <v>12801</v>
      </c>
      <c r="C3497" s="296" t="s">
        <v>12802</v>
      </c>
      <c r="D3497" s="295" t="s">
        <v>85</v>
      </c>
      <c r="E3497" s="297" t="n">
        <v>25.31</v>
      </c>
    </row>
    <row r="3498" customFormat="false" ht="27" hidden="false" customHeight="false" outlineLevel="0" collapsed="false">
      <c r="A3498" s="295" t="n">
        <v>94717</v>
      </c>
      <c r="B3498" s="295" t="s">
        <v>12803</v>
      </c>
      <c r="C3498" s="296" t="s">
        <v>12804</v>
      </c>
      <c r="D3498" s="295" t="s">
        <v>85</v>
      </c>
      <c r="E3498" s="297" t="n">
        <v>37.66</v>
      </c>
    </row>
    <row r="3499" customFormat="false" ht="27" hidden="false" customHeight="false" outlineLevel="0" collapsed="false">
      <c r="A3499" s="295" t="n">
        <v>94718</v>
      </c>
      <c r="B3499" s="295" t="s">
        <v>12805</v>
      </c>
      <c r="C3499" s="296" t="s">
        <v>12806</v>
      </c>
      <c r="D3499" s="295" t="s">
        <v>85</v>
      </c>
      <c r="E3499" s="297" t="n">
        <v>46.5</v>
      </c>
    </row>
    <row r="3500" customFormat="false" ht="27" hidden="false" customHeight="false" outlineLevel="0" collapsed="false">
      <c r="A3500" s="295" t="n">
        <v>94719</v>
      </c>
      <c r="B3500" s="295" t="s">
        <v>12807</v>
      </c>
      <c r="C3500" s="296" t="s">
        <v>12808</v>
      </c>
      <c r="D3500" s="295" t="s">
        <v>85</v>
      </c>
      <c r="E3500" s="297" t="n">
        <v>61.32</v>
      </c>
    </row>
    <row r="3501" customFormat="false" ht="27" hidden="false" customHeight="false" outlineLevel="0" collapsed="false">
      <c r="A3501" s="295" t="n">
        <v>94720</v>
      </c>
      <c r="B3501" s="295" t="s">
        <v>12809</v>
      </c>
      <c r="C3501" s="296" t="s">
        <v>12810</v>
      </c>
      <c r="D3501" s="295" t="s">
        <v>85</v>
      </c>
      <c r="E3501" s="297" t="n">
        <v>92.28</v>
      </c>
    </row>
    <row r="3502" customFormat="false" ht="27" hidden="false" customHeight="false" outlineLevel="0" collapsed="false">
      <c r="A3502" s="295" t="n">
        <v>94721</v>
      </c>
      <c r="B3502" s="295" t="s">
        <v>12811</v>
      </c>
      <c r="C3502" s="296" t="s">
        <v>12812</v>
      </c>
      <c r="D3502" s="295" t="s">
        <v>85</v>
      </c>
      <c r="E3502" s="297" t="n">
        <v>135.71</v>
      </c>
    </row>
    <row r="3503" customFormat="false" ht="27" hidden="false" customHeight="false" outlineLevel="0" collapsed="false">
      <c r="A3503" s="295" t="n">
        <v>94722</v>
      </c>
      <c r="B3503" s="295" t="s">
        <v>12813</v>
      </c>
      <c r="C3503" s="296" t="s">
        <v>12814</v>
      </c>
      <c r="D3503" s="295" t="s">
        <v>85</v>
      </c>
      <c r="E3503" s="297" t="n">
        <v>235.89</v>
      </c>
    </row>
    <row r="3504" customFormat="false" ht="27" hidden="false" customHeight="false" outlineLevel="0" collapsed="false">
      <c r="A3504" s="295" t="n">
        <v>95697</v>
      </c>
      <c r="B3504" s="295" t="s">
        <v>12815</v>
      </c>
      <c r="C3504" s="296" t="s">
        <v>12816</v>
      </c>
      <c r="D3504" s="295" t="s">
        <v>85</v>
      </c>
      <c r="E3504" s="297" t="n">
        <v>95.76</v>
      </c>
    </row>
    <row r="3505" customFormat="false" ht="27" hidden="false" customHeight="false" outlineLevel="0" collapsed="false">
      <c r="A3505" s="295" t="n">
        <v>96635</v>
      </c>
      <c r="B3505" s="295" t="s">
        <v>12817</v>
      </c>
      <c r="C3505" s="296" t="s">
        <v>12818</v>
      </c>
      <c r="D3505" s="295" t="s">
        <v>85</v>
      </c>
      <c r="E3505" s="297" t="n">
        <v>30.3</v>
      </c>
    </row>
    <row r="3506" customFormat="false" ht="27" hidden="false" customHeight="false" outlineLevel="0" collapsed="false">
      <c r="A3506" s="295" t="n">
        <v>96636</v>
      </c>
      <c r="B3506" s="295" t="s">
        <v>12819</v>
      </c>
      <c r="C3506" s="296" t="s">
        <v>12820</v>
      </c>
      <c r="D3506" s="295" t="s">
        <v>85</v>
      </c>
      <c r="E3506" s="297" t="n">
        <v>31.73</v>
      </c>
    </row>
    <row r="3507" customFormat="false" ht="27" hidden="false" customHeight="false" outlineLevel="0" collapsed="false">
      <c r="A3507" s="295" t="n">
        <v>96644</v>
      </c>
      <c r="B3507" s="295" t="s">
        <v>12821</v>
      </c>
      <c r="C3507" s="296" t="s">
        <v>12822</v>
      </c>
      <c r="D3507" s="295" t="s">
        <v>85</v>
      </c>
      <c r="E3507" s="297" t="n">
        <v>21.54</v>
      </c>
    </row>
    <row r="3508" customFormat="false" ht="27" hidden="false" customHeight="false" outlineLevel="0" collapsed="false">
      <c r="A3508" s="295" t="n">
        <v>96645</v>
      </c>
      <c r="B3508" s="295" t="s">
        <v>12823</v>
      </c>
      <c r="C3508" s="296" t="s">
        <v>12824</v>
      </c>
      <c r="D3508" s="295" t="s">
        <v>85</v>
      </c>
      <c r="E3508" s="297" t="n">
        <v>27.69</v>
      </c>
    </row>
    <row r="3509" customFormat="false" ht="27" hidden="false" customHeight="false" outlineLevel="0" collapsed="false">
      <c r="A3509" s="295" t="n">
        <v>96646</v>
      </c>
      <c r="B3509" s="295" t="s">
        <v>12825</v>
      </c>
      <c r="C3509" s="296" t="s">
        <v>12826</v>
      </c>
      <c r="D3509" s="295" t="s">
        <v>85</v>
      </c>
      <c r="E3509" s="297" t="n">
        <v>42.77</v>
      </c>
    </row>
    <row r="3510" customFormat="false" ht="27" hidden="false" customHeight="false" outlineLevel="0" collapsed="false">
      <c r="A3510" s="295" t="n">
        <v>96647</v>
      </c>
      <c r="B3510" s="295" t="s">
        <v>12827</v>
      </c>
      <c r="C3510" s="296" t="s">
        <v>12828</v>
      </c>
      <c r="D3510" s="295" t="s">
        <v>85</v>
      </c>
      <c r="E3510" s="297" t="n">
        <v>19.96</v>
      </c>
    </row>
    <row r="3511" customFormat="false" ht="27" hidden="false" customHeight="false" outlineLevel="0" collapsed="false">
      <c r="A3511" s="295" t="n">
        <v>96648</v>
      </c>
      <c r="B3511" s="295" t="s">
        <v>12829</v>
      </c>
      <c r="C3511" s="296" t="s">
        <v>12830</v>
      </c>
      <c r="D3511" s="295" t="s">
        <v>85</v>
      </c>
      <c r="E3511" s="297" t="n">
        <v>35.59</v>
      </c>
    </row>
    <row r="3512" customFormat="false" ht="27" hidden="false" customHeight="false" outlineLevel="0" collapsed="false">
      <c r="A3512" s="295" t="n">
        <v>96649</v>
      </c>
      <c r="B3512" s="295" t="s">
        <v>12831</v>
      </c>
      <c r="C3512" s="296" t="s">
        <v>12832</v>
      </c>
      <c r="D3512" s="295" t="s">
        <v>85</v>
      </c>
      <c r="E3512" s="297" t="n">
        <v>51.68</v>
      </c>
    </row>
    <row r="3513" customFormat="false" ht="27" hidden="false" customHeight="false" outlineLevel="0" collapsed="false">
      <c r="A3513" s="295" t="n">
        <v>96668</v>
      </c>
      <c r="B3513" s="295" t="s">
        <v>12833</v>
      </c>
      <c r="C3513" s="296" t="s">
        <v>12834</v>
      </c>
      <c r="D3513" s="295" t="s">
        <v>85</v>
      </c>
      <c r="E3513" s="297" t="n">
        <v>15.44</v>
      </c>
    </row>
    <row r="3514" customFormat="false" ht="27" hidden="false" customHeight="false" outlineLevel="0" collapsed="false">
      <c r="A3514" s="295" t="n">
        <v>96669</v>
      </c>
      <c r="B3514" s="295" t="s">
        <v>12835</v>
      </c>
      <c r="C3514" s="296" t="s">
        <v>12836</v>
      </c>
      <c r="D3514" s="295" t="s">
        <v>85</v>
      </c>
      <c r="E3514" s="297" t="n">
        <v>19.25</v>
      </c>
    </row>
    <row r="3515" customFormat="false" ht="27" hidden="false" customHeight="false" outlineLevel="0" collapsed="false">
      <c r="A3515" s="295" t="n">
        <v>96670</v>
      </c>
      <c r="B3515" s="295" t="s">
        <v>12837</v>
      </c>
      <c r="C3515" s="296" t="s">
        <v>12838</v>
      </c>
      <c r="D3515" s="295" t="s">
        <v>85</v>
      </c>
      <c r="E3515" s="297" t="n">
        <v>29.25</v>
      </c>
    </row>
    <row r="3516" customFormat="false" ht="27" hidden="false" customHeight="false" outlineLevel="0" collapsed="false">
      <c r="A3516" s="295" t="n">
        <v>96671</v>
      </c>
      <c r="B3516" s="295" t="s">
        <v>12839</v>
      </c>
      <c r="C3516" s="296" t="s">
        <v>12840</v>
      </c>
      <c r="D3516" s="295" t="s">
        <v>85</v>
      </c>
      <c r="E3516" s="297" t="n">
        <v>39.03</v>
      </c>
    </row>
    <row r="3517" customFormat="false" ht="27" hidden="false" customHeight="false" outlineLevel="0" collapsed="false">
      <c r="A3517" s="295" t="n">
        <v>96672</v>
      </c>
      <c r="B3517" s="295" t="s">
        <v>12841</v>
      </c>
      <c r="C3517" s="296" t="s">
        <v>12842</v>
      </c>
      <c r="D3517" s="295" t="s">
        <v>85</v>
      </c>
      <c r="E3517" s="297" t="n">
        <v>57.16</v>
      </c>
    </row>
    <row r="3518" customFormat="false" ht="27" hidden="false" customHeight="false" outlineLevel="0" collapsed="false">
      <c r="A3518" s="295" t="n">
        <v>96673</v>
      </c>
      <c r="B3518" s="295" t="s">
        <v>12843</v>
      </c>
      <c r="C3518" s="296" t="s">
        <v>12844</v>
      </c>
      <c r="D3518" s="295" t="s">
        <v>85</v>
      </c>
      <c r="E3518" s="297" t="n">
        <v>93.96</v>
      </c>
    </row>
    <row r="3519" customFormat="false" ht="27" hidden="false" customHeight="false" outlineLevel="0" collapsed="false">
      <c r="A3519" s="295" t="n">
        <v>96674</v>
      </c>
      <c r="B3519" s="295" t="s">
        <v>12845</v>
      </c>
      <c r="C3519" s="296" t="s">
        <v>12846</v>
      </c>
      <c r="D3519" s="295" t="s">
        <v>85</v>
      </c>
      <c r="E3519" s="297" t="n">
        <v>131.92</v>
      </c>
    </row>
    <row r="3520" customFormat="false" ht="27" hidden="false" customHeight="false" outlineLevel="0" collapsed="false">
      <c r="A3520" s="295" t="n">
        <v>96675</v>
      </c>
      <c r="B3520" s="295" t="s">
        <v>12847</v>
      </c>
      <c r="C3520" s="296" t="s">
        <v>12848</v>
      </c>
      <c r="D3520" s="295" t="s">
        <v>85</v>
      </c>
      <c r="E3520" s="297" t="n">
        <v>230.48</v>
      </c>
    </row>
    <row r="3521" customFormat="false" ht="27" hidden="false" customHeight="false" outlineLevel="0" collapsed="false">
      <c r="A3521" s="295" t="n">
        <v>96676</v>
      </c>
      <c r="B3521" s="295" t="s">
        <v>12849</v>
      </c>
      <c r="C3521" s="296" t="s">
        <v>12850</v>
      </c>
      <c r="D3521" s="295" t="s">
        <v>85</v>
      </c>
      <c r="E3521" s="297" t="n">
        <v>15.4</v>
      </c>
    </row>
    <row r="3522" customFormat="false" ht="27" hidden="false" customHeight="false" outlineLevel="0" collapsed="false">
      <c r="A3522" s="295" t="n">
        <v>96677</v>
      </c>
      <c r="B3522" s="295" t="s">
        <v>12851</v>
      </c>
      <c r="C3522" s="296" t="s">
        <v>12852</v>
      </c>
      <c r="D3522" s="295" t="s">
        <v>85</v>
      </c>
      <c r="E3522" s="297" t="n">
        <v>25.53</v>
      </c>
    </row>
    <row r="3523" customFormat="false" ht="27" hidden="false" customHeight="false" outlineLevel="0" collapsed="false">
      <c r="A3523" s="295" t="n">
        <v>96678</v>
      </c>
      <c r="B3523" s="295" t="s">
        <v>12853</v>
      </c>
      <c r="C3523" s="296" t="s">
        <v>12854</v>
      </c>
      <c r="D3523" s="295" t="s">
        <v>85</v>
      </c>
      <c r="E3523" s="297" t="n">
        <v>35.43</v>
      </c>
    </row>
    <row r="3524" customFormat="false" ht="27" hidden="false" customHeight="false" outlineLevel="0" collapsed="false">
      <c r="A3524" s="295" t="n">
        <v>96679</v>
      </c>
      <c r="B3524" s="295" t="s">
        <v>12855</v>
      </c>
      <c r="C3524" s="296" t="s">
        <v>12856</v>
      </c>
      <c r="D3524" s="295" t="s">
        <v>85</v>
      </c>
      <c r="E3524" s="297" t="n">
        <v>51.64</v>
      </c>
    </row>
    <row r="3525" customFormat="false" ht="27" hidden="false" customHeight="false" outlineLevel="0" collapsed="false">
      <c r="A3525" s="295" t="n">
        <v>96680</v>
      </c>
      <c r="B3525" s="295" t="s">
        <v>12857</v>
      </c>
      <c r="C3525" s="296" t="s">
        <v>12858</v>
      </c>
      <c r="D3525" s="295" t="s">
        <v>85</v>
      </c>
      <c r="E3525" s="297" t="n">
        <v>69.25</v>
      </c>
    </row>
    <row r="3526" customFormat="false" ht="27" hidden="false" customHeight="false" outlineLevel="0" collapsed="false">
      <c r="A3526" s="295" t="n">
        <v>96681</v>
      </c>
      <c r="B3526" s="295" t="s">
        <v>12859</v>
      </c>
      <c r="C3526" s="296" t="s">
        <v>12860</v>
      </c>
      <c r="D3526" s="295" t="s">
        <v>85</v>
      </c>
      <c r="E3526" s="297" t="n">
        <v>130.54</v>
      </c>
    </row>
    <row r="3527" customFormat="false" ht="27" hidden="false" customHeight="false" outlineLevel="0" collapsed="false">
      <c r="A3527" s="295" t="n">
        <v>96682</v>
      </c>
      <c r="B3527" s="295" t="s">
        <v>12861</v>
      </c>
      <c r="C3527" s="296" t="s">
        <v>12862</v>
      </c>
      <c r="D3527" s="295" t="s">
        <v>85</v>
      </c>
      <c r="E3527" s="297" t="n">
        <v>192.76</v>
      </c>
    </row>
    <row r="3528" customFormat="false" ht="27" hidden="false" customHeight="false" outlineLevel="0" collapsed="false">
      <c r="A3528" s="295" t="n">
        <v>96683</v>
      </c>
      <c r="B3528" s="295" t="s">
        <v>12863</v>
      </c>
      <c r="C3528" s="296" t="s">
        <v>12864</v>
      </c>
      <c r="D3528" s="295" t="s">
        <v>85</v>
      </c>
      <c r="E3528" s="297" t="n">
        <v>263.24</v>
      </c>
    </row>
    <row r="3529" customFormat="false" ht="27" hidden="false" customHeight="false" outlineLevel="0" collapsed="false">
      <c r="A3529" s="295" t="n">
        <v>96718</v>
      </c>
      <c r="B3529" s="295" t="s">
        <v>12865</v>
      </c>
      <c r="C3529" s="296" t="s">
        <v>12866</v>
      </c>
      <c r="D3529" s="295" t="s">
        <v>85</v>
      </c>
      <c r="E3529" s="297" t="n">
        <v>10.39</v>
      </c>
    </row>
    <row r="3530" customFormat="false" ht="27" hidden="false" customHeight="false" outlineLevel="0" collapsed="false">
      <c r="A3530" s="295" t="n">
        <v>96719</v>
      </c>
      <c r="B3530" s="295" t="s">
        <v>12867</v>
      </c>
      <c r="C3530" s="296" t="s">
        <v>12868</v>
      </c>
      <c r="D3530" s="295" t="s">
        <v>85</v>
      </c>
      <c r="E3530" s="297" t="n">
        <v>18.91</v>
      </c>
    </row>
    <row r="3531" customFormat="false" ht="27" hidden="false" customHeight="false" outlineLevel="0" collapsed="false">
      <c r="A3531" s="295" t="n">
        <v>96720</v>
      </c>
      <c r="B3531" s="295" t="s">
        <v>12869</v>
      </c>
      <c r="C3531" s="296" t="s">
        <v>12870</v>
      </c>
      <c r="D3531" s="295" t="s">
        <v>85</v>
      </c>
      <c r="E3531" s="297" t="n">
        <v>23.11</v>
      </c>
    </row>
    <row r="3532" customFormat="false" ht="27" hidden="false" customHeight="false" outlineLevel="0" collapsed="false">
      <c r="A3532" s="295" t="n">
        <v>96721</v>
      </c>
      <c r="B3532" s="295" t="s">
        <v>12871</v>
      </c>
      <c r="C3532" s="296" t="s">
        <v>12872</v>
      </c>
      <c r="D3532" s="295" t="s">
        <v>85</v>
      </c>
      <c r="E3532" s="297" t="n">
        <v>32.02</v>
      </c>
    </row>
    <row r="3533" customFormat="false" ht="27" hidden="false" customHeight="false" outlineLevel="0" collapsed="false">
      <c r="A3533" s="295" t="n">
        <v>96722</v>
      </c>
      <c r="B3533" s="295" t="s">
        <v>12873</v>
      </c>
      <c r="C3533" s="296" t="s">
        <v>12874</v>
      </c>
      <c r="D3533" s="295" t="s">
        <v>85</v>
      </c>
      <c r="E3533" s="297" t="n">
        <v>43.28</v>
      </c>
    </row>
    <row r="3534" customFormat="false" ht="27" hidden="false" customHeight="false" outlineLevel="0" collapsed="false">
      <c r="A3534" s="295" t="n">
        <v>96723</v>
      </c>
      <c r="B3534" s="295" t="s">
        <v>12875</v>
      </c>
      <c r="C3534" s="296" t="s">
        <v>12876</v>
      </c>
      <c r="D3534" s="295" t="s">
        <v>85</v>
      </c>
      <c r="E3534" s="297" t="n">
        <v>58.89</v>
      </c>
    </row>
    <row r="3535" customFormat="false" ht="27" hidden="false" customHeight="false" outlineLevel="0" collapsed="false">
      <c r="A3535" s="295" t="n">
        <v>96724</v>
      </c>
      <c r="B3535" s="295" t="s">
        <v>12877</v>
      </c>
      <c r="C3535" s="296" t="s">
        <v>12878</v>
      </c>
      <c r="D3535" s="295" t="s">
        <v>85</v>
      </c>
      <c r="E3535" s="297" t="n">
        <v>96.09</v>
      </c>
    </row>
    <row r="3536" customFormat="false" ht="27" hidden="false" customHeight="false" outlineLevel="0" collapsed="false">
      <c r="A3536" s="295" t="n">
        <v>96725</v>
      </c>
      <c r="B3536" s="295" t="s">
        <v>12879</v>
      </c>
      <c r="C3536" s="296" t="s">
        <v>12880</v>
      </c>
      <c r="D3536" s="295" t="s">
        <v>85</v>
      </c>
      <c r="E3536" s="297" t="n">
        <v>128.63</v>
      </c>
    </row>
    <row r="3537" customFormat="false" ht="27" hidden="false" customHeight="false" outlineLevel="0" collapsed="false">
      <c r="A3537" s="295" t="n">
        <v>96726</v>
      </c>
      <c r="B3537" s="295" t="s">
        <v>12881</v>
      </c>
      <c r="C3537" s="296" t="s">
        <v>12882</v>
      </c>
      <c r="D3537" s="295" t="s">
        <v>85</v>
      </c>
      <c r="E3537" s="297" t="n">
        <v>210.15</v>
      </c>
    </row>
    <row r="3538" customFormat="false" ht="27" hidden="false" customHeight="false" outlineLevel="0" collapsed="false">
      <c r="A3538" s="295" t="n">
        <v>96727</v>
      </c>
      <c r="B3538" s="295" t="s">
        <v>12883</v>
      </c>
      <c r="C3538" s="296" t="s">
        <v>12884</v>
      </c>
      <c r="D3538" s="295" t="s">
        <v>85</v>
      </c>
      <c r="E3538" s="297" t="n">
        <v>15.78</v>
      </c>
    </row>
    <row r="3539" customFormat="false" ht="27" hidden="false" customHeight="false" outlineLevel="0" collapsed="false">
      <c r="A3539" s="295" t="n">
        <v>96728</v>
      </c>
      <c r="B3539" s="295" t="s">
        <v>12885</v>
      </c>
      <c r="C3539" s="296" t="s">
        <v>12886</v>
      </c>
      <c r="D3539" s="295" t="s">
        <v>85</v>
      </c>
      <c r="E3539" s="297" t="n">
        <v>19.39</v>
      </c>
    </row>
    <row r="3540" customFormat="false" ht="27" hidden="false" customHeight="false" outlineLevel="0" collapsed="false">
      <c r="A3540" s="295" t="n">
        <v>96729</v>
      </c>
      <c r="B3540" s="295" t="s">
        <v>12887</v>
      </c>
      <c r="C3540" s="296" t="s">
        <v>12888</v>
      </c>
      <c r="D3540" s="295" t="s">
        <v>85</v>
      </c>
      <c r="E3540" s="297" t="n">
        <v>29.99</v>
      </c>
    </row>
    <row r="3541" customFormat="false" ht="27" hidden="false" customHeight="false" outlineLevel="0" collapsed="false">
      <c r="A3541" s="295" t="n">
        <v>96730</v>
      </c>
      <c r="B3541" s="295" t="s">
        <v>12889</v>
      </c>
      <c r="C3541" s="296" t="s">
        <v>12890</v>
      </c>
      <c r="D3541" s="295" t="s">
        <v>85</v>
      </c>
      <c r="E3541" s="297" t="n">
        <v>38.73</v>
      </c>
    </row>
    <row r="3542" customFormat="false" ht="27" hidden="false" customHeight="false" outlineLevel="0" collapsed="false">
      <c r="A3542" s="295" t="n">
        <v>96731</v>
      </c>
      <c r="B3542" s="295" t="s">
        <v>12891</v>
      </c>
      <c r="C3542" s="296" t="s">
        <v>12892</v>
      </c>
      <c r="D3542" s="295" t="s">
        <v>85</v>
      </c>
      <c r="E3542" s="297" t="n">
        <v>56.46</v>
      </c>
    </row>
    <row r="3543" customFormat="false" ht="27" hidden="false" customHeight="false" outlineLevel="0" collapsed="false">
      <c r="A3543" s="295" t="n">
        <v>96732</v>
      </c>
      <c r="B3543" s="295" t="s">
        <v>12893</v>
      </c>
      <c r="C3543" s="296" t="s">
        <v>12894</v>
      </c>
      <c r="D3543" s="295" t="s">
        <v>85</v>
      </c>
      <c r="E3543" s="297" t="n">
        <v>71.26</v>
      </c>
    </row>
    <row r="3544" customFormat="false" ht="27" hidden="false" customHeight="false" outlineLevel="0" collapsed="false">
      <c r="A3544" s="295" t="n">
        <v>96733</v>
      </c>
      <c r="B3544" s="295" t="s">
        <v>12895</v>
      </c>
      <c r="C3544" s="296" t="s">
        <v>12896</v>
      </c>
      <c r="D3544" s="295" t="s">
        <v>85</v>
      </c>
      <c r="E3544" s="297" t="n">
        <v>131.74</v>
      </c>
    </row>
    <row r="3545" customFormat="false" ht="27" hidden="false" customHeight="false" outlineLevel="0" collapsed="false">
      <c r="A3545" s="295" t="n">
        <v>96734</v>
      </c>
      <c r="B3545" s="295" t="s">
        <v>12897</v>
      </c>
      <c r="C3545" s="296" t="s">
        <v>12898</v>
      </c>
      <c r="D3545" s="295" t="s">
        <v>85</v>
      </c>
      <c r="E3545" s="297" t="n">
        <v>186.27</v>
      </c>
    </row>
    <row r="3546" customFormat="false" ht="27" hidden="false" customHeight="false" outlineLevel="0" collapsed="false">
      <c r="A3546" s="295" t="n">
        <v>96735</v>
      </c>
      <c r="B3546" s="295" t="s">
        <v>12899</v>
      </c>
      <c r="C3546" s="296" t="s">
        <v>12900</v>
      </c>
      <c r="D3546" s="295" t="s">
        <v>85</v>
      </c>
      <c r="E3546" s="297" t="n">
        <v>240.68</v>
      </c>
    </row>
    <row r="3547" customFormat="false" ht="27" hidden="false" customHeight="false" outlineLevel="0" collapsed="false">
      <c r="A3547" s="295" t="n">
        <v>96794</v>
      </c>
      <c r="B3547" s="295" t="s">
        <v>12901</v>
      </c>
      <c r="C3547" s="296" t="s">
        <v>12902</v>
      </c>
      <c r="D3547" s="295" t="s">
        <v>85</v>
      </c>
      <c r="E3547" s="297" t="n">
        <v>8.83</v>
      </c>
    </row>
    <row r="3548" customFormat="false" ht="27" hidden="false" customHeight="false" outlineLevel="0" collapsed="false">
      <c r="A3548" s="295" t="n">
        <v>96795</v>
      </c>
      <c r="B3548" s="295" t="s">
        <v>12903</v>
      </c>
      <c r="C3548" s="296" t="s">
        <v>12904</v>
      </c>
      <c r="D3548" s="295" t="s">
        <v>85</v>
      </c>
      <c r="E3548" s="297" t="n">
        <v>11.25</v>
      </c>
    </row>
    <row r="3549" customFormat="false" ht="27" hidden="false" customHeight="false" outlineLevel="0" collapsed="false">
      <c r="A3549" s="295" t="n">
        <v>96796</v>
      </c>
      <c r="B3549" s="295" t="s">
        <v>12905</v>
      </c>
      <c r="C3549" s="296" t="s">
        <v>12906</v>
      </c>
      <c r="D3549" s="295" t="s">
        <v>85</v>
      </c>
      <c r="E3549" s="297" t="n">
        <v>15.86</v>
      </c>
    </row>
    <row r="3550" customFormat="false" ht="27" hidden="false" customHeight="false" outlineLevel="0" collapsed="false">
      <c r="A3550" s="295" t="n">
        <v>96797</v>
      </c>
      <c r="B3550" s="295" t="s">
        <v>12907</v>
      </c>
      <c r="C3550" s="296" t="s">
        <v>12908</v>
      </c>
      <c r="D3550" s="295" t="s">
        <v>85</v>
      </c>
      <c r="E3550" s="297" t="n">
        <v>24.11</v>
      </c>
    </row>
    <row r="3551" customFormat="false" ht="27" hidden="false" customHeight="false" outlineLevel="0" collapsed="false">
      <c r="A3551" s="295" t="n">
        <v>96798</v>
      </c>
      <c r="B3551" s="295" t="s">
        <v>12909</v>
      </c>
      <c r="C3551" s="296" t="s">
        <v>12910</v>
      </c>
      <c r="D3551" s="295" t="s">
        <v>85</v>
      </c>
      <c r="E3551" s="297" t="n">
        <v>8.95</v>
      </c>
    </row>
    <row r="3552" customFormat="false" ht="27" hidden="false" customHeight="false" outlineLevel="0" collapsed="false">
      <c r="A3552" s="295" t="n">
        <v>96799</v>
      </c>
      <c r="B3552" s="295" t="s">
        <v>12911</v>
      </c>
      <c r="C3552" s="296" t="s">
        <v>12912</v>
      </c>
      <c r="D3552" s="295" t="s">
        <v>85</v>
      </c>
      <c r="E3552" s="297" t="n">
        <v>11.96</v>
      </c>
    </row>
    <row r="3553" customFormat="false" ht="27" hidden="false" customHeight="false" outlineLevel="0" collapsed="false">
      <c r="A3553" s="295" t="n">
        <v>96800</v>
      </c>
      <c r="B3553" s="295" t="s">
        <v>12913</v>
      </c>
      <c r="C3553" s="296" t="s">
        <v>12914</v>
      </c>
      <c r="D3553" s="295" t="s">
        <v>85</v>
      </c>
      <c r="E3553" s="297" t="n">
        <v>17.31</v>
      </c>
    </row>
    <row r="3554" customFormat="false" ht="27" hidden="false" customHeight="false" outlineLevel="0" collapsed="false">
      <c r="A3554" s="295" t="n">
        <v>96801</v>
      </c>
      <c r="B3554" s="295" t="s">
        <v>12915</v>
      </c>
      <c r="C3554" s="296" t="s">
        <v>12916</v>
      </c>
      <c r="D3554" s="295" t="s">
        <v>85</v>
      </c>
      <c r="E3554" s="297" t="n">
        <v>26.61</v>
      </c>
    </row>
    <row r="3555" customFormat="false" ht="27" hidden="false" customHeight="false" outlineLevel="0" collapsed="false">
      <c r="A3555" s="295" t="n">
        <v>97327</v>
      </c>
      <c r="B3555" s="295" t="s">
        <v>12917</v>
      </c>
      <c r="C3555" s="296" t="s">
        <v>12918</v>
      </c>
      <c r="D3555" s="295" t="s">
        <v>85</v>
      </c>
      <c r="E3555" s="297" t="n">
        <v>31.02</v>
      </c>
    </row>
    <row r="3556" customFormat="false" ht="27" hidden="false" customHeight="false" outlineLevel="0" collapsed="false">
      <c r="A3556" s="295" t="n">
        <v>97328</v>
      </c>
      <c r="B3556" s="295" t="s">
        <v>12919</v>
      </c>
      <c r="C3556" s="296" t="s">
        <v>12920</v>
      </c>
      <c r="D3556" s="295" t="s">
        <v>85</v>
      </c>
      <c r="E3556" s="297" t="n">
        <v>54.43</v>
      </c>
    </row>
    <row r="3557" customFormat="false" ht="27" hidden="false" customHeight="false" outlineLevel="0" collapsed="false">
      <c r="A3557" s="295" t="n">
        <v>97329</v>
      </c>
      <c r="B3557" s="295" t="s">
        <v>12921</v>
      </c>
      <c r="C3557" s="296" t="s">
        <v>12922</v>
      </c>
      <c r="D3557" s="295" t="s">
        <v>85</v>
      </c>
      <c r="E3557" s="297" t="n">
        <v>68.16</v>
      </c>
    </row>
    <row r="3558" customFormat="false" ht="27" hidden="false" customHeight="false" outlineLevel="0" collapsed="false">
      <c r="A3558" s="295" t="n">
        <v>97330</v>
      </c>
      <c r="B3558" s="295" t="s">
        <v>12923</v>
      </c>
      <c r="C3558" s="296" t="s">
        <v>12924</v>
      </c>
      <c r="D3558" s="295" t="s">
        <v>85</v>
      </c>
      <c r="E3558" s="297" t="n">
        <v>83.26</v>
      </c>
    </row>
    <row r="3559" customFormat="false" ht="27" hidden="false" customHeight="false" outlineLevel="0" collapsed="false">
      <c r="A3559" s="295" t="n">
        <v>97331</v>
      </c>
      <c r="B3559" s="295" t="s">
        <v>12925</v>
      </c>
      <c r="C3559" s="296" t="s">
        <v>12926</v>
      </c>
      <c r="D3559" s="295" t="s">
        <v>85</v>
      </c>
      <c r="E3559" s="297" t="n">
        <v>31.3</v>
      </c>
    </row>
    <row r="3560" customFormat="false" ht="27" hidden="false" customHeight="false" outlineLevel="0" collapsed="false">
      <c r="A3560" s="295" t="n">
        <v>97332</v>
      </c>
      <c r="B3560" s="295" t="s">
        <v>12927</v>
      </c>
      <c r="C3560" s="296" t="s">
        <v>12928</v>
      </c>
      <c r="D3560" s="295" t="s">
        <v>85</v>
      </c>
      <c r="E3560" s="297" t="n">
        <v>54.75</v>
      </c>
    </row>
    <row r="3561" customFormat="false" ht="27" hidden="false" customHeight="false" outlineLevel="0" collapsed="false">
      <c r="A3561" s="295" t="n">
        <v>97333</v>
      </c>
      <c r="B3561" s="295" t="s">
        <v>12929</v>
      </c>
      <c r="C3561" s="296" t="s">
        <v>12930</v>
      </c>
      <c r="D3561" s="295" t="s">
        <v>85</v>
      </c>
      <c r="E3561" s="297" t="n">
        <v>68.56</v>
      </c>
    </row>
    <row r="3562" customFormat="false" ht="27" hidden="false" customHeight="false" outlineLevel="0" collapsed="false">
      <c r="A3562" s="295" t="n">
        <v>97334</v>
      </c>
      <c r="B3562" s="295" t="s">
        <v>12931</v>
      </c>
      <c r="C3562" s="296" t="s">
        <v>12932</v>
      </c>
      <c r="D3562" s="295" t="s">
        <v>85</v>
      </c>
      <c r="E3562" s="297" t="n">
        <v>83.7</v>
      </c>
    </row>
    <row r="3563" customFormat="false" ht="27" hidden="false" customHeight="false" outlineLevel="0" collapsed="false">
      <c r="A3563" s="295" t="n">
        <v>97335</v>
      </c>
      <c r="B3563" s="295" t="s">
        <v>12933</v>
      </c>
      <c r="C3563" s="296" t="s">
        <v>12934</v>
      </c>
      <c r="D3563" s="295" t="s">
        <v>85</v>
      </c>
      <c r="E3563" s="297" t="n">
        <v>86</v>
      </c>
    </row>
    <row r="3564" customFormat="false" ht="27" hidden="false" customHeight="false" outlineLevel="0" collapsed="false">
      <c r="A3564" s="295" t="n">
        <v>97336</v>
      </c>
      <c r="B3564" s="295" t="s">
        <v>12935</v>
      </c>
      <c r="C3564" s="296" t="s">
        <v>12936</v>
      </c>
      <c r="D3564" s="295" t="s">
        <v>85</v>
      </c>
      <c r="E3564" s="297" t="n">
        <v>109.44</v>
      </c>
    </row>
    <row r="3565" customFormat="false" ht="27" hidden="false" customHeight="false" outlineLevel="0" collapsed="false">
      <c r="A3565" s="295" t="n">
        <v>97337</v>
      </c>
      <c r="B3565" s="295" t="s">
        <v>12937</v>
      </c>
      <c r="C3565" s="296" t="s">
        <v>12938</v>
      </c>
      <c r="D3565" s="295" t="s">
        <v>85</v>
      </c>
      <c r="E3565" s="297" t="n">
        <v>164.75</v>
      </c>
    </row>
    <row r="3566" customFormat="false" ht="27" hidden="false" customHeight="false" outlineLevel="0" collapsed="false">
      <c r="A3566" s="295" t="n">
        <v>97338</v>
      </c>
      <c r="B3566" s="295" t="s">
        <v>12939</v>
      </c>
      <c r="C3566" s="296" t="s">
        <v>12940</v>
      </c>
      <c r="D3566" s="295" t="s">
        <v>85</v>
      </c>
      <c r="E3566" s="297" t="n">
        <v>198.22</v>
      </c>
    </row>
    <row r="3567" customFormat="false" ht="27" hidden="false" customHeight="false" outlineLevel="0" collapsed="false">
      <c r="A3567" s="295" t="n">
        <v>97339</v>
      </c>
      <c r="B3567" s="295" t="s">
        <v>12941</v>
      </c>
      <c r="C3567" s="296" t="s">
        <v>12942</v>
      </c>
      <c r="D3567" s="295" t="s">
        <v>85</v>
      </c>
      <c r="E3567" s="297" t="n">
        <v>213.28</v>
      </c>
    </row>
    <row r="3568" customFormat="false" ht="27" hidden="false" customHeight="false" outlineLevel="0" collapsed="false">
      <c r="A3568" s="295" t="n">
        <v>97340</v>
      </c>
      <c r="B3568" s="295" t="s">
        <v>12943</v>
      </c>
      <c r="C3568" s="296" t="s">
        <v>12944</v>
      </c>
      <c r="D3568" s="295" t="s">
        <v>85</v>
      </c>
      <c r="E3568" s="297" t="n">
        <v>214.29</v>
      </c>
    </row>
    <row r="3569" customFormat="false" ht="27" hidden="false" customHeight="false" outlineLevel="0" collapsed="false">
      <c r="A3569" s="295" t="n">
        <v>97347</v>
      </c>
      <c r="B3569" s="295" t="s">
        <v>12945</v>
      </c>
      <c r="C3569" s="296" t="s">
        <v>12946</v>
      </c>
      <c r="D3569" s="295" t="s">
        <v>85</v>
      </c>
      <c r="E3569" s="297" t="n">
        <v>103.68</v>
      </c>
    </row>
    <row r="3570" customFormat="false" ht="27" hidden="false" customHeight="false" outlineLevel="0" collapsed="false">
      <c r="A3570" s="295" t="n">
        <v>97348</v>
      </c>
      <c r="B3570" s="295" t="s">
        <v>12947</v>
      </c>
      <c r="C3570" s="296" t="s">
        <v>12948</v>
      </c>
      <c r="D3570" s="295" t="s">
        <v>85</v>
      </c>
      <c r="E3570" s="297" t="n">
        <v>143.3</v>
      </c>
    </row>
    <row r="3571" customFormat="false" ht="27" hidden="false" customHeight="false" outlineLevel="0" collapsed="false">
      <c r="A3571" s="295" t="n">
        <v>97349</v>
      </c>
      <c r="B3571" s="295" t="s">
        <v>12949</v>
      </c>
      <c r="C3571" s="296" t="s">
        <v>12950</v>
      </c>
      <c r="D3571" s="295" t="s">
        <v>85</v>
      </c>
      <c r="E3571" s="297" t="n">
        <v>206.67</v>
      </c>
    </row>
    <row r="3572" customFormat="false" ht="27" hidden="false" customHeight="false" outlineLevel="0" collapsed="false">
      <c r="A3572" s="295" t="n">
        <v>97350</v>
      </c>
      <c r="B3572" s="295" t="s">
        <v>12951</v>
      </c>
      <c r="C3572" s="296" t="s">
        <v>12952</v>
      </c>
      <c r="D3572" s="295" t="s">
        <v>85</v>
      </c>
      <c r="E3572" s="297" t="n">
        <v>250.97</v>
      </c>
    </row>
    <row r="3573" customFormat="false" ht="27" hidden="false" customHeight="false" outlineLevel="0" collapsed="false">
      <c r="A3573" s="295" t="n">
        <v>97351</v>
      </c>
      <c r="B3573" s="295" t="s">
        <v>12953</v>
      </c>
      <c r="C3573" s="296" t="s">
        <v>12954</v>
      </c>
      <c r="D3573" s="295" t="s">
        <v>85</v>
      </c>
      <c r="E3573" s="297" t="n">
        <v>347.1</v>
      </c>
    </row>
    <row r="3574" customFormat="false" ht="27" hidden="false" customHeight="false" outlineLevel="0" collapsed="false">
      <c r="A3574" s="295" t="n">
        <v>97352</v>
      </c>
      <c r="B3574" s="295" t="s">
        <v>12955</v>
      </c>
      <c r="C3574" s="296" t="s">
        <v>12956</v>
      </c>
      <c r="D3574" s="295" t="s">
        <v>85</v>
      </c>
      <c r="E3574" s="297" t="n">
        <v>449.93</v>
      </c>
    </row>
    <row r="3575" customFormat="false" ht="27" hidden="false" customHeight="false" outlineLevel="0" collapsed="false">
      <c r="A3575" s="295" t="n">
        <v>97353</v>
      </c>
      <c r="B3575" s="295" t="s">
        <v>12957</v>
      </c>
      <c r="C3575" s="296" t="s">
        <v>12958</v>
      </c>
      <c r="D3575" s="295" t="s">
        <v>85</v>
      </c>
      <c r="E3575" s="297" t="n">
        <v>67.43</v>
      </c>
    </row>
    <row r="3576" customFormat="false" ht="27" hidden="false" customHeight="false" outlineLevel="0" collapsed="false">
      <c r="A3576" s="295" t="n">
        <v>97354</v>
      </c>
      <c r="B3576" s="295" t="s">
        <v>12959</v>
      </c>
      <c r="C3576" s="296" t="s">
        <v>12960</v>
      </c>
      <c r="D3576" s="295" t="s">
        <v>85</v>
      </c>
      <c r="E3576" s="297" t="n">
        <v>107.53</v>
      </c>
    </row>
    <row r="3577" customFormat="false" ht="27" hidden="false" customHeight="false" outlineLevel="0" collapsed="false">
      <c r="A3577" s="295" t="n">
        <v>97355</v>
      </c>
      <c r="B3577" s="295" t="s">
        <v>12961</v>
      </c>
      <c r="C3577" s="296" t="s">
        <v>12962</v>
      </c>
      <c r="D3577" s="295" t="s">
        <v>85</v>
      </c>
      <c r="E3577" s="297" t="n">
        <v>147.42</v>
      </c>
    </row>
    <row r="3578" customFormat="false" ht="27" hidden="false" customHeight="false" outlineLevel="0" collapsed="false">
      <c r="A3578" s="295" t="n">
        <v>97356</v>
      </c>
      <c r="B3578" s="295" t="s">
        <v>12963</v>
      </c>
      <c r="C3578" s="296" t="s">
        <v>12964</v>
      </c>
      <c r="D3578" s="295" t="s">
        <v>85</v>
      </c>
      <c r="E3578" s="297" t="n">
        <v>75.87</v>
      </c>
    </row>
    <row r="3579" customFormat="false" ht="27" hidden="false" customHeight="false" outlineLevel="0" collapsed="false">
      <c r="A3579" s="295" t="n">
        <v>97357</v>
      </c>
      <c r="B3579" s="295" t="s">
        <v>12965</v>
      </c>
      <c r="C3579" s="296" t="s">
        <v>12966</v>
      </c>
      <c r="D3579" s="295" t="s">
        <v>85</v>
      </c>
      <c r="E3579" s="297" t="n">
        <v>122.04</v>
      </c>
    </row>
    <row r="3580" customFormat="false" ht="27" hidden="false" customHeight="false" outlineLevel="0" collapsed="false">
      <c r="A3580" s="295" t="n">
        <v>97358</v>
      </c>
      <c r="B3580" s="295" t="s">
        <v>12967</v>
      </c>
      <c r="C3580" s="296" t="s">
        <v>12968</v>
      </c>
      <c r="D3580" s="295" t="s">
        <v>85</v>
      </c>
      <c r="E3580" s="297" t="n">
        <v>167.2</v>
      </c>
    </row>
    <row r="3581" customFormat="false" ht="40.5" hidden="false" customHeight="false" outlineLevel="0" collapsed="false">
      <c r="A3581" s="295" t="n">
        <v>97498</v>
      </c>
      <c r="B3581" s="295" t="s">
        <v>12969</v>
      </c>
      <c r="C3581" s="296" t="s">
        <v>12970</v>
      </c>
      <c r="D3581" s="295" t="s">
        <v>85</v>
      </c>
      <c r="E3581" s="297" t="n">
        <v>55.17</v>
      </c>
    </row>
    <row r="3582" customFormat="false" ht="40.5" hidden="false" customHeight="false" outlineLevel="0" collapsed="false">
      <c r="A3582" s="295" t="n">
        <v>97535</v>
      </c>
      <c r="B3582" s="295" t="s">
        <v>12971</v>
      </c>
      <c r="C3582" s="296" t="s">
        <v>12972</v>
      </c>
      <c r="D3582" s="295" t="s">
        <v>85</v>
      </c>
      <c r="E3582" s="297" t="n">
        <v>59.02</v>
      </c>
    </row>
    <row r="3583" customFormat="false" ht="27" hidden="false" customHeight="false" outlineLevel="0" collapsed="false">
      <c r="A3583" s="295" t="n">
        <v>97536</v>
      </c>
      <c r="B3583" s="295" t="s">
        <v>12973</v>
      </c>
      <c r="C3583" s="296" t="s">
        <v>12974</v>
      </c>
      <c r="D3583" s="295" t="s">
        <v>85</v>
      </c>
      <c r="E3583" s="297" t="n">
        <v>67.86</v>
      </c>
    </row>
    <row r="3584" customFormat="false" ht="27" hidden="false" customHeight="false" outlineLevel="0" collapsed="false">
      <c r="A3584" s="295" t="n">
        <v>100788</v>
      </c>
      <c r="B3584" s="295" t="s">
        <v>12975</v>
      </c>
      <c r="C3584" s="296" t="s">
        <v>12976</v>
      </c>
      <c r="D3584" s="295" t="s">
        <v>31</v>
      </c>
      <c r="E3584" s="297" t="n">
        <v>654.36</v>
      </c>
    </row>
    <row r="3585" customFormat="false" ht="27" hidden="false" customHeight="false" outlineLevel="0" collapsed="false">
      <c r="A3585" s="295" t="n">
        <v>100791</v>
      </c>
      <c r="B3585" s="295" t="s">
        <v>12977</v>
      </c>
      <c r="C3585" s="296" t="s">
        <v>12978</v>
      </c>
      <c r="D3585" s="295" t="s">
        <v>85</v>
      </c>
      <c r="E3585" s="297" t="n">
        <v>18.23</v>
      </c>
    </row>
    <row r="3586" customFormat="false" ht="27" hidden="false" customHeight="false" outlineLevel="0" collapsed="false">
      <c r="A3586" s="295" t="n">
        <v>100792</v>
      </c>
      <c r="B3586" s="295" t="s">
        <v>12979</v>
      </c>
      <c r="C3586" s="296" t="s">
        <v>12980</v>
      </c>
      <c r="D3586" s="295" t="s">
        <v>85</v>
      </c>
      <c r="E3586" s="297" t="n">
        <v>26.99</v>
      </c>
    </row>
    <row r="3587" customFormat="false" ht="27" hidden="false" customHeight="false" outlineLevel="0" collapsed="false">
      <c r="A3587" s="295" t="n">
        <v>100793</v>
      </c>
      <c r="B3587" s="295" t="s">
        <v>12981</v>
      </c>
      <c r="C3587" s="296" t="s">
        <v>12982</v>
      </c>
      <c r="D3587" s="295" t="s">
        <v>85</v>
      </c>
      <c r="E3587" s="297" t="n">
        <v>35.94</v>
      </c>
    </row>
    <row r="3588" customFormat="false" ht="27" hidden="false" customHeight="false" outlineLevel="0" collapsed="false">
      <c r="A3588" s="295" t="n">
        <v>100794</v>
      </c>
      <c r="B3588" s="295" t="s">
        <v>12983</v>
      </c>
      <c r="C3588" s="296" t="s">
        <v>12984</v>
      </c>
      <c r="D3588" s="295" t="s">
        <v>85</v>
      </c>
      <c r="E3588" s="297" t="n">
        <v>48.64</v>
      </c>
    </row>
    <row r="3589" customFormat="false" ht="27" hidden="false" customHeight="false" outlineLevel="0" collapsed="false">
      <c r="A3589" s="295" t="n">
        <v>100799</v>
      </c>
      <c r="B3589" s="295" t="s">
        <v>12985</v>
      </c>
      <c r="C3589" s="296" t="s">
        <v>12986</v>
      </c>
      <c r="D3589" s="295" t="s">
        <v>85</v>
      </c>
      <c r="E3589" s="297" t="n">
        <v>18.63</v>
      </c>
    </row>
    <row r="3590" customFormat="false" ht="27" hidden="false" customHeight="false" outlineLevel="0" collapsed="false">
      <c r="A3590" s="295" t="n">
        <v>100800</v>
      </c>
      <c r="B3590" s="295" t="s">
        <v>12987</v>
      </c>
      <c r="C3590" s="296" t="s">
        <v>12988</v>
      </c>
      <c r="D3590" s="295" t="s">
        <v>85</v>
      </c>
      <c r="E3590" s="297" t="n">
        <v>27.39</v>
      </c>
    </row>
    <row r="3591" customFormat="false" ht="27" hidden="false" customHeight="false" outlineLevel="0" collapsed="false">
      <c r="A3591" s="295" t="n">
        <v>100801</v>
      </c>
      <c r="B3591" s="295" t="s">
        <v>12989</v>
      </c>
      <c r="C3591" s="296" t="s">
        <v>12990</v>
      </c>
      <c r="D3591" s="295" t="s">
        <v>85</v>
      </c>
      <c r="E3591" s="297" t="n">
        <v>36.35</v>
      </c>
    </row>
    <row r="3592" customFormat="false" ht="27" hidden="false" customHeight="false" outlineLevel="0" collapsed="false">
      <c r="A3592" s="295" t="n">
        <v>100802</v>
      </c>
      <c r="B3592" s="295" t="s">
        <v>12991</v>
      </c>
      <c r="C3592" s="296" t="s">
        <v>12992</v>
      </c>
      <c r="D3592" s="295" t="s">
        <v>85</v>
      </c>
      <c r="E3592" s="297" t="n">
        <v>49.04</v>
      </c>
    </row>
    <row r="3593" customFormat="false" ht="27" hidden="false" customHeight="false" outlineLevel="0" collapsed="false">
      <c r="A3593" s="295" t="n">
        <v>100803</v>
      </c>
      <c r="B3593" s="295" t="s">
        <v>12993</v>
      </c>
      <c r="C3593" s="296" t="s">
        <v>12994</v>
      </c>
      <c r="D3593" s="295" t="s">
        <v>85</v>
      </c>
      <c r="E3593" s="297" t="n">
        <v>17.4</v>
      </c>
    </row>
    <row r="3594" customFormat="false" ht="27" hidden="false" customHeight="false" outlineLevel="0" collapsed="false">
      <c r="A3594" s="295" t="n">
        <v>100804</v>
      </c>
      <c r="B3594" s="295" t="s">
        <v>12995</v>
      </c>
      <c r="C3594" s="296" t="s">
        <v>12996</v>
      </c>
      <c r="D3594" s="295" t="s">
        <v>85</v>
      </c>
      <c r="E3594" s="297" t="n">
        <v>26</v>
      </c>
    </row>
    <row r="3595" customFormat="false" ht="27" hidden="false" customHeight="false" outlineLevel="0" collapsed="false">
      <c r="A3595" s="295" t="n">
        <v>100805</v>
      </c>
      <c r="B3595" s="295" t="s">
        <v>12997</v>
      </c>
      <c r="C3595" s="296" t="s">
        <v>12998</v>
      </c>
      <c r="D3595" s="295" t="s">
        <v>85</v>
      </c>
      <c r="E3595" s="297" t="n">
        <v>34.77</v>
      </c>
    </row>
    <row r="3596" customFormat="false" ht="27" hidden="false" customHeight="false" outlineLevel="0" collapsed="false">
      <c r="A3596" s="295" t="n">
        <v>100806</v>
      </c>
      <c r="B3596" s="295" t="s">
        <v>12999</v>
      </c>
      <c r="C3596" s="296" t="s">
        <v>13000</v>
      </c>
      <c r="D3596" s="295" t="s">
        <v>85</v>
      </c>
      <c r="E3596" s="297" t="n">
        <v>47.19</v>
      </c>
    </row>
    <row r="3597" customFormat="false" ht="27" hidden="false" customHeight="false" outlineLevel="0" collapsed="false">
      <c r="A3597" s="295" t="n">
        <v>100807</v>
      </c>
      <c r="B3597" s="295" t="s">
        <v>13001</v>
      </c>
      <c r="C3597" s="296" t="s">
        <v>13002</v>
      </c>
      <c r="D3597" s="295" t="s">
        <v>85</v>
      </c>
      <c r="E3597" s="297" t="n">
        <v>23.35</v>
      </c>
    </row>
    <row r="3598" customFormat="false" ht="27" hidden="false" customHeight="false" outlineLevel="0" collapsed="false">
      <c r="A3598" s="295" t="n">
        <v>100808</v>
      </c>
      <c r="B3598" s="295" t="s">
        <v>13003</v>
      </c>
      <c r="C3598" s="296" t="s">
        <v>13004</v>
      </c>
      <c r="D3598" s="295" t="s">
        <v>85</v>
      </c>
      <c r="E3598" s="297" t="n">
        <v>32.99</v>
      </c>
    </row>
    <row r="3599" customFormat="false" ht="27" hidden="false" customHeight="false" outlineLevel="0" collapsed="false">
      <c r="A3599" s="295" t="n">
        <v>100809</v>
      </c>
      <c r="B3599" s="295" t="s">
        <v>13005</v>
      </c>
      <c r="C3599" s="296" t="s">
        <v>13006</v>
      </c>
      <c r="D3599" s="295" t="s">
        <v>85</v>
      </c>
      <c r="E3599" s="297" t="n">
        <v>43.04</v>
      </c>
    </row>
    <row r="3600" customFormat="false" ht="27" hidden="false" customHeight="false" outlineLevel="0" collapsed="false">
      <c r="A3600" s="295" t="n">
        <v>100810</v>
      </c>
      <c r="B3600" s="295" t="s">
        <v>13007</v>
      </c>
      <c r="C3600" s="296" t="s">
        <v>13008</v>
      </c>
      <c r="D3600" s="295" t="s">
        <v>85</v>
      </c>
      <c r="E3600" s="297" t="n">
        <v>57.28</v>
      </c>
    </row>
    <row r="3601" customFormat="false" ht="27" hidden="false" customHeight="false" outlineLevel="0" collapsed="false">
      <c r="A3601" s="295" t="n">
        <v>101918</v>
      </c>
      <c r="B3601" s="295" t="s">
        <v>13009</v>
      </c>
      <c r="C3601" s="296" t="s">
        <v>13010</v>
      </c>
      <c r="D3601" s="295" t="s">
        <v>85</v>
      </c>
      <c r="E3601" s="297" t="n">
        <v>261.42</v>
      </c>
    </row>
    <row r="3602" customFormat="false" ht="27" hidden="false" customHeight="false" outlineLevel="0" collapsed="false">
      <c r="A3602" s="295" t="n">
        <v>101919</v>
      </c>
      <c r="B3602" s="295" t="s">
        <v>13011</v>
      </c>
      <c r="C3602" s="296" t="s">
        <v>13012</v>
      </c>
      <c r="D3602" s="295" t="s">
        <v>31</v>
      </c>
      <c r="E3602" s="297" t="n">
        <v>418.5</v>
      </c>
    </row>
    <row r="3603" customFormat="false" ht="27" hidden="false" customHeight="false" outlineLevel="0" collapsed="false">
      <c r="A3603" s="295" t="n">
        <v>101920</v>
      </c>
      <c r="B3603" s="295" t="s">
        <v>13013</v>
      </c>
      <c r="C3603" s="296" t="s">
        <v>13014</v>
      </c>
      <c r="D3603" s="295" t="s">
        <v>31</v>
      </c>
      <c r="E3603" s="297" t="n">
        <v>194.08</v>
      </c>
    </row>
    <row r="3604" customFormat="false" ht="27" hidden="false" customHeight="false" outlineLevel="0" collapsed="false">
      <c r="A3604" s="295" t="n">
        <v>101921</v>
      </c>
      <c r="B3604" s="295" t="s">
        <v>13015</v>
      </c>
      <c r="C3604" s="296" t="s">
        <v>13016</v>
      </c>
      <c r="D3604" s="295" t="s">
        <v>31</v>
      </c>
      <c r="E3604" s="297" t="n">
        <v>222.98</v>
      </c>
    </row>
    <row r="3605" customFormat="false" ht="27" hidden="false" customHeight="false" outlineLevel="0" collapsed="false">
      <c r="A3605" s="295" t="n">
        <v>101922</v>
      </c>
      <c r="B3605" s="295" t="s">
        <v>13017</v>
      </c>
      <c r="C3605" s="296" t="s">
        <v>13018</v>
      </c>
      <c r="D3605" s="295" t="s">
        <v>31</v>
      </c>
      <c r="E3605" s="297" t="n">
        <v>222.98</v>
      </c>
    </row>
    <row r="3606" customFormat="false" ht="27" hidden="false" customHeight="false" outlineLevel="0" collapsed="false">
      <c r="A3606" s="295" t="n">
        <v>101923</v>
      </c>
      <c r="B3606" s="295" t="s">
        <v>13019</v>
      </c>
      <c r="C3606" s="296" t="s">
        <v>13020</v>
      </c>
      <c r="D3606" s="295" t="s">
        <v>31</v>
      </c>
      <c r="E3606" s="297" t="n">
        <v>222.98</v>
      </c>
    </row>
    <row r="3607" customFormat="false" ht="27" hidden="false" customHeight="false" outlineLevel="0" collapsed="false">
      <c r="A3607" s="295" t="n">
        <v>101924</v>
      </c>
      <c r="B3607" s="295" t="s">
        <v>13021</v>
      </c>
      <c r="C3607" s="296" t="s">
        <v>13022</v>
      </c>
      <c r="D3607" s="295" t="s">
        <v>31</v>
      </c>
      <c r="E3607" s="297" t="n">
        <v>181.99</v>
      </c>
    </row>
    <row r="3608" customFormat="false" ht="27" hidden="false" customHeight="false" outlineLevel="0" collapsed="false">
      <c r="A3608" s="295" t="n">
        <v>101925</v>
      </c>
      <c r="B3608" s="295" t="s">
        <v>13023</v>
      </c>
      <c r="C3608" s="296" t="s">
        <v>13024</v>
      </c>
      <c r="D3608" s="295" t="s">
        <v>31</v>
      </c>
      <c r="E3608" s="297" t="n">
        <v>306.25</v>
      </c>
    </row>
    <row r="3609" customFormat="false" ht="27" hidden="false" customHeight="false" outlineLevel="0" collapsed="false">
      <c r="A3609" s="295" t="n">
        <v>101926</v>
      </c>
      <c r="B3609" s="295" t="s">
        <v>13025</v>
      </c>
      <c r="C3609" s="296" t="s">
        <v>13026</v>
      </c>
      <c r="D3609" s="295" t="s">
        <v>31</v>
      </c>
      <c r="E3609" s="297" t="n">
        <v>394.11</v>
      </c>
    </row>
    <row r="3610" customFormat="false" ht="40.5" hidden="false" customHeight="false" outlineLevel="0" collapsed="false">
      <c r="A3610" s="295" t="n">
        <v>101927</v>
      </c>
      <c r="B3610" s="295" t="s">
        <v>13027</v>
      </c>
      <c r="C3610" s="296" t="s">
        <v>13028</v>
      </c>
      <c r="D3610" s="295" t="s">
        <v>85</v>
      </c>
      <c r="E3610" s="297" t="n">
        <v>249.43</v>
      </c>
    </row>
    <row r="3611" customFormat="false" ht="27" hidden="false" customHeight="false" outlineLevel="0" collapsed="false">
      <c r="A3611" s="295" t="n">
        <v>101928</v>
      </c>
      <c r="B3611" s="295" t="s">
        <v>13029</v>
      </c>
      <c r="C3611" s="296" t="s">
        <v>13030</v>
      </c>
      <c r="D3611" s="295" t="s">
        <v>31</v>
      </c>
      <c r="E3611" s="297" t="n">
        <v>423.09</v>
      </c>
    </row>
    <row r="3612" customFormat="false" ht="27" hidden="false" customHeight="false" outlineLevel="0" collapsed="false">
      <c r="A3612" s="295" t="n">
        <v>101929</v>
      </c>
      <c r="B3612" s="295" t="s">
        <v>13031</v>
      </c>
      <c r="C3612" s="296" t="s">
        <v>13032</v>
      </c>
      <c r="D3612" s="295" t="s">
        <v>31</v>
      </c>
      <c r="E3612" s="297" t="n">
        <v>198.67</v>
      </c>
    </row>
    <row r="3613" customFormat="false" ht="27" hidden="false" customHeight="false" outlineLevel="0" collapsed="false">
      <c r="A3613" s="295" t="n">
        <v>101930</v>
      </c>
      <c r="B3613" s="295" t="s">
        <v>13033</v>
      </c>
      <c r="C3613" s="296" t="s">
        <v>13034</v>
      </c>
      <c r="D3613" s="295" t="s">
        <v>31</v>
      </c>
      <c r="E3613" s="297" t="n">
        <v>227.57</v>
      </c>
    </row>
    <row r="3614" customFormat="false" ht="27" hidden="false" customHeight="false" outlineLevel="0" collapsed="false">
      <c r="A3614" s="295" t="n">
        <v>101931</v>
      </c>
      <c r="B3614" s="295" t="s">
        <v>13035</v>
      </c>
      <c r="C3614" s="296" t="s">
        <v>13036</v>
      </c>
      <c r="D3614" s="295" t="s">
        <v>31</v>
      </c>
      <c r="E3614" s="297" t="n">
        <v>227.57</v>
      </c>
    </row>
    <row r="3615" customFormat="false" ht="27" hidden="false" customHeight="false" outlineLevel="0" collapsed="false">
      <c r="A3615" s="295" t="n">
        <v>101932</v>
      </c>
      <c r="B3615" s="295" t="s">
        <v>13037</v>
      </c>
      <c r="C3615" s="296" t="s">
        <v>13038</v>
      </c>
      <c r="D3615" s="295" t="s">
        <v>31</v>
      </c>
      <c r="E3615" s="297" t="n">
        <v>227.57</v>
      </c>
    </row>
    <row r="3616" customFormat="false" ht="27" hidden="false" customHeight="false" outlineLevel="0" collapsed="false">
      <c r="A3616" s="295" t="n">
        <v>101933</v>
      </c>
      <c r="B3616" s="295" t="s">
        <v>13039</v>
      </c>
      <c r="C3616" s="296" t="s">
        <v>13040</v>
      </c>
      <c r="D3616" s="295" t="s">
        <v>31</v>
      </c>
      <c r="E3616" s="297" t="n">
        <v>186.58</v>
      </c>
    </row>
    <row r="3617" customFormat="false" ht="27" hidden="false" customHeight="false" outlineLevel="0" collapsed="false">
      <c r="A3617" s="295" t="n">
        <v>101934</v>
      </c>
      <c r="B3617" s="295" t="s">
        <v>13041</v>
      </c>
      <c r="C3617" s="296" t="s">
        <v>13042</v>
      </c>
      <c r="D3617" s="295" t="s">
        <v>31</v>
      </c>
      <c r="E3617" s="297" t="n">
        <v>313.13</v>
      </c>
    </row>
    <row r="3618" customFormat="false" ht="27" hidden="false" customHeight="false" outlineLevel="0" collapsed="false">
      <c r="A3618" s="295" t="n">
        <v>101935</v>
      </c>
      <c r="B3618" s="295" t="s">
        <v>13043</v>
      </c>
      <c r="C3618" s="296" t="s">
        <v>13044</v>
      </c>
      <c r="D3618" s="295" t="s">
        <v>31</v>
      </c>
      <c r="E3618" s="297" t="n">
        <v>403.29</v>
      </c>
    </row>
    <row r="3619" customFormat="false" ht="27" hidden="false" customHeight="false" outlineLevel="0" collapsed="false">
      <c r="A3619" s="295" t="n">
        <v>103802</v>
      </c>
      <c r="B3619" s="295" t="s">
        <v>13045</v>
      </c>
      <c r="C3619" s="296" t="s">
        <v>13046</v>
      </c>
      <c r="D3619" s="295" t="s">
        <v>85</v>
      </c>
      <c r="E3619" s="297" t="n">
        <v>40.78</v>
      </c>
    </row>
    <row r="3620" customFormat="false" ht="27" hidden="false" customHeight="false" outlineLevel="0" collapsed="false">
      <c r="A3620" s="295" t="n">
        <v>103803</v>
      </c>
      <c r="B3620" s="295" t="s">
        <v>13047</v>
      </c>
      <c r="C3620" s="296" t="s">
        <v>13048</v>
      </c>
      <c r="D3620" s="295" t="s">
        <v>85</v>
      </c>
      <c r="E3620" s="297" t="n">
        <v>70.1</v>
      </c>
    </row>
    <row r="3621" customFormat="false" ht="27" hidden="false" customHeight="false" outlineLevel="0" collapsed="false">
      <c r="A3621" s="295" t="n">
        <v>103804</v>
      </c>
      <c r="B3621" s="295" t="s">
        <v>13049</v>
      </c>
      <c r="C3621" s="296" t="s">
        <v>13050</v>
      </c>
      <c r="D3621" s="295" t="s">
        <v>85</v>
      </c>
      <c r="E3621" s="297" t="n">
        <v>85.68</v>
      </c>
    </row>
    <row r="3622" customFormat="false" ht="27" hidden="false" customHeight="false" outlineLevel="0" collapsed="false">
      <c r="A3622" s="295" t="n">
        <v>103835</v>
      </c>
      <c r="B3622" s="295" t="s">
        <v>13051</v>
      </c>
      <c r="C3622" s="296" t="s">
        <v>13052</v>
      </c>
      <c r="D3622" s="295" t="s">
        <v>85</v>
      </c>
      <c r="E3622" s="297" t="n">
        <v>63.6</v>
      </c>
    </row>
    <row r="3623" customFormat="false" ht="27" hidden="false" customHeight="false" outlineLevel="0" collapsed="false">
      <c r="A3623" s="295" t="n">
        <v>103836</v>
      </c>
      <c r="B3623" s="295" t="s">
        <v>13053</v>
      </c>
      <c r="C3623" s="296" t="s">
        <v>13054</v>
      </c>
      <c r="D3623" s="295" t="s">
        <v>85</v>
      </c>
      <c r="E3623" s="297" t="n">
        <v>99.63</v>
      </c>
    </row>
    <row r="3624" customFormat="false" ht="27" hidden="false" customHeight="false" outlineLevel="0" collapsed="false">
      <c r="A3624" s="295" t="n">
        <v>103837</v>
      </c>
      <c r="B3624" s="295" t="s">
        <v>13055</v>
      </c>
      <c r="C3624" s="296" t="s">
        <v>13056</v>
      </c>
      <c r="D3624" s="295" t="s">
        <v>85</v>
      </c>
      <c r="E3624" s="297" t="n">
        <v>125.84</v>
      </c>
    </row>
    <row r="3625" customFormat="false" ht="27" hidden="false" customHeight="false" outlineLevel="0" collapsed="false">
      <c r="A3625" s="295" t="n">
        <v>103868</v>
      </c>
      <c r="B3625" s="295" t="s">
        <v>13057</v>
      </c>
      <c r="C3625" s="296" t="s">
        <v>13058</v>
      </c>
      <c r="D3625" s="295" t="s">
        <v>85</v>
      </c>
      <c r="E3625" s="297" t="n">
        <v>48.7</v>
      </c>
    </row>
    <row r="3626" customFormat="false" ht="27" hidden="false" customHeight="false" outlineLevel="0" collapsed="false">
      <c r="A3626" s="295" t="n">
        <v>103869</v>
      </c>
      <c r="B3626" s="295" t="s">
        <v>13059</v>
      </c>
      <c r="C3626" s="296" t="s">
        <v>13060</v>
      </c>
      <c r="D3626" s="295" t="s">
        <v>85</v>
      </c>
      <c r="E3626" s="297" t="n">
        <v>75.65</v>
      </c>
    </row>
    <row r="3627" customFormat="false" ht="27" hidden="false" customHeight="false" outlineLevel="0" collapsed="false">
      <c r="A3627" s="295" t="n">
        <v>103870</v>
      </c>
      <c r="B3627" s="295" t="s">
        <v>13061</v>
      </c>
      <c r="C3627" s="296" t="s">
        <v>13062</v>
      </c>
      <c r="D3627" s="295" t="s">
        <v>85</v>
      </c>
      <c r="E3627" s="297" t="n">
        <v>93.56</v>
      </c>
    </row>
    <row r="3628" customFormat="false" ht="27" hidden="false" customHeight="false" outlineLevel="0" collapsed="false">
      <c r="A3628" s="295" t="n">
        <v>103871</v>
      </c>
      <c r="B3628" s="295" t="s">
        <v>13063</v>
      </c>
      <c r="C3628" s="296" t="s">
        <v>13064</v>
      </c>
      <c r="D3628" s="295" t="s">
        <v>85</v>
      </c>
      <c r="E3628" s="297" t="n">
        <v>70.97</v>
      </c>
    </row>
    <row r="3629" customFormat="false" ht="27" hidden="false" customHeight="false" outlineLevel="0" collapsed="false">
      <c r="A3629" s="295" t="n">
        <v>103872</v>
      </c>
      <c r="B3629" s="295" t="s">
        <v>13065</v>
      </c>
      <c r="C3629" s="296" t="s">
        <v>13066</v>
      </c>
      <c r="D3629" s="295" t="s">
        <v>85</v>
      </c>
      <c r="E3629" s="297" t="n">
        <v>182.64</v>
      </c>
    </row>
    <row r="3630" customFormat="false" ht="27" hidden="false" customHeight="false" outlineLevel="0" collapsed="false">
      <c r="A3630" s="295" t="n">
        <v>103873</v>
      </c>
      <c r="B3630" s="295" t="s">
        <v>13067</v>
      </c>
      <c r="C3630" s="296" t="s">
        <v>13068</v>
      </c>
      <c r="D3630" s="295" t="s">
        <v>85</v>
      </c>
      <c r="E3630" s="297" t="n">
        <v>204.96</v>
      </c>
    </row>
    <row r="3631" customFormat="false" ht="27" hidden="false" customHeight="false" outlineLevel="0" collapsed="false">
      <c r="A3631" s="295" t="n">
        <v>103978</v>
      </c>
      <c r="B3631" s="295" t="s">
        <v>13069</v>
      </c>
      <c r="C3631" s="296" t="s">
        <v>13070</v>
      </c>
      <c r="D3631" s="295" t="s">
        <v>85</v>
      </c>
      <c r="E3631" s="297" t="n">
        <v>28.81</v>
      </c>
    </row>
    <row r="3632" customFormat="false" ht="27" hidden="false" customHeight="false" outlineLevel="0" collapsed="false">
      <c r="A3632" s="295" t="n">
        <v>103979</v>
      </c>
      <c r="B3632" s="295" t="s">
        <v>13071</v>
      </c>
      <c r="C3632" s="296" t="s">
        <v>13072</v>
      </c>
      <c r="D3632" s="295" t="s">
        <v>85</v>
      </c>
      <c r="E3632" s="297" t="n">
        <v>33.45</v>
      </c>
    </row>
    <row r="3633" customFormat="false" ht="27" hidden="false" customHeight="false" outlineLevel="0" collapsed="false">
      <c r="A3633" s="295" t="n">
        <v>104021</v>
      </c>
      <c r="B3633" s="295" t="s">
        <v>13073</v>
      </c>
      <c r="C3633" s="296" t="s">
        <v>13074</v>
      </c>
      <c r="D3633" s="295" t="s">
        <v>85</v>
      </c>
      <c r="E3633" s="297" t="n">
        <v>66.01</v>
      </c>
    </row>
    <row r="3634" customFormat="false" ht="27" hidden="false" customHeight="false" outlineLevel="0" collapsed="false">
      <c r="A3634" s="295" t="n">
        <v>104166</v>
      </c>
      <c r="B3634" s="295" t="s">
        <v>13075</v>
      </c>
      <c r="C3634" s="296" t="s">
        <v>13076</v>
      </c>
      <c r="D3634" s="295" t="s">
        <v>85</v>
      </c>
      <c r="E3634" s="297" t="n">
        <v>105.28</v>
      </c>
    </row>
    <row r="3635" customFormat="false" ht="27" hidden="false" customHeight="false" outlineLevel="0" collapsed="false">
      <c r="A3635" s="295" t="n">
        <v>89358</v>
      </c>
      <c r="B3635" s="295" t="s">
        <v>13077</v>
      </c>
      <c r="C3635" s="296" t="s">
        <v>13078</v>
      </c>
      <c r="D3635" s="295" t="s">
        <v>31</v>
      </c>
      <c r="E3635" s="297" t="n">
        <v>6.61</v>
      </c>
    </row>
    <row r="3636" customFormat="false" ht="27" hidden="false" customHeight="false" outlineLevel="0" collapsed="false">
      <c r="A3636" s="295" t="n">
        <v>89359</v>
      </c>
      <c r="B3636" s="295" t="s">
        <v>13079</v>
      </c>
      <c r="C3636" s="296" t="s">
        <v>13080</v>
      </c>
      <c r="D3636" s="295" t="s">
        <v>31</v>
      </c>
      <c r="E3636" s="297" t="n">
        <v>7.17</v>
      </c>
    </row>
    <row r="3637" customFormat="false" ht="27" hidden="false" customHeight="false" outlineLevel="0" collapsed="false">
      <c r="A3637" s="295" t="n">
        <v>89360</v>
      </c>
      <c r="B3637" s="295" t="s">
        <v>13081</v>
      </c>
      <c r="C3637" s="296" t="s">
        <v>13082</v>
      </c>
      <c r="D3637" s="295" t="s">
        <v>31</v>
      </c>
      <c r="E3637" s="297" t="n">
        <v>9.5</v>
      </c>
    </row>
    <row r="3638" customFormat="false" ht="27" hidden="false" customHeight="false" outlineLevel="0" collapsed="false">
      <c r="A3638" s="295" t="n">
        <v>89361</v>
      </c>
      <c r="B3638" s="295" t="s">
        <v>13083</v>
      </c>
      <c r="C3638" s="296" t="s">
        <v>13084</v>
      </c>
      <c r="D3638" s="295" t="s">
        <v>31</v>
      </c>
      <c r="E3638" s="297" t="n">
        <v>8.59</v>
      </c>
    </row>
    <row r="3639" customFormat="false" ht="27" hidden="false" customHeight="false" outlineLevel="0" collapsed="false">
      <c r="A3639" s="295" t="n">
        <v>89362</v>
      </c>
      <c r="B3639" s="295" t="s">
        <v>13085</v>
      </c>
      <c r="C3639" s="296" t="s">
        <v>13086</v>
      </c>
      <c r="D3639" s="295" t="s">
        <v>31</v>
      </c>
      <c r="E3639" s="297" t="n">
        <v>7.99</v>
      </c>
    </row>
    <row r="3640" customFormat="false" ht="27" hidden="false" customHeight="false" outlineLevel="0" collapsed="false">
      <c r="A3640" s="295" t="n">
        <v>89363</v>
      </c>
      <c r="B3640" s="295" t="s">
        <v>13087</v>
      </c>
      <c r="C3640" s="296" t="s">
        <v>13088</v>
      </c>
      <c r="D3640" s="295" t="s">
        <v>31</v>
      </c>
      <c r="E3640" s="297" t="n">
        <v>9.19</v>
      </c>
    </row>
    <row r="3641" customFormat="false" ht="27" hidden="false" customHeight="false" outlineLevel="0" collapsed="false">
      <c r="A3641" s="295" t="n">
        <v>89364</v>
      </c>
      <c r="B3641" s="295" t="s">
        <v>13089</v>
      </c>
      <c r="C3641" s="296" t="s">
        <v>13090</v>
      </c>
      <c r="D3641" s="295" t="s">
        <v>31</v>
      </c>
      <c r="E3641" s="297" t="n">
        <v>11.65</v>
      </c>
    </row>
    <row r="3642" customFormat="false" ht="27" hidden="false" customHeight="false" outlineLevel="0" collapsed="false">
      <c r="A3642" s="295" t="n">
        <v>89365</v>
      </c>
      <c r="B3642" s="295" t="s">
        <v>13091</v>
      </c>
      <c r="C3642" s="296" t="s">
        <v>13092</v>
      </c>
      <c r="D3642" s="295" t="s">
        <v>31</v>
      </c>
      <c r="E3642" s="297" t="n">
        <v>10.55</v>
      </c>
    </row>
    <row r="3643" customFormat="false" ht="27" hidden="false" customHeight="false" outlineLevel="0" collapsed="false">
      <c r="A3643" s="295" t="n">
        <v>89366</v>
      </c>
      <c r="B3643" s="295" t="s">
        <v>13093</v>
      </c>
      <c r="C3643" s="296" t="s">
        <v>13094</v>
      </c>
      <c r="D3643" s="295" t="s">
        <v>31</v>
      </c>
      <c r="E3643" s="297" t="n">
        <v>17.65</v>
      </c>
    </row>
    <row r="3644" customFormat="false" ht="27" hidden="false" customHeight="false" outlineLevel="0" collapsed="false">
      <c r="A3644" s="295" t="n">
        <v>89367</v>
      </c>
      <c r="B3644" s="295" t="s">
        <v>13095</v>
      </c>
      <c r="C3644" s="296" t="s">
        <v>13096</v>
      </c>
      <c r="D3644" s="295" t="s">
        <v>31</v>
      </c>
      <c r="E3644" s="297" t="n">
        <v>11.72</v>
      </c>
    </row>
    <row r="3645" customFormat="false" ht="27" hidden="false" customHeight="false" outlineLevel="0" collapsed="false">
      <c r="A3645" s="295" t="n">
        <v>89368</v>
      </c>
      <c r="B3645" s="295" t="s">
        <v>13097</v>
      </c>
      <c r="C3645" s="296" t="s">
        <v>13098</v>
      </c>
      <c r="D3645" s="295" t="s">
        <v>31</v>
      </c>
      <c r="E3645" s="297" t="n">
        <v>15.07</v>
      </c>
    </row>
    <row r="3646" customFormat="false" ht="27" hidden="false" customHeight="false" outlineLevel="0" collapsed="false">
      <c r="A3646" s="295" t="n">
        <v>89369</v>
      </c>
      <c r="B3646" s="295" t="s">
        <v>13099</v>
      </c>
      <c r="C3646" s="296" t="s">
        <v>13100</v>
      </c>
      <c r="D3646" s="295" t="s">
        <v>31</v>
      </c>
      <c r="E3646" s="297" t="n">
        <v>19.22</v>
      </c>
    </row>
    <row r="3647" customFormat="false" ht="27" hidden="false" customHeight="false" outlineLevel="0" collapsed="false">
      <c r="A3647" s="295" t="n">
        <v>89370</v>
      </c>
      <c r="B3647" s="295" t="s">
        <v>13101</v>
      </c>
      <c r="C3647" s="296" t="s">
        <v>13102</v>
      </c>
      <c r="D3647" s="295" t="s">
        <v>31</v>
      </c>
      <c r="E3647" s="297" t="n">
        <v>14.37</v>
      </c>
    </row>
    <row r="3648" customFormat="false" ht="27" hidden="false" customHeight="false" outlineLevel="0" collapsed="false">
      <c r="A3648" s="295" t="n">
        <v>89371</v>
      </c>
      <c r="B3648" s="295" t="s">
        <v>13103</v>
      </c>
      <c r="C3648" s="296" t="s">
        <v>13104</v>
      </c>
      <c r="D3648" s="295" t="s">
        <v>31</v>
      </c>
      <c r="E3648" s="297" t="n">
        <v>5.04</v>
      </c>
    </row>
    <row r="3649" customFormat="false" ht="27" hidden="false" customHeight="false" outlineLevel="0" collapsed="false">
      <c r="A3649" s="295" t="n">
        <v>89372</v>
      </c>
      <c r="B3649" s="295" t="s">
        <v>13105</v>
      </c>
      <c r="C3649" s="296" t="s">
        <v>13106</v>
      </c>
      <c r="D3649" s="295" t="s">
        <v>31</v>
      </c>
      <c r="E3649" s="297" t="n">
        <v>16.09</v>
      </c>
    </row>
    <row r="3650" customFormat="false" ht="27" hidden="false" customHeight="false" outlineLevel="0" collapsed="false">
      <c r="A3650" s="295" t="n">
        <v>89373</v>
      </c>
      <c r="B3650" s="295" t="s">
        <v>13107</v>
      </c>
      <c r="C3650" s="296" t="s">
        <v>13108</v>
      </c>
      <c r="D3650" s="295" t="s">
        <v>31</v>
      </c>
      <c r="E3650" s="297" t="n">
        <v>6.46</v>
      </c>
    </row>
    <row r="3651" customFormat="false" ht="27" hidden="false" customHeight="false" outlineLevel="0" collapsed="false">
      <c r="A3651" s="295" t="n">
        <v>89374</v>
      </c>
      <c r="B3651" s="295" t="s">
        <v>13109</v>
      </c>
      <c r="C3651" s="296" t="s">
        <v>13110</v>
      </c>
      <c r="D3651" s="295" t="s">
        <v>31</v>
      </c>
      <c r="E3651" s="297" t="n">
        <v>11.77</v>
      </c>
    </row>
    <row r="3652" customFormat="false" ht="27" hidden="false" customHeight="false" outlineLevel="0" collapsed="false">
      <c r="A3652" s="295" t="n">
        <v>89375</v>
      </c>
      <c r="B3652" s="295" t="s">
        <v>13111</v>
      </c>
      <c r="C3652" s="296" t="s">
        <v>13112</v>
      </c>
      <c r="D3652" s="295" t="s">
        <v>31</v>
      </c>
      <c r="E3652" s="297" t="n">
        <v>15.65</v>
      </c>
    </row>
    <row r="3653" customFormat="false" ht="27" hidden="false" customHeight="false" outlineLevel="0" collapsed="false">
      <c r="A3653" s="295" t="n">
        <v>89376</v>
      </c>
      <c r="B3653" s="295" t="s">
        <v>13113</v>
      </c>
      <c r="C3653" s="296" t="s">
        <v>13114</v>
      </c>
      <c r="D3653" s="295" t="s">
        <v>31</v>
      </c>
      <c r="E3653" s="297" t="n">
        <v>4.88</v>
      </c>
    </row>
    <row r="3654" customFormat="false" ht="27" hidden="false" customHeight="false" outlineLevel="0" collapsed="false">
      <c r="A3654" s="295" t="n">
        <v>89377</v>
      </c>
      <c r="B3654" s="295" t="s">
        <v>13115</v>
      </c>
      <c r="C3654" s="296" t="s">
        <v>13116</v>
      </c>
      <c r="D3654" s="295" t="s">
        <v>31</v>
      </c>
      <c r="E3654" s="297" t="n">
        <v>10.49</v>
      </c>
    </row>
    <row r="3655" customFormat="false" ht="27" hidden="false" customHeight="false" outlineLevel="0" collapsed="false">
      <c r="A3655" s="295" t="n">
        <v>89378</v>
      </c>
      <c r="B3655" s="295" t="s">
        <v>13117</v>
      </c>
      <c r="C3655" s="296" t="s">
        <v>13118</v>
      </c>
      <c r="D3655" s="295" t="s">
        <v>31</v>
      </c>
      <c r="E3655" s="297" t="n">
        <v>6.06</v>
      </c>
    </row>
    <row r="3656" customFormat="false" ht="27" hidden="false" customHeight="false" outlineLevel="0" collapsed="false">
      <c r="A3656" s="295" t="n">
        <v>89379</v>
      </c>
      <c r="B3656" s="295" t="s">
        <v>13119</v>
      </c>
      <c r="C3656" s="296" t="s">
        <v>13120</v>
      </c>
      <c r="D3656" s="295" t="s">
        <v>31</v>
      </c>
      <c r="E3656" s="297" t="n">
        <v>20.78</v>
      </c>
    </row>
    <row r="3657" customFormat="false" ht="27" hidden="false" customHeight="false" outlineLevel="0" collapsed="false">
      <c r="A3657" s="295" t="n">
        <v>89380</v>
      </c>
      <c r="B3657" s="295" t="s">
        <v>13121</v>
      </c>
      <c r="C3657" s="296" t="s">
        <v>13122</v>
      </c>
      <c r="D3657" s="295" t="s">
        <v>31</v>
      </c>
      <c r="E3657" s="297" t="n">
        <v>11.13</v>
      </c>
    </row>
    <row r="3658" customFormat="false" ht="27" hidden="false" customHeight="false" outlineLevel="0" collapsed="false">
      <c r="A3658" s="295" t="n">
        <v>89381</v>
      </c>
      <c r="B3658" s="295" t="s">
        <v>13123</v>
      </c>
      <c r="C3658" s="296" t="s">
        <v>13124</v>
      </c>
      <c r="D3658" s="295" t="s">
        <v>31</v>
      </c>
      <c r="E3658" s="297" t="n">
        <v>14.99</v>
      </c>
    </row>
    <row r="3659" customFormat="false" ht="27" hidden="false" customHeight="false" outlineLevel="0" collapsed="false">
      <c r="A3659" s="295" t="n">
        <v>89382</v>
      </c>
      <c r="B3659" s="295" t="s">
        <v>13125</v>
      </c>
      <c r="C3659" s="296" t="s">
        <v>13126</v>
      </c>
      <c r="D3659" s="295" t="s">
        <v>31</v>
      </c>
      <c r="E3659" s="297" t="n">
        <v>18.74</v>
      </c>
    </row>
    <row r="3660" customFormat="false" ht="27" hidden="false" customHeight="false" outlineLevel="0" collapsed="false">
      <c r="A3660" s="295" t="n">
        <v>89383</v>
      </c>
      <c r="B3660" s="295" t="s">
        <v>13127</v>
      </c>
      <c r="C3660" s="296" t="s">
        <v>13128</v>
      </c>
      <c r="D3660" s="295" t="s">
        <v>31</v>
      </c>
      <c r="E3660" s="297" t="n">
        <v>5.82</v>
      </c>
    </row>
    <row r="3661" customFormat="false" ht="27" hidden="false" customHeight="false" outlineLevel="0" collapsed="false">
      <c r="A3661" s="295" t="n">
        <v>89384</v>
      </c>
      <c r="B3661" s="295" t="s">
        <v>13129</v>
      </c>
      <c r="C3661" s="296" t="s">
        <v>13130</v>
      </c>
      <c r="D3661" s="295" t="s">
        <v>31</v>
      </c>
      <c r="E3661" s="297" t="n">
        <v>15.61</v>
      </c>
    </row>
    <row r="3662" customFormat="false" ht="27" hidden="false" customHeight="false" outlineLevel="0" collapsed="false">
      <c r="A3662" s="295" t="n">
        <v>89385</v>
      </c>
      <c r="B3662" s="295" t="s">
        <v>13131</v>
      </c>
      <c r="C3662" s="296" t="s">
        <v>13132</v>
      </c>
      <c r="D3662" s="295" t="s">
        <v>31</v>
      </c>
      <c r="E3662" s="297" t="n">
        <v>6.99</v>
      </c>
    </row>
    <row r="3663" customFormat="false" ht="27" hidden="false" customHeight="false" outlineLevel="0" collapsed="false">
      <c r="A3663" s="295" t="n">
        <v>89386</v>
      </c>
      <c r="B3663" s="295" t="s">
        <v>13133</v>
      </c>
      <c r="C3663" s="296" t="s">
        <v>13134</v>
      </c>
      <c r="D3663" s="295" t="s">
        <v>31</v>
      </c>
      <c r="E3663" s="297" t="n">
        <v>8.92</v>
      </c>
    </row>
    <row r="3664" customFormat="false" ht="27" hidden="false" customHeight="false" outlineLevel="0" collapsed="false">
      <c r="A3664" s="295" t="n">
        <v>89387</v>
      </c>
      <c r="B3664" s="295" t="s">
        <v>13135</v>
      </c>
      <c r="C3664" s="296" t="s">
        <v>13136</v>
      </c>
      <c r="D3664" s="295" t="s">
        <v>31</v>
      </c>
      <c r="E3664" s="297" t="n">
        <v>44.06</v>
      </c>
    </row>
    <row r="3665" customFormat="false" ht="27" hidden="false" customHeight="false" outlineLevel="0" collapsed="false">
      <c r="A3665" s="295" t="n">
        <v>89389</v>
      </c>
      <c r="B3665" s="295" t="s">
        <v>13137</v>
      </c>
      <c r="C3665" s="296" t="s">
        <v>13138</v>
      </c>
      <c r="D3665" s="295" t="s">
        <v>31</v>
      </c>
      <c r="E3665" s="297" t="n">
        <v>13.72</v>
      </c>
    </row>
    <row r="3666" customFormat="false" ht="27" hidden="false" customHeight="false" outlineLevel="0" collapsed="false">
      <c r="A3666" s="295" t="n">
        <v>89390</v>
      </c>
      <c r="B3666" s="295" t="s">
        <v>13139</v>
      </c>
      <c r="C3666" s="296" t="s">
        <v>13140</v>
      </c>
      <c r="D3666" s="295" t="s">
        <v>31</v>
      </c>
      <c r="E3666" s="297" t="n">
        <v>28.73</v>
      </c>
    </row>
    <row r="3667" customFormat="false" ht="27" hidden="false" customHeight="false" outlineLevel="0" collapsed="false">
      <c r="A3667" s="295" t="n">
        <v>89391</v>
      </c>
      <c r="B3667" s="295" t="s">
        <v>13141</v>
      </c>
      <c r="C3667" s="296" t="s">
        <v>13142</v>
      </c>
      <c r="D3667" s="295" t="s">
        <v>31</v>
      </c>
      <c r="E3667" s="297" t="n">
        <v>8.22</v>
      </c>
    </row>
    <row r="3668" customFormat="false" ht="27" hidden="false" customHeight="false" outlineLevel="0" collapsed="false">
      <c r="A3668" s="295" t="n">
        <v>89392</v>
      </c>
      <c r="B3668" s="295" t="s">
        <v>13143</v>
      </c>
      <c r="C3668" s="296" t="s">
        <v>13144</v>
      </c>
      <c r="D3668" s="295" t="s">
        <v>31</v>
      </c>
      <c r="E3668" s="297" t="n">
        <v>34.78</v>
      </c>
    </row>
    <row r="3669" customFormat="false" ht="27" hidden="false" customHeight="false" outlineLevel="0" collapsed="false">
      <c r="A3669" s="295" t="n">
        <v>89393</v>
      </c>
      <c r="B3669" s="295" t="s">
        <v>13145</v>
      </c>
      <c r="C3669" s="296" t="s">
        <v>13146</v>
      </c>
      <c r="D3669" s="295" t="s">
        <v>31</v>
      </c>
      <c r="E3669" s="297" t="n">
        <v>9.31</v>
      </c>
    </row>
    <row r="3670" customFormat="false" ht="27" hidden="false" customHeight="false" outlineLevel="0" collapsed="false">
      <c r="A3670" s="295" t="n">
        <v>89394</v>
      </c>
      <c r="B3670" s="295" t="s">
        <v>13147</v>
      </c>
      <c r="C3670" s="296" t="s">
        <v>13148</v>
      </c>
      <c r="D3670" s="295" t="s">
        <v>31</v>
      </c>
      <c r="E3670" s="297" t="n">
        <v>22.55</v>
      </c>
    </row>
    <row r="3671" customFormat="false" ht="27" hidden="false" customHeight="false" outlineLevel="0" collapsed="false">
      <c r="A3671" s="295" t="n">
        <v>89395</v>
      </c>
      <c r="B3671" s="295" t="s">
        <v>13149</v>
      </c>
      <c r="C3671" s="296" t="s">
        <v>13150</v>
      </c>
      <c r="D3671" s="295" t="s">
        <v>31</v>
      </c>
      <c r="E3671" s="297" t="n">
        <v>11.22</v>
      </c>
    </row>
    <row r="3672" customFormat="false" ht="27" hidden="false" customHeight="false" outlineLevel="0" collapsed="false">
      <c r="A3672" s="295" t="n">
        <v>89396</v>
      </c>
      <c r="B3672" s="295" t="s">
        <v>13151</v>
      </c>
      <c r="C3672" s="296" t="s">
        <v>13152</v>
      </c>
      <c r="D3672" s="295" t="s">
        <v>31</v>
      </c>
      <c r="E3672" s="297" t="n">
        <v>21.74</v>
      </c>
    </row>
    <row r="3673" customFormat="false" ht="27" hidden="false" customHeight="false" outlineLevel="0" collapsed="false">
      <c r="A3673" s="295" t="n">
        <v>89397</v>
      </c>
      <c r="B3673" s="295" t="s">
        <v>13153</v>
      </c>
      <c r="C3673" s="296" t="s">
        <v>13154</v>
      </c>
      <c r="D3673" s="295" t="s">
        <v>31</v>
      </c>
      <c r="E3673" s="297" t="n">
        <v>13.64</v>
      </c>
    </row>
    <row r="3674" customFormat="false" ht="27" hidden="false" customHeight="false" outlineLevel="0" collapsed="false">
      <c r="A3674" s="295" t="n">
        <v>89398</v>
      </c>
      <c r="B3674" s="295" t="s">
        <v>13155</v>
      </c>
      <c r="C3674" s="296" t="s">
        <v>13156</v>
      </c>
      <c r="D3674" s="295" t="s">
        <v>31</v>
      </c>
      <c r="E3674" s="297" t="n">
        <v>17.71</v>
      </c>
    </row>
    <row r="3675" customFormat="false" ht="27" hidden="false" customHeight="false" outlineLevel="0" collapsed="false">
      <c r="A3675" s="295" t="n">
        <v>89399</v>
      </c>
      <c r="B3675" s="295" t="s">
        <v>13157</v>
      </c>
      <c r="C3675" s="296" t="s">
        <v>13158</v>
      </c>
      <c r="D3675" s="295" t="s">
        <v>31</v>
      </c>
      <c r="E3675" s="297" t="n">
        <v>35.65</v>
      </c>
    </row>
    <row r="3676" customFormat="false" ht="27" hidden="false" customHeight="false" outlineLevel="0" collapsed="false">
      <c r="A3676" s="295" t="n">
        <v>89400</v>
      </c>
      <c r="B3676" s="295" t="s">
        <v>13159</v>
      </c>
      <c r="C3676" s="296" t="s">
        <v>13160</v>
      </c>
      <c r="D3676" s="295" t="s">
        <v>31</v>
      </c>
      <c r="E3676" s="297" t="n">
        <v>19.86</v>
      </c>
    </row>
    <row r="3677" customFormat="false" ht="27" hidden="false" customHeight="false" outlineLevel="0" collapsed="false">
      <c r="A3677" s="295" t="n">
        <v>89404</v>
      </c>
      <c r="B3677" s="295" t="s">
        <v>13161</v>
      </c>
      <c r="C3677" s="296" t="s">
        <v>13162</v>
      </c>
      <c r="D3677" s="295" t="s">
        <v>31</v>
      </c>
      <c r="E3677" s="297" t="n">
        <v>6.06</v>
      </c>
    </row>
    <row r="3678" customFormat="false" ht="27" hidden="false" customHeight="false" outlineLevel="0" collapsed="false">
      <c r="A3678" s="295" t="n">
        <v>89405</v>
      </c>
      <c r="B3678" s="295" t="s">
        <v>13163</v>
      </c>
      <c r="C3678" s="296" t="s">
        <v>13164</v>
      </c>
      <c r="D3678" s="295" t="s">
        <v>31</v>
      </c>
      <c r="E3678" s="297" t="n">
        <v>6.62</v>
      </c>
    </row>
    <row r="3679" customFormat="false" ht="27" hidden="false" customHeight="false" outlineLevel="0" collapsed="false">
      <c r="A3679" s="295" t="n">
        <v>89406</v>
      </c>
      <c r="B3679" s="295" t="s">
        <v>13165</v>
      </c>
      <c r="C3679" s="296" t="s">
        <v>13166</v>
      </c>
      <c r="D3679" s="295" t="s">
        <v>31</v>
      </c>
      <c r="E3679" s="297" t="n">
        <v>8.95</v>
      </c>
    </row>
    <row r="3680" customFormat="false" ht="27" hidden="false" customHeight="false" outlineLevel="0" collapsed="false">
      <c r="A3680" s="295" t="n">
        <v>89407</v>
      </c>
      <c r="B3680" s="295" t="s">
        <v>13167</v>
      </c>
      <c r="C3680" s="296" t="s">
        <v>13168</v>
      </c>
      <c r="D3680" s="295" t="s">
        <v>31</v>
      </c>
      <c r="E3680" s="297" t="n">
        <v>8.04</v>
      </c>
    </row>
    <row r="3681" customFormat="false" ht="27" hidden="false" customHeight="false" outlineLevel="0" collapsed="false">
      <c r="A3681" s="295" t="n">
        <v>89408</v>
      </c>
      <c r="B3681" s="295" t="s">
        <v>13169</v>
      </c>
      <c r="C3681" s="296" t="s">
        <v>13170</v>
      </c>
      <c r="D3681" s="295" t="s">
        <v>31</v>
      </c>
      <c r="E3681" s="297" t="n">
        <v>7.35</v>
      </c>
    </row>
    <row r="3682" customFormat="false" ht="27" hidden="false" customHeight="false" outlineLevel="0" collapsed="false">
      <c r="A3682" s="295" t="n">
        <v>89409</v>
      </c>
      <c r="B3682" s="295" t="s">
        <v>13171</v>
      </c>
      <c r="C3682" s="296" t="s">
        <v>13172</v>
      </c>
      <c r="D3682" s="295" t="s">
        <v>31</v>
      </c>
      <c r="E3682" s="297" t="n">
        <v>8.55</v>
      </c>
    </row>
    <row r="3683" customFormat="false" ht="27" hidden="false" customHeight="false" outlineLevel="0" collapsed="false">
      <c r="A3683" s="295" t="n">
        <v>89410</v>
      </c>
      <c r="B3683" s="295" t="s">
        <v>13173</v>
      </c>
      <c r="C3683" s="296" t="s">
        <v>13174</v>
      </c>
      <c r="D3683" s="295" t="s">
        <v>31</v>
      </c>
      <c r="E3683" s="297" t="n">
        <v>11.01</v>
      </c>
    </row>
    <row r="3684" customFormat="false" ht="27" hidden="false" customHeight="false" outlineLevel="0" collapsed="false">
      <c r="A3684" s="295" t="n">
        <v>89411</v>
      </c>
      <c r="B3684" s="295" t="s">
        <v>13175</v>
      </c>
      <c r="C3684" s="296" t="s">
        <v>13176</v>
      </c>
      <c r="D3684" s="295" t="s">
        <v>31</v>
      </c>
      <c r="E3684" s="297" t="n">
        <v>9.91</v>
      </c>
    </row>
    <row r="3685" customFormat="false" ht="27" hidden="false" customHeight="false" outlineLevel="0" collapsed="false">
      <c r="A3685" s="295" t="n">
        <v>89412</v>
      </c>
      <c r="B3685" s="295" t="s">
        <v>13177</v>
      </c>
      <c r="C3685" s="296" t="s">
        <v>13178</v>
      </c>
      <c r="D3685" s="295" t="s">
        <v>31</v>
      </c>
      <c r="E3685" s="297" t="n">
        <v>10.93</v>
      </c>
    </row>
    <row r="3686" customFormat="false" ht="27" hidden="false" customHeight="false" outlineLevel="0" collapsed="false">
      <c r="A3686" s="295" t="n">
        <v>89413</v>
      </c>
      <c r="B3686" s="295" t="s">
        <v>13179</v>
      </c>
      <c r="C3686" s="296" t="s">
        <v>13180</v>
      </c>
      <c r="D3686" s="295" t="s">
        <v>31</v>
      </c>
      <c r="E3686" s="297" t="n">
        <v>10.95</v>
      </c>
    </row>
    <row r="3687" customFormat="false" ht="27" hidden="false" customHeight="false" outlineLevel="0" collapsed="false">
      <c r="A3687" s="295" t="n">
        <v>89414</v>
      </c>
      <c r="B3687" s="295" t="s">
        <v>13181</v>
      </c>
      <c r="C3687" s="296" t="s">
        <v>13182</v>
      </c>
      <c r="D3687" s="295" t="s">
        <v>31</v>
      </c>
      <c r="E3687" s="297" t="n">
        <v>14.3</v>
      </c>
    </row>
    <row r="3688" customFormat="false" ht="27" hidden="false" customHeight="false" outlineLevel="0" collapsed="false">
      <c r="A3688" s="295" t="n">
        <v>89415</v>
      </c>
      <c r="B3688" s="295" t="s">
        <v>13183</v>
      </c>
      <c r="C3688" s="296" t="s">
        <v>13184</v>
      </c>
      <c r="D3688" s="295" t="s">
        <v>31</v>
      </c>
      <c r="E3688" s="297" t="n">
        <v>18.45</v>
      </c>
    </row>
    <row r="3689" customFormat="false" ht="27" hidden="false" customHeight="false" outlineLevel="0" collapsed="false">
      <c r="A3689" s="295" t="n">
        <v>89416</v>
      </c>
      <c r="B3689" s="295" t="s">
        <v>13185</v>
      </c>
      <c r="C3689" s="296" t="s">
        <v>13186</v>
      </c>
      <c r="D3689" s="295" t="s">
        <v>31</v>
      </c>
      <c r="E3689" s="297" t="n">
        <v>13.6</v>
      </c>
    </row>
    <row r="3690" customFormat="false" ht="27" hidden="false" customHeight="false" outlineLevel="0" collapsed="false">
      <c r="A3690" s="295" t="n">
        <v>89417</v>
      </c>
      <c r="B3690" s="295" t="s">
        <v>13187</v>
      </c>
      <c r="C3690" s="296" t="s">
        <v>13188</v>
      </c>
      <c r="D3690" s="295" t="s">
        <v>31</v>
      </c>
      <c r="E3690" s="297" t="n">
        <v>4.68</v>
      </c>
    </row>
    <row r="3691" customFormat="false" ht="27" hidden="false" customHeight="false" outlineLevel="0" collapsed="false">
      <c r="A3691" s="295" t="n">
        <v>89418</v>
      </c>
      <c r="B3691" s="295" t="s">
        <v>13189</v>
      </c>
      <c r="C3691" s="296" t="s">
        <v>13190</v>
      </c>
      <c r="D3691" s="295" t="s">
        <v>31</v>
      </c>
      <c r="E3691" s="297" t="n">
        <v>15.73</v>
      </c>
    </row>
    <row r="3692" customFormat="false" ht="27" hidden="false" customHeight="false" outlineLevel="0" collapsed="false">
      <c r="A3692" s="295" t="n">
        <v>89419</v>
      </c>
      <c r="B3692" s="295" t="s">
        <v>13191</v>
      </c>
      <c r="C3692" s="296" t="s">
        <v>13192</v>
      </c>
      <c r="D3692" s="295" t="s">
        <v>31</v>
      </c>
      <c r="E3692" s="297" t="n">
        <v>6.05</v>
      </c>
    </row>
    <row r="3693" customFormat="false" ht="27" hidden="false" customHeight="false" outlineLevel="0" collapsed="false">
      <c r="A3693" s="295" t="n">
        <v>89421</v>
      </c>
      <c r="B3693" s="295" t="s">
        <v>13193</v>
      </c>
      <c r="C3693" s="296" t="s">
        <v>13194</v>
      </c>
      <c r="D3693" s="295" t="s">
        <v>31</v>
      </c>
      <c r="E3693" s="297" t="n">
        <v>15.29</v>
      </c>
    </row>
    <row r="3694" customFormat="false" ht="27" hidden="false" customHeight="false" outlineLevel="0" collapsed="false">
      <c r="A3694" s="295" t="n">
        <v>89423</v>
      </c>
      <c r="B3694" s="295" t="s">
        <v>13195</v>
      </c>
      <c r="C3694" s="296" t="s">
        <v>13196</v>
      </c>
      <c r="D3694" s="295" t="s">
        <v>31</v>
      </c>
      <c r="E3694" s="297" t="n">
        <v>10.13</v>
      </c>
    </row>
    <row r="3695" customFormat="false" ht="27" hidden="false" customHeight="false" outlineLevel="0" collapsed="false">
      <c r="A3695" s="295" t="n">
        <v>89424</v>
      </c>
      <c r="B3695" s="295" t="s">
        <v>13197</v>
      </c>
      <c r="C3695" s="296" t="s">
        <v>13198</v>
      </c>
      <c r="D3695" s="295" t="s">
        <v>31</v>
      </c>
      <c r="E3695" s="297" t="n">
        <v>5.65</v>
      </c>
    </row>
    <row r="3696" customFormat="false" ht="27" hidden="false" customHeight="false" outlineLevel="0" collapsed="false">
      <c r="A3696" s="295" t="n">
        <v>89425</v>
      </c>
      <c r="B3696" s="295" t="s">
        <v>13199</v>
      </c>
      <c r="C3696" s="296" t="s">
        <v>13200</v>
      </c>
      <c r="D3696" s="295" t="s">
        <v>31</v>
      </c>
      <c r="E3696" s="297" t="n">
        <v>20.37</v>
      </c>
    </row>
    <row r="3697" customFormat="false" ht="27" hidden="false" customHeight="false" outlineLevel="0" collapsed="false">
      <c r="A3697" s="295" t="n">
        <v>89426</v>
      </c>
      <c r="B3697" s="295" t="s">
        <v>13201</v>
      </c>
      <c r="C3697" s="296" t="s">
        <v>13202</v>
      </c>
      <c r="D3697" s="295" t="s">
        <v>31</v>
      </c>
      <c r="E3697" s="297" t="n">
        <v>10.65</v>
      </c>
    </row>
    <row r="3698" customFormat="false" ht="27" hidden="false" customHeight="false" outlineLevel="0" collapsed="false">
      <c r="A3698" s="295" t="n">
        <v>89427</v>
      </c>
      <c r="B3698" s="295" t="s">
        <v>13203</v>
      </c>
      <c r="C3698" s="296" t="s">
        <v>13204</v>
      </c>
      <c r="D3698" s="295" t="s">
        <v>31</v>
      </c>
      <c r="E3698" s="297" t="n">
        <v>14.58</v>
      </c>
    </row>
    <row r="3699" customFormat="false" ht="27" hidden="false" customHeight="false" outlineLevel="0" collapsed="false">
      <c r="A3699" s="295" t="n">
        <v>89428</v>
      </c>
      <c r="B3699" s="295" t="s">
        <v>13205</v>
      </c>
      <c r="C3699" s="296" t="s">
        <v>13206</v>
      </c>
      <c r="D3699" s="295" t="s">
        <v>31</v>
      </c>
      <c r="E3699" s="297" t="n">
        <v>18.33</v>
      </c>
    </row>
    <row r="3700" customFormat="false" ht="27" hidden="false" customHeight="false" outlineLevel="0" collapsed="false">
      <c r="A3700" s="295" t="n">
        <v>89429</v>
      </c>
      <c r="B3700" s="295" t="s">
        <v>13207</v>
      </c>
      <c r="C3700" s="296" t="s">
        <v>13208</v>
      </c>
      <c r="D3700" s="295" t="s">
        <v>31</v>
      </c>
      <c r="E3700" s="297" t="n">
        <v>5.41</v>
      </c>
    </row>
    <row r="3701" customFormat="false" ht="27" hidden="false" customHeight="false" outlineLevel="0" collapsed="false">
      <c r="A3701" s="295" t="n">
        <v>89430</v>
      </c>
      <c r="B3701" s="295" t="s">
        <v>13209</v>
      </c>
      <c r="C3701" s="296" t="s">
        <v>13210</v>
      </c>
      <c r="D3701" s="295" t="s">
        <v>31</v>
      </c>
      <c r="E3701" s="297" t="n">
        <v>15.2</v>
      </c>
    </row>
    <row r="3702" customFormat="false" ht="27" hidden="false" customHeight="false" outlineLevel="0" collapsed="false">
      <c r="A3702" s="295" t="n">
        <v>89431</v>
      </c>
      <c r="B3702" s="295" t="s">
        <v>13211</v>
      </c>
      <c r="C3702" s="296" t="s">
        <v>13212</v>
      </c>
      <c r="D3702" s="295" t="s">
        <v>31</v>
      </c>
      <c r="E3702" s="297" t="n">
        <v>8.41</v>
      </c>
    </row>
    <row r="3703" customFormat="false" ht="27" hidden="false" customHeight="false" outlineLevel="0" collapsed="false">
      <c r="A3703" s="295" t="n">
        <v>89432</v>
      </c>
      <c r="B3703" s="295" t="s">
        <v>13213</v>
      </c>
      <c r="C3703" s="296" t="s">
        <v>13214</v>
      </c>
      <c r="D3703" s="295" t="s">
        <v>31</v>
      </c>
      <c r="E3703" s="297" t="n">
        <v>43.55</v>
      </c>
    </row>
    <row r="3704" customFormat="false" ht="27" hidden="false" customHeight="false" outlineLevel="0" collapsed="false">
      <c r="A3704" s="295" t="n">
        <v>89433</v>
      </c>
      <c r="B3704" s="295" t="s">
        <v>13215</v>
      </c>
      <c r="C3704" s="296" t="s">
        <v>13216</v>
      </c>
      <c r="D3704" s="295" t="s">
        <v>31</v>
      </c>
      <c r="E3704" s="297" t="n">
        <v>12.91</v>
      </c>
    </row>
    <row r="3705" customFormat="false" ht="27" hidden="false" customHeight="false" outlineLevel="0" collapsed="false">
      <c r="A3705" s="295" t="n">
        <v>89434</v>
      </c>
      <c r="B3705" s="295" t="s">
        <v>13217</v>
      </c>
      <c r="C3705" s="296" t="s">
        <v>13218</v>
      </c>
      <c r="D3705" s="295" t="s">
        <v>31</v>
      </c>
      <c r="E3705" s="297" t="n">
        <v>13.24</v>
      </c>
    </row>
    <row r="3706" customFormat="false" ht="27" hidden="false" customHeight="false" outlineLevel="0" collapsed="false">
      <c r="A3706" s="295" t="n">
        <v>89435</v>
      </c>
      <c r="B3706" s="295" t="s">
        <v>13219</v>
      </c>
      <c r="C3706" s="296" t="s">
        <v>13220</v>
      </c>
      <c r="D3706" s="295" t="s">
        <v>31</v>
      </c>
      <c r="E3706" s="297" t="n">
        <v>28.22</v>
      </c>
    </row>
    <row r="3707" customFormat="false" ht="27" hidden="false" customHeight="false" outlineLevel="0" collapsed="false">
      <c r="A3707" s="295" t="n">
        <v>89436</v>
      </c>
      <c r="B3707" s="295" t="s">
        <v>13221</v>
      </c>
      <c r="C3707" s="296" t="s">
        <v>13222</v>
      </c>
      <c r="D3707" s="295" t="s">
        <v>31</v>
      </c>
      <c r="E3707" s="297" t="n">
        <v>7.74</v>
      </c>
    </row>
    <row r="3708" customFormat="false" ht="27" hidden="false" customHeight="false" outlineLevel="0" collapsed="false">
      <c r="A3708" s="295" t="n">
        <v>89437</v>
      </c>
      <c r="B3708" s="295" t="s">
        <v>13223</v>
      </c>
      <c r="C3708" s="296" t="s">
        <v>13224</v>
      </c>
      <c r="D3708" s="295" t="s">
        <v>31</v>
      </c>
      <c r="E3708" s="297" t="n">
        <v>34.27</v>
      </c>
    </row>
    <row r="3709" customFormat="false" ht="27" hidden="false" customHeight="false" outlineLevel="0" collapsed="false">
      <c r="A3709" s="295" t="n">
        <v>89438</v>
      </c>
      <c r="B3709" s="295" t="s">
        <v>13225</v>
      </c>
      <c r="C3709" s="296" t="s">
        <v>13226</v>
      </c>
      <c r="D3709" s="295" t="s">
        <v>31</v>
      </c>
      <c r="E3709" s="297" t="n">
        <v>8.57</v>
      </c>
    </row>
    <row r="3710" customFormat="false" ht="27" hidden="false" customHeight="false" outlineLevel="0" collapsed="false">
      <c r="A3710" s="295" t="n">
        <v>89439</v>
      </c>
      <c r="B3710" s="295" t="s">
        <v>13227</v>
      </c>
      <c r="C3710" s="296" t="s">
        <v>13228</v>
      </c>
      <c r="D3710" s="295" t="s">
        <v>31</v>
      </c>
      <c r="E3710" s="297" t="n">
        <v>11.73</v>
      </c>
    </row>
    <row r="3711" customFormat="false" ht="27" hidden="false" customHeight="false" outlineLevel="0" collapsed="false">
      <c r="A3711" s="295" t="n">
        <v>89440</v>
      </c>
      <c r="B3711" s="295" t="s">
        <v>13229</v>
      </c>
      <c r="C3711" s="296" t="s">
        <v>13230</v>
      </c>
      <c r="D3711" s="295" t="s">
        <v>31</v>
      </c>
      <c r="E3711" s="297" t="n">
        <v>10.37</v>
      </c>
    </row>
    <row r="3712" customFormat="false" ht="27" hidden="false" customHeight="false" outlineLevel="0" collapsed="false">
      <c r="A3712" s="295" t="n">
        <v>89442</v>
      </c>
      <c r="B3712" s="295" t="s">
        <v>13231</v>
      </c>
      <c r="C3712" s="296" t="s">
        <v>13232</v>
      </c>
      <c r="D3712" s="295" t="s">
        <v>31</v>
      </c>
      <c r="E3712" s="297" t="n">
        <v>12.84</v>
      </c>
    </row>
    <row r="3713" customFormat="false" ht="27" hidden="false" customHeight="false" outlineLevel="0" collapsed="false">
      <c r="A3713" s="295" t="n">
        <v>89443</v>
      </c>
      <c r="B3713" s="295" t="s">
        <v>13233</v>
      </c>
      <c r="C3713" s="296" t="s">
        <v>13234</v>
      </c>
      <c r="D3713" s="295" t="s">
        <v>31</v>
      </c>
      <c r="E3713" s="297" t="n">
        <v>16.69</v>
      </c>
    </row>
    <row r="3714" customFormat="false" ht="27" hidden="false" customHeight="false" outlineLevel="0" collapsed="false">
      <c r="A3714" s="295" t="n">
        <v>89444</v>
      </c>
      <c r="B3714" s="295" t="s">
        <v>13235</v>
      </c>
      <c r="C3714" s="296" t="s">
        <v>13236</v>
      </c>
      <c r="D3714" s="295" t="s">
        <v>31</v>
      </c>
      <c r="E3714" s="297" t="n">
        <v>35.15</v>
      </c>
    </row>
    <row r="3715" customFormat="false" ht="27" hidden="false" customHeight="false" outlineLevel="0" collapsed="false">
      <c r="A3715" s="295" t="n">
        <v>89445</v>
      </c>
      <c r="B3715" s="295" t="s">
        <v>13237</v>
      </c>
      <c r="C3715" s="296" t="s">
        <v>13238</v>
      </c>
      <c r="D3715" s="295" t="s">
        <v>31</v>
      </c>
      <c r="E3715" s="297" t="n">
        <v>18.92</v>
      </c>
    </row>
    <row r="3716" customFormat="false" ht="27" hidden="false" customHeight="false" outlineLevel="0" collapsed="false">
      <c r="A3716" s="295" t="n">
        <v>89481</v>
      </c>
      <c r="B3716" s="295" t="s">
        <v>13239</v>
      </c>
      <c r="C3716" s="296" t="s">
        <v>13240</v>
      </c>
      <c r="D3716" s="295" t="s">
        <v>31</v>
      </c>
      <c r="E3716" s="297" t="n">
        <v>4.72</v>
      </c>
    </row>
    <row r="3717" customFormat="false" ht="27" hidden="false" customHeight="false" outlineLevel="0" collapsed="false">
      <c r="A3717" s="295" t="n">
        <v>89485</v>
      </c>
      <c r="B3717" s="295" t="s">
        <v>13241</v>
      </c>
      <c r="C3717" s="296" t="s">
        <v>13242</v>
      </c>
      <c r="D3717" s="295" t="s">
        <v>31</v>
      </c>
      <c r="E3717" s="297" t="n">
        <v>5.92</v>
      </c>
    </row>
    <row r="3718" customFormat="false" ht="27" hidden="false" customHeight="false" outlineLevel="0" collapsed="false">
      <c r="A3718" s="295" t="n">
        <v>89489</v>
      </c>
      <c r="B3718" s="295" t="s">
        <v>13243</v>
      </c>
      <c r="C3718" s="296" t="s">
        <v>13244</v>
      </c>
      <c r="D3718" s="295" t="s">
        <v>31</v>
      </c>
      <c r="E3718" s="297" t="n">
        <v>8.38</v>
      </c>
    </row>
    <row r="3719" customFormat="false" ht="27" hidden="false" customHeight="false" outlineLevel="0" collapsed="false">
      <c r="A3719" s="295" t="n">
        <v>89490</v>
      </c>
      <c r="B3719" s="295" t="s">
        <v>13245</v>
      </c>
      <c r="C3719" s="296" t="s">
        <v>13246</v>
      </c>
      <c r="D3719" s="295" t="s">
        <v>31</v>
      </c>
      <c r="E3719" s="297" t="n">
        <v>7.28</v>
      </c>
    </row>
    <row r="3720" customFormat="false" ht="27" hidden="false" customHeight="false" outlineLevel="0" collapsed="false">
      <c r="A3720" s="295" t="n">
        <v>89492</v>
      </c>
      <c r="B3720" s="295" t="s">
        <v>13247</v>
      </c>
      <c r="C3720" s="296" t="s">
        <v>13248</v>
      </c>
      <c r="D3720" s="295" t="s">
        <v>31</v>
      </c>
      <c r="E3720" s="297" t="n">
        <v>7.88</v>
      </c>
    </row>
    <row r="3721" customFormat="false" ht="27" hidden="false" customHeight="false" outlineLevel="0" collapsed="false">
      <c r="A3721" s="295" t="n">
        <v>89493</v>
      </c>
      <c r="B3721" s="295" t="s">
        <v>13249</v>
      </c>
      <c r="C3721" s="296" t="s">
        <v>13250</v>
      </c>
      <c r="D3721" s="295" t="s">
        <v>31</v>
      </c>
      <c r="E3721" s="297" t="n">
        <v>11.23</v>
      </c>
    </row>
    <row r="3722" customFormat="false" ht="27" hidden="false" customHeight="false" outlineLevel="0" collapsed="false">
      <c r="A3722" s="295" t="n">
        <v>89494</v>
      </c>
      <c r="B3722" s="295" t="s">
        <v>13251</v>
      </c>
      <c r="C3722" s="296" t="s">
        <v>13252</v>
      </c>
      <c r="D3722" s="295" t="s">
        <v>31</v>
      </c>
      <c r="E3722" s="297" t="n">
        <v>15.38</v>
      </c>
    </row>
    <row r="3723" customFormat="false" ht="27" hidden="false" customHeight="false" outlineLevel="0" collapsed="false">
      <c r="A3723" s="295" t="n">
        <v>89496</v>
      </c>
      <c r="B3723" s="295" t="s">
        <v>13253</v>
      </c>
      <c r="C3723" s="296" t="s">
        <v>13254</v>
      </c>
      <c r="D3723" s="295" t="s">
        <v>31</v>
      </c>
      <c r="E3723" s="297" t="n">
        <v>10.53</v>
      </c>
    </row>
    <row r="3724" customFormat="false" ht="27" hidden="false" customHeight="false" outlineLevel="0" collapsed="false">
      <c r="A3724" s="295" t="n">
        <v>89497</v>
      </c>
      <c r="B3724" s="295" t="s">
        <v>13255</v>
      </c>
      <c r="C3724" s="296" t="s">
        <v>13256</v>
      </c>
      <c r="D3724" s="295" t="s">
        <v>31</v>
      </c>
      <c r="E3724" s="297" t="n">
        <v>13.6</v>
      </c>
    </row>
    <row r="3725" customFormat="false" ht="27" hidden="false" customHeight="false" outlineLevel="0" collapsed="false">
      <c r="A3725" s="295" t="n">
        <v>89498</v>
      </c>
      <c r="B3725" s="295" t="s">
        <v>13257</v>
      </c>
      <c r="C3725" s="296" t="s">
        <v>13258</v>
      </c>
      <c r="D3725" s="295" t="s">
        <v>31</v>
      </c>
      <c r="E3725" s="297" t="n">
        <v>15.13</v>
      </c>
    </row>
    <row r="3726" customFormat="false" ht="27" hidden="false" customHeight="false" outlineLevel="0" collapsed="false">
      <c r="A3726" s="295" t="n">
        <v>89499</v>
      </c>
      <c r="B3726" s="295" t="s">
        <v>13259</v>
      </c>
      <c r="C3726" s="296" t="s">
        <v>13260</v>
      </c>
      <c r="D3726" s="295" t="s">
        <v>31</v>
      </c>
      <c r="E3726" s="297" t="n">
        <v>24.88</v>
      </c>
    </row>
    <row r="3727" customFormat="false" ht="27" hidden="false" customHeight="false" outlineLevel="0" collapsed="false">
      <c r="A3727" s="295" t="n">
        <v>89500</v>
      </c>
      <c r="B3727" s="295" t="s">
        <v>13261</v>
      </c>
      <c r="C3727" s="296" t="s">
        <v>13262</v>
      </c>
      <c r="D3727" s="295" t="s">
        <v>31</v>
      </c>
      <c r="E3727" s="297" t="n">
        <v>15.43</v>
      </c>
    </row>
    <row r="3728" customFormat="false" ht="27" hidden="false" customHeight="false" outlineLevel="0" collapsed="false">
      <c r="A3728" s="295" t="n">
        <v>89501</v>
      </c>
      <c r="B3728" s="295" t="s">
        <v>13263</v>
      </c>
      <c r="C3728" s="296" t="s">
        <v>13264</v>
      </c>
      <c r="D3728" s="295" t="s">
        <v>31</v>
      </c>
      <c r="E3728" s="297" t="n">
        <v>15.81</v>
      </c>
    </row>
    <row r="3729" customFormat="false" ht="27" hidden="false" customHeight="false" outlineLevel="0" collapsed="false">
      <c r="A3729" s="295" t="n">
        <v>89502</v>
      </c>
      <c r="B3729" s="295" t="s">
        <v>13265</v>
      </c>
      <c r="C3729" s="296" t="s">
        <v>13266</v>
      </c>
      <c r="D3729" s="295" t="s">
        <v>31</v>
      </c>
      <c r="E3729" s="297" t="n">
        <v>18.57</v>
      </c>
    </row>
    <row r="3730" customFormat="false" ht="27" hidden="false" customHeight="false" outlineLevel="0" collapsed="false">
      <c r="A3730" s="295" t="n">
        <v>89503</v>
      </c>
      <c r="B3730" s="295" t="s">
        <v>13267</v>
      </c>
      <c r="C3730" s="296" t="s">
        <v>13268</v>
      </c>
      <c r="D3730" s="295" t="s">
        <v>31</v>
      </c>
      <c r="E3730" s="297" t="n">
        <v>30.66</v>
      </c>
    </row>
    <row r="3731" customFormat="false" ht="27" hidden="false" customHeight="false" outlineLevel="0" collapsed="false">
      <c r="A3731" s="295" t="n">
        <v>89504</v>
      </c>
      <c r="B3731" s="295" t="s">
        <v>13269</v>
      </c>
      <c r="C3731" s="296" t="s">
        <v>13270</v>
      </c>
      <c r="D3731" s="295" t="s">
        <v>31</v>
      </c>
      <c r="E3731" s="297" t="n">
        <v>26.28</v>
      </c>
    </row>
    <row r="3732" customFormat="false" ht="27" hidden="false" customHeight="false" outlineLevel="0" collapsed="false">
      <c r="A3732" s="295" t="n">
        <v>89505</v>
      </c>
      <c r="B3732" s="295" t="s">
        <v>13271</v>
      </c>
      <c r="C3732" s="296" t="s">
        <v>13272</v>
      </c>
      <c r="D3732" s="295" t="s">
        <v>31</v>
      </c>
      <c r="E3732" s="297" t="n">
        <v>46.7</v>
      </c>
    </row>
    <row r="3733" customFormat="false" ht="27" hidden="false" customHeight="false" outlineLevel="0" collapsed="false">
      <c r="A3733" s="295" t="n">
        <v>89506</v>
      </c>
      <c r="B3733" s="295" t="s">
        <v>13273</v>
      </c>
      <c r="C3733" s="296" t="s">
        <v>13274</v>
      </c>
      <c r="D3733" s="295" t="s">
        <v>31</v>
      </c>
      <c r="E3733" s="297" t="n">
        <v>53.3</v>
      </c>
    </row>
    <row r="3734" customFormat="false" ht="27" hidden="false" customHeight="false" outlineLevel="0" collapsed="false">
      <c r="A3734" s="295" t="n">
        <v>89507</v>
      </c>
      <c r="B3734" s="295" t="s">
        <v>13275</v>
      </c>
      <c r="C3734" s="296" t="s">
        <v>13276</v>
      </c>
      <c r="D3734" s="295" t="s">
        <v>31</v>
      </c>
      <c r="E3734" s="297" t="n">
        <v>67.06</v>
      </c>
    </row>
    <row r="3735" customFormat="false" ht="27" hidden="false" customHeight="false" outlineLevel="0" collapsed="false">
      <c r="A3735" s="295" t="n">
        <v>89510</v>
      </c>
      <c r="B3735" s="295" t="s">
        <v>13277</v>
      </c>
      <c r="C3735" s="296" t="s">
        <v>13278</v>
      </c>
      <c r="D3735" s="295" t="s">
        <v>31</v>
      </c>
      <c r="E3735" s="297" t="n">
        <v>41.82</v>
      </c>
    </row>
    <row r="3736" customFormat="false" ht="27" hidden="false" customHeight="false" outlineLevel="0" collapsed="false">
      <c r="A3736" s="295" t="n">
        <v>89513</v>
      </c>
      <c r="B3736" s="295" t="s">
        <v>13279</v>
      </c>
      <c r="C3736" s="296" t="s">
        <v>13280</v>
      </c>
      <c r="D3736" s="295" t="s">
        <v>31</v>
      </c>
      <c r="E3736" s="297" t="n">
        <v>154.14</v>
      </c>
    </row>
    <row r="3737" customFormat="false" ht="27" hidden="false" customHeight="false" outlineLevel="0" collapsed="false">
      <c r="A3737" s="295" t="n">
        <v>89514</v>
      </c>
      <c r="B3737" s="295" t="s">
        <v>13281</v>
      </c>
      <c r="C3737" s="296" t="s">
        <v>13282</v>
      </c>
      <c r="D3737" s="295" t="s">
        <v>31</v>
      </c>
      <c r="E3737" s="297" t="n">
        <v>10.62</v>
      </c>
    </row>
    <row r="3738" customFormat="false" ht="27" hidden="false" customHeight="false" outlineLevel="0" collapsed="false">
      <c r="A3738" s="295" t="n">
        <v>89515</v>
      </c>
      <c r="B3738" s="295" t="s">
        <v>13283</v>
      </c>
      <c r="C3738" s="296" t="s">
        <v>13284</v>
      </c>
      <c r="D3738" s="295" t="s">
        <v>31</v>
      </c>
      <c r="E3738" s="297" t="n">
        <v>113.92</v>
      </c>
    </row>
    <row r="3739" customFormat="false" ht="27" hidden="false" customHeight="false" outlineLevel="0" collapsed="false">
      <c r="A3739" s="295" t="n">
        <v>89516</v>
      </c>
      <c r="B3739" s="295" t="s">
        <v>13285</v>
      </c>
      <c r="C3739" s="296" t="s">
        <v>13286</v>
      </c>
      <c r="D3739" s="295" t="s">
        <v>31</v>
      </c>
      <c r="E3739" s="297" t="n">
        <v>8.97</v>
      </c>
    </row>
    <row r="3740" customFormat="false" ht="27" hidden="false" customHeight="false" outlineLevel="0" collapsed="false">
      <c r="A3740" s="295" t="n">
        <v>89517</v>
      </c>
      <c r="B3740" s="295" t="s">
        <v>13287</v>
      </c>
      <c r="C3740" s="296" t="s">
        <v>13288</v>
      </c>
      <c r="D3740" s="295" t="s">
        <v>31</v>
      </c>
      <c r="E3740" s="297" t="n">
        <v>94.36</v>
      </c>
    </row>
    <row r="3741" customFormat="false" ht="27" hidden="false" customHeight="false" outlineLevel="0" collapsed="false">
      <c r="A3741" s="295" t="n">
        <v>89518</v>
      </c>
      <c r="B3741" s="295" t="s">
        <v>13289</v>
      </c>
      <c r="C3741" s="296" t="s">
        <v>13290</v>
      </c>
      <c r="D3741" s="295" t="s">
        <v>31</v>
      </c>
      <c r="E3741" s="297" t="n">
        <v>20.4</v>
      </c>
    </row>
    <row r="3742" customFormat="false" ht="27" hidden="false" customHeight="false" outlineLevel="0" collapsed="false">
      <c r="A3742" s="295" t="n">
        <v>89519</v>
      </c>
      <c r="B3742" s="295" t="s">
        <v>13291</v>
      </c>
      <c r="C3742" s="296" t="s">
        <v>13292</v>
      </c>
      <c r="D3742" s="295" t="s">
        <v>31</v>
      </c>
      <c r="E3742" s="297" t="n">
        <v>60.6</v>
      </c>
    </row>
    <row r="3743" customFormat="false" ht="27" hidden="false" customHeight="false" outlineLevel="0" collapsed="false">
      <c r="A3743" s="295" t="n">
        <v>89520</v>
      </c>
      <c r="B3743" s="295" t="s">
        <v>13293</v>
      </c>
      <c r="C3743" s="296" t="s">
        <v>13294</v>
      </c>
      <c r="D3743" s="295" t="s">
        <v>31</v>
      </c>
      <c r="E3743" s="297" t="n">
        <v>18.24</v>
      </c>
    </row>
    <row r="3744" customFormat="false" ht="27" hidden="false" customHeight="false" outlineLevel="0" collapsed="false">
      <c r="A3744" s="295" t="n">
        <v>89521</v>
      </c>
      <c r="B3744" s="295" t="s">
        <v>13295</v>
      </c>
      <c r="C3744" s="296" t="s">
        <v>13296</v>
      </c>
      <c r="D3744" s="295" t="s">
        <v>31</v>
      </c>
      <c r="E3744" s="297" t="n">
        <v>182.3</v>
      </c>
    </row>
    <row r="3745" customFormat="false" ht="27" hidden="false" customHeight="false" outlineLevel="0" collapsed="false">
      <c r="A3745" s="295" t="n">
        <v>89522</v>
      </c>
      <c r="B3745" s="295" t="s">
        <v>13297</v>
      </c>
      <c r="C3745" s="296" t="s">
        <v>13298</v>
      </c>
      <c r="D3745" s="295" t="s">
        <v>31</v>
      </c>
      <c r="E3745" s="297" t="n">
        <v>37.35</v>
      </c>
    </row>
    <row r="3746" customFormat="false" ht="27" hidden="false" customHeight="false" outlineLevel="0" collapsed="false">
      <c r="A3746" s="295" t="n">
        <v>89523</v>
      </c>
      <c r="B3746" s="295" t="s">
        <v>13299</v>
      </c>
      <c r="C3746" s="296" t="s">
        <v>13300</v>
      </c>
      <c r="D3746" s="295" t="s">
        <v>31</v>
      </c>
      <c r="E3746" s="297" t="n">
        <v>134.94</v>
      </c>
    </row>
    <row r="3747" customFormat="false" ht="27" hidden="false" customHeight="false" outlineLevel="0" collapsed="false">
      <c r="A3747" s="295" t="n">
        <v>89524</v>
      </c>
      <c r="B3747" s="295" t="s">
        <v>13301</v>
      </c>
      <c r="C3747" s="296" t="s">
        <v>13302</v>
      </c>
      <c r="D3747" s="295" t="s">
        <v>31</v>
      </c>
      <c r="E3747" s="297" t="n">
        <v>33.2</v>
      </c>
    </row>
    <row r="3748" customFormat="false" ht="27" hidden="false" customHeight="false" outlineLevel="0" collapsed="false">
      <c r="A3748" s="295" t="n">
        <v>89525</v>
      </c>
      <c r="B3748" s="295" t="s">
        <v>13303</v>
      </c>
      <c r="C3748" s="296" t="s">
        <v>13304</v>
      </c>
      <c r="D3748" s="295" t="s">
        <v>31</v>
      </c>
      <c r="E3748" s="297" t="n">
        <v>132.54</v>
      </c>
    </row>
    <row r="3749" customFormat="false" ht="27" hidden="false" customHeight="false" outlineLevel="0" collapsed="false">
      <c r="A3749" s="295" t="n">
        <v>89526</v>
      </c>
      <c r="B3749" s="295" t="s">
        <v>13305</v>
      </c>
      <c r="C3749" s="296" t="s">
        <v>13306</v>
      </c>
      <c r="D3749" s="295" t="s">
        <v>31</v>
      </c>
      <c r="E3749" s="297" t="n">
        <v>48.33</v>
      </c>
    </row>
    <row r="3750" customFormat="false" ht="27" hidden="false" customHeight="false" outlineLevel="0" collapsed="false">
      <c r="A3750" s="295" t="n">
        <v>89527</v>
      </c>
      <c r="B3750" s="295" t="s">
        <v>13307</v>
      </c>
      <c r="C3750" s="296" t="s">
        <v>13308</v>
      </c>
      <c r="D3750" s="295" t="s">
        <v>31</v>
      </c>
      <c r="E3750" s="297" t="n">
        <v>99.32</v>
      </c>
    </row>
    <row r="3751" customFormat="false" ht="27" hidden="false" customHeight="false" outlineLevel="0" collapsed="false">
      <c r="A3751" s="295" t="n">
        <v>89528</v>
      </c>
      <c r="B3751" s="295" t="s">
        <v>13309</v>
      </c>
      <c r="C3751" s="296" t="s">
        <v>13310</v>
      </c>
      <c r="D3751" s="295" t="s">
        <v>31</v>
      </c>
      <c r="E3751" s="297" t="n">
        <v>3.88</v>
      </c>
    </row>
    <row r="3752" customFormat="false" ht="27" hidden="false" customHeight="false" outlineLevel="0" collapsed="false">
      <c r="A3752" s="295" t="n">
        <v>89529</v>
      </c>
      <c r="B3752" s="295" t="s">
        <v>13311</v>
      </c>
      <c r="C3752" s="296" t="s">
        <v>13312</v>
      </c>
      <c r="D3752" s="295" t="s">
        <v>31</v>
      </c>
      <c r="E3752" s="297" t="n">
        <v>63.79</v>
      </c>
    </row>
    <row r="3753" customFormat="false" ht="27" hidden="false" customHeight="false" outlineLevel="0" collapsed="false">
      <c r="A3753" s="295" t="n">
        <v>89530</v>
      </c>
      <c r="B3753" s="295" t="s">
        <v>13313</v>
      </c>
      <c r="C3753" s="296" t="s">
        <v>13314</v>
      </c>
      <c r="D3753" s="295" t="s">
        <v>31</v>
      </c>
      <c r="E3753" s="297" t="n">
        <v>18.6</v>
      </c>
    </row>
    <row r="3754" customFormat="false" ht="27" hidden="false" customHeight="false" outlineLevel="0" collapsed="false">
      <c r="A3754" s="295" t="n">
        <v>89531</v>
      </c>
      <c r="B3754" s="295" t="s">
        <v>13315</v>
      </c>
      <c r="C3754" s="296" t="s">
        <v>13316</v>
      </c>
      <c r="D3754" s="295" t="s">
        <v>31</v>
      </c>
      <c r="E3754" s="297" t="n">
        <v>45.69</v>
      </c>
    </row>
    <row r="3755" customFormat="false" ht="27" hidden="false" customHeight="false" outlineLevel="0" collapsed="false">
      <c r="A3755" s="295" t="n">
        <v>89532</v>
      </c>
      <c r="B3755" s="295" t="s">
        <v>13317</v>
      </c>
      <c r="C3755" s="296" t="s">
        <v>13318</v>
      </c>
      <c r="D3755" s="295" t="s">
        <v>31</v>
      </c>
      <c r="E3755" s="297" t="n">
        <v>8.75</v>
      </c>
    </row>
    <row r="3756" customFormat="false" ht="27" hidden="false" customHeight="false" outlineLevel="0" collapsed="false">
      <c r="A3756" s="295" t="n">
        <v>89535</v>
      </c>
      <c r="B3756" s="295" t="s">
        <v>13319</v>
      </c>
      <c r="C3756" s="296" t="s">
        <v>13320</v>
      </c>
      <c r="D3756" s="295" t="s">
        <v>31</v>
      </c>
      <c r="E3756" s="297" t="n">
        <v>71.63</v>
      </c>
    </row>
    <row r="3757" customFormat="false" ht="27" hidden="false" customHeight="false" outlineLevel="0" collapsed="false">
      <c r="A3757" s="295" t="n">
        <v>89536</v>
      </c>
      <c r="B3757" s="295" t="s">
        <v>13321</v>
      </c>
      <c r="C3757" s="296" t="s">
        <v>13322</v>
      </c>
      <c r="D3757" s="295" t="s">
        <v>31</v>
      </c>
      <c r="E3757" s="297" t="n">
        <v>16.56</v>
      </c>
    </row>
    <row r="3758" customFormat="false" ht="27" hidden="false" customHeight="false" outlineLevel="0" collapsed="false">
      <c r="A3758" s="295" t="n">
        <v>89539</v>
      </c>
      <c r="B3758" s="295" t="s">
        <v>13323</v>
      </c>
      <c r="C3758" s="296" t="s">
        <v>13324</v>
      </c>
      <c r="D3758" s="295" t="s">
        <v>31</v>
      </c>
      <c r="E3758" s="297" t="n">
        <v>48.5</v>
      </c>
    </row>
    <row r="3759" customFormat="false" ht="27" hidden="false" customHeight="false" outlineLevel="0" collapsed="false">
      <c r="A3759" s="295" t="n">
        <v>89540</v>
      </c>
      <c r="B3759" s="295" t="s">
        <v>13325</v>
      </c>
      <c r="C3759" s="296" t="s">
        <v>13326</v>
      </c>
      <c r="D3759" s="295" t="s">
        <v>31</v>
      </c>
      <c r="E3759" s="297" t="n">
        <v>13.43</v>
      </c>
    </row>
    <row r="3760" customFormat="false" ht="27" hidden="false" customHeight="false" outlineLevel="0" collapsed="false">
      <c r="A3760" s="295" t="n">
        <v>89541</v>
      </c>
      <c r="B3760" s="295" t="s">
        <v>13327</v>
      </c>
      <c r="C3760" s="296" t="s">
        <v>13328</v>
      </c>
      <c r="D3760" s="295" t="s">
        <v>31</v>
      </c>
      <c r="E3760" s="297" t="n">
        <v>6.36</v>
      </c>
    </row>
    <row r="3761" customFormat="false" ht="27" hidden="false" customHeight="false" outlineLevel="0" collapsed="false">
      <c r="A3761" s="295" t="n">
        <v>89542</v>
      </c>
      <c r="B3761" s="295" t="s">
        <v>13329</v>
      </c>
      <c r="C3761" s="296" t="s">
        <v>13330</v>
      </c>
      <c r="D3761" s="295" t="s">
        <v>31</v>
      </c>
      <c r="E3761" s="297" t="n">
        <v>41.5</v>
      </c>
    </row>
    <row r="3762" customFormat="false" ht="27" hidden="false" customHeight="false" outlineLevel="0" collapsed="false">
      <c r="A3762" s="295" t="n">
        <v>89544</v>
      </c>
      <c r="B3762" s="295" t="s">
        <v>13331</v>
      </c>
      <c r="C3762" s="296" t="s">
        <v>13332</v>
      </c>
      <c r="D3762" s="295" t="s">
        <v>31</v>
      </c>
      <c r="E3762" s="297" t="n">
        <v>9.34</v>
      </c>
    </row>
    <row r="3763" customFormat="false" ht="27" hidden="false" customHeight="false" outlineLevel="0" collapsed="false">
      <c r="A3763" s="295" t="n">
        <v>89545</v>
      </c>
      <c r="B3763" s="295" t="s">
        <v>13333</v>
      </c>
      <c r="C3763" s="296" t="s">
        <v>13334</v>
      </c>
      <c r="D3763" s="295" t="s">
        <v>31</v>
      </c>
      <c r="E3763" s="297" t="n">
        <v>16.64</v>
      </c>
    </row>
    <row r="3764" customFormat="false" ht="27" hidden="false" customHeight="false" outlineLevel="0" collapsed="false">
      <c r="A3764" s="295" t="n">
        <v>89546</v>
      </c>
      <c r="B3764" s="295" t="s">
        <v>13335</v>
      </c>
      <c r="C3764" s="296" t="s">
        <v>13336</v>
      </c>
      <c r="D3764" s="295" t="s">
        <v>31</v>
      </c>
      <c r="E3764" s="297" t="n">
        <v>13.96</v>
      </c>
    </row>
    <row r="3765" customFormat="false" ht="27" hidden="false" customHeight="false" outlineLevel="0" collapsed="false">
      <c r="A3765" s="295" t="n">
        <v>89547</v>
      </c>
      <c r="B3765" s="295" t="s">
        <v>13337</v>
      </c>
      <c r="C3765" s="296" t="s">
        <v>13338</v>
      </c>
      <c r="D3765" s="295" t="s">
        <v>31</v>
      </c>
      <c r="E3765" s="297" t="n">
        <v>24.11</v>
      </c>
    </row>
    <row r="3766" customFormat="false" ht="27" hidden="false" customHeight="false" outlineLevel="0" collapsed="false">
      <c r="A3766" s="295" t="n">
        <v>89548</v>
      </c>
      <c r="B3766" s="295" t="s">
        <v>13339</v>
      </c>
      <c r="C3766" s="296" t="s">
        <v>13340</v>
      </c>
      <c r="D3766" s="295" t="s">
        <v>31</v>
      </c>
      <c r="E3766" s="297" t="n">
        <v>28.27</v>
      </c>
    </row>
    <row r="3767" customFormat="false" ht="27" hidden="false" customHeight="false" outlineLevel="0" collapsed="false">
      <c r="A3767" s="295" t="n">
        <v>89549</v>
      </c>
      <c r="B3767" s="295" t="s">
        <v>13341</v>
      </c>
      <c r="C3767" s="296" t="s">
        <v>13342</v>
      </c>
      <c r="D3767" s="295" t="s">
        <v>31</v>
      </c>
      <c r="E3767" s="297" t="n">
        <v>19.34</v>
      </c>
    </row>
    <row r="3768" customFormat="false" ht="27" hidden="false" customHeight="false" outlineLevel="0" collapsed="false">
      <c r="A3768" s="295" t="n">
        <v>89550</v>
      </c>
      <c r="B3768" s="295" t="s">
        <v>13343</v>
      </c>
      <c r="C3768" s="296" t="s">
        <v>13344</v>
      </c>
      <c r="D3768" s="295" t="s">
        <v>31</v>
      </c>
      <c r="E3768" s="297" t="n">
        <v>48.88</v>
      </c>
    </row>
    <row r="3769" customFormat="false" ht="27" hidden="false" customHeight="false" outlineLevel="0" collapsed="false">
      <c r="A3769" s="295" t="n">
        <v>89551</v>
      </c>
      <c r="B3769" s="295" t="s">
        <v>13345</v>
      </c>
      <c r="C3769" s="296" t="s">
        <v>13346</v>
      </c>
      <c r="D3769" s="295" t="s">
        <v>31</v>
      </c>
      <c r="E3769" s="297" t="n">
        <v>11.34</v>
      </c>
    </row>
    <row r="3770" customFormat="false" ht="27" hidden="false" customHeight="false" outlineLevel="0" collapsed="false">
      <c r="A3770" s="295" t="n">
        <v>89552</v>
      </c>
      <c r="B3770" s="295" t="s">
        <v>13347</v>
      </c>
      <c r="C3770" s="296" t="s">
        <v>13348</v>
      </c>
      <c r="D3770" s="295" t="s">
        <v>31</v>
      </c>
      <c r="E3770" s="297" t="n">
        <v>26.17</v>
      </c>
    </row>
    <row r="3771" customFormat="false" ht="27" hidden="false" customHeight="false" outlineLevel="0" collapsed="false">
      <c r="A3771" s="295" t="n">
        <v>89553</v>
      </c>
      <c r="B3771" s="295" t="s">
        <v>13349</v>
      </c>
      <c r="C3771" s="296" t="s">
        <v>13350</v>
      </c>
      <c r="D3771" s="295" t="s">
        <v>31</v>
      </c>
      <c r="E3771" s="297" t="n">
        <v>5.84</v>
      </c>
    </row>
    <row r="3772" customFormat="false" ht="27" hidden="false" customHeight="false" outlineLevel="0" collapsed="false">
      <c r="A3772" s="295" t="n">
        <v>89554</v>
      </c>
      <c r="B3772" s="295" t="s">
        <v>13351</v>
      </c>
      <c r="C3772" s="296" t="s">
        <v>13352</v>
      </c>
      <c r="D3772" s="295" t="s">
        <v>31</v>
      </c>
      <c r="E3772" s="297" t="n">
        <v>34.86</v>
      </c>
    </row>
    <row r="3773" customFormat="false" ht="27" hidden="false" customHeight="false" outlineLevel="0" collapsed="false">
      <c r="A3773" s="295" t="n">
        <v>89555</v>
      </c>
      <c r="B3773" s="295" t="s">
        <v>13353</v>
      </c>
      <c r="C3773" s="296" t="s">
        <v>13354</v>
      </c>
      <c r="D3773" s="295" t="s">
        <v>31</v>
      </c>
      <c r="E3773" s="297" t="n">
        <v>32.22</v>
      </c>
    </row>
    <row r="3774" customFormat="false" ht="27" hidden="false" customHeight="false" outlineLevel="0" collapsed="false">
      <c r="A3774" s="295" t="n">
        <v>89556</v>
      </c>
      <c r="B3774" s="295" t="s">
        <v>13355</v>
      </c>
      <c r="C3774" s="296" t="s">
        <v>13356</v>
      </c>
      <c r="D3774" s="295" t="s">
        <v>31</v>
      </c>
      <c r="E3774" s="297" t="n">
        <v>51.41</v>
      </c>
    </row>
    <row r="3775" customFormat="false" ht="27" hidden="false" customHeight="false" outlineLevel="0" collapsed="false">
      <c r="A3775" s="295" t="n">
        <v>89557</v>
      </c>
      <c r="B3775" s="295" t="s">
        <v>13357</v>
      </c>
      <c r="C3775" s="296" t="s">
        <v>13358</v>
      </c>
      <c r="D3775" s="295" t="s">
        <v>31</v>
      </c>
      <c r="E3775" s="297" t="n">
        <v>40.17</v>
      </c>
    </row>
    <row r="3776" customFormat="false" ht="27" hidden="false" customHeight="false" outlineLevel="0" collapsed="false">
      <c r="A3776" s="295" t="n">
        <v>89558</v>
      </c>
      <c r="B3776" s="295" t="s">
        <v>13359</v>
      </c>
      <c r="C3776" s="296" t="s">
        <v>13360</v>
      </c>
      <c r="D3776" s="295" t="s">
        <v>31</v>
      </c>
      <c r="E3776" s="297" t="n">
        <v>10.22</v>
      </c>
    </row>
    <row r="3777" customFormat="false" ht="27" hidden="false" customHeight="false" outlineLevel="0" collapsed="false">
      <c r="A3777" s="295" t="n">
        <v>89559</v>
      </c>
      <c r="B3777" s="295" t="s">
        <v>13361</v>
      </c>
      <c r="C3777" s="296" t="s">
        <v>13362</v>
      </c>
      <c r="D3777" s="295" t="s">
        <v>31</v>
      </c>
      <c r="E3777" s="297" t="n">
        <v>85.09</v>
      </c>
    </row>
    <row r="3778" customFormat="false" ht="27" hidden="false" customHeight="false" outlineLevel="0" collapsed="false">
      <c r="A3778" s="295" t="n">
        <v>89561</v>
      </c>
      <c r="B3778" s="295" t="s">
        <v>13363</v>
      </c>
      <c r="C3778" s="296" t="s">
        <v>13364</v>
      </c>
      <c r="D3778" s="295" t="s">
        <v>31</v>
      </c>
      <c r="E3778" s="297" t="n">
        <v>13.26</v>
      </c>
    </row>
    <row r="3779" customFormat="false" ht="27" hidden="false" customHeight="false" outlineLevel="0" collapsed="false">
      <c r="A3779" s="295" t="n">
        <v>89562</v>
      </c>
      <c r="B3779" s="295" t="s">
        <v>13365</v>
      </c>
      <c r="C3779" s="296" t="s">
        <v>13366</v>
      </c>
      <c r="D3779" s="295" t="s">
        <v>31</v>
      </c>
      <c r="E3779" s="297" t="n">
        <v>10.69</v>
      </c>
    </row>
    <row r="3780" customFormat="false" ht="27" hidden="false" customHeight="false" outlineLevel="0" collapsed="false">
      <c r="A3780" s="295" t="n">
        <v>89563</v>
      </c>
      <c r="B3780" s="295" t="s">
        <v>13367</v>
      </c>
      <c r="C3780" s="296" t="s">
        <v>13368</v>
      </c>
      <c r="D3780" s="295" t="s">
        <v>31</v>
      </c>
      <c r="E3780" s="297" t="n">
        <v>28.95</v>
      </c>
    </row>
    <row r="3781" customFormat="false" ht="27" hidden="false" customHeight="false" outlineLevel="0" collapsed="false">
      <c r="A3781" s="295" t="n">
        <v>89564</v>
      </c>
      <c r="B3781" s="295" t="s">
        <v>13369</v>
      </c>
      <c r="C3781" s="296" t="s">
        <v>13370</v>
      </c>
      <c r="D3781" s="295" t="s">
        <v>31</v>
      </c>
      <c r="E3781" s="297" t="n">
        <v>22.16</v>
      </c>
    </row>
    <row r="3782" customFormat="false" ht="27" hidden="false" customHeight="false" outlineLevel="0" collapsed="false">
      <c r="A3782" s="295" t="n">
        <v>89565</v>
      </c>
      <c r="B3782" s="295" t="s">
        <v>13371</v>
      </c>
      <c r="C3782" s="296" t="s">
        <v>13372</v>
      </c>
      <c r="D3782" s="295" t="s">
        <v>31</v>
      </c>
      <c r="E3782" s="297" t="n">
        <v>65.04</v>
      </c>
    </row>
    <row r="3783" customFormat="false" ht="27" hidden="false" customHeight="false" outlineLevel="0" collapsed="false">
      <c r="A3783" s="295" t="n">
        <v>89566</v>
      </c>
      <c r="B3783" s="295" t="s">
        <v>13373</v>
      </c>
      <c r="C3783" s="296" t="s">
        <v>13374</v>
      </c>
      <c r="D3783" s="295" t="s">
        <v>31</v>
      </c>
      <c r="E3783" s="297" t="n">
        <v>56.09</v>
      </c>
    </row>
    <row r="3784" customFormat="false" ht="27" hidden="false" customHeight="false" outlineLevel="0" collapsed="false">
      <c r="A3784" s="295" t="n">
        <v>89567</v>
      </c>
      <c r="B3784" s="295" t="s">
        <v>13375</v>
      </c>
      <c r="C3784" s="296" t="s">
        <v>13376</v>
      </c>
      <c r="D3784" s="295" t="s">
        <v>31</v>
      </c>
      <c r="E3784" s="297" t="n">
        <v>97.85</v>
      </c>
    </row>
    <row r="3785" customFormat="false" ht="27" hidden="false" customHeight="false" outlineLevel="0" collapsed="false">
      <c r="A3785" s="295" t="n">
        <v>89568</v>
      </c>
      <c r="B3785" s="295" t="s">
        <v>13377</v>
      </c>
      <c r="C3785" s="296" t="s">
        <v>13378</v>
      </c>
      <c r="D3785" s="295" t="s">
        <v>31</v>
      </c>
      <c r="E3785" s="297" t="n">
        <v>48.57</v>
      </c>
    </row>
    <row r="3786" customFormat="false" ht="27" hidden="false" customHeight="false" outlineLevel="0" collapsed="false">
      <c r="A3786" s="295" t="n">
        <v>89569</v>
      </c>
      <c r="B3786" s="295" t="s">
        <v>13379</v>
      </c>
      <c r="C3786" s="296" t="s">
        <v>13380</v>
      </c>
      <c r="D3786" s="295" t="s">
        <v>31</v>
      </c>
      <c r="E3786" s="297" t="n">
        <v>94.91</v>
      </c>
    </row>
    <row r="3787" customFormat="false" ht="27" hidden="false" customHeight="false" outlineLevel="0" collapsed="false">
      <c r="A3787" s="295" t="n">
        <v>89570</v>
      </c>
      <c r="B3787" s="295" t="s">
        <v>13381</v>
      </c>
      <c r="C3787" s="296" t="s">
        <v>13382</v>
      </c>
      <c r="D3787" s="295" t="s">
        <v>31</v>
      </c>
      <c r="E3787" s="297" t="n">
        <v>14.82</v>
      </c>
    </row>
    <row r="3788" customFormat="false" ht="27" hidden="false" customHeight="false" outlineLevel="0" collapsed="false">
      <c r="A3788" s="295" t="n">
        <v>89571</v>
      </c>
      <c r="B3788" s="295" t="s">
        <v>13383</v>
      </c>
      <c r="C3788" s="296" t="s">
        <v>13384</v>
      </c>
      <c r="D3788" s="295" t="s">
        <v>31</v>
      </c>
      <c r="E3788" s="297" t="n">
        <v>97.99</v>
      </c>
    </row>
    <row r="3789" customFormat="false" ht="27" hidden="false" customHeight="false" outlineLevel="0" collapsed="false">
      <c r="A3789" s="295" t="n">
        <v>89572</v>
      </c>
      <c r="B3789" s="295" t="s">
        <v>13385</v>
      </c>
      <c r="C3789" s="296" t="s">
        <v>13386</v>
      </c>
      <c r="D3789" s="295" t="s">
        <v>31</v>
      </c>
      <c r="E3789" s="297" t="n">
        <v>9.13</v>
      </c>
    </row>
    <row r="3790" customFormat="false" ht="27" hidden="false" customHeight="false" outlineLevel="0" collapsed="false">
      <c r="A3790" s="295" t="n">
        <v>89573</v>
      </c>
      <c r="B3790" s="295" t="s">
        <v>13387</v>
      </c>
      <c r="C3790" s="296" t="s">
        <v>13388</v>
      </c>
      <c r="D3790" s="295" t="s">
        <v>31</v>
      </c>
      <c r="E3790" s="297" t="n">
        <v>84.27</v>
      </c>
    </row>
    <row r="3791" customFormat="false" ht="27" hidden="false" customHeight="false" outlineLevel="0" collapsed="false">
      <c r="A3791" s="295" t="n">
        <v>89574</v>
      </c>
      <c r="B3791" s="295" t="s">
        <v>13389</v>
      </c>
      <c r="C3791" s="296" t="s">
        <v>13390</v>
      </c>
      <c r="D3791" s="295" t="s">
        <v>31</v>
      </c>
      <c r="E3791" s="297" t="n">
        <v>170.19</v>
      </c>
    </row>
    <row r="3792" customFormat="false" ht="27" hidden="false" customHeight="false" outlineLevel="0" collapsed="false">
      <c r="A3792" s="295" t="n">
        <v>89575</v>
      </c>
      <c r="B3792" s="295" t="s">
        <v>13391</v>
      </c>
      <c r="C3792" s="296" t="s">
        <v>13392</v>
      </c>
      <c r="D3792" s="295" t="s">
        <v>31</v>
      </c>
      <c r="E3792" s="297" t="n">
        <v>12.55</v>
      </c>
    </row>
    <row r="3793" customFormat="false" ht="27" hidden="false" customHeight="false" outlineLevel="0" collapsed="false">
      <c r="A3793" s="295" t="n">
        <v>89577</v>
      </c>
      <c r="B3793" s="295" t="s">
        <v>13393</v>
      </c>
      <c r="C3793" s="296" t="s">
        <v>13394</v>
      </c>
      <c r="D3793" s="295" t="s">
        <v>31</v>
      </c>
      <c r="E3793" s="297" t="n">
        <v>48.67</v>
      </c>
    </row>
    <row r="3794" customFormat="false" ht="27" hidden="false" customHeight="false" outlineLevel="0" collapsed="false">
      <c r="A3794" s="295" t="n">
        <v>89579</v>
      </c>
      <c r="B3794" s="295" t="s">
        <v>13395</v>
      </c>
      <c r="C3794" s="296" t="s">
        <v>13396</v>
      </c>
      <c r="D3794" s="295" t="s">
        <v>31</v>
      </c>
      <c r="E3794" s="297" t="n">
        <v>11.61</v>
      </c>
    </row>
    <row r="3795" customFormat="false" ht="27" hidden="false" customHeight="false" outlineLevel="0" collapsed="false">
      <c r="A3795" s="295" t="n">
        <v>89581</v>
      </c>
      <c r="B3795" s="295" t="s">
        <v>13397</v>
      </c>
      <c r="C3795" s="296" t="s">
        <v>13398</v>
      </c>
      <c r="D3795" s="295" t="s">
        <v>31</v>
      </c>
      <c r="E3795" s="297" t="n">
        <v>40.5</v>
      </c>
    </row>
    <row r="3796" customFormat="false" ht="27" hidden="false" customHeight="false" outlineLevel="0" collapsed="false">
      <c r="A3796" s="295" t="n">
        <v>89582</v>
      </c>
      <c r="B3796" s="295" t="s">
        <v>13399</v>
      </c>
      <c r="C3796" s="296" t="s">
        <v>13400</v>
      </c>
      <c r="D3796" s="295" t="s">
        <v>31</v>
      </c>
      <c r="E3796" s="297" t="n">
        <v>36.35</v>
      </c>
    </row>
    <row r="3797" customFormat="false" ht="27" hidden="false" customHeight="false" outlineLevel="0" collapsed="false">
      <c r="A3797" s="295" t="n">
        <v>89583</v>
      </c>
      <c r="B3797" s="295" t="s">
        <v>13401</v>
      </c>
      <c r="C3797" s="296" t="s">
        <v>13402</v>
      </c>
      <c r="D3797" s="295" t="s">
        <v>31</v>
      </c>
      <c r="E3797" s="297" t="n">
        <v>51.48</v>
      </c>
    </row>
    <row r="3798" customFormat="false" ht="27" hidden="false" customHeight="false" outlineLevel="0" collapsed="false">
      <c r="A3798" s="295" t="n">
        <v>89584</v>
      </c>
      <c r="B3798" s="295" t="s">
        <v>13403</v>
      </c>
      <c r="C3798" s="296" t="s">
        <v>13404</v>
      </c>
      <c r="D3798" s="295" t="s">
        <v>31</v>
      </c>
      <c r="E3798" s="297" t="n">
        <v>61.5</v>
      </c>
    </row>
    <row r="3799" customFormat="false" ht="27" hidden="false" customHeight="false" outlineLevel="0" collapsed="false">
      <c r="A3799" s="295" t="n">
        <v>89585</v>
      </c>
      <c r="B3799" s="295" t="s">
        <v>13405</v>
      </c>
      <c r="C3799" s="296" t="s">
        <v>13406</v>
      </c>
      <c r="D3799" s="295" t="s">
        <v>31</v>
      </c>
      <c r="E3799" s="297" t="n">
        <v>51.4</v>
      </c>
    </row>
    <row r="3800" customFormat="false" ht="27" hidden="false" customHeight="false" outlineLevel="0" collapsed="false">
      <c r="A3800" s="295" t="n">
        <v>89587</v>
      </c>
      <c r="B3800" s="295" t="s">
        <v>13407</v>
      </c>
      <c r="C3800" s="296" t="s">
        <v>13408</v>
      </c>
      <c r="D3800" s="295" t="s">
        <v>31</v>
      </c>
      <c r="E3800" s="297" t="n">
        <v>77.34</v>
      </c>
    </row>
    <row r="3801" customFormat="false" ht="27" hidden="false" customHeight="false" outlineLevel="0" collapsed="false">
      <c r="A3801" s="295" t="n">
        <v>89589</v>
      </c>
      <c r="B3801" s="295" t="s">
        <v>13409</v>
      </c>
      <c r="C3801" s="296" t="s">
        <v>13410</v>
      </c>
      <c r="D3801" s="295" t="s">
        <v>31</v>
      </c>
      <c r="E3801" s="297" t="n">
        <v>54.21</v>
      </c>
    </row>
    <row r="3802" customFormat="false" ht="27" hidden="false" customHeight="false" outlineLevel="0" collapsed="false">
      <c r="A3802" s="295" t="n">
        <v>89590</v>
      </c>
      <c r="B3802" s="295" t="s">
        <v>13411</v>
      </c>
      <c r="C3802" s="296" t="s">
        <v>13412</v>
      </c>
      <c r="D3802" s="295" t="s">
        <v>31</v>
      </c>
      <c r="E3802" s="297" t="n">
        <v>184.3</v>
      </c>
    </row>
    <row r="3803" customFormat="false" ht="27" hidden="false" customHeight="false" outlineLevel="0" collapsed="false">
      <c r="A3803" s="295" t="n">
        <v>89591</v>
      </c>
      <c r="B3803" s="295" t="s">
        <v>13413</v>
      </c>
      <c r="C3803" s="296" t="s">
        <v>13414</v>
      </c>
      <c r="D3803" s="295" t="s">
        <v>31</v>
      </c>
      <c r="E3803" s="297" t="n">
        <v>155.29</v>
      </c>
    </row>
    <row r="3804" customFormat="false" ht="27" hidden="false" customHeight="false" outlineLevel="0" collapsed="false">
      <c r="A3804" s="295" t="n">
        <v>89592</v>
      </c>
      <c r="B3804" s="295" t="s">
        <v>13415</v>
      </c>
      <c r="C3804" s="296" t="s">
        <v>13416</v>
      </c>
      <c r="D3804" s="295" t="s">
        <v>31</v>
      </c>
      <c r="E3804" s="297" t="n">
        <v>239.65</v>
      </c>
    </row>
    <row r="3805" customFormat="false" ht="27" hidden="false" customHeight="false" outlineLevel="0" collapsed="false">
      <c r="A3805" s="295" t="n">
        <v>89593</v>
      </c>
      <c r="B3805" s="295" t="s">
        <v>13417</v>
      </c>
      <c r="C3805" s="296" t="s">
        <v>13418</v>
      </c>
      <c r="D3805" s="295" t="s">
        <v>31</v>
      </c>
      <c r="E3805" s="297" t="n">
        <v>42.76</v>
      </c>
    </row>
    <row r="3806" customFormat="false" ht="27" hidden="false" customHeight="false" outlineLevel="0" collapsed="false">
      <c r="A3806" s="295" t="n">
        <v>89594</v>
      </c>
      <c r="B3806" s="295" t="s">
        <v>13419</v>
      </c>
      <c r="C3806" s="296" t="s">
        <v>13420</v>
      </c>
      <c r="D3806" s="295" t="s">
        <v>31</v>
      </c>
      <c r="E3806" s="297" t="n">
        <v>53.51</v>
      </c>
    </row>
    <row r="3807" customFormat="false" ht="27" hidden="false" customHeight="false" outlineLevel="0" collapsed="false">
      <c r="A3807" s="295" t="n">
        <v>89595</v>
      </c>
      <c r="B3807" s="295" t="s">
        <v>13421</v>
      </c>
      <c r="C3807" s="296" t="s">
        <v>13422</v>
      </c>
      <c r="D3807" s="295" t="s">
        <v>31</v>
      </c>
      <c r="E3807" s="297" t="n">
        <v>17.04</v>
      </c>
    </row>
    <row r="3808" customFormat="false" ht="27" hidden="false" customHeight="false" outlineLevel="0" collapsed="false">
      <c r="A3808" s="295" t="n">
        <v>89596</v>
      </c>
      <c r="B3808" s="295" t="s">
        <v>13423</v>
      </c>
      <c r="C3808" s="296" t="s">
        <v>13424</v>
      </c>
      <c r="D3808" s="295" t="s">
        <v>31</v>
      </c>
      <c r="E3808" s="297" t="n">
        <v>11.35</v>
      </c>
    </row>
    <row r="3809" customFormat="false" ht="27" hidden="false" customHeight="false" outlineLevel="0" collapsed="false">
      <c r="A3809" s="295" t="n">
        <v>89597</v>
      </c>
      <c r="B3809" s="295" t="s">
        <v>13425</v>
      </c>
      <c r="C3809" s="296" t="s">
        <v>13426</v>
      </c>
      <c r="D3809" s="295" t="s">
        <v>31</v>
      </c>
      <c r="E3809" s="297" t="n">
        <v>25.36</v>
      </c>
    </row>
    <row r="3810" customFormat="false" ht="27" hidden="false" customHeight="false" outlineLevel="0" collapsed="false">
      <c r="A3810" s="295" t="n">
        <v>89598</v>
      </c>
      <c r="B3810" s="295" t="s">
        <v>13427</v>
      </c>
      <c r="C3810" s="296" t="s">
        <v>13428</v>
      </c>
      <c r="D3810" s="295" t="s">
        <v>31</v>
      </c>
      <c r="E3810" s="297" t="n">
        <v>74.29</v>
      </c>
    </row>
    <row r="3811" customFormat="false" ht="27" hidden="false" customHeight="false" outlineLevel="0" collapsed="false">
      <c r="A3811" s="295" t="n">
        <v>89599</v>
      </c>
      <c r="B3811" s="295" t="s">
        <v>13429</v>
      </c>
      <c r="C3811" s="296" t="s">
        <v>13430</v>
      </c>
      <c r="D3811" s="295" t="s">
        <v>31</v>
      </c>
      <c r="E3811" s="297" t="n">
        <v>26.22</v>
      </c>
    </row>
    <row r="3812" customFormat="false" ht="27" hidden="false" customHeight="false" outlineLevel="0" collapsed="false">
      <c r="A3812" s="295" t="n">
        <v>89600</v>
      </c>
      <c r="B3812" s="295" t="s">
        <v>13431</v>
      </c>
      <c r="C3812" s="296" t="s">
        <v>13432</v>
      </c>
      <c r="D3812" s="295" t="s">
        <v>31</v>
      </c>
      <c r="E3812" s="297" t="n">
        <v>30.37</v>
      </c>
    </row>
    <row r="3813" customFormat="false" ht="27" hidden="false" customHeight="false" outlineLevel="0" collapsed="false">
      <c r="A3813" s="295" t="n">
        <v>89605</v>
      </c>
      <c r="B3813" s="295" t="s">
        <v>13433</v>
      </c>
      <c r="C3813" s="296" t="s">
        <v>13434</v>
      </c>
      <c r="D3813" s="295" t="s">
        <v>31</v>
      </c>
      <c r="E3813" s="297" t="n">
        <v>24.01</v>
      </c>
    </row>
    <row r="3814" customFormat="false" ht="27" hidden="false" customHeight="false" outlineLevel="0" collapsed="false">
      <c r="A3814" s="295" t="n">
        <v>89609</v>
      </c>
      <c r="B3814" s="295" t="s">
        <v>13435</v>
      </c>
      <c r="C3814" s="296" t="s">
        <v>13436</v>
      </c>
      <c r="D3814" s="295" t="s">
        <v>31</v>
      </c>
      <c r="E3814" s="297" t="n">
        <v>127.83</v>
      </c>
    </row>
    <row r="3815" customFormat="false" ht="27" hidden="false" customHeight="false" outlineLevel="0" collapsed="false">
      <c r="A3815" s="295" t="n">
        <v>89610</v>
      </c>
      <c r="B3815" s="295" t="s">
        <v>13437</v>
      </c>
      <c r="C3815" s="296" t="s">
        <v>13438</v>
      </c>
      <c r="D3815" s="295" t="s">
        <v>31</v>
      </c>
      <c r="E3815" s="297" t="n">
        <v>24.75</v>
      </c>
    </row>
    <row r="3816" customFormat="false" ht="27" hidden="false" customHeight="false" outlineLevel="0" collapsed="false">
      <c r="A3816" s="295" t="n">
        <v>89611</v>
      </c>
      <c r="B3816" s="295" t="s">
        <v>13439</v>
      </c>
      <c r="C3816" s="296" t="s">
        <v>13440</v>
      </c>
      <c r="D3816" s="295" t="s">
        <v>31</v>
      </c>
      <c r="E3816" s="297" t="n">
        <v>41.43</v>
      </c>
    </row>
    <row r="3817" customFormat="false" ht="27" hidden="false" customHeight="false" outlineLevel="0" collapsed="false">
      <c r="A3817" s="295" t="n">
        <v>89612</v>
      </c>
      <c r="B3817" s="295" t="s">
        <v>13441</v>
      </c>
      <c r="C3817" s="296" t="s">
        <v>13442</v>
      </c>
      <c r="D3817" s="295" t="s">
        <v>31</v>
      </c>
      <c r="E3817" s="297" t="n">
        <v>253.42</v>
      </c>
    </row>
    <row r="3818" customFormat="false" ht="27" hidden="false" customHeight="false" outlineLevel="0" collapsed="false">
      <c r="A3818" s="295" t="n">
        <v>89613</v>
      </c>
      <c r="B3818" s="295" t="s">
        <v>13443</v>
      </c>
      <c r="C3818" s="296" t="s">
        <v>13444</v>
      </c>
      <c r="D3818" s="295" t="s">
        <v>31</v>
      </c>
      <c r="E3818" s="297" t="n">
        <v>35</v>
      </c>
    </row>
    <row r="3819" customFormat="false" ht="27" hidden="false" customHeight="false" outlineLevel="0" collapsed="false">
      <c r="A3819" s="295" t="n">
        <v>89614</v>
      </c>
      <c r="B3819" s="295" t="s">
        <v>13445</v>
      </c>
      <c r="C3819" s="296" t="s">
        <v>13446</v>
      </c>
      <c r="D3819" s="295" t="s">
        <v>31</v>
      </c>
      <c r="E3819" s="297" t="n">
        <v>84.97</v>
      </c>
    </row>
    <row r="3820" customFormat="false" ht="27" hidden="false" customHeight="false" outlineLevel="0" collapsed="false">
      <c r="A3820" s="295" t="n">
        <v>89615</v>
      </c>
      <c r="B3820" s="295" t="s">
        <v>13447</v>
      </c>
      <c r="C3820" s="296" t="s">
        <v>13448</v>
      </c>
      <c r="D3820" s="295" t="s">
        <v>31</v>
      </c>
      <c r="E3820" s="297" t="n">
        <v>386.48</v>
      </c>
    </row>
    <row r="3821" customFormat="false" ht="27" hidden="false" customHeight="false" outlineLevel="0" collapsed="false">
      <c r="A3821" s="295" t="n">
        <v>89616</v>
      </c>
      <c r="B3821" s="295" t="s">
        <v>13449</v>
      </c>
      <c r="C3821" s="296" t="s">
        <v>13450</v>
      </c>
      <c r="D3821" s="295" t="s">
        <v>31</v>
      </c>
      <c r="E3821" s="297" t="n">
        <v>54.4</v>
      </c>
    </row>
    <row r="3822" customFormat="false" ht="27" hidden="false" customHeight="false" outlineLevel="0" collapsed="false">
      <c r="A3822" s="295" t="n">
        <v>89617</v>
      </c>
      <c r="B3822" s="295" t="s">
        <v>13451</v>
      </c>
      <c r="C3822" s="296" t="s">
        <v>13452</v>
      </c>
      <c r="D3822" s="295" t="s">
        <v>31</v>
      </c>
      <c r="E3822" s="297" t="n">
        <v>6.85</v>
      </c>
    </row>
    <row r="3823" customFormat="false" ht="27" hidden="false" customHeight="false" outlineLevel="0" collapsed="false">
      <c r="A3823" s="295" t="n">
        <v>89620</v>
      </c>
      <c r="B3823" s="295" t="s">
        <v>13453</v>
      </c>
      <c r="C3823" s="296" t="s">
        <v>13454</v>
      </c>
      <c r="D3823" s="295" t="s">
        <v>31</v>
      </c>
      <c r="E3823" s="297" t="n">
        <v>12.62</v>
      </c>
    </row>
    <row r="3824" customFormat="false" ht="27" hidden="false" customHeight="false" outlineLevel="0" collapsed="false">
      <c r="A3824" s="295" t="n">
        <v>89622</v>
      </c>
      <c r="B3824" s="295" t="s">
        <v>13455</v>
      </c>
      <c r="C3824" s="296" t="s">
        <v>13456</v>
      </c>
      <c r="D3824" s="295" t="s">
        <v>31</v>
      </c>
      <c r="E3824" s="297" t="n">
        <v>15.12</v>
      </c>
    </row>
    <row r="3825" customFormat="false" ht="27" hidden="false" customHeight="false" outlineLevel="0" collapsed="false">
      <c r="A3825" s="295" t="n">
        <v>89623</v>
      </c>
      <c r="B3825" s="295" t="s">
        <v>13457</v>
      </c>
      <c r="C3825" s="296" t="s">
        <v>13458</v>
      </c>
      <c r="D3825" s="295" t="s">
        <v>31</v>
      </c>
      <c r="E3825" s="297" t="n">
        <v>21.69</v>
      </c>
    </row>
    <row r="3826" customFormat="false" ht="27" hidden="false" customHeight="false" outlineLevel="0" collapsed="false">
      <c r="A3826" s="295" t="n">
        <v>89624</v>
      </c>
      <c r="B3826" s="295" t="s">
        <v>13459</v>
      </c>
      <c r="C3826" s="296" t="s">
        <v>13460</v>
      </c>
      <c r="D3826" s="295" t="s">
        <v>31</v>
      </c>
      <c r="E3826" s="297" t="n">
        <v>22.56</v>
      </c>
    </row>
    <row r="3827" customFormat="false" ht="27" hidden="false" customHeight="false" outlineLevel="0" collapsed="false">
      <c r="A3827" s="295" t="n">
        <v>89625</v>
      </c>
      <c r="B3827" s="295" t="s">
        <v>13461</v>
      </c>
      <c r="C3827" s="296" t="s">
        <v>13462</v>
      </c>
      <c r="D3827" s="295" t="s">
        <v>31</v>
      </c>
      <c r="E3827" s="297" t="n">
        <v>25.53</v>
      </c>
    </row>
    <row r="3828" customFormat="false" ht="27" hidden="false" customHeight="false" outlineLevel="0" collapsed="false">
      <c r="A3828" s="295" t="n">
        <v>89626</v>
      </c>
      <c r="B3828" s="295" t="s">
        <v>13463</v>
      </c>
      <c r="C3828" s="296" t="s">
        <v>13464</v>
      </c>
      <c r="D3828" s="295" t="s">
        <v>31</v>
      </c>
      <c r="E3828" s="297" t="n">
        <v>36.59</v>
      </c>
    </row>
    <row r="3829" customFormat="false" ht="27" hidden="false" customHeight="false" outlineLevel="0" collapsed="false">
      <c r="A3829" s="295" t="n">
        <v>89627</v>
      </c>
      <c r="B3829" s="295" t="s">
        <v>13465</v>
      </c>
      <c r="C3829" s="296" t="s">
        <v>13466</v>
      </c>
      <c r="D3829" s="295" t="s">
        <v>31</v>
      </c>
      <c r="E3829" s="297" t="n">
        <v>21.29</v>
      </c>
    </row>
    <row r="3830" customFormat="false" ht="27" hidden="false" customHeight="false" outlineLevel="0" collapsed="false">
      <c r="A3830" s="295" t="n">
        <v>89628</v>
      </c>
      <c r="B3830" s="295" t="s">
        <v>13467</v>
      </c>
      <c r="C3830" s="296" t="s">
        <v>13468</v>
      </c>
      <c r="D3830" s="295" t="s">
        <v>31</v>
      </c>
      <c r="E3830" s="297" t="n">
        <v>59</v>
      </c>
    </row>
    <row r="3831" customFormat="false" ht="27" hidden="false" customHeight="false" outlineLevel="0" collapsed="false">
      <c r="A3831" s="295" t="n">
        <v>89629</v>
      </c>
      <c r="B3831" s="295" t="s">
        <v>13469</v>
      </c>
      <c r="C3831" s="296" t="s">
        <v>13470</v>
      </c>
      <c r="D3831" s="295" t="s">
        <v>31</v>
      </c>
      <c r="E3831" s="297" t="n">
        <v>109.86</v>
      </c>
    </row>
    <row r="3832" customFormat="false" ht="27" hidden="false" customHeight="false" outlineLevel="0" collapsed="false">
      <c r="A3832" s="295" t="n">
        <v>89630</v>
      </c>
      <c r="B3832" s="295" t="s">
        <v>13471</v>
      </c>
      <c r="C3832" s="296" t="s">
        <v>13472</v>
      </c>
      <c r="D3832" s="295" t="s">
        <v>31</v>
      </c>
      <c r="E3832" s="297" t="n">
        <v>90.32</v>
      </c>
    </row>
    <row r="3833" customFormat="false" ht="27" hidden="false" customHeight="false" outlineLevel="0" collapsed="false">
      <c r="A3833" s="295" t="n">
        <v>89631</v>
      </c>
      <c r="B3833" s="295" t="s">
        <v>13473</v>
      </c>
      <c r="C3833" s="296" t="s">
        <v>13474</v>
      </c>
      <c r="D3833" s="295" t="s">
        <v>31</v>
      </c>
      <c r="E3833" s="297" t="n">
        <v>172.79</v>
      </c>
    </row>
    <row r="3834" customFormat="false" ht="27" hidden="false" customHeight="false" outlineLevel="0" collapsed="false">
      <c r="A3834" s="295" t="n">
        <v>89632</v>
      </c>
      <c r="B3834" s="295" t="s">
        <v>13475</v>
      </c>
      <c r="C3834" s="296" t="s">
        <v>13476</v>
      </c>
      <c r="D3834" s="295" t="s">
        <v>31</v>
      </c>
      <c r="E3834" s="297" t="n">
        <v>135.68</v>
      </c>
    </row>
    <row r="3835" customFormat="false" ht="27" hidden="false" customHeight="false" outlineLevel="0" collapsed="false">
      <c r="A3835" s="295" t="n">
        <v>89637</v>
      </c>
      <c r="B3835" s="295" t="s">
        <v>13477</v>
      </c>
      <c r="C3835" s="296" t="s">
        <v>13478</v>
      </c>
      <c r="D3835" s="295" t="s">
        <v>31</v>
      </c>
      <c r="E3835" s="297" t="n">
        <v>8.2</v>
      </c>
    </row>
    <row r="3836" customFormat="false" ht="27" hidden="false" customHeight="false" outlineLevel="0" collapsed="false">
      <c r="A3836" s="295" t="n">
        <v>89638</v>
      </c>
      <c r="B3836" s="295" t="s">
        <v>13479</v>
      </c>
      <c r="C3836" s="296" t="s">
        <v>13480</v>
      </c>
      <c r="D3836" s="295" t="s">
        <v>31</v>
      </c>
      <c r="E3836" s="297" t="n">
        <v>9.01</v>
      </c>
    </row>
    <row r="3837" customFormat="false" ht="27" hidden="false" customHeight="false" outlineLevel="0" collapsed="false">
      <c r="A3837" s="295" t="n">
        <v>89639</v>
      </c>
      <c r="B3837" s="295" t="s">
        <v>13481</v>
      </c>
      <c r="C3837" s="296" t="s">
        <v>13482</v>
      </c>
      <c r="D3837" s="295" t="s">
        <v>31</v>
      </c>
      <c r="E3837" s="297" t="n">
        <v>9.33</v>
      </c>
    </row>
    <row r="3838" customFormat="false" ht="27" hidden="false" customHeight="false" outlineLevel="0" collapsed="false">
      <c r="A3838" s="295" t="n">
        <v>89640</v>
      </c>
      <c r="B3838" s="295" t="s">
        <v>13483</v>
      </c>
      <c r="C3838" s="296" t="s">
        <v>13484</v>
      </c>
      <c r="D3838" s="295" t="s">
        <v>31</v>
      </c>
      <c r="E3838" s="297" t="n">
        <v>14.19</v>
      </c>
    </row>
    <row r="3839" customFormat="false" ht="27" hidden="false" customHeight="false" outlineLevel="0" collapsed="false">
      <c r="A3839" s="295" t="n">
        <v>89641</v>
      </c>
      <c r="B3839" s="295" t="s">
        <v>13485</v>
      </c>
      <c r="C3839" s="296" t="s">
        <v>13486</v>
      </c>
      <c r="D3839" s="295" t="s">
        <v>31</v>
      </c>
      <c r="E3839" s="297" t="n">
        <v>11.49</v>
      </c>
    </row>
    <row r="3840" customFormat="false" ht="27" hidden="false" customHeight="false" outlineLevel="0" collapsed="false">
      <c r="A3840" s="295" t="n">
        <v>89642</v>
      </c>
      <c r="B3840" s="295" t="s">
        <v>13487</v>
      </c>
      <c r="C3840" s="296" t="s">
        <v>13488</v>
      </c>
      <c r="D3840" s="295" t="s">
        <v>31</v>
      </c>
      <c r="E3840" s="297" t="n">
        <v>13.06</v>
      </c>
    </row>
    <row r="3841" customFormat="false" ht="27" hidden="false" customHeight="false" outlineLevel="0" collapsed="false">
      <c r="A3841" s="295" t="n">
        <v>89643</v>
      </c>
      <c r="B3841" s="295" t="s">
        <v>13489</v>
      </c>
      <c r="C3841" s="296" t="s">
        <v>13490</v>
      </c>
      <c r="D3841" s="295" t="s">
        <v>31</v>
      </c>
      <c r="E3841" s="297" t="n">
        <v>13.58</v>
      </c>
    </row>
    <row r="3842" customFormat="false" ht="27" hidden="false" customHeight="false" outlineLevel="0" collapsed="false">
      <c r="A3842" s="295" t="n">
        <v>89644</v>
      </c>
      <c r="B3842" s="295" t="s">
        <v>13491</v>
      </c>
      <c r="C3842" s="296" t="s">
        <v>13492</v>
      </c>
      <c r="D3842" s="295" t="s">
        <v>31</v>
      </c>
      <c r="E3842" s="297" t="n">
        <v>20.07</v>
      </c>
    </row>
    <row r="3843" customFormat="false" ht="27" hidden="false" customHeight="false" outlineLevel="0" collapsed="false">
      <c r="A3843" s="295" t="n">
        <v>89645</v>
      </c>
      <c r="B3843" s="295" t="s">
        <v>13493</v>
      </c>
      <c r="C3843" s="296" t="s">
        <v>13494</v>
      </c>
      <c r="D3843" s="295" t="s">
        <v>31</v>
      </c>
      <c r="E3843" s="297" t="n">
        <v>24.56</v>
      </c>
    </row>
    <row r="3844" customFormat="false" ht="27" hidden="false" customHeight="false" outlineLevel="0" collapsed="false">
      <c r="A3844" s="295" t="n">
        <v>89646</v>
      </c>
      <c r="B3844" s="295" t="s">
        <v>13495</v>
      </c>
      <c r="C3844" s="296" t="s">
        <v>13496</v>
      </c>
      <c r="D3844" s="295" t="s">
        <v>31</v>
      </c>
      <c r="E3844" s="297" t="n">
        <v>17.57</v>
      </c>
    </row>
    <row r="3845" customFormat="false" ht="27" hidden="false" customHeight="false" outlineLevel="0" collapsed="false">
      <c r="A3845" s="295" t="n">
        <v>89647</v>
      </c>
      <c r="B3845" s="295" t="s">
        <v>13497</v>
      </c>
      <c r="C3845" s="296" t="s">
        <v>13498</v>
      </c>
      <c r="D3845" s="295" t="s">
        <v>31</v>
      </c>
      <c r="E3845" s="297" t="n">
        <v>17.2</v>
      </c>
    </row>
    <row r="3846" customFormat="false" ht="27" hidden="false" customHeight="false" outlineLevel="0" collapsed="false">
      <c r="A3846" s="295" t="n">
        <v>89648</v>
      </c>
      <c r="B3846" s="295" t="s">
        <v>13499</v>
      </c>
      <c r="C3846" s="296" t="s">
        <v>13500</v>
      </c>
      <c r="D3846" s="295" t="s">
        <v>31</v>
      </c>
      <c r="E3846" s="297" t="n">
        <v>18.88</v>
      </c>
    </row>
    <row r="3847" customFormat="false" ht="27" hidden="false" customHeight="false" outlineLevel="0" collapsed="false">
      <c r="A3847" s="295" t="n">
        <v>89649</v>
      </c>
      <c r="B3847" s="295" t="s">
        <v>13501</v>
      </c>
      <c r="C3847" s="296" t="s">
        <v>13502</v>
      </c>
      <c r="D3847" s="295" t="s">
        <v>31</v>
      </c>
      <c r="E3847" s="297" t="n">
        <v>25.55</v>
      </c>
    </row>
    <row r="3848" customFormat="false" ht="27" hidden="false" customHeight="false" outlineLevel="0" collapsed="false">
      <c r="A3848" s="295" t="n">
        <v>89650</v>
      </c>
      <c r="B3848" s="295" t="s">
        <v>13503</v>
      </c>
      <c r="C3848" s="296" t="s">
        <v>13504</v>
      </c>
      <c r="D3848" s="295" t="s">
        <v>31</v>
      </c>
      <c r="E3848" s="297" t="n">
        <v>25.55</v>
      </c>
    </row>
    <row r="3849" customFormat="false" ht="27" hidden="false" customHeight="false" outlineLevel="0" collapsed="false">
      <c r="A3849" s="295" t="n">
        <v>89651</v>
      </c>
      <c r="B3849" s="295" t="s">
        <v>13505</v>
      </c>
      <c r="C3849" s="296" t="s">
        <v>13506</v>
      </c>
      <c r="D3849" s="295" t="s">
        <v>31</v>
      </c>
      <c r="E3849" s="297" t="n">
        <v>5.71</v>
      </c>
    </row>
    <row r="3850" customFormat="false" ht="27" hidden="false" customHeight="false" outlineLevel="0" collapsed="false">
      <c r="A3850" s="295" t="n">
        <v>89652</v>
      </c>
      <c r="B3850" s="295" t="s">
        <v>13507</v>
      </c>
      <c r="C3850" s="296" t="s">
        <v>13508</v>
      </c>
      <c r="D3850" s="295" t="s">
        <v>31</v>
      </c>
      <c r="E3850" s="297" t="n">
        <v>9.3</v>
      </c>
    </row>
    <row r="3851" customFormat="false" ht="27" hidden="false" customHeight="false" outlineLevel="0" collapsed="false">
      <c r="A3851" s="295" t="n">
        <v>89653</v>
      </c>
      <c r="B3851" s="295" t="s">
        <v>13509</v>
      </c>
      <c r="C3851" s="296" t="s">
        <v>13510</v>
      </c>
      <c r="D3851" s="295" t="s">
        <v>31</v>
      </c>
      <c r="E3851" s="297" t="n">
        <v>14.82</v>
      </c>
    </row>
    <row r="3852" customFormat="false" ht="27" hidden="false" customHeight="false" outlineLevel="0" collapsed="false">
      <c r="A3852" s="295" t="n">
        <v>89654</v>
      </c>
      <c r="B3852" s="295" t="s">
        <v>13511</v>
      </c>
      <c r="C3852" s="296" t="s">
        <v>13512</v>
      </c>
      <c r="D3852" s="295" t="s">
        <v>31</v>
      </c>
      <c r="E3852" s="297" t="n">
        <v>14.45</v>
      </c>
    </row>
    <row r="3853" customFormat="false" ht="27" hidden="false" customHeight="false" outlineLevel="0" collapsed="false">
      <c r="A3853" s="295" t="n">
        <v>89655</v>
      </c>
      <c r="B3853" s="295" t="s">
        <v>13513</v>
      </c>
      <c r="C3853" s="296" t="s">
        <v>13514</v>
      </c>
      <c r="D3853" s="295" t="s">
        <v>31</v>
      </c>
      <c r="E3853" s="297" t="n">
        <v>21.2</v>
      </c>
    </row>
    <row r="3854" customFormat="false" ht="27" hidden="false" customHeight="false" outlineLevel="0" collapsed="false">
      <c r="A3854" s="295" t="n">
        <v>89656</v>
      </c>
      <c r="B3854" s="295" t="s">
        <v>13515</v>
      </c>
      <c r="C3854" s="296" t="s">
        <v>13516</v>
      </c>
      <c r="D3854" s="295" t="s">
        <v>31</v>
      </c>
      <c r="E3854" s="297" t="n">
        <v>9.87</v>
      </c>
    </row>
    <row r="3855" customFormat="false" ht="27" hidden="false" customHeight="false" outlineLevel="0" collapsed="false">
      <c r="A3855" s="295" t="n">
        <v>89657</v>
      </c>
      <c r="B3855" s="295" t="s">
        <v>13517</v>
      </c>
      <c r="C3855" s="296" t="s">
        <v>13518</v>
      </c>
      <c r="D3855" s="295" t="s">
        <v>31</v>
      </c>
      <c r="E3855" s="297" t="n">
        <v>10.05</v>
      </c>
    </row>
    <row r="3856" customFormat="false" ht="27" hidden="false" customHeight="false" outlineLevel="0" collapsed="false">
      <c r="A3856" s="295" t="n">
        <v>89658</v>
      </c>
      <c r="B3856" s="295" t="s">
        <v>13519</v>
      </c>
      <c r="C3856" s="296" t="s">
        <v>13520</v>
      </c>
      <c r="D3856" s="295" t="s">
        <v>31</v>
      </c>
      <c r="E3856" s="297" t="n">
        <v>7.88</v>
      </c>
    </row>
    <row r="3857" customFormat="false" ht="27" hidden="false" customHeight="false" outlineLevel="0" collapsed="false">
      <c r="A3857" s="295" t="n">
        <v>89659</v>
      </c>
      <c r="B3857" s="295" t="s">
        <v>13521</v>
      </c>
      <c r="C3857" s="296" t="s">
        <v>13522</v>
      </c>
      <c r="D3857" s="295" t="s">
        <v>31</v>
      </c>
      <c r="E3857" s="297" t="n">
        <v>13.37</v>
      </c>
    </row>
    <row r="3858" customFormat="false" ht="27" hidden="false" customHeight="false" outlineLevel="0" collapsed="false">
      <c r="A3858" s="295" t="n">
        <v>89660</v>
      </c>
      <c r="B3858" s="295" t="s">
        <v>13523</v>
      </c>
      <c r="C3858" s="296" t="s">
        <v>13524</v>
      </c>
      <c r="D3858" s="295" t="s">
        <v>31</v>
      </c>
      <c r="E3858" s="297" t="n">
        <v>7.57</v>
      </c>
    </row>
    <row r="3859" customFormat="false" ht="27" hidden="false" customHeight="false" outlineLevel="0" collapsed="false">
      <c r="A3859" s="295" t="n">
        <v>89661</v>
      </c>
      <c r="B3859" s="295" t="s">
        <v>13525</v>
      </c>
      <c r="C3859" s="296" t="s">
        <v>13526</v>
      </c>
      <c r="D3859" s="295" t="s">
        <v>31</v>
      </c>
      <c r="E3859" s="297" t="n">
        <v>17.55</v>
      </c>
    </row>
    <row r="3860" customFormat="false" ht="27" hidden="false" customHeight="false" outlineLevel="0" collapsed="false">
      <c r="A3860" s="295" t="n">
        <v>89662</v>
      </c>
      <c r="B3860" s="295" t="s">
        <v>13527</v>
      </c>
      <c r="C3860" s="296" t="s">
        <v>13528</v>
      </c>
      <c r="D3860" s="295" t="s">
        <v>31</v>
      </c>
      <c r="E3860" s="297" t="n">
        <v>25.78</v>
      </c>
    </row>
    <row r="3861" customFormat="false" ht="27" hidden="false" customHeight="false" outlineLevel="0" collapsed="false">
      <c r="A3861" s="295" t="n">
        <v>89663</v>
      </c>
      <c r="B3861" s="295" t="s">
        <v>13529</v>
      </c>
      <c r="C3861" s="296" t="s">
        <v>13530</v>
      </c>
      <c r="D3861" s="295" t="s">
        <v>31</v>
      </c>
      <c r="E3861" s="297" t="n">
        <v>11.51</v>
      </c>
    </row>
    <row r="3862" customFormat="false" ht="27" hidden="false" customHeight="false" outlineLevel="0" collapsed="false">
      <c r="A3862" s="295" t="n">
        <v>89664</v>
      </c>
      <c r="B3862" s="295" t="s">
        <v>13531</v>
      </c>
      <c r="C3862" s="296" t="s">
        <v>13532</v>
      </c>
      <c r="D3862" s="295" t="s">
        <v>31</v>
      </c>
      <c r="E3862" s="297" t="n">
        <v>13.37</v>
      </c>
    </row>
    <row r="3863" customFormat="false" ht="27" hidden="false" customHeight="false" outlineLevel="0" collapsed="false">
      <c r="A3863" s="295" t="n">
        <v>89666</v>
      </c>
      <c r="B3863" s="295" t="s">
        <v>13533</v>
      </c>
      <c r="C3863" s="296" t="s">
        <v>13534</v>
      </c>
      <c r="D3863" s="295" t="s">
        <v>31</v>
      </c>
      <c r="E3863" s="297" t="n">
        <v>5.87</v>
      </c>
    </row>
    <row r="3864" customFormat="false" ht="27" hidden="false" customHeight="false" outlineLevel="0" collapsed="false">
      <c r="A3864" s="295" t="n">
        <v>89667</v>
      </c>
      <c r="B3864" s="295" t="s">
        <v>13535</v>
      </c>
      <c r="C3864" s="296" t="s">
        <v>13536</v>
      </c>
      <c r="D3864" s="295" t="s">
        <v>31</v>
      </c>
      <c r="E3864" s="297" t="n">
        <v>50.98</v>
      </c>
    </row>
    <row r="3865" customFormat="false" ht="27" hidden="false" customHeight="false" outlineLevel="0" collapsed="false">
      <c r="A3865" s="295" t="n">
        <v>89668</v>
      </c>
      <c r="B3865" s="295" t="s">
        <v>13537</v>
      </c>
      <c r="C3865" s="296" t="s">
        <v>13538</v>
      </c>
      <c r="D3865" s="295" t="s">
        <v>31</v>
      </c>
      <c r="E3865" s="297" t="n">
        <v>25.07</v>
      </c>
    </row>
    <row r="3866" customFormat="false" ht="27" hidden="false" customHeight="false" outlineLevel="0" collapsed="false">
      <c r="A3866" s="295" t="n">
        <v>89669</v>
      </c>
      <c r="B3866" s="295" t="s">
        <v>13539</v>
      </c>
      <c r="C3866" s="296" t="s">
        <v>13540</v>
      </c>
      <c r="D3866" s="295" t="s">
        <v>31</v>
      </c>
      <c r="E3866" s="297" t="n">
        <v>38.69</v>
      </c>
    </row>
    <row r="3867" customFormat="false" ht="27" hidden="false" customHeight="false" outlineLevel="0" collapsed="false">
      <c r="A3867" s="295" t="n">
        <v>89670</v>
      </c>
      <c r="B3867" s="295" t="s">
        <v>13541</v>
      </c>
      <c r="C3867" s="296" t="s">
        <v>13542</v>
      </c>
      <c r="D3867" s="295" t="s">
        <v>31</v>
      </c>
      <c r="E3867" s="297" t="n">
        <v>11.48</v>
      </c>
    </row>
    <row r="3868" customFormat="false" ht="27" hidden="false" customHeight="false" outlineLevel="0" collapsed="false">
      <c r="A3868" s="295" t="n">
        <v>89671</v>
      </c>
      <c r="B3868" s="295" t="s">
        <v>13543</v>
      </c>
      <c r="C3868" s="296" t="s">
        <v>13544</v>
      </c>
      <c r="D3868" s="295" t="s">
        <v>31</v>
      </c>
      <c r="E3868" s="297" t="n">
        <v>55.21</v>
      </c>
    </row>
    <row r="3869" customFormat="false" ht="27" hidden="false" customHeight="false" outlineLevel="0" collapsed="false">
      <c r="A3869" s="295" t="n">
        <v>89672</v>
      </c>
      <c r="B3869" s="295" t="s">
        <v>13545</v>
      </c>
      <c r="C3869" s="296" t="s">
        <v>13546</v>
      </c>
      <c r="D3869" s="295" t="s">
        <v>31</v>
      </c>
      <c r="E3869" s="297" t="n">
        <v>17.77</v>
      </c>
    </row>
    <row r="3870" customFormat="false" ht="27" hidden="false" customHeight="false" outlineLevel="0" collapsed="false">
      <c r="A3870" s="295" t="n">
        <v>89673</v>
      </c>
      <c r="B3870" s="295" t="s">
        <v>13547</v>
      </c>
      <c r="C3870" s="296" t="s">
        <v>13548</v>
      </c>
      <c r="D3870" s="295" t="s">
        <v>31</v>
      </c>
      <c r="E3870" s="297" t="n">
        <v>43.14</v>
      </c>
    </row>
    <row r="3871" customFormat="false" ht="27" hidden="false" customHeight="false" outlineLevel="0" collapsed="false">
      <c r="A3871" s="295" t="n">
        <v>89674</v>
      </c>
      <c r="B3871" s="295" t="s">
        <v>13549</v>
      </c>
      <c r="C3871" s="296" t="s">
        <v>13550</v>
      </c>
      <c r="D3871" s="295" t="s">
        <v>31</v>
      </c>
      <c r="E3871" s="297" t="n">
        <v>25.79</v>
      </c>
    </row>
    <row r="3872" customFormat="false" ht="27" hidden="false" customHeight="false" outlineLevel="0" collapsed="false">
      <c r="A3872" s="295" t="n">
        <v>89675</v>
      </c>
      <c r="B3872" s="295" t="s">
        <v>13551</v>
      </c>
      <c r="C3872" s="296" t="s">
        <v>13552</v>
      </c>
      <c r="D3872" s="295" t="s">
        <v>31</v>
      </c>
      <c r="E3872" s="297" t="n">
        <v>84.89</v>
      </c>
    </row>
    <row r="3873" customFormat="false" ht="27" hidden="false" customHeight="false" outlineLevel="0" collapsed="false">
      <c r="A3873" s="295" t="n">
        <v>89676</v>
      </c>
      <c r="B3873" s="295" t="s">
        <v>13553</v>
      </c>
      <c r="C3873" s="296" t="s">
        <v>13554</v>
      </c>
      <c r="D3873" s="295" t="s">
        <v>31</v>
      </c>
      <c r="E3873" s="297" t="n">
        <v>38.37</v>
      </c>
    </row>
    <row r="3874" customFormat="false" ht="27" hidden="false" customHeight="false" outlineLevel="0" collapsed="false">
      <c r="A3874" s="295" t="n">
        <v>89677</v>
      </c>
      <c r="B3874" s="295" t="s">
        <v>13555</v>
      </c>
      <c r="C3874" s="296" t="s">
        <v>13556</v>
      </c>
      <c r="D3874" s="295" t="s">
        <v>31</v>
      </c>
      <c r="E3874" s="297" t="n">
        <v>88.87</v>
      </c>
    </row>
    <row r="3875" customFormat="false" ht="27" hidden="false" customHeight="false" outlineLevel="0" collapsed="false">
      <c r="A3875" s="295" t="n">
        <v>89678</v>
      </c>
      <c r="B3875" s="295" t="s">
        <v>13557</v>
      </c>
      <c r="C3875" s="296" t="s">
        <v>13558</v>
      </c>
      <c r="D3875" s="295" t="s">
        <v>31</v>
      </c>
      <c r="E3875" s="297" t="n">
        <v>8.04</v>
      </c>
    </row>
    <row r="3876" customFormat="false" ht="27" hidden="false" customHeight="false" outlineLevel="0" collapsed="false">
      <c r="A3876" s="295" t="n">
        <v>89679</v>
      </c>
      <c r="B3876" s="295" t="s">
        <v>13559</v>
      </c>
      <c r="C3876" s="296" t="s">
        <v>13560</v>
      </c>
      <c r="D3876" s="295" t="s">
        <v>31</v>
      </c>
      <c r="E3876" s="297" t="n">
        <v>152.91</v>
      </c>
    </row>
    <row r="3877" customFormat="false" ht="27" hidden="false" customHeight="false" outlineLevel="0" collapsed="false">
      <c r="A3877" s="295" t="n">
        <v>89680</v>
      </c>
      <c r="B3877" s="295" t="s">
        <v>13561</v>
      </c>
      <c r="C3877" s="296" t="s">
        <v>13562</v>
      </c>
      <c r="D3877" s="295" t="s">
        <v>31</v>
      </c>
      <c r="E3877" s="297" t="n">
        <v>17.67</v>
      </c>
    </row>
    <row r="3878" customFormat="false" ht="27" hidden="false" customHeight="false" outlineLevel="0" collapsed="false">
      <c r="A3878" s="295" t="n">
        <v>89681</v>
      </c>
      <c r="B3878" s="295" t="s">
        <v>13563</v>
      </c>
      <c r="C3878" s="296" t="s">
        <v>13564</v>
      </c>
      <c r="D3878" s="295" t="s">
        <v>31</v>
      </c>
      <c r="E3878" s="297" t="n">
        <v>96.64</v>
      </c>
    </row>
    <row r="3879" customFormat="false" ht="27" hidden="false" customHeight="false" outlineLevel="0" collapsed="false">
      <c r="A3879" s="295" t="n">
        <v>89682</v>
      </c>
      <c r="B3879" s="295" t="s">
        <v>13565</v>
      </c>
      <c r="C3879" s="296" t="s">
        <v>13566</v>
      </c>
      <c r="D3879" s="295" t="s">
        <v>31</v>
      </c>
      <c r="E3879" s="297" t="n">
        <v>27.07</v>
      </c>
    </row>
    <row r="3880" customFormat="false" ht="27" hidden="false" customHeight="false" outlineLevel="0" collapsed="false">
      <c r="A3880" s="295" t="n">
        <v>89683</v>
      </c>
      <c r="B3880" s="295" t="s">
        <v>13567</v>
      </c>
      <c r="C3880" s="296" t="s">
        <v>13568</v>
      </c>
      <c r="D3880" s="295" t="s">
        <v>31</v>
      </c>
      <c r="E3880" s="297" t="n">
        <v>358.61</v>
      </c>
    </row>
    <row r="3881" customFormat="false" ht="27" hidden="false" customHeight="false" outlineLevel="0" collapsed="false">
      <c r="A3881" s="295" t="n">
        <v>89684</v>
      </c>
      <c r="B3881" s="295" t="s">
        <v>13569</v>
      </c>
      <c r="C3881" s="296" t="s">
        <v>13570</v>
      </c>
      <c r="D3881" s="295" t="s">
        <v>31</v>
      </c>
      <c r="E3881" s="297" t="n">
        <v>37.15</v>
      </c>
    </row>
    <row r="3882" customFormat="false" ht="27" hidden="false" customHeight="false" outlineLevel="0" collapsed="false">
      <c r="A3882" s="295" t="n">
        <v>89685</v>
      </c>
      <c r="B3882" s="295" t="s">
        <v>13571</v>
      </c>
      <c r="C3882" s="296" t="s">
        <v>13572</v>
      </c>
      <c r="D3882" s="295" t="s">
        <v>31</v>
      </c>
      <c r="E3882" s="297" t="n">
        <v>69.24</v>
      </c>
    </row>
    <row r="3883" customFormat="false" ht="27" hidden="false" customHeight="false" outlineLevel="0" collapsed="false">
      <c r="A3883" s="295" t="n">
        <v>89686</v>
      </c>
      <c r="B3883" s="295" t="s">
        <v>13573</v>
      </c>
      <c r="C3883" s="296" t="s">
        <v>13574</v>
      </c>
      <c r="D3883" s="295" t="s">
        <v>31</v>
      </c>
      <c r="E3883" s="297" t="n">
        <v>136.7</v>
      </c>
    </row>
    <row r="3884" customFormat="false" ht="27" hidden="false" customHeight="false" outlineLevel="0" collapsed="false">
      <c r="A3884" s="295" t="n">
        <v>89687</v>
      </c>
      <c r="B3884" s="295" t="s">
        <v>13575</v>
      </c>
      <c r="C3884" s="296" t="s">
        <v>13576</v>
      </c>
      <c r="D3884" s="295" t="s">
        <v>31</v>
      </c>
      <c r="E3884" s="297" t="n">
        <v>60.29</v>
      </c>
    </row>
    <row r="3885" customFormat="false" ht="27" hidden="false" customHeight="false" outlineLevel="0" collapsed="false">
      <c r="A3885" s="295" t="n">
        <v>89689</v>
      </c>
      <c r="B3885" s="295" t="s">
        <v>13577</v>
      </c>
      <c r="C3885" s="296" t="s">
        <v>13578</v>
      </c>
      <c r="D3885" s="295" t="s">
        <v>31</v>
      </c>
      <c r="E3885" s="297" t="n">
        <v>28.38</v>
      </c>
    </row>
    <row r="3886" customFormat="false" ht="27" hidden="false" customHeight="false" outlineLevel="0" collapsed="false">
      <c r="A3886" s="295" t="n">
        <v>89690</v>
      </c>
      <c r="B3886" s="295" t="s">
        <v>13579</v>
      </c>
      <c r="C3886" s="296" t="s">
        <v>13580</v>
      </c>
      <c r="D3886" s="295" t="s">
        <v>31</v>
      </c>
      <c r="E3886" s="297" t="n">
        <v>105.46</v>
      </c>
    </row>
    <row r="3887" customFormat="false" ht="27" hidden="false" customHeight="false" outlineLevel="0" collapsed="false">
      <c r="A3887" s="295" t="n">
        <v>89691</v>
      </c>
      <c r="B3887" s="295" t="s">
        <v>13581</v>
      </c>
      <c r="C3887" s="296" t="s">
        <v>13582</v>
      </c>
      <c r="D3887" s="295" t="s">
        <v>31</v>
      </c>
      <c r="E3887" s="297" t="n">
        <v>10.66</v>
      </c>
    </row>
    <row r="3888" customFormat="false" ht="27" hidden="false" customHeight="false" outlineLevel="0" collapsed="false">
      <c r="A3888" s="295" t="n">
        <v>89692</v>
      </c>
      <c r="B3888" s="295" t="s">
        <v>13583</v>
      </c>
      <c r="C3888" s="296" t="s">
        <v>13584</v>
      </c>
      <c r="D3888" s="295" t="s">
        <v>31</v>
      </c>
      <c r="E3888" s="297" t="n">
        <v>97.38</v>
      </c>
    </row>
    <row r="3889" customFormat="false" ht="27" hidden="false" customHeight="false" outlineLevel="0" collapsed="false">
      <c r="A3889" s="295" t="n">
        <v>89693</v>
      </c>
      <c r="B3889" s="295" t="s">
        <v>13585</v>
      </c>
      <c r="C3889" s="296" t="s">
        <v>13586</v>
      </c>
      <c r="D3889" s="295" t="s">
        <v>31</v>
      </c>
      <c r="E3889" s="297" t="n">
        <v>97.6</v>
      </c>
    </row>
    <row r="3890" customFormat="false" ht="27" hidden="false" customHeight="false" outlineLevel="0" collapsed="false">
      <c r="A3890" s="295" t="n">
        <v>89694</v>
      </c>
      <c r="B3890" s="295" t="s">
        <v>13587</v>
      </c>
      <c r="C3890" s="296" t="s">
        <v>13588</v>
      </c>
      <c r="D3890" s="295" t="s">
        <v>31</v>
      </c>
      <c r="E3890" s="297" t="n">
        <v>16.81</v>
      </c>
    </row>
    <row r="3891" customFormat="false" ht="27" hidden="false" customHeight="false" outlineLevel="0" collapsed="false">
      <c r="A3891" s="295" t="n">
        <v>89695</v>
      </c>
      <c r="B3891" s="295" t="s">
        <v>13589</v>
      </c>
      <c r="C3891" s="296" t="s">
        <v>13590</v>
      </c>
      <c r="D3891" s="295" t="s">
        <v>31</v>
      </c>
      <c r="E3891" s="297" t="n">
        <v>15.65</v>
      </c>
    </row>
    <row r="3892" customFormat="false" ht="27" hidden="false" customHeight="false" outlineLevel="0" collapsed="false">
      <c r="A3892" s="295" t="n">
        <v>89696</v>
      </c>
      <c r="B3892" s="295" t="s">
        <v>13591</v>
      </c>
      <c r="C3892" s="296" t="s">
        <v>13592</v>
      </c>
      <c r="D3892" s="295" t="s">
        <v>31</v>
      </c>
      <c r="E3892" s="297" t="n">
        <v>86.74</v>
      </c>
    </row>
    <row r="3893" customFormat="false" ht="27" hidden="false" customHeight="false" outlineLevel="0" collapsed="false">
      <c r="A3893" s="295" t="n">
        <v>89697</v>
      </c>
      <c r="B3893" s="295" t="s">
        <v>13593</v>
      </c>
      <c r="C3893" s="296" t="s">
        <v>13594</v>
      </c>
      <c r="D3893" s="295" t="s">
        <v>31</v>
      </c>
      <c r="E3893" s="297" t="n">
        <v>15.01</v>
      </c>
    </row>
    <row r="3894" customFormat="false" ht="27" hidden="false" customHeight="false" outlineLevel="0" collapsed="false">
      <c r="A3894" s="295" t="n">
        <v>89698</v>
      </c>
      <c r="B3894" s="295" t="s">
        <v>13595</v>
      </c>
      <c r="C3894" s="296" t="s">
        <v>13596</v>
      </c>
      <c r="D3894" s="295" t="s">
        <v>31</v>
      </c>
      <c r="E3894" s="297" t="n">
        <v>298.65</v>
      </c>
    </row>
    <row r="3895" customFormat="false" ht="27" hidden="false" customHeight="false" outlineLevel="0" collapsed="false">
      <c r="A3895" s="295" t="n">
        <v>89699</v>
      </c>
      <c r="B3895" s="295" t="s">
        <v>13597</v>
      </c>
      <c r="C3895" s="296" t="s">
        <v>13598</v>
      </c>
      <c r="D3895" s="295" t="s">
        <v>31</v>
      </c>
      <c r="E3895" s="297" t="n">
        <v>258.12</v>
      </c>
    </row>
    <row r="3896" customFormat="false" ht="27" hidden="false" customHeight="false" outlineLevel="0" collapsed="false">
      <c r="A3896" s="295" t="n">
        <v>89700</v>
      </c>
      <c r="B3896" s="295" t="s">
        <v>13599</v>
      </c>
      <c r="C3896" s="296" t="s">
        <v>13600</v>
      </c>
      <c r="D3896" s="295" t="s">
        <v>31</v>
      </c>
      <c r="E3896" s="297" t="n">
        <v>19</v>
      </c>
    </row>
    <row r="3897" customFormat="false" ht="27" hidden="false" customHeight="false" outlineLevel="0" collapsed="false">
      <c r="A3897" s="295" t="n">
        <v>89701</v>
      </c>
      <c r="B3897" s="295" t="s">
        <v>13601</v>
      </c>
      <c r="C3897" s="296" t="s">
        <v>13602</v>
      </c>
      <c r="D3897" s="295" t="s">
        <v>31</v>
      </c>
      <c r="E3897" s="297" t="n">
        <v>237.1</v>
      </c>
    </row>
    <row r="3898" customFormat="false" ht="27" hidden="false" customHeight="false" outlineLevel="0" collapsed="false">
      <c r="A3898" s="295" t="n">
        <v>89702</v>
      </c>
      <c r="B3898" s="295" t="s">
        <v>13603</v>
      </c>
      <c r="C3898" s="296" t="s">
        <v>13604</v>
      </c>
      <c r="D3898" s="295" t="s">
        <v>31</v>
      </c>
      <c r="E3898" s="297" t="n">
        <v>20.28</v>
      </c>
    </row>
    <row r="3899" customFormat="false" ht="27" hidden="false" customHeight="false" outlineLevel="0" collapsed="false">
      <c r="A3899" s="295" t="n">
        <v>89703</v>
      </c>
      <c r="B3899" s="295" t="s">
        <v>13605</v>
      </c>
      <c r="C3899" s="296" t="s">
        <v>13606</v>
      </c>
      <c r="D3899" s="295" t="s">
        <v>31</v>
      </c>
      <c r="E3899" s="297" t="n">
        <v>41.43</v>
      </c>
    </row>
    <row r="3900" customFormat="false" ht="27" hidden="false" customHeight="false" outlineLevel="0" collapsed="false">
      <c r="A3900" s="295" t="n">
        <v>89704</v>
      </c>
      <c r="B3900" s="295" t="s">
        <v>13607</v>
      </c>
      <c r="C3900" s="296" t="s">
        <v>13608</v>
      </c>
      <c r="D3900" s="295" t="s">
        <v>31</v>
      </c>
      <c r="E3900" s="297" t="n">
        <v>169.88</v>
      </c>
    </row>
    <row r="3901" customFormat="false" ht="27" hidden="false" customHeight="false" outlineLevel="0" collapsed="false">
      <c r="A3901" s="295" t="n">
        <v>89705</v>
      </c>
      <c r="B3901" s="295" t="s">
        <v>13609</v>
      </c>
      <c r="C3901" s="296" t="s">
        <v>13610</v>
      </c>
      <c r="D3901" s="295" t="s">
        <v>31</v>
      </c>
      <c r="E3901" s="297" t="n">
        <v>21.26</v>
      </c>
    </row>
    <row r="3902" customFormat="false" ht="27" hidden="false" customHeight="false" outlineLevel="0" collapsed="false">
      <c r="A3902" s="295" t="n">
        <v>89706</v>
      </c>
      <c r="B3902" s="295" t="s">
        <v>13611</v>
      </c>
      <c r="C3902" s="296" t="s">
        <v>13612</v>
      </c>
      <c r="D3902" s="295" t="s">
        <v>31</v>
      </c>
      <c r="E3902" s="297" t="n">
        <v>44.64</v>
      </c>
    </row>
    <row r="3903" customFormat="false" ht="27" hidden="false" customHeight="false" outlineLevel="0" collapsed="false">
      <c r="A3903" s="295" t="n">
        <v>89718</v>
      </c>
      <c r="B3903" s="295" t="s">
        <v>13613</v>
      </c>
      <c r="C3903" s="296" t="s">
        <v>13614</v>
      </c>
      <c r="D3903" s="295" t="s">
        <v>85</v>
      </c>
      <c r="E3903" s="297" t="n">
        <v>49.45</v>
      </c>
    </row>
    <row r="3904" customFormat="false" ht="27" hidden="false" customHeight="false" outlineLevel="0" collapsed="false">
      <c r="A3904" s="295" t="n">
        <v>89719</v>
      </c>
      <c r="B3904" s="295" t="s">
        <v>13615</v>
      </c>
      <c r="C3904" s="296" t="s">
        <v>13616</v>
      </c>
      <c r="D3904" s="295" t="s">
        <v>31</v>
      </c>
      <c r="E3904" s="297" t="n">
        <v>10.9</v>
      </c>
    </row>
    <row r="3905" customFormat="false" ht="27" hidden="false" customHeight="false" outlineLevel="0" collapsed="false">
      <c r="A3905" s="295" t="n">
        <v>89720</v>
      </c>
      <c r="B3905" s="295" t="s">
        <v>13617</v>
      </c>
      <c r="C3905" s="296" t="s">
        <v>13618</v>
      </c>
      <c r="D3905" s="295" t="s">
        <v>31</v>
      </c>
      <c r="E3905" s="297" t="n">
        <v>12.47</v>
      </c>
    </row>
    <row r="3906" customFormat="false" ht="27" hidden="false" customHeight="false" outlineLevel="0" collapsed="false">
      <c r="A3906" s="295" t="n">
        <v>89721</v>
      </c>
      <c r="B3906" s="295" t="s">
        <v>13619</v>
      </c>
      <c r="C3906" s="296" t="s">
        <v>13620</v>
      </c>
      <c r="D3906" s="295" t="s">
        <v>31</v>
      </c>
      <c r="E3906" s="297" t="n">
        <v>12.99</v>
      </c>
    </row>
    <row r="3907" customFormat="false" ht="27" hidden="false" customHeight="false" outlineLevel="0" collapsed="false">
      <c r="A3907" s="295" t="n">
        <v>89723</v>
      </c>
      <c r="B3907" s="295" t="s">
        <v>13621</v>
      </c>
      <c r="C3907" s="296" t="s">
        <v>13622</v>
      </c>
      <c r="D3907" s="295" t="s">
        <v>31</v>
      </c>
      <c r="E3907" s="297" t="n">
        <v>16.88</v>
      </c>
    </row>
    <row r="3908" customFormat="false" ht="27" hidden="false" customHeight="false" outlineLevel="0" collapsed="false">
      <c r="A3908" s="295" t="n">
        <v>89724</v>
      </c>
      <c r="B3908" s="295" t="s">
        <v>13623</v>
      </c>
      <c r="C3908" s="296" t="s">
        <v>13624</v>
      </c>
      <c r="D3908" s="295" t="s">
        <v>31</v>
      </c>
      <c r="E3908" s="297" t="n">
        <v>9.87</v>
      </c>
    </row>
    <row r="3909" customFormat="false" ht="27" hidden="false" customHeight="false" outlineLevel="0" collapsed="false">
      <c r="A3909" s="295" t="n">
        <v>89725</v>
      </c>
      <c r="B3909" s="295" t="s">
        <v>13625</v>
      </c>
      <c r="C3909" s="296" t="s">
        <v>13626</v>
      </c>
      <c r="D3909" s="295" t="s">
        <v>31</v>
      </c>
      <c r="E3909" s="297" t="n">
        <v>16.51</v>
      </c>
    </row>
    <row r="3910" customFormat="false" ht="27" hidden="false" customHeight="false" outlineLevel="0" collapsed="false">
      <c r="A3910" s="295" t="n">
        <v>89726</v>
      </c>
      <c r="B3910" s="295" t="s">
        <v>13627</v>
      </c>
      <c r="C3910" s="296" t="s">
        <v>13628</v>
      </c>
      <c r="D3910" s="295" t="s">
        <v>31</v>
      </c>
      <c r="E3910" s="297" t="n">
        <v>6.59</v>
      </c>
    </row>
    <row r="3911" customFormat="false" ht="27" hidden="false" customHeight="false" outlineLevel="0" collapsed="false">
      <c r="A3911" s="295" t="n">
        <v>89727</v>
      </c>
      <c r="B3911" s="295" t="s">
        <v>13629</v>
      </c>
      <c r="C3911" s="296" t="s">
        <v>13630</v>
      </c>
      <c r="D3911" s="295" t="s">
        <v>31</v>
      </c>
      <c r="E3911" s="297" t="n">
        <v>18.19</v>
      </c>
    </row>
    <row r="3912" customFormat="false" ht="27" hidden="false" customHeight="false" outlineLevel="0" collapsed="false">
      <c r="A3912" s="295" t="n">
        <v>89728</v>
      </c>
      <c r="B3912" s="295" t="s">
        <v>13631</v>
      </c>
      <c r="C3912" s="296" t="s">
        <v>13632</v>
      </c>
      <c r="D3912" s="295" t="s">
        <v>31</v>
      </c>
      <c r="E3912" s="297" t="n">
        <v>10.68</v>
      </c>
    </row>
    <row r="3913" customFormat="false" ht="27" hidden="false" customHeight="false" outlineLevel="0" collapsed="false">
      <c r="A3913" s="295" t="n">
        <v>89729</v>
      </c>
      <c r="B3913" s="295" t="s">
        <v>13633</v>
      </c>
      <c r="C3913" s="296" t="s">
        <v>13634</v>
      </c>
      <c r="D3913" s="295" t="s">
        <v>31</v>
      </c>
      <c r="E3913" s="297" t="n">
        <v>24.75</v>
      </c>
    </row>
    <row r="3914" customFormat="false" ht="27" hidden="false" customHeight="false" outlineLevel="0" collapsed="false">
      <c r="A3914" s="295" t="n">
        <v>89730</v>
      </c>
      <c r="B3914" s="295" t="s">
        <v>13635</v>
      </c>
      <c r="C3914" s="296" t="s">
        <v>13636</v>
      </c>
      <c r="D3914" s="295" t="s">
        <v>31</v>
      </c>
      <c r="E3914" s="297" t="n">
        <v>11.74</v>
      </c>
    </row>
    <row r="3915" customFormat="false" ht="27" hidden="false" customHeight="false" outlineLevel="0" collapsed="false">
      <c r="A3915" s="295" t="n">
        <v>89731</v>
      </c>
      <c r="B3915" s="295" t="s">
        <v>13637</v>
      </c>
      <c r="C3915" s="296" t="s">
        <v>13638</v>
      </c>
      <c r="D3915" s="295" t="s">
        <v>31</v>
      </c>
      <c r="E3915" s="297" t="n">
        <v>10.94</v>
      </c>
    </row>
    <row r="3916" customFormat="false" ht="27" hidden="false" customHeight="false" outlineLevel="0" collapsed="false">
      <c r="A3916" s="295" t="n">
        <v>89732</v>
      </c>
      <c r="B3916" s="295" t="s">
        <v>13639</v>
      </c>
      <c r="C3916" s="296" t="s">
        <v>13640</v>
      </c>
      <c r="D3916" s="295" t="s">
        <v>31</v>
      </c>
      <c r="E3916" s="297" t="n">
        <v>11.72</v>
      </c>
    </row>
    <row r="3917" customFormat="false" ht="27" hidden="false" customHeight="false" outlineLevel="0" collapsed="false">
      <c r="A3917" s="295" t="n">
        <v>89733</v>
      </c>
      <c r="B3917" s="295" t="s">
        <v>13641</v>
      </c>
      <c r="C3917" s="296" t="s">
        <v>13642</v>
      </c>
      <c r="D3917" s="295" t="s">
        <v>31</v>
      </c>
      <c r="E3917" s="297" t="n">
        <v>20.06</v>
      </c>
    </row>
    <row r="3918" customFormat="false" ht="27" hidden="false" customHeight="false" outlineLevel="0" collapsed="false">
      <c r="A3918" s="295" t="n">
        <v>89734</v>
      </c>
      <c r="B3918" s="295" t="s">
        <v>13643</v>
      </c>
      <c r="C3918" s="296" t="s">
        <v>13644</v>
      </c>
      <c r="D3918" s="295" t="s">
        <v>31</v>
      </c>
      <c r="E3918" s="297" t="n">
        <v>24.75</v>
      </c>
    </row>
    <row r="3919" customFormat="false" ht="27" hidden="false" customHeight="false" outlineLevel="0" collapsed="false">
      <c r="A3919" s="295" t="n">
        <v>89735</v>
      </c>
      <c r="B3919" s="295" t="s">
        <v>13645</v>
      </c>
      <c r="C3919" s="296" t="s">
        <v>13646</v>
      </c>
      <c r="D3919" s="295" t="s">
        <v>31</v>
      </c>
      <c r="E3919" s="297" t="n">
        <v>21.33</v>
      </c>
    </row>
    <row r="3920" customFormat="false" ht="27" hidden="false" customHeight="false" outlineLevel="0" collapsed="false">
      <c r="A3920" s="295" t="n">
        <v>89736</v>
      </c>
      <c r="B3920" s="295" t="s">
        <v>13647</v>
      </c>
      <c r="C3920" s="296" t="s">
        <v>13648</v>
      </c>
      <c r="D3920" s="295" t="s">
        <v>31</v>
      </c>
      <c r="E3920" s="297" t="n">
        <v>7.48</v>
      </c>
    </row>
    <row r="3921" customFormat="false" ht="27" hidden="false" customHeight="false" outlineLevel="0" collapsed="false">
      <c r="A3921" s="295" t="n">
        <v>89737</v>
      </c>
      <c r="B3921" s="295" t="s">
        <v>13649</v>
      </c>
      <c r="C3921" s="296" t="s">
        <v>13650</v>
      </c>
      <c r="D3921" s="295" t="s">
        <v>31</v>
      </c>
      <c r="E3921" s="297" t="n">
        <v>15.39</v>
      </c>
    </row>
    <row r="3922" customFormat="false" ht="27" hidden="false" customHeight="false" outlineLevel="0" collapsed="false">
      <c r="A3922" s="295" t="n">
        <v>89738</v>
      </c>
      <c r="B3922" s="295" t="s">
        <v>13651</v>
      </c>
      <c r="C3922" s="296" t="s">
        <v>13652</v>
      </c>
      <c r="D3922" s="295" t="s">
        <v>31</v>
      </c>
      <c r="E3922" s="297" t="n">
        <v>12.97</v>
      </c>
    </row>
    <row r="3923" customFormat="false" ht="27" hidden="false" customHeight="false" outlineLevel="0" collapsed="false">
      <c r="A3923" s="295" t="n">
        <v>89739</v>
      </c>
      <c r="B3923" s="295" t="s">
        <v>13653</v>
      </c>
      <c r="C3923" s="296" t="s">
        <v>13654</v>
      </c>
      <c r="D3923" s="295" t="s">
        <v>31</v>
      </c>
      <c r="E3923" s="297" t="n">
        <v>20.73</v>
      </c>
    </row>
    <row r="3924" customFormat="false" ht="27" hidden="false" customHeight="false" outlineLevel="0" collapsed="false">
      <c r="A3924" s="295" t="n">
        <v>89740</v>
      </c>
      <c r="B3924" s="295" t="s">
        <v>13655</v>
      </c>
      <c r="C3924" s="296" t="s">
        <v>13656</v>
      </c>
      <c r="D3924" s="295" t="s">
        <v>31</v>
      </c>
      <c r="E3924" s="297" t="n">
        <v>7.15</v>
      </c>
    </row>
    <row r="3925" customFormat="false" ht="27" hidden="false" customHeight="false" outlineLevel="0" collapsed="false">
      <c r="A3925" s="295" t="n">
        <v>89741</v>
      </c>
      <c r="B3925" s="295" t="s">
        <v>13657</v>
      </c>
      <c r="C3925" s="296" t="s">
        <v>13658</v>
      </c>
      <c r="D3925" s="295" t="s">
        <v>31</v>
      </c>
      <c r="E3925" s="297" t="n">
        <v>17.15</v>
      </c>
    </row>
    <row r="3926" customFormat="false" ht="27" hidden="false" customHeight="false" outlineLevel="0" collapsed="false">
      <c r="A3926" s="295" t="n">
        <v>89742</v>
      </c>
      <c r="B3926" s="295" t="s">
        <v>13659</v>
      </c>
      <c r="C3926" s="296" t="s">
        <v>13660</v>
      </c>
      <c r="D3926" s="295" t="s">
        <v>31</v>
      </c>
      <c r="E3926" s="297" t="n">
        <v>35.42</v>
      </c>
    </row>
    <row r="3927" customFormat="false" ht="27" hidden="false" customHeight="false" outlineLevel="0" collapsed="false">
      <c r="A3927" s="295" t="n">
        <v>89743</v>
      </c>
      <c r="B3927" s="295" t="s">
        <v>13661</v>
      </c>
      <c r="C3927" s="296" t="s">
        <v>13662</v>
      </c>
      <c r="D3927" s="295" t="s">
        <v>31</v>
      </c>
      <c r="E3927" s="297" t="n">
        <v>51.27</v>
      </c>
    </row>
    <row r="3928" customFormat="false" ht="27" hidden="false" customHeight="false" outlineLevel="0" collapsed="false">
      <c r="A3928" s="295" t="n">
        <v>89744</v>
      </c>
      <c r="B3928" s="295" t="s">
        <v>13663</v>
      </c>
      <c r="C3928" s="296" t="s">
        <v>13664</v>
      </c>
      <c r="D3928" s="295" t="s">
        <v>31</v>
      </c>
      <c r="E3928" s="297" t="n">
        <v>25.24</v>
      </c>
    </row>
    <row r="3929" customFormat="false" ht="27" hidden="false" customHeight="false" outlineLevel="0" collapsed="false">
      <c r="A3929" s="295" t="n">
        <v>89746</v>
      </c>
      <c r="B3929" s="295" t="s">
        <v>13665</v>
      </c>
      <c r="C3929" s="296" t="s">
        <v>13666</v>
      </c>
      <c r="D3929" s="295" t="s">
        <v>31</v>
      </c>
      <c r="E3929" s="297" t="n">
        <v>25.17</v>
      </c>
    </row>
    <row r="3930" customFormat="false" ht="27" hidden="false" customHeight="false" outlineLevel="0" collapsed="false">
      <c r="A3930" s="295" t="n">
        <v>89747</v>
      </c>
      <c r="B3930" s="295" t="s">
        <v>13667</v>
      </c>
      <c r="C3930" s="296" t="s">
        <v>13668</v>
      </c>
      <c r="D3930" s="295" t="s">
        <v>31</v>
      </c>
      <c r="E3930" s="297" t="n">
        <v>11.11</v>
      </c>
    </row>
    <row r="3931" customFormat="false" ht="27" hidden="false" customHeight="false" outlineLevel="0" collapsed="false">
      <c r="A3931" s="295" t="n">
        <v>89748</v>
      </c>
      <c r="B3931" s="295" t="s">
        <v>13669</v>
      </c>
      <c r="C3931" s="296" t="s">
        <v>13670</v>
      </c>
      <c r="D3931" s="295" t="s">
        <v>31</v>
      </c>
      <c r="E3931" s="297" t="n">
        <v>42.41</v>
      </c>
    </row>
    <row r="3932" customFormat="false" ht="27" hidden="false" customHeight="false" outlineLevel="0" collapsed="false">
      <c r="A3932" s="295" t="n">
        <v>89749</v>
      </c>
      <c r="B3932" s="295" t="s">
        <v>13671</v>
      </c>
      <c r="C3932" s="296" t="s">
        <v>13672</v>
      </c>
      <c r="D3932" s="295" t="s">
        <v>31</v>
      </c>
      <c r="E3932" s="297" t="n">
        <v>12.97</v>
      </c>
    </row>
    <row r="3933" customFormat="false" ht="27" hidden="false" customHeight="false" outlineLevel="0" collapsed="false">
      <c r="A3933" s="295" t="n">
        <v>89750</v>
      </c>
      <c r="B3933" s="295" t="s">
        <v>13673</v>
      </c>
      <c r="C3933" s="296" t="s">
        <v>13674</v>
      </c>
      <c r="D3933" s="295" t="s">
        <v>31</v>
      </c>
      <c r="E3933" s="297" t="n">
        <v>72.89</v>
      </c>
    </row>
    <row r="3934" customFormat="false" ht="27" hidden="false" customHeight="false" outlineLevel="0" collapsed="false">
      <c r="A3934" s="295" t="n">
        <v>89752</v>
      </c>
      <c r="B3934" s="295" t="s">
        <v>13675</v>
      </c>
      <c r="C3934" s="296" t="s">
        <v>13676</v>
      </c>
      <c r="D3934" s="295" t="s">
        <v>31</v>
      </c>
      <c r="E3934" s="297" t="n">
        <v>5.72</v>
      </c>
    </row>
    <row r="3935" customFormat="false" ht="27" hidden="false" customHeight="false" outlineLevel="0" collapsed="false">
      <c r="A3935" s="295" t="n">
        <v>89753</v>
      </c>
      <c r="B3935" s="295" t="s">
        <v>13677</v>
      </c>
      <c r="C3935" s="296" t="s">
        <v>13678</v>
      </c>
      <c r="D3935" s="295" t="s">
        <v>31</v>
      </c>
      <c r="E3935" s="297" t="n">
        <v>9.43</v>
      </c>
    </row>
    <row r="3936" customFormat="false" ht="27" hidden="false" customHeight="false" outlineLevel="0" collapsed="false">
      <c r="A3936" s="295" t="n">
        <v>89754</v>
      </c>
      <c r="B3936" s="295" t="s">
        <v>13679</v>
      </c>
      <c r="C3936" s="296" t="s">
        <v>13680</v>
      </c>
      <c r="D3936" s="295" t="s">
        <v>31</v>
      </c>
      <c r="E3936" s="297" t="n">
        <v>18.69</v>
      </c>
    </row>
    <row r="3937" customFormat="false" ht="27" hidden="false" customHeight="false" outlineLevel="0" collapsed="false">
      <c r="A3937" s="295" t="n">
        <v>89755</v>
      </c>
      <c r="B3937" s="295" t="s">
        <v>13681</v>
      </c>
      <c r="C3937" s="296" t="s">
        <v>13682</v>
      </c>
      <c r="D3937" s="295" t="s">
        <v>31</v>
      </c>
      <c r="E3937" s="297" t="n">
        <v>11.03</v>
      </c>
    </row>
    <row r="3938" customFormat="false" ht="27" hidden="false" customHeight="false" outlineLevel="0" collapsed="false">
      <c r="A3938" s="295" t="n">
        <v>89756</v>
      </c>
      <c r="B3938" s="295" t="s">
        <v>13683</v>
      </c>
      <c r="C3938" s="296" t="s">
        <v>13684</v>
      </c>
      <c r="D3938" s="295" t="s">
        <v>31</v>
      </c>
      <c r="E3938" s="297" t="n">
        <v>17.32</v>
      </c>
    </row>
    <row r="3939" customFormat="false" ht="27" hidden="false" customHeight="false" outlineLevel="0" collapsed="false">
      <c r="A3939" s="295" t="n">
        <v>89757</v>
      </c>
      <c r="B3939" s="295" t="s">
        <v>13685</v>
      </c>
      <c r="C3939" s="296" t="s">
        <v>13686</v>
      </c>
      <c r="D3939" s="295" t="s">
        <v>31</v>
      </c>
      <c r="E3939" s="297" t="n">
        <v>25.34</v>
      </c>
    </row>
    <row r="3940" customFormat="false" ht="27" hidden="false" customHeight="false" outlineLevel="0" collapsed="false">
      <c r="A3940" s="295" t="n">
        <v>89758</v>
      </c>
      <c r="B3940" s="295" t="s">
        <v>13687</v>
      </c>
      <c r="C3940" s="296" t="s">
        <v>13688</v>
      </c>
      <c r="D3940" s="295" t="s">
        <v>31</v>
      </c>
      <c r="E3940" s="297" t="n">
        <v>38.26</v>
      </c>
    </row>
    <row r="3941" customFormat="false" ht="27" hidden="false" customHeight="false" outlineLevel="0" collapsed="false">
      <c r="A3941" s="295" t="n">
        <v>89759</v>
      </c>
      <c r="B3941" s="295" t="s">
        <v>13689</v>
      </c>
      <c r="C3941" s="296" t="s">
        <v>13690</v>
      </c>
      <c r="D3941" s="295" t="s">
        <v>31</v>
      </c>
      <c r="E3941" s="297" t="n">
        <v>7.62</v>
      </c>
    </row>
    <row r="3942" customFormat="false" ht="27" hidden="false" customHeight="false" outlineLevel="0" collapsed="false">
      <c r="A3942" s="295" t="n">
        <v>89760</v>
      </c>
      <c r="B3942" s="295" t="s">
        <v>13691</v>
      </c>
      <c r="C3942" s="296" t="s">
        <v>13692</v>
      </c>
      <c r="D3942" s="295" t="s">
        <v>31</v>
      </c>
      <c r="E3942" s="297" t="n">
        <v>17.13</v>
      </c>
    </row>
    <row r="3943" customFormat="false" ht="27" hidden="false" customHeight="false" outlineLevel="0" collapsed="false">
      <c r="A3943" s="295" t="n">
        <v>89761</v>
      </c>
      <c r="B3943" s="295" t="s">
        <v>13693</v>
      </c>
      <c r="C3943" s="296" t="s">
        <v>13694</v>
      </c>
      <c r="D3943" s="295" t="s">
        <v>31</v>
      </c>
      <c r="E3943" s="297" t="n">
        <v>26.53</v>
      </c>
    </row>
    <row r="3944" customFormat="false" ht="27" hidden="false" customHeight="false" outlineLevel="0" collapsed="false">
      <c r="A3944" s="295" t="n">
        <v>89762</v>
      </c>
      <c r="B3944" s="295" t="s">
        <v>13695</v>
      </c>
      <c r="C3944" s="296" t="s">
        <v>13696</v>
      </c>
      <c r="D3944" s="295" t="s">
        <v>31</v>
      </c>
      <c r="E3944" s="297" t="n">
        <v>36.61</v>
      </c>
    </row>
    <row r="3945" customFormat="false" ht="27" hidden="false" customHeight="false" outlineLevel="0" collapsed="false">
      <c r="A3945" s="295" t="n">
        <v>89763</v>
      </c>
      <c r="B3945" s="295" t="s">
        <v>13697</v>
      </c>
      <c r="C3945" s="296" t="s">
        <v>13698</v>
      </c>
      <c r="D3945" s="295" t="s">
        <v>31</v>
      </c>
      <c r="E3945" s="297" t="n">
        <v>136.17</v>
      </c>
    </row>
    <row r="3946" customFormat="false" ht="27" hidden="false" customHeight="false" outlineLevel="0" collapsed="false">
      <c r="A3946" s="295" t="n">
        <v>89764</v>
      </c>
      <c r="B3946" s="295" t="s">
        <v>13699</v>
      </c>
      <c r="C3946" s="296" t="s">
        <v>13700</v>
      </c>
      <c r="D3946" s="295" t="s">
        <v>31</v>
      </c>
      <c r="E3946" s="297" t="n">
        <v>27.88</v>
      </c>
    </row>
    <row r="3947" customFormat="false" ht="27" hidden="false" customHeight="false" outlineLevel="0" collapsed="false">
      <c r="A3947" s="295" t="n">
        <v>89765</v>
      </c>
      <c r="B3947" s="295" t="s">
        <v>13701</v>
      </c>
      <c r="C3947" s="296" t="s">
        <v>13702</v>
      </c>
      <c r="D3947" s="295" t="s">
        <v>31</v>
      </c>
      <c r="E3947" s="297" t="n">
        <v>14.22</v>
      </c>
    </row>
    <row r="3948" customFormat="false" ht="27" hidden="false" customHeight="false" outlineLevel="0" collapsed="false">
      <c r="A3948" s="295" t="n">
        <v>89767</v>
      </c>
      <c r="B3948" s="295" t="s">
        <v>13703</v>
      </c>
      <c r="C3948" s="296" t="s">
        <v>13704</v>
      </c>
      <c r="D3948" s="295" t="s">
        <v>31</v>
      </c>
      <c r="E3948" s="297" t="n">
        <v>19.49</v>
      </c>
    </row>
    <row r="3949" customFormat="false" ht="27" hidden="false" customHeight="false" outlineLevel="0" collapsed="false">
      <c r="A3949" s="295" t="n">
        <v>89768</v>
      </c>
      <c r="B3949" s="295" t="s">
        <v>13705</v>
      </c>
      <c r="C3949" s="296" t="s">
        <v>13706</v>
      </c>
      <c r="D3949" s="295" t="s">
        <v>31</v>
      </c>
      <c r="E3949" s="297" t="n">
        <v>20.35</v>
      </c>
    </row>
    <row r="3950" customFormat="false" ht="27" hidden="false" customHeight="false" outlineLevel="0" collapsed="false">
      <c r="A3950" s="295" t="n">
        <v>89769</v>
      </c>
      <c r="B3950" s="295" t="s">
        <v>13707</v>
      </c>
      <c r="C3950" s="296" t="s">
        <v>13708</v>
      </c>
      <c r="D3950" s="295" t="s">
        <v>31</v>
      </c>
      <c r="E3950" s="297" t="n">
        <v>43.56</v>
      </c>
    </row>
    <row r="3951" customFormat="false" ht="27" hidden="false" customHeight="false" outlineLevel="0" collapsed="false">
      <c r="A3951" s="295" t="n">
        <v>89772</v>
      </c>
      <c r="B3951" s="295" t="s">
        <v>13709</v>
      </c>
      <c r="C3951" s="296" t="s">
        <v>13710</v>
      </c>
      <c r="D3951" s="295" t="s">
        <v>85</v>
      </c>
      <c r="E3951" s="297" t="n">
        <v>88.01</v>
      </c>
    </row>
    <row r="3952" customFormat="false" ht="27" hidden="false" customHeight="false" outlineLevel="0" collapsed="false">
      <c r="A3952" s="295" t="n">
        <v>89774</v>
      </c>
      <c r="B3952" s="295" t="s">
        <v>13711</v>
      </c>
      <c r="C3952" s="296" t="s">
        <v>13712</v>
      </c>
      <c r="D3952" s="295" t="s">
        <v>31</v>
      </c>
      <c r="E3952" s="297" t="n">
        <v>15.9</v>
      </c>
    </row>
    <row r="3953" customFormat="false" ht="27" hidden="false" customHeight="false" outlineLevel="0" collapsed="false">
      <c r="A3953" s="295" t="n">
        <v>89776</v>
      </c>
      <c r="B3953" s="295" t="s">
        <v>13713</v>
      </c>
      <c r="C3953" s="296" t="s">
        <v>13714</v>
      </c>
      <c r="D3953" s="295" t="s">
        <v>31</v>
      </c>
      <c r="E3953" s="297" t="n">
        <v>23.06</v>
      </c>
    </row>
    <row r="3954" customFormat="false" ht="27" hidden="false" customHeight="false" outlineLevel="0" collapsed="false">
      <c r="A3954" s="295" t="n">
        <v>89777</v>
      </c>
      <c r="B3954" s="295" t="s">
        <v>13715</v>
      </c>
      <c r="C3954" s="296" t="s">
        <v>13716</v>
      </c>
      <c r="D3954" s="295" t="s">
        <v>31</v>
      </c>
      <c r="E3954" s="297" t="n">
        <v>21.56</v>
      </c>
    </row>
    <row r="3955" customFormat="false" ht="27" hidden="false" customHeight="false" outlineLevel="0" collapsed="false">
      <c r="A3955" s="295" t="n">
        <v>89778</v>
      </c>
      <c r="B3955" s="295" t="s">
        <v>13717</v>
      </c>
      <c r="C3955" s="296" t="s">
        <v>13718</v>
      </c>
      <c r="D3955" s="295" t="s">
        <v>31</v>
      </c>
      <c r="E3955" s="297" t="n">
        <v>19.59</v>
      </c>
    </row>
    <row r="3956" customFormat="false" ht="27" hidden="false" customHeight="false" outlineLevel="0" collapsed="false">
      <c r="A3956" s="295" t="n">
        <v>89779</v>
      </c>
      <c r="B3956" s="295" t="s">
        <v>13719</v>
      </c>
      <c r="C3956" s="296" t="s">
        <v>13720</v>
      </c>
      <c r="D3956" s="295" t="s">
        <v>31</v>
      </c>
      <c r="E3956" s="297" t="n">
        <v>32.84</v>
      </c>
    </row>
    <row r="3957" customFormat="false" ht="27" hidden="false" customHeight="false" outlineLevel="0" collapsed="false">
      <c r="A3957" s="295" t="n">
        <v>89780</v>
      </c>
      <c r="B3957" s="295" t="s">
        <v>13721</v>
      </c>
      <c r="C3957" s="296" t="s">
        <v>13722</v>
      </c>
      <c r="D3957" s="295" t="s">
        <v>31</v>
      </c>
      <c r="E3957" s="297" t="n">
        <v>21.56</v>
      </c>
    </row>
    <row r="3958" customFormat="false" ht="27" hidden="false" customHeight="false" outlineLevel="0" collapsed="false">
      <c r="A3958" s="295" t="n">
        <v>89781</v>
      </c>
      <c r="B3958" s="295" t="s">
        <v>13723</v>
      </c>
      <c r="C3958" s="296" t="s">
        <v>13724</v>
      </c>
      <c r="D3958" s="295" t="s">
        <v>31</v>
      </c>
      <c r="E3958" s="297" t="n">
        <v>31.69</v>
      </c>
    </row>
    <row r="3959" customFormat="false" ht="27" hidden="false" customHeight="false" outlineLevel="0" collapsed="false">
      <c r="A3959" s="295" t="n">
        <v>89782</v>
      </c>
      <c r="B3959" s="295" t="s">
        <v>13725</v>
      </c>
      <c r="C3959" s="296" t="s">
        <v>13726</v>
      </c>
      <c r="D3959" s="295" t="s">
        <v>31</v>
      </c>
      <c r="E3959" s="297" t="n">
        <v>11.42</v>
      </c>
    </row>
    <row r="3960" customFormat="false" ht="27" hidden="false" customHeight="false" outlineLevel="0" collapsed="false">
      <c r="A3960" s="295" t="n">
        <v>89783</v>
      </c>
      <c r="B3960" s="295" t="s">
        <v>13727</v>
      </c>
      <c r="C3960" s="296" t="s">
        <v>13728</v>
      </c>
      <c r="D3960" s="295" t="s">
        <v>31</v>
      </c>
      <c r="E3960" s="297" t="n">
        <v>11.76</v>
      </c>
    </row>
    <row r="3961" customFormat="false" ht="27" hidden="false" customHeight="false" outlineLevel="0" collapsed="false">
      <c r="A3961" s="295" t="n">
        <v>89784</v>
      </c>
      <c r="B3961" s="295" t="s">
        <v>13729</v>
      </c>
      <c r="C3961" s="296" t="s">
        <v>13730</v>
      </c>
      <c r="D3961" s="295" t="s">
        <v>31</v>
      </c>
      <c r="E3961" s="297" t="n">
        <v>20.93</v>
      </c>
    </row>
    <row r="3962" customFormat="false" ht="27" hidden="false" customHeight="false" outlineLevel="0" collapsed="false">
      <c r="A3962" s="295" t="n">
        <v>89785</v>
      </c>
      <c r="B3962" s="295" t="s">
        <v>13731</v>
      </c>
      <c r="C3962" s="296" t="s">
        <v>13732</v>
      </c>
      <c r="D3962" s="295" t="s">
        <v>31</v>
      </c>
      <c r="E3962" s="297" t="n">
        <v>23.14</v>
      </c>
    </row>
    <row r="3963" customFormat="false" ht="27" hidden="false" customHeight="false" outlineLevel="0" collapsed="false">
      <c r="A3963" s="295" t="n">
        <v>89786</v>
      </c>
      <c r="B3963" s="295" t="s">
        <v>13733</v>
      </c>
      <c r="C3963" s="296" t="s">
        <v>13734</v>
      </c>
      <c r="D3963" s="295" t="s">
        <v>31</v>
      </c>
      <c r="E3963" s="297" t="n">
        <v>35.49</v>
      </c>
    </row>
    <row r="3964" customFormat="false" ht="27" hidden="false" customHeight="false" outlineLevel="0" collapsed="false">
      <c r="A3964" s="295" t="n">
        <v>89787</v>
      </c>
      <c r="B3964" s="295" t="s">
        <v>13735</v>
      </c>
      <c r="C3964" s="296" t="s">
        <v>13736</v>
      </c>
      <c r="D3964" s="295" t="s">
        <v>31</v>
      </c>
      <c r="E3964" s="297" t="n">
        <v>31.69</v>
      </c>
    </row>
    <row r="3965" customFormat="false" ht="27" hidden="false" customHeight="false" outlineLevel="0" collapsed="false">
      <c r="A3965" s="295" t="n">
        <v>89788</v>
      </c>
      <c r="B3965" s="295" t="s">
        <v>13737</v>
      </c>
      <c r="C3965" s="296" t="s">
        <v>13738</v>
      </c>
      <c r="D3965" s="295" t="s">
        <v>31</v>
      </c>
      <c r="E3965" s="297" t="n">
        <v>60.75</v>
      </c>
    </row>
    <row r="3966" customFormat="false" ht="27" hidden="false" customHeight="false" outlineLevel="0" collapsed="false">
      <c r="A3966" s="295" t="n">
        <v>89789</v>
      </c>
      <c r="B3966" s="295" t="s">
        <v>13739</v>
      </c>
      <c r="C3966" s="296" t="s">
        <v>13740</v>
      </c>
      <c r="D3966" s="295" t="s">
        <v>31</v>
      </c>
      <c r="E3966" s="297" t="n">
        <v>61.68</v>
      </c>
    </row>
    <row r="3967" customFormat="false" ht="27" hidden="false" customHeight="false" outlineLevel="0" collapsed="false">
      <c r="A3967" s="295" t="n">
        <v>89790</v>
      </c>
      <c r="B3967" s="295" t="s">
        <v>13741</v>
      </c>
      <c r="C3967" s="296" t="s">
        <v>13742</v>
      </c>
      <c r="D3967" s="295" t="s">
        <v>31</v>
      </c>
      <c r="E3967" s="297" t="n">
        <v>146.78</v>
      </c>
    </row>
    <row r="3968" customFormat="false" ht="27" hidden="false" customHeight="false" outlineLevel="0" collapsed="false">
      <c r="A3968" s="295" t="n">
        <v>89791</v>
      </c>
      <c r="B3968" s="295" t="s">
        <v>13743</v>
      </c>
      <c r="C3968" s="296" t="s">
        <v>13744</v>
      </c>
      <c r="D3968" s="295" t="s">
        <v>31</v>
      </c>
      <c r="E3968" s="297" t="n">
        <v>150.19</v>
      </c>
    </row>
    <row r="3969" customFormat="false" ht="27" hidden="false" customHeight="false" outlineLevel="0" collapsed="false">
      <c r="A3969" s="295" t="n">
        <v>89792</v>
      </c>
      <c r="B3969" s="295" t="s">
        <v>13745</v>
      </c>
      <c r="C3969" s="296" t="s">
        <v>13746</v>
      </c>
      <c r="D3969" s="295" t="s">
        <v>31</v>
      </c>
      <c r="E3969" s="297" t="n">
        <v>173.84</v>
      </c>
    </row>
    <row r="3970" customFormat="false" ht="27" hidden="false" customHeight="false" outlineLevel="0" collapsed="false">
      <c r="A3970" s="295" t="n">
        <v>89793</v>
      </c>
      <c r="B3970" s="295" t="s">
        <v>13747</v>
      </c>
      <c r="C3970" s="296" t="s">
        <v>13748</v>
      </c>
      <c r="D3970" s="295" t="s">
        <v>31</v>
      </c>
      <c r="E3970" s="297" t="n">
        <v>178.43</v>
      </c>
    </row>
    <row r="3971" customFormat="false" ht="27" hidden="false" customHeight="false" outlineLevel="0" collapsed="false">
      <c r="A3971" s="295" t="n">
        <v>89794</v>
      </c>
      <c r="B3971" s="295" t="s">
        <v>13749</v>
      </c>
      <c r="C3971" s="296" t="s">
        <v>13750</v>
      </c>
      <c r="D3971" s="295" t="s">
        <v>31</v>
      </c>
      <c r="E3971" s="297" t="n">
        <v>15.03</v>
      </c>
    </row>
    <row r="3972" customFormat="false" ht="27" hidden="false" customHeight="false" outlineLevel="0" collapsed="false">
      <c r="A3972" s="295" t="n">
        <v>89795</v>
      </c>
      <c r="B3972" s="295" t="s">
        <v>13751</v>
      </c>
      <c r="C3972" s="296" t="s">
        <v>13752</v>
      </c>
      <c r="D3972" s="295" t="s">
        <v>31</v>
      </c>
      <c r="E3972" s="297" t="n">
        <v>38.52</v>
      </c>
    </row>
    <row r="3973" customFormat="false" ht="27" hidden="false" customHeight="false" outlineLevel="0" collapsed="false">
      <c r="A3973" s="295" t="n">
        <v>89796</v>
      </c>
      <c r="B3973" s="295" t="s">
        <v>13753</v>
      </c>
      <c r="C3973" s="296" t="s">
        <v>13754</v>
      </c>
      <c r="D3973" s="295" t="s">
        <v>31</v>
      </c>
      <c r="E3973" s="297" t="n">
        <v>42.94</v>
      </c>
    </row>
    <row r="3974" customFormat="false" ht="27" hidden="false" customHeight="false" outlineLevel="0" collapsed="false">
      <c r="A3974" s="295" t="n">
        <v>89797</v>
      </c>
      <c r="B3974" s="295" t="s">
        <v>13755</v>
      </c>
      <c r="C3974" s="296" t="s">
        <v>13756</v>
      </c>
      <c r="D3974" s="295" t="s">
        <v>31</v>
      </c>
      <c r="E3974" s="297" t="n">
        <v>50.04</v>
      </c>
    </row>
    <row r="3975" customFormat="false" ht="27" hidden="false" customHeight="false" outlineLevel="0" collapsed="false">
      <c r="A3975" s="295" t="n">
        <v>89801</v>
      </c>
      <c r="B3975" s="295" t="s">
        <v>13757</v>
      </c>
      <c r="C3975" s="296" t="s">
        <v>13758</v>
      </c>
      <c r="D3975" s="295" t="s">
        <v>31</v>
      </c>
      <c r="E3975" s="297" t="n">
        <v>7.37</v>
      </c>
    </row>
    <row r="3976" customFormat="false" ht="27" hidden="false" customHeight="false" outlineLevel="0" collapsed="false">
      <c r="A3976" s="295" t="n">
        <v>89802</v>
      </c>
      <c r="B3976" s="295" t="s">
        <v>13759</v>
      </c>
      <c r="C3976" s="296" t="s">
        <v>13760</v>
      </c>
      <c r="D3976" s="295" t="s">
        <v>31</v>
      </c>
      <c r="E3976" s="297" t="n">
        <v>8.15</v>
      </c>
    </row>
    <row r="3977" customFormat="false" ht="27" hidden="false" customHeight="false" outlineLevel="0" collapsed="false">
      <c r="A3977" s="295" t="n">
        <v>89803</v>
      </c>
      <c r="B3977" s="295" t="s">
        <v>13761</v>
      </c>
      <c r="C3977" s="296" t="s">
        <v>13762</v>
      </c>
      <c r="D3977" s="295" t="s">
        <v>31</v>
      </c>
      <c r="E3977" s="297" t="n">
        <v>16.49</v>
      </c>
    </row>
    <row r="3978" customFormat="false" ht="27" hidden="false" customHeight="false" outlineLevel="0" collapsed="false">
      <c r="A3978" s="295" t="n">
        <v>89804</v>
      </c>
      <c r="B3978" s="295" t="s">
        <v>13763</v>
      </c>
      <c r="C3978" s="296" t="s">
        <v>13764</v>
      </c>
      <c r="D3978" s="295" t="s">
        <v>31</v>
      </c>
      <c r="E3978" s="297" t="n">
        <v>17.76</v>
      </c>
    </row>
    <row r="3979" customFormat="false" ht="27" hidden="false" customHeight="false" outlineLevel="0" collapsed="false">
      <c r="A3979" s="295" t="n">
        <v>89805</v>
      </c>
      <c r="B3979" s="295" t="s">
        <v>13765</v>
      </c>
      <c r="C3979" s="296" t="s">
        <v>13766</v>
      </c>
      <c r="D3979" s="295" t="s">
        <v>31</v>
      </c>
      <c r="E3979" s="297" t="n">
        <v>15.27</v>
      </c>
    </row>
    <row r="3980" customFormat="false" ht="27" hidden="false" customHeight="false" outlineLevel="0" collapsed="false">
      <c r="A3980" s="295" t="n">
        <v>89806</v>
      </c>
      <c r="B3980" s="295" t="s">
        <v>13767</v>
      </c>
      <c r="C3980" s="296" t="s">
        <v>13768</v>
      </c>
      <c r="D3980" s="295" t="s">
        <v>31</v>
      </c>
      <c r="E3980" s="297" t="n">
        <v>16.37</v>
      </c>
    </row>
    <row r="3981" customFormat="false" ht="27" hidden="false" customHeight="false" outlineLevel="0" collapsed="false">
      <c r="A3981" s="295" t="n">
        <v>89807</v>
      </c>
      <c r="B3981" s="295" t="s">
        <v>13769</v>
      </c>
      <c r="C3981" s="296" t="s">
        <v>13770</v>
      </c>
      <c r="D3981" s="295" t="s">
        <v>31</v>
      </c>
      <c r="E3981" s="297" t="n">
        <v>31.06</v>
      </c>
    </row>
    <row r="3982" customFormat="false" ht="27" hidden="false" customHeight="false" outlineLevel="0" collapsed="false">
      <c r="A3982" s="295" t="n">
        <v>89808</v>
      </c>
      <c r="B3982" s="295" t="s">
        <v>13771</v>
      </c>
      <c r="C3982" s="296" t="s">
        <v>13772</v>
      </c>
      <c r="D3982" s="295" t="s">
        <v>31</v>
      </c>
      <c r="E3982" s="297" t="n">
        <v>46.91</v>
      </c>
    </row>
    <row r="3983" customFormat="false" ht="27" hidden="false" customHeight="false" outlineLevel="0" collapsed="false">
      <c r="A3983" s="295" t="n">
        <v>89809</v>
      </c>
      <c r="B3983" s="295" t="s">
        <v>13773</v>
      </c>
      <c r="C3983" s="296" t="s">
        <v>13774</v>
      </c>
      <c r="D3983" s="295" t="s">
        <v>31</v>
      </c>
      <c r="E3983" s="297" t="n">
        <v>20.09</v>
      </c>
    </row>
    <row r="3984" customFormat="false" ht="27" hidden="false" customHeight="false" outlineLevel="0" collapsed="false">
      <c r="A3984" s="295" t="n">
        <v>89810</v>
      </c>
      <c r="B3984" s="295" t="s">
        <v>13775</v>
      </c>
      <c r="C3984" s="296" t="s">
        <v>13776</v>
      </c>
      <c r="D3984" s="295" t="s">
        <v>31</v>
      </c>
      <c r="E3984" s="297" t="n">
        <v>20.02</v>
      </c>
    </row>
    <row r="3985" customFormat="false" ht="27" hidden="false" customHeight="false" outlineLevel="0" collapsed="false">
      <c r="A3985" s="295" t="n">
        <v>89811</v>
      </c>
      <c r="B3985" s="295" t="s">
        <v>13777</v>
      </c>
      <c r="C3985" s="296" t="s">
        <v>13778</v>
      </c>
      <c r="D3985" s="295" t="s">
        <v>31</v>
      </c>
      <c r="E3985" s="297" t="n">
        <v>37.26</v>
      </c>
    </row>
    <row r="3986" customFormat="false" ht="27" hidden="false" customHeight="false" outlineLevel="0" collapsed="false">
      <c r="A3986" s="295" t="n">
        <v>89812</v>
      </c>
      <c r="B3986" s="295" t="s">
        <v>13779</v>
      </c>
      <c r="C3986" s="296" t="s">
        <v>13780</v>
      </c>
      <c r="D3986" s="295" t="s">
        <v>31</v>
      </c>
      <c r="E3986" s="297" t="n">
        <v>67.74</v>
      </c>
    </row>
    <row r="3987" customFormat="false" ht="27" hidden="false" customHeight="false" outlineLevel="0" collapsed="false">
      <c r="A3987" s="295" t="n">
        <v>89813</v>
      </c>
      <c r="B3987" s="295" t="s">
        <v>13781</v>
      </c>
      <c r="C3987" s="296" t="s">
        <v>13782</v>
      </c>
      <c r="D3987" s="295" t="s">
        <v>31</v>
      </c>
      <c r="E3987" s="297" t="n">
        <v>7.45</v>
      </c>
    </row>
    <row r="3988" customFormat="false" ht="27" hidden="false" customHeight="false" outlineLevel="0" collapsed="false">
      <c r="A3988" s="295" t="n">
        <v>89814</v>
      </c>
      <c r="B3988" s="295" t="s">
        <v>13783</v>
      </c>
      <c r="C3988" s="296" t="s">
        <v>13784</v>
      </c>
      <c r="D3988" s="295" t="s">
        <v>31</v>
      </c>
      <c r="E3988" s="297" t="n">
        <v>16.71</v>
      </c>
    </row>
    <row r="3989" customFormat="false" ht="27" hidden="false" customHeight="false" outlineLevel="0" collapsed="false">
      <c r="A3989" s="295" t="n">
        <v>89815</v>
      </c>
      <c r="B3989" s="295" t="s">
        <v>13785</v>
      </c>
      <c r="C3989" s="296" t="s">
        <v>13786</v>
      </c>
      <c r="D3989" s="295" t="s">
        <v>31</v>
      </c>
      <c r="E3989" s="297" t="n">
        <v>24.43</v>
      </c>
    </row>
    <row r="3990" customFormat="false" ht="27" hidden="false" customHeight="false" outlineLevel="0" collapsed="false">
      <c r="A3990" s="295" t="n">
        <v>89816</v>
      </c>
      <c r="B3990" s="295" t="s">
        <v>13787</v>
      </c>
      <c r="C3990" s="296" t="s">
        <v>13788</v>
      </c>
      <c r="D3990" s="295" t="s">
        <v>31</v>
      </c>
      <c r="E3990" s="297" t="n">
        <v>34.51</v>
      </c>
    </row>
    <row r="3991" customFormat="false" ht="27" hidden="false" customHeight="false" outlineLevel="0" collapsed="false">
      <c r="A3991" s="295" t="n">
        <v>89817</v>
      </c>
      <c r="B3991" s="295" t="s">
        <v>13789</v>
      </c>
      <c r="C3991" s="296" t="s">
        <v>13790</v>
      </c>
      <c r="D3991" s="295" t="s">
        <v>31</v>
      </c>
      <c r="E3991" s="297" t="n">
        <v>13.13</v>
      </c>
    </row>
    <row r="3992" customFormat="false" ht="27" hidden="false" customHeight="false" outlineLevel="0" collapsed="false">
      <c r="A3992" s="295" t="n">
        <v>89818</v>
      </c>
      <c r="B3992" s="295" t="s">
        <v>13791</v>
      </c>
      <c r="C3992" s="296" t="s">
        <v>13792</v>
      </c>
      <c r="D3992" s="295" t="s">
        <v>31</v>
      </c>
      <c r="E3992" s="297" t="n">
        <v>134.12</v>
      </c>
    </row>
    <row r="3993" customFormat="false" ht="27" hidden="false" customHeight="false" outlineLevel="0" collapsed="false">
      <c r="A3993" s="295" t="n">
        <v>89819</v>
      </c>
      <c r="B3993" s="295" t="s">
        <v>13793</v>
      </c>
      <c r="C3993" s="296" t="s">
        <v>13794</v>
      </c>
      <c r="D3993" s="295" t="s">
        <v>31</v>
      </c>
      <c r="E3993" s="297" t="n">
        <v>20.29</v>
      </c>
    </row>
    <row r="3994" customFormat="false" ht="27" hidden="false" customHeight="false" outlineLevel="0" collapsed="false">
      <c r="A3994" s="295" t="n">
        <v>89821</v>
      </c>
      <c r="B3994" s="295" t="s">
        <v>13795</v>
      </c>
      <c r="C3994" s="296" t="s">
        <v>13796</v>
      </c>
      <c r="D3994" s="295" t="s">
        <v>31</v>
      </c>
      <c r="E3994" s="297" t="n">
        <v>16.02</v>
      </c>
    </row>
    <row r="3995" customFormat="false" ht="27" hidden="false" customHeight="false" outlineLevel="0" collapsed="false">
      <c r="A3995" s="295" t="n">
        <v>89822</v>
      </c>
      <c r="B3995" s="295" t="s">
        <v>13797</v>
      </c>
      <c r="C3995" s="296" t="s">
        <v>13798</v>
      </c>
      <c r="D3995" s="295" t="s">
        <v>31</v>
      </c>
      <c r="E3995" s="297" t="n">
        <v>19.57</v>
      </c>
    </row>
    <row r="3996" customFormat="false" ht="27" hidden="false" customHeight="false" outlineLevel="0" collapsed="false">
      <c r="A3996" s="295" t="n">
        <v>89823</v>
      </c>
      <c r="B3996" s="295" t="s">
        <v>13799</v>
      </c>
      <c r="C3996" s="296" t="s">
        <v>13800</v>
      </c>
      <c r="D3996" s="295" t="s">
        <v>31</v>
      </c>
      <c r="E3996" s="297" t="n">
        <v>29.27</v>
      </c>
    </row>
    <row r="3997" customFormat="false" ht="27" hidden="false" customHeight="false" outlineLevel="0" collapsed="false">
      <c r="A3997" s="295" t="n">
        <v>89824</v>
      </c>
      <c r="B3997" s="295" t="s">
        <v>13801</v>
      </c>
      <c r="C3997" s="296" t="s">
        <v>13802</v>
      </c>
      <c r="D3997" s="295" t="s">
        <v>31</v>
      </c>
      <c r="E3997" s="297" t="n">
        <v>32.97</v>
      </c>
    </row>
    <row r="3998" customFormat="false" ht="27" hidden="false" customHeight="false" outlineLevel="0" collapsed="false">
      <c r="A3998" s="295" t="n">
        <v>89825</v>
      </c>
      <c r="B3998" s="295" t="s">
        <v>13803</v>
      </c>
      <c r="C3998" s="296" t="s">
        <v>13804</v>
      </c>
      <c r="D3998" s="295" t="s">
        <v>31</v>
      </c>
      <c r="E3998" s="297" t="n">
        <v>16.57</v>
      </c>
    </row>
    <row r="3999" customFormat="false" ht="27" hidden="false" customHeight="false" outlineLevel="0" collapsed="false">
      <c r="A3999" s="295" t="n">
        <v>89826</v>
      </c>
      <c r="B3999" s="295" t="s">
        <v>13805</v>
      </c>
      <c r="C3999" s="296" t="s">
        <v>13806</v>
      </c>
      <c r="D3999" s="295" t="s">
        <v>31</v>
      </c>
      <c r="E3999" s="297" t="n">
        <v>136.7</v>
      </c>
    </row>
    <row r="4000" customFormat="false" ht="27" hidden="false" customHeight="false" outlineLevel="0" collapsed="false">
      <c r="A4000" s="295" t="n">
        <v>89827</v>
      </c>
      <c r="B4000" s="295" t="s">
        <v>13807</v>
      </c>
      <c r="C4000" s="296" t="s">
        <v>13808</v>
      </c>
      <c r="D4000" s="295" t="s">
        <v>31</v>
      </c>
      <c r="E4000" s="297" t="n">
        <v>18.78</v>
      </c>
    </row>
    <row r="4001" customFormat="false" ht="27" hidden="false" customHeight="false" outlineLevel="0" collapsed="false">
      <c r="A4001" s="295" t="n">
        <v>89828</v>
      </c>
      <c r="B4001" s="295" t="s">
        <v>13809</v>
      </c>
      <c r="C4001" s="296" t="s">
        <v>13810</v>
      </c>
      <c r="D4001" s="295" t="s">
        <v>31</v>
      </c>
      <c r="E4001" s="297" t="n">
        <v>49.49</v>
      </c>
    </row>
    <row r="4002" customFormat="false" ht="27" hidden="false" customHeight="false" outlineLevel="0" collapsed="false">
      <c r="A4002" s="295" t="n">
        <v>89829</v>
      </c>
      <c r="B4002" s="295" t="s">
        <v>13811</v>
      </c>
      <c r="C4002" s="296" t="s">
        <v>13812</v>
      </c>
      <c r="D4002" s="295" t="s">
        <v>31</v>
      </c>
      <c r="E4002" s="297" t="n">
        <v>29.94</v>
      </c>
    </row>
    <row r="4003" customFormat="false" ht="27" hidden="false" customHeight="false" outlineLevel="0" collapsed="false">
      <c r="A4003" s="295" t="n">
        <v>89830</v>
      </c>
      <c r="B4003" s="295" t="s">
        <v>13813</v>
      </c>
      <c r="C4003" s="296" t="s">
        <v>13814</v>
      </c>
      <c r="D4003" s="295" t="s">
        <v>31</v>
      </c>
      <c r="E4003" s="297" t="n">
        <v>32.97</v>
      </c>
    </row>
    <row r="4004" customFormat="false" ht="27" hidden="false" customHeight="false" outlineLevel="0" collapsed="false">
      <c r="A4004" s="295" t="n">
        <v>89831</v>
      </c>
      <c r="B4004" s="295" t="s">
        <v>13815</v>
      </c>
      <c r="C4004" s="296" t="s">
        <v>13816</v>
      </c>
      <c r="D4004" s="295" t="s">
        <v>31</v>
      </c>
      <c r="E4004" s="297" t="n">
        <v>163.28</v>
      </c>
    </row>
    <row r="4005" customFormat="false" ht="27" hidden="false" customHeight="false" outlineLevel="0" collapsed="false">
      <c r="A4005" s="295" t="n">
        <v>89832</v>
      </c>
      <c r="B4005" s="295" t="s">
        <v>13817</v>
      </c>
      <c r="C4005" s="296" t="s">
        <v>13818</v>
      </c>
      <c r="D4005" s="295" t="s">
        <v>31</v>
      </c>
      <c r="E4005" s="297" t="n">
        <v>34.9</v>
      </c>
    </row>
    <row r="4006" customFormat="false" ht="27" hidden="false" customHeight="false" outlineLevel="0" collapsed="false">
      <c r="A4006" s="295" t="n">
        <v>89833</v>
      </c>
      <c r="B4006" s="295" t="s">
        <v>13819</v>
      </c>
      <c r="C4006" s="296" t="s">
        <v>13820</v>
      </c>
      <c r="D4006" s="295" t="s">
        <v>31</v>
      </c>
      <c r="E4006" s="297" t="n">
        <v>36.19</v>
      </c>
    </row>
    <row r="4007" customFormat="false" ht="27" hidden="false" customHeight="false" outlineLevel="0" collapsed="false">
      <c r="A4007" s="295" t="n">
        <v>89834</v>
      </c>
      <c r="B4007" s="295" t="s">
        <v>13821</v>
      </c>
      <c r="C4007" s="296" t="s">
        <v>13822</v>
      </c>
      <c r="D4007" s="295" t="s">
        <v>31</v>
      </c>
      <c r="E4007" s="297" t="n">
        <v>43.29</v>
      </c>
    </row>
    <row r="4008" customFormat="false" ht="27" hidden="false" customHeight="false" outlineLevel="0" collapsed="false">
      <c r="A4008" s="295" t="n">
        <v>89835</v>
      </c>
      <c r="B4008" s="295" t="s">
        <v>13823</v>
      </c>
      <c r="C4008" s="296" t="s">
        <v>13824</v>
      </c>
      <c r="D4008" s="295" t="s">
        <v>31</v>
      </c>
      <c r="E4008" s="297" t="n">
        <v>34.35</v>
      </c>
    </row>
    <row r="4009" customFormat="false" ht="27" hidden="false" customHeight="false" outlineLevel="0" collapsed="false">
      <c r="A4009" s="295" t="n">
        <v>89836</v>
      </c>
      <c r="B4009" s="295" t="s">
        <v>13825</v>
      </c>
      <c r="C4009" s="296" t="s">
        <v>13826</v>
      </c>
      <c r="D4009" s="295" t="s">
        <v>31</v>
      </c>
      <c r="E4009" s="297" t="n">
        <v>221.12</v>
      </c>
    </row>
    <row r="4010" customFormat="false" ht="27" hidden="false" customHeight="false" outlineLevel="0" collapsed="false">
      <c r="A4010" s="295" t="n">
        <v>89837</v>
      </c>
      <c r="B4010" s="295" t="s">
        <v>13827</v>
      </c>
      <c r="C4010" s="296" t="s">
        <v>13828</v>
      </c>
      <c r="D4010" s="295" t="s">
        <v>31</v>
      </c>
      <c r="E4010" s="297" t="n">
        <v>111.04</v>
      </c>
    </row>
    <row r="4011" customFormat="false" ht="27" hidden="false" customHeight="false" outlineLevel="0" collapsed="false">
      <c r="A4011" s="295" t="n">
        <v>89838</v>
      </c>
      <c r="B4011" s="295" t="s">
        <v>13829</v>
      </c>
      <c r="C4011" s="296" t="s">
        <v>13830</v>
      </c>
      <c r="D4011" s="295" t="s">
        <v>31</v>
      </c>
      <c r="E4011" s="297" t="n">
        <v>121.57</v>
      </c>
    </row>
    <row r="4012" customFormat="false" ht="27" hidden="false" customHeight="false" outlineLevel="0" collapsed="false">
      <c r="A4012" s="295" t="n">
        <v>89839</v>
      </c>
      <c r="B4012" s="295" t="s">
        <v>13831</v>
      </c>
      <c r="C4012" s="296" t="s">
        <v>13832</v>
      </c>
      <c r="D4012" s="295" t="s">
        <v>31</v>
      </c>
      <c r="E4012" s="297" t="n">
        <v>159.46</v>
      </c>
    </row>
    <row r="4013" customFormat="false" ht="27" hidden="false" customHeight="false" outlineLevel="0" collapsed="false">
      <c r="A4013" s="295" t="n">
        <v>89840</v>
      </c>
      <c r="B4013" s="295" t="s">
        <v>13833</v>
      </c>
      <c r="C4013" s="296" t="s">
        <v>13834</v>
      </c>
      <c r="D4013" s="295" t="s">
        <v>31</v>
      </c>
      <c r="E4013" s="297" t="n">
        <v>140.24</v>
      </c>
    </row>
    <row r="4014" customFormat="false" ht="27" hidden="false" customHeight="false" outlineLevel="0" collapsed="false">
      <c r="A4014" s="295" t="n">
        <v>89841</v>
      </c>
      <c r="B4014" s="295" t="s">
        <v>13835</v>
      </c>
      <c r="C4014" s="296" t="s">
        <v>13836</v>
      </c>
      <c r="D4014" s="295" t="s">
        <v>31</v>
      </c>
      <c r="E4014" s="297" t="n">
        <v>234.98</v>
      </c>
    </row>
    <row r="4015" customFormat="false" ht="27" hidden="false" customHeight="false" outlineLevel="0" collapsed="false">
      <c r="A4015" s="295" t="n">
        <v>89842</v>
      </c>
      <c r="B4015" s="295" t="s">
        <v>13837</v>
      </c>
      <c r="C4015" s="296" t="s">
        <v>13838</v>
      </c>
      <c r="D4015" s="295" t="s">
        <v>31</v>
      </c>
      <c r="E4015" s="297" t="n">
        <v>39.34</v>
      </c>
    </row>
    <row r="4016" customFormat="false" ht="27" hidden="false" customHeight="false" outlineLevel="0" collapsed="false">
      <c r="A4016" s="295" t="n">
        <v>89844</v>
      </c>
      <c r="B4016" s="295" t="s">
        <v>13839</v>
      </c>
      <c r="C4016" s="296" t="s">
        <v>13840</v>
      </c>
      <c r="D4016" s="295" t="s">
        <v>31</v>
      </c>
      <c r="E4016" s="297" t="n">
        <v>49.97</v>
      </c>
    </row>
    <row r="4017" customFormat="false" ht="27" hidden="false" customHeight="false" outlineLevel="0" collapsed="false">
      <c r="A4017" s="295" t="n">
        <v>89845</v>
      </c>
      <c r="B4017" s="295" t="s">
        <v>13841</v>
      </c>
      <c r="C4017" s="296" t="s">
        <v>13842</v>
      </c>
      <c r="D4017" s="295" t="s">
        <v>31</v>
      </c>
      <c r="E4017" s="297" t="n">
        <v>76.9</v>
      </c>
    </row>
    <row r="4018" customFormat="false" ht="27" hidden="false" customHeight="false" outlineLevel="0" collapsed="false">
      <c r="A4018" s="295" t="n">
        <v>89846</v>
      </c>
      <c r="B4018" s="295" t="s">
        <v>13843</v>
      </c>
      <c r="C4018" s="296" t="s">
        <v>13844</v>
      </c>
      <c r="D4018" s="295" t="s">
        <v>31</v>
      </c>
      <c r="E4018" s="297" t="n">
        <v>168.73</v>
      </c>
    </row>
    <row r="4019" customFormat="false" ht="27" hidden="false" customHeight="false" outlineLevel="0" collapsed="false">
      <c r="A4019" s="295" t="n">
        <v>89847</v>
      </c>
      <c r="B4019" s="295" t="s">
        <v>13845</v>
      </c>
      <c r="C4019" s="296" t="s">
        <v>13846</v>
      </c>
      <c r="D4019" s="295" t="s">
        <v>31</v>
      </c>
      <c r="E4019" s="297" t="n">
        <v>209.17</v>
      </c>
    </row>
    <row r="4020" customFormat="false" ht="27" hidden="false" customHeight="false" outlineLevel="0" collapsed="false">
      <c r="A4020" s="295" t="n">
        <v>89850</v>
      </c>
      <c r="B4020" s="295" t="s">
        <v>13847</v>
      </c>
      <c r="C4020" s="296" t="s">
        <v>13848</v>
      </c>
      <c r="D4020" s="295" t="s">
        <v>31</v>
      </c>
      <c r="E4020" s="297" t="n">
        <v>24.85</v>
      </c>
    </row>
    <row r="4021" customFormat="false" ht="27" hidden="false" customHeight="false" outlineLevel="0" collapsed="false">
      <c r="A4021" s="295" t="n">
        <v>89851</v>
      </c>
      <c r="B4021" s="295" t="s">
        <v>13849</v>
      </c>
      <c r="C4021" s="296" t="s">
        <v>13850</v>
      </c>
      <c r="D4021" s="295" t="s">
        <v>31</v>
      </c>
      <c r="E4021" s="297" t="n">
        <v>24.78</v>
      </c>
    </row>
    <row r="4022" customFormat="false" ht="27" hidden="false" customHeight="false" outlineLevel="0" collapsed="false">
      <c r="A4022" s="295" t="n">
        <v>89852</v>
      </c>
      <c r="B4022" s="295" t="s">
        <v>13851</v>
      </c>
      <c r="C4022" s="296" t="s">
        <v>13852</v>
      </c>
      <c r="D4022" s="295" t="s">
        <v>31</v>
      </c>
      <c r="E4022" s="297" t="n">
        <v>42.02</v>
      </c>
    </row>
    <row r="4023" customFormat="false" ht="27" hidden="false" customHeight="false" outlineLevel="0" collapsed="false">
      <c r="A4023" s="295" t="n">
        <v>89853</v>
      </c>
      <c r="B4023" s="295" t="s">
        <v>13853</v>
      </c>
      <c r="C4023" s="296" t="s">
        <v>13854</v>
      </c>
      <c r="D4023" s="295" t="s">
        <v>31</v>
      </c>
      <c r="E4023" s="297" t="n">
        <v>72.5</v>
      </c>
    </row>
    <row r="4024" customFormat="false" ht="27" hidden="false" customHeight="false" outlineLevel="0" collapsed="false">
      <c r="A4024" s="295" t="n">
        <v>89854</v>
      </c>
      <c r="B4024" s="295" t="s">
        <v>13855</v>
      </c>
      <c r="C4024" s="296" t="s">
        <v>13856</v>
      </c>
      <c r="D4024" s="295" t="s">
        <v>31</v>
      </c>
      <c r="E4024" s="297" t="n">
        <v>92.65</v>
      </c>
    </row>
    <row r="4025" customFormat="false" ht="27" hidden="false" customHeight="false" outlineLevel="0" collapsed="false">
      <c r="A4025" s="295" t="n">
        <v>89855</v>
      </c>
      <c r="B4025" s="295" t="s">
        <v>13857</v>
      </c>
      <c r="C4025" s="296" t="s">
        <v>13858</v>
      </c>
      <c r="D4025" s="295" t="s">
        <v>31</v>
      </c>
      <c r="E4025" s="297" t="n">
        <v>98.79</v>
      </c>
    </row>
    <row r="4026" customFormat="false" ht="27" hidden="false" customHeight="false" outlineLevel="0" collapsed="false">
      <c r="A4026" s="295" t="n">
        <v>89856</v>
      </c>
      <c r="B4026" s="295" t="s">
        <v>13859</v>
      </c>
      <c r="C4026" s="296" t="s">
        <v>13860</v>
      </c>
      <c r="D4026" s="295" t="s">
        <v>31</v>
      </c>
      <c r="E4026" s="297" t="n">
        <v>19.19</v>
      </c>
    </row>
    <row r="4027" customFormat="false" ht="27" hidden="false" customHeight="false" outlineLevel="0" collapsed="false">
      <c r="A4027" s="295" t="n">
        <v>89857</v>
      </c>
      <c r="B4027" s="295" t="s">
        <v>13861</v>
      </c>
      <c r="C4027" s="296" t="s">
        <v>13862</v>
      </c>
      <c r="D4027" s="295" t="s">
        <v>31</v>
      </c>
      <c r="E4027" s="297" t="n">
        <v>32.44</v>
      </c>
    </row>
    <row r="4028" customFormat="false" ht="27" hidden="false" customHeight="false" outlineLevel="0" collapsed="false">
      <c r="A4028" s="295" t="n">
        <v>89859</v>
      </c>
      <c r="B4028" s="295" t="s">
        <v>13863</v>
      </c>
      <c r="C4028" s="296" t="s">
        <v>13864</v>
      </c>
      <c r="D4028" s="295" t="s">
        <v>31</v>
      </c>
      <c r="E4028" s="297" t="n">
        <v>116.69</v>
      </c>
    </row>
    <row r="4029" customFormat="false" ht="27" hidden="false" customHeight="false" outlineLevel="0" collapsed="false">
      <c r="A4029" s="295" t="n">
        <v>89860</v>
      </c>
      <c r="B4029" s="295" t="s">
        <v>13865</v>
      </c>
      <c r="C4029" s="296" t="s">
        <v>13866</v>
      </c>
      <c r="D4029" s="295" t="s">
        <v>31</v>
      </c>
      <c r="E4029" s="297" t="n">
        <v>42.54</v>
      </c>
    </row>
    <row r="4030" customFormat="false" ht="27" hidden="false" customHeight="false" outlineLevel="0" collapsed="false">
      <c r="A4030" s="295" t="n">
        <v>89861</v>
      </c>
      <c r="B4030" s="295" t="s">
        <v>13867</v>
      </c>
      <c r="C4030" s="296" t="s">
        <v>13868</v>
      </c>
      <c r="D4030" s="295" t="s">
        <v>31</v>
      </c>
      <c r="E4030" s="297" t="n">
        <v>49.64</v>
      </c>
    </row>
    <row r="4031" customFormat="false" ht="27" hidden="false" customHeight="false" outlineLevel="0" collapsed="false">
      <c r="A4031" s="295" t="n">
        <v>89862</v>
      </c>
      <c r="B4031" s="295" t="s">
        <v>13869</v>
      </c>
      <c r="C4031" s="296" t="s">
        <v>13870</v>
      </c>
      <c r="D4031" s="295" t="s">
        <v>31</v>
      </c>
      <c r="E4031" s="297" t="n">
        <v>96.9</v>
      </c>
    </row>
    <row r="4032" customFormat="false" ht="27" hidden="false" customHeight="false" outlineLevel="0" collapsed="false">
      <c r="A4032" s="295" t="n">
        <v>89863</v>
      </c>
      <c r="B4032" s="295" t="s">
        <v>13871</v>
      </c>
      <c r="C4032" s="296" t="s">
        <v>13872</v>
      </c>
      <c r="D4032" s="295" t="s">
        <v>31</v>
      </c>
      <c r="E4032" s="297" t="n">
        <v>215.53</v>
      </c>
    </row>
    <row r="4033" customFormat="false" ht="27" hidden="false" customHeight="false" outlineLevel="0" collapsed="false">
      <c r="A4033" s="295" t="n">
        <v>89866</v>
      </c>
      <c r="B4033" s="295" t="s">
        <v>13873</v>
      </c>
      <c r="C4033" s="296" t="s">
        <v>13874</v>
      </c>
      <c r="D4033" s="295" t="s">
        <v>31</v>
      </c>
      <c r="E4033" s="297" t="n">
        <v>4.71</v>
      </c>
    </row>
    <row r="4034" customFormat="false" ht="27" hidden="false" customHeight="false" outlineLevel="0" collapsed="false">
      <c r="A4034" s="295" t="n">
        <v>89867</v>
      </c>
      <c r="B4034" s="295" t="s">
        <v>13875</v>
      </c>
      <c r="C4034" s="296" t="s">
        <v>13876</v>
      </c>
      <c r="D4034" s="295" t="s">
        <v>31</v>
      </c>
      <c r="E4034" s="297" t="n">
        <v>5.91</v>
      </c>
    </row>
    <row r="4035" customFormat="false" ht="27" hidden="false" customHeight="false" outlineLevel="0" collapsed="false">
      <c r="A4035" s="295" t="n">
        <v>89868</v>
      </c>
      <c r="B4035" s="295" t="s">
        <v>13877</v>
      </c>
      <c r="C4035" s="296" t="s">
        <v>13878</v>
      </c>
      <c r="D4035" s="295" t="s">
        <v>31</v>
      </c>
      <c r="E4035" s="297" t="n">
        <v>3.61</v>
      </c>
    </row>
    <row r="4036" customFormat="false" ht="27" hidden="false" customHeight="false" outlineLevel="0" collapsed="false">
      <c r="A4036" s="295" t="n">
        <v>89869</v>
      </c>
      <c r="B4036" s="295" t="s">
        <v>13879</v>
      </c>
      <c r="C4036" s="296" t="s">
        <v>13880</v>
      </c>
      <c r="D4036" s="295" t="s">
        <v>31</v>
      </c>
      <c r="E4036" s="297" t="n">
        <v>7.5</v>
      </c>
    </row>
    <row r="4037" customFormat="false" ht="27" hidden="false" customHeight="false" outlineLevel="0" collapsed="false">
      <c r="A4037" s="295" t="n">
        <v>89979</v>
      </c>
      <c r="B4037" s="295" t="s">
        <v>13881</v>
      </c>
      <c r="C4037" s="296" t="s">
        <v>13882</v>
      </c>
      <c r="D4037" s="295" t="s">
        <v>31</v>
      </c>
      <c r="E4037" s="297" t="n">
        <v>34.06</v>
      </c>
    </row>
    <row r="4038" customFormat="false" ht="27" hidden="false" customHeight="false" outlineLevel="0" collapsed="false">
      <c r="A4038" s="295" t="n">
        <v>89981</v>
      </c>
      <c r="B4038" s="295" t="s">
        <v>13883</v>
      </c>
      <c r="C4038" s="296" t="s">
        <v>13884</v>
      </c>
      <c r="D4038" s="295" t="s">
        <v>31</v>
      </c>
      <c r="E4038" s="297" t="n">
        <v>31.68</v>
      </c>
    </row>
    <row r="4039" customFormat="false" ht="27" hidden="false" customHeight="false" outlineLevel="0" collapsed="false">
      <c r="A4039" s="295" t="n">
        <v>90373</v>
      </c>
      <c r="B4039" s="295" t="s">
        <v>13885</v>
      </c>
      <c r="C4039" s="296" t="s">
        <v>13886</v>
      </c>
      <c r="D4039" s="295" t="s">
        <v>31</v>
      </c>
      <c r="E4039" s="297" t="n">
        <v>15.46</v>
      </c>
    </row>
    <row r="4040" customFormat="false" ht="27" hidden="false" customHeight="false" outlineLevel="0" collapsed="false">
      <c r="A4040" s="295" t="n">
        <v>90374</v>
      </c>
      <c r="B4040" s="295" t="s">
        <v>13887</v>
      </c>
      <c r="C4040" s="296" t="s">
        <v>13888</v>
      </c>
      <c r="D4040" s="295" t="s">
        <v>31</v>
      </c>
      <c r="E4040" s="297" t="n">
        <v>25.72</v>
      </c>
    </row>
    <row r="4041" customFormat="false" ht="27" hidden="false" customHeight="false" outlineLevel="0" collapsed="false">
      <c r="A4041" s="295" t="n">
        <v>92287</v>
      </c>
      <c r="B4041" s="295" t="s">
        <v>13889</v>
      </c>
      <c r="C4041" s="296" t="s">
        <v>13890</v>
      </c>
      <c r="D4041" s="295" t="s">
        <v>31</v>
      </c>
      <c r="E4041" s="297" t="n">
        <v>17.61</v>
      </c>
    </row>
    <row r="4042" customFormat="false" ht="27" hidden="false" customHeight="false" outlineLevel="0" collapsed="false">
      <c r="A4042" s="295" t="n">
        <v>92288</v>
      </c>
      <c r="B4042" s="295" t="s">
        <v>13891</v>
      </c>
      <c r="C4042" s="296" t="s">
        <v>13892</v>
      </c>
      <c r="D4042" s="295" t="s">
        <v>31</v>
      </c>
      <c r="E4042" s="297" t="n">
        <v>28.14</v>
      </c>
    </row>
    <row r="4043" customFormat="false" ht="27" hidden="false" customHeight="false" outlineLevel="0" collapsed="false">
      <c r="A4043" s="295" t="n">
        <v>92289</v>
      </c>
      <c r="B4043" s="295" t="s">
        <v>13893</v>
      </c>
      <c r="C4043" s="296" t="s">
        <v>13894</v>
      </c>
      <c r="D4043" s="295" t="s">
        <v>31</v>
      </c>
      <c r="E4043" s="297" t="n">
        <v>50.69</v>
      </c>
    </row>
    <row r="4044" customFormat="false" ht="27" hidden="false" customHeight="false" outlineLevel="0" collapsed="false">
      <c r="A4044" s="295" t="n">
        <v>92290</v>
      </c>
      <c r="B4044" s="295" t="s">
        <v>13895</v>
      </c>
      <c r="C4044" s="296" t="s">
        <v>13896</v>
      </c>
      <c r="D4044" s="295" t="s">
        <v>31</v>
      </c>
      <c r="E4044" s="297" t="n">
        <v>77.42</v>
      </c>
    </row>
    <row r="4045" customFormat="false" ht="27" hidden="false" customHeight="false" outlineLevel="0" collapsed="false">
      <c r="A4045" s="295" t="n">
        <v>92291</v>
      </c>
      <c r="B4045" s="295" t="s">
        <v>13897</v>
      </c>
      <c r="C4045" s="296" t="s">
        <v>13898</v>
      </c>
      <c r="D4045" s="295" t="s">
        <v>31</v>
      </c>
      <c r="E4045" s="297" t="n">
        <v>120.58</v>
      </c>
    </row>
    <row r="4046" customFormat="false" ht="27" hidden="false" customHeight="false" outlineLevel="0" collapsed="false">
      <c r="A4046" s="295" t="n">
        <v>92292</v>
      </c>
      <c r="B4046" s="295" t="s">
        <v>13899</v>
      </c>
      <c r="C4046" s="296" t="s">
        <v>13900</v>
      </c>
      <c r="D4046" s="295" t="s">
        <v>31</v>
      </c>
      <c r="E4046" s="297" t="n">
        <v>379.52</v>
      </c>
    </row>
    <row r="4047" customFormat="false" ht="27" hidden="false" customHeight="false" outlineLevel="0" collapsed="false">
      <c r="A4047" s="295" t="n">
        <v>92293</v>
      </c>
      <c r="B4047" s="295" t="s">
        <v>13901</v>
      </c>
      <c r="C4047" s="296" t="s">
        <v>13902</v>
      </c>
      <c r="D4047" s="295" t="s">
        <v>31</v>
      </c>
      <c r="E4047" s="297" t="n">
        <v>9.87</v>
      </c>
    </row>
    <row r="4048" customFormat="false" ht="27" hidden="false" customHeight="false" outlineLevel="0" collapsed="false">
      <c r="A4048" s="295" t="n">
        <v>92294</v>
      </c>
      <c r="B4048" s="295" t="s">
        <v>13903</v>
      </c>
      <c r="C4048" s="296" t="s">
        <v>13904</v>
      </c>
      <c r="D4048" s="295" t="s">
        <v>31</v>
      </c>
      <c r="E4048" s="297" t="n">
        <v>17.05</v>
      </c>
    </row>
    <row r="4049" customFormat="false" ht="27" hidden="false" customHeight="false" outlineLevel="0" collapsed="false">
      <c r="A4049" s="295" t="n">
        <v>92295</v>
      </c>
      <c r="B4049" s="295" t="s">
        <v>13905</v>
      </c>
      <c r="C4049" s="296" t="s">
        <v>13906</v>
      </c>
      <c r="D4049" s="295" t="s">
        <v>31</v>
      </c>
      <c r="E4049" s="297" t="n">
        <v>32.83</v>
      </c>
    </row>
    <row r="4050" customFormat="false" ht="27" hidden="false" customHeight="false" outlineLevel="0" collapsed="false">
      <c r="A4050" s="295" t="n">
        <v>92296</v>
      </c>
      <c r="B4050" s="295" t="s">
        <v>13907</v>
      </c>
      <c r="C4050" s="296" t="s">
        <v>13908</v>
      </c>
      <c r="D4050" s="295" t="s">
        <v>31</v>
      </c>
      <c r="E4050" s="297" t="n">
        <v>43.65</v>
      </c>
    </row>
    <row r="4051" customFormat="false" ht="27" hidden="false" customHeight="false" outlineLevel="0" collapsed="false">
      <c r="A4051" s="295" t="n">
        <v>92297</v>
      </c>
      <c r="B4051" s="295" t="s">
        <v>13909</v>
      </c>
      <c r="C4051" s="296" t="s">
        <v>13910</v>
      </c>
      <c r="D4051" s="295" t="s">
        <v>31</v>
      </c>
      <c r="E4051" s="297" t="n">
        <v>68.16</v>
      </c>
    </row>
    <row r="4052" customFormat="false" ht="27" hidden="false" customHeight="false" outlineLevel="0" collapsed="false">
      <c r="A4052" s="295" t="n">
        <v>92298</v>
      </c>
      <c r="B4052" s="295" t="s">
        <v>13911</v>
      </c>
      <c r="C4052" s="296" t="s">
        <v>13912</v>
      </c>
      <c r="D4052" s="295" t="s">
        <v>31</v>
      </c>
      <c r="E4052" s="297" t="n">
        <v>194.9</v>
      </c>
    </row>
    <row r="4053" customFormat="false" ht="27" hidden="false" customHeight="false" outlineLevel="0" collapsed="false">
      <c r="A4053" s="295" t="n">
        <v>92299</v>
      </c>
      <c r="B4053" s="295" t="s">
        <v>13913</v>
      </c>
      <c r="C4053" s="296" t="s">
        <v>13914</v>
      </c>
      <c r="D4053" s="295" t="s">
        <v>31</v>
      </c>
      <c r="E4053" s="297" t="n">
        <v>23.14</v>
      </c>
    </row>
    <row r="4054" customFormat="false" ht="27" hidden="false" customHeight="false" outlineLevel="0" collapsed="false">
      <c r="A4054" s="295" t="n">
        <v>92300</v>
      </c>
      <c r="B4054" s="295" t="s">
        <v>13915</v>
      </c>
      <c r="C4054" s="296" t="s">
        <v>13916</v>
      </c>
      <c r="D4054" s="295" t="s">
        <v>31</v>
      </c>
      <c r="E4054" s="297" t="n">
        <v>35.67</v>
      </c>
    </row>
    <row r="4055" customFormat="false" ht="27" hidden="false" customHeight="false" outlineLevel="0" collapsed="false">
      <c r="A4055" s="295" t="n">
        <v>92301</v>
      </c>
      <c r="B4055" s="295" t="s">
        <v>13917</v>
      </c>
      <c r="C4055" s="296" t="s">
        <v>13918</v>
      </c>
      <c r="D4055" s="295" t="s">
        <v>31</v>
      </c>
      <c r="E4055" s="297" t="n">
        <v>72.15</v>
      </c>
    </row>
    <row r="4056" customFormat="false" ht="27" hidden="false" customHeight="false" outlineLevel="0" collapsed="false">
      <c r="A4056" s="295" t="n">
        <v>92302</v>
      </c>
      <c r="B4056" s="295" t="s">
        <v>13919</v>
      </c>
      <c r="C4056" s="296" t="s">
        <v>13920</v>
      </c>
      <c r="D4056" s="295" t="s">
        <v>31</v>
      </c>
      <c r="E4056" s="297" t="n">
        <v>95.64</v>
      </c>
    </row>
    <row r="4057" customFormat="false" ht="27" hidden="false" customHeight="false" outlineLevel="0" collapsed="false">
      <c r="A4057" s="295" t="n">
        <v>92303</v>
      </c>
      <c r="B4057" s="295" t="s">
        <v>13921</v>
      </c>
      <c r="C4057" s="296" t="s">
        <v>13922</v>
      </c>
      <c r="D4057" s="295" t="s">
        <v>31</v>
      </c>
      <c r="E4057" s="297" t="n">
        <v>177.34</v>
      </c>
    </row>
    <row r="4058" customFormat="false" ht="27" hidden="false" customHeight="false" outlineLevel="0" collapsed="false">
      <c r="A4058" s="295" t="n">
        <v>92304</v>
      </c>
      <c r="B4058" s="295" t="s">
        <v>13923</v>
      </c>
      <c r="C4058" s="296" t="s">
        <v>13924</v>
      </c>
      <c r="D4058" s="295" t="s">
        <v>31</v>
      </c>
      <c r="E4058" s="297" t="n">
        <v>466.25</v>
      </c>
    </row>
    <row r="4059" customFormat="false" ht="27" hidden="false" customHeight="false" outlineLevel="0" collapsed="false">
      <c r="A4059" s="295" t="n">
        <v>92311</v>
      </c>
      <c r="B4059" s="295" t="s">
        <v>13925</v>
      </c>
      <c r="C4059" s="296" t="s">
        <v>13926</v>
      </c>
      <c r="D4059" s="295" t="s">
        <v>31</v>
      </c>
      <c r="E4059" s="297" t="n">
        <v>12.11</v>
      </c>
    </row>
    <row r="4060" customFormat="false" ht="27" hidden="false" customHeight="false" outlineLevel="0" collapsed="false">
      <c r="A4060" s="295" t="n">
        <v>92312</v>
      </c>
      <c r="B4060" s="295" t="s">
        <v>13927</v>
      </c>
      <c r="C4060" s="296" t="s">
        <v>13928</v>
      </c>
      <c r="D4060" s="295" t="s">
        <v>31</v>
      </c>
      <c r="E4060" s="297" t="n">
        <v>20.96</v>
      </c>
    </row>
    <row r="4061" customFormat="false" ht="27" hidden="false" customHeight="false" outlineLevel="0" collapsed="false">
      <c r="A4061" s="295" t="n">
        <v>92313</v>
      </c>
      <c r="B4061" s="295" t="s">
        <v>13929</v>
      </c>
      <c r="C4061" s="296" t="s">
        <v>13930</v>
      </c>
      <c r="D4061" s="295" t="s">
        <v>31</v>
      </c>
      <c r="E4061" s="297" t="n">
        <v>31.23</v>
      </c>
    </row>
    <row r="4062" customFormat="false" ht="27" hidden="false" customHeight="false" outlineLevel="0" collapsed="false">
      <c r="A4062" s="295" t="n">
        <v>92314</v>
      </c>
      <c r="B4062" s="295" t="s">
        <v>13931</v>
      </c>
      <c r="C4062" s="296" t="s">
        <v>13932</v>
      </c>
      <c r="D4062" s="295" t="s">
        <v>31</v>
      </c>
      <c r="E4062" s="297" t="n">
        <v>8.01</v>
      </c>
    </row>
    <row r="4063" customFormat="false" ht="27" hidden="false" customHeight="false" outlineLevel="0" collapsed="false">
      <c r="A4063" s="295" t="n">
        <v>92315</v>
      </c>
      <c r="B4063" s="295" t="s">
        <v>13933</v>
      </c>
      <c r="C4063" s="296" t="s">
        <v>13934</v>
      </c>
      <c r="D4063" s="295" t="s">
        <v>31</v>
      </c>
      <c r="E4063" s="297" t="n">
        <v>12.11</v>
      </c>
    </row>
    <row r="4064" customFormat="false" ht="27" hidden="false" customHeight="false" outlineLevel="0" collapsed="false">
      <c r="A4064" s="295" t="n">
        <v>92316</v>
      </c>
      <c r="B4064" s="295" t="s">
        <v>13935</v>
      </c>
      <c r="C4064" s="296" t="s">
        <v>13936</v>
      </c>
      <c r="D4064" s="295" t="s">
        <v>31</v>
      </c>
      <c r="E4064" s="297" t="n">
        <v>19.12</v>
      </c>
    </row>
    <row r="4065" customFormat="false" ht="27" hidden="false" customHeight="false" outlineLevel="0" collapsed="false">
      <c r="A4065" s="295" t="n">
        <v>92317</v>
      </c>
      <c r="B4065" s="295" t="s">
        <v>13937</v>
      </c>
      <c r="C4065" s="296" t="s">
        <v>13938</v>
      </c>
      <c r="D4065" s="295" t="s">
        <v>31</v>
      </c>
      <c r="E4065" s="297" t="n">
        <v>16.91</v>
      </c>
    </row>
    <row r="4066" customFormat="false" ht="27" hidden="false" customHeight="false" outlineLevel="0" collapsed="false">
      <c r="A4066" s="295" t="n">
        <v>92318</v>
      </c>
      <c r="B4066" s="295" t="s">
        <v>13939</v>
      </c>
      <c r="C4066" s="296" t="s">
        <v>13940</v>
      </c>
      <c r="D4066" s="295" t="s">
        <v>31</v>
      </c>
      <c r="E4066" s="297" t="n">
        <v>27.62</v>
      </c>
    </row>
    <row r="4067" customFormat="false" ht="27" hidden="false" customHeight="false" outlineLevel="0" collapsed="false">
      <c r="A4067" s="295" t="n">
        <v>92319</v>
      </c>
      <c r="B4067" s="295" t="s">
        <v>13941</v>
      </c>
      <c r="C4067" s="296" t="s">
        <v>13942</v>
      </c>
      <c r="D4067" s="295" t="s">
        <v>31</v>
      </c>
      <c r="E4067" s="297" t="n">
        <v>39.79</v>
      </c>
    </row>
    <row r="4068" customFormat="false" ht="27" hidden="false" customHeight="false" outlineLevel="0" collapsed="false">
      <c r="A4068" s="295" t="n">
        <v>92326</v>
      </c>
      <c r="B4068" s="295" t="s">
        <v>13943</v>
      </c>
      <c r="C4068" s="296" t="s">
        <v>13944</v>
      </c>
      <c r="D4068" s="295" t="s">
        <v>31</v>
      </c>
      <c r="E4068" s="297" t="n">
        <v>12.62</v>
      </c>
    </row>
    <row r="4069" customFormat="false" ht="27" hidden="false" customHeight="false" outlineLevel="0" collapsed="false">
      <c r="A4069" s="295" t="n">
        <v>92327</v>
      </c>
      <c r="B4069" s="295" t="s">
        <v>13945</v>
      </c>
      <c r="C4069" s="296" t="s">
        <v>13946</v>
      </c>
      <c r="D4069" s="295" t="s">
        <v>31</v>
      </c>
      <c r="E4069" s="297" t="n">
        <v>23.43</v>
      </c>
    </row>
    <row r="4070" customFormat="false" ht="27" hidden="false" customHeight="false" outlineLevel="0" collapsed="false">
      <c r="A4070" s="295" t="n">
        <v>92328</v>
      </c>
      <c r="B4070" s="295" t="s">
        <v>13947</v>
      </c>
      <c r="C4070" s="296" t="s">
        <v>13948</v>
      </c>
      <c r="D4070" s="295" t="s">
        <v>31</v>
      </c>
      <c r="E4070" s="297" t="n">
        <v>35.66</v>
      </c>
    </row>
    <row r="4071" customFormat="false" ht="27" hidden="false" customHeight="false" outlineLevel="0" collapsed="false">
      <c r="A4071" s="295" t="n">
        <v>92329</v>
      </c>
      <c r="B4071" s="295" t="s">
        <v>13949</v>
      </c>
      <c r="C4071" s="296" t="s">
        <v>13950</v>
      </c>
      <c r="D4071" s="295" t="s">
        <v>31</v>
      </c>
      <c r="E4071" s="297" t="n">
        <v>8.14</v>
      </c>
    </row>
    <row r="4072" customFormat="false" ht="27" hidden="false" customHeight="false" outlineLevel="0" collapsed="false">
      <c r="A4072" s="295" t="n">
        <v>92330</v>
      </c>
      <c r="B4072" s="295" t="s">
        <v>13951</v>
      </c>
      <c r="C4072" s="296" t="s">
        <v>13952</v>
      </c>
      <c r="D4072" s="295" t="s">
        <v>31</v>
      </c>
      <c r="E4072" s="297" t="n">
        <v>13.78</v>
      </c>
    </row>
    <row r="4073" customFormat="false" ht="27" hidden="false" customHeight="false" outlineLevel="0" collapsed="false">
      <c r="A4073" s="295" t="n">
        <v>92331</v>
      </c>
      <c r="B4073" s="295" t="s">
        <v>13953</v>
      </c>
      <c r="C4073" s="296" t="s">
        <v>13954</v>
      </c>
      <c r="D4073" s="295" t="s">
        <v>31</v>
      </c>
      <c r="E4073" s="297" t="n">
        <v>22.1</v>
      </c>
    </row>
    <row r="4074" customFormat="false" ht="27" hidden="false" customHeight="false" outlineLevel="0" collapsed="false">
      <c r="A4074" s="295" t="n">
        <v>92332</v>
      </c>
      <c r="B4074" s="295" t="s">
        <v>13955</v>
      </c>
      <c r="C4074" s="296" t="s">
        <v>13956</v>
      </c>
      <c r="D4074" s="295" t="s">
        <v>31</v>
      </c>
      <c r="E4074" s="297" t="n">
        <v>17.18</v>
      </c>
    </row>
    <row r="4075" customFormat="false" ht="27" hidden="false" customHeight="false" outlineLevel="0" collapsed="false">
      <c r="A4075" s="295" t="n">
        <v>92333</v>
      </c>
      <c r="B4075" s="295" t="s">
        <v>13957</v>
      </c>
      <c r="C4075" s="296" t="s">
        <v>13958</v>
      </c>
      <c r="D4075" s="295" t="s">
        <v>31</v>
      </c>
      <c r="E4075" s="297" t="n">
        <v>30.92</v>
      </c>
    </row>
    <row r="4076" customFormat="false" ht="27" hidden="false" customHeight="false" outlineLevel="0" collapsed="false">
      <c r="A4076" s="295" t="n">
        <v>92334</v>
      </c>
      <c r="B4076" s="295" t="s">
        <v>13959</v>
      </c>
      <c r="C4076" s="296" t="s">
        <v>13960</v>
      </c>
      <c r="D4076" s="295" t="s">
        <v>31</v>
      </c>
      <c r="E4076" s="297" t="n">
        <v>45.7</v>
      </c>
    </row>
    <row r="4077" customFormat="false" ht="27" hidden="false" customHeight="false" outlineLevel="0" collapsed="false">
      <c r="A4077" s="295" t="n">
        <v>92344</v>
      </c>
      <c r="B4077" s="295" t="s">
        <v>13961</v>
      </c>
      <c r="C4077" s="296" t="s">
        <v>13962</v>
      </c>
      <c r="D4077" s="295" t="s">
        <v>31</v>
      </c>
      <c r="E4077" s="297" t="n">
        <v>62.96</v>
      </c>
    </row>
    <row r="4078" customFormat="false" ht="27" hidden="false" customHeight="false" outlineLevel="0" collapsed="false">
      <c r="A4078" s="295" t="n">
        <v>92345</v>
      </c>
      <c r="B4078" s="295" t="s">
        <v>13963</v>
      </c>
      <c r="C4078" s="296" t="s">
        <v>13964</v>
      </c>
      <c r="D4078" s="295" t="s">
        <v>31</v>
      </c>
      <c r="E4078" s="297" t="n">
        <v>62.93</v>
      </c>
    </row>
    <row r="4079" customFormat="false" ht="27" hidden="false" customHeight="false" outlineLevel="0" collapsed="false">
      <c r="A4079" s="295" t="n">
        <v>92346</v>
      </c>
      <c r="B4079" s="295" t="s">
        <v>13965</v>
      </c>
      <c r="C4079" s="296" t="s">
        <v>13966</v>
      </c>
      <c r="D4079" s="295" t="s">
        <v>31</v>
      </c>
      <c r="E4079" s="297" t="n">
        <v>84.9</v>
      </c>
    </row>
    <row r="4080" customFormat="false" ht="27" hidden="false" customHeight="false" outlineLevel="0" collapsed="false">
      <c r="A4080" s="295" t="n">
        <v>92347</v>
      </c>
      <c r="B4080" s="295" t="s">
        <v>13967</v>
      </c>
      <c r="C4080" s="296" t="s">
        <v>13968</v>
      </c>
      <c r="D4080" s="295" t="s">
        <v>31</v>
      </c>
      <c r="E4080" s="297" t="n">
        <v>95.68</v>
      </c>
    </row>
    <row r="4081" customFormat="false" ht="27" hidden="false" customHeight="false" outlineLevel="0" collapsed="false">
      <c r="A4081" s="295" t="n">
        <v>92348</v>
      </c>
      <c r="B4081" s="295" t="s">
        <v>13969</v>
      </c>
      <c r="C4081" s="296" t="s">
        <v>13970</v>
      </c>
      <c r="D4081" s="295" t="s">
        <v>31</v>
      </c>
      <c r="E4081" s="297" t="n">
        <v>122.57</v>
      </c>
    </row>
    <row r="4082" customFormat="false" ht="27" hidden="false" customHeight="false" outlineLevel="0" collapsed="false">
      <c r="A4082" s="295" t="n">
        <v>92349</v>
      </c>
      <c r="B4082" s="295" t="s">
        <v>13971</v>
      </c>
      <c r="C4082" s="296" t="s">
        <v>13972</v>
      </c>
      <c r="D4082" s="295" t="s">
        <v>31</v>
      </c>
      <c r="E4082" s="297" t="n">
        <v>132.16</v>
      </c>
    </row>
    <row r="4083" customFormat="false" ht="27" hidden="false" customHeight="false" outlineLevel="0" collapsed="false">
      <c r="A4083" s="295" t="n">
        <v>92350</v>
      </c>
      <c r="B4083" s="295" t="s">
        <v>13973</v>
      </c>
      <c r="C4083" s="296" t="s">
        <v>13974</v>
      </c>
      <c r="D4083" s="295" t="s">
        <v>31</v>
      </c>
      <c r="E4083" s="297" t="n">
        <v>93.58</v>
      </c>
    </row>
    <row r="4084" customFormat="false" ht="27" hidden="false" customHeight="false" outlineLevel="0" collapsed="false">
      <c r="A4084" s="295" t="n">
        <v>92351</v>
      </c>
      <c r="B4084" s="295" t="s">
        <v>13975</v>
      </c>
      <c r="C4084" s="296" t="s">
        <v>13976</v>
      </c>
      <c r="D4084" s="295" t="s">
        <v>31</v>
      </c>
      <c r="E4084" s="297" t="n">
        <v>91.18</v>
      </c>
    </row>
    <row r="4085" customFormat="false" ht="27" hidden="false" customHeight="false" outlineLevel="0" collapsed="false">
      <c r="A4085" s="295" t="n">
        <v>92352</v>
      </c>
      <c r="B4085" s="295" t="s">
        <v>13977</v>
      </c>
      <c r="C4085" s="296" t="s">
        <v>13978</v>
      </c>
      <c r="D4085" s="295" t="s">
        <v>31</v>
      </c>
      <c r="E4085" s="297" t="n">
        <v>148.11</v>
      </c>
    </row>
    <row r="4086" customFormat="false" ht="27" hidden="false" customHeight="false" outlineLevel="0" collapsed="false">
      <c r="A4086" s="295" t="n">
        <v>92353</v>
      </c>
      <c r="B4086" s="295" t="s">
        <v>13979</v>
      </c>
      <c r="C4086" s="296" t="s">
        <v>13980</v>
      </c>
      <c r="D4086" s="295" t="s">
        <v>31</v>
      </c>
      <c r="E4086" s="297" t="n">
        <v>137.57</v>
      </c>
    </row>
    <row r="4087" customFormat="false" ht="27" hidden="false" customHeight="false" outlineLevel="0" collapsed="false">
      <c r="A4087" s="295" t="n">
        <v>92354</v>
      </c>
      <c r="B4087" s="295" t="s">
        <v>13981</v>
      </c>
      <c r="C4087" s="296" t="s">
        <v>13982</v>
      </c>
      <c r="D4087" s="295" t="s">
        <v>31</v>
      </c>
      <c r="E4087" s="297" t="n">
        <v>200.44</v>
      </c>
    </row>
    <row r="4088" customFormat="false" ht="27" hidden="false" customHeight="false" outlineLevel="0" collapsed="false">
      <c r="A4088" s="295" t="n">
        <v>92355</v>
      </c>
      <c r="B4088" s="295" t="s">
        <v>13983</v>
      </c>
      <c r="C4088" s="296" t="s">
        <v>13984</v>
      </c>
      <c r="D4088" s="295" t="s">
        <v>31</v>
      </c>
      <c r="E4088" s="297" t="n">
        <v>180.12</v>
      </c>
    </row>
    <row r="4089" customFormat="false" ht="27" hidden="false" customHeight="false" outlineLevel="0" collapsed="false">
      <c r="A4089" s="295" t="n">
        <v>92356</v>
      </c>
      <c r="B4089" s="295" t="s">
        <v>13985</v>
      </c>
      <c r="C4089" s="296" t="s">
        <v>13986</v>
      </c>
      <c r="D4089" s="295" t="s">
        <v>31</v>
      </c>
      <c r="E4089" s="297" t="n">
        <v>121.52</v>
      </c>
    </row>
    <row r="4090" customFormat="false" ht="27" hidden="false" customHeight="false" outlineLevel="0" collapsed="false">
      <c r="A4090" s="295" t="n">
        <v>92357</v>
      </c>
      <c r="B4090" s="295" t="s">
        <v>13987</v>
      </c>
      <c r="C4090" s="296" t="s">
        <v>13988</v>
      </c>
      <c r="D4090" s="295" t="s">
        <v>31</v>
      </c>
      <c r="E4090" s="297" t="n">
        <v>188.7</v>
      </c>
    </row>
    <row r="4091" customFormat="false" ht="27" hidden="false" customHeight="false" outlineLevel="0" collapsed="false">
      <c r="A4091" s="295" t="n">
        <v>92358</v>
      </c>
      <c r="B4091" s="295" t="s">
        <v>13989</v>
      </c>
      <c r="C4091" s="296" t="s">
        <v>13990</v>
      </c>
      <c r="D4091" s="295" t="s">
        <v>31</v>
      </c>
      <c r="E4091" s="297" t="n">
        <v>238.19</v>
      </c>
    </row>
    <row r="4092" customFormat="false" ht="27" hidden="false" customHeight="false" outlineLevel="0" collapsed="false">
      <c r="A4092" s="295" t="n">
        <v>92369</v>
      </c>
      <c r="B4092" s="295" t="s">
        <v>13991</v>
      </c>
      <c r="C4092" s="296" t="s">
        <v>13992</v>
      </c>
      <c r="D4092" s="295" t="s">
        <v>31</v>
      </c>
      <c r="E4092" s="297" t="n">
        <v>31.8</v>
      </c>
    </row>
    <row r="4093" customFormat="false" ht="27" hidden="false" customHeight="false" outlineLevel="0" collapsed="false">
      <c r="A4093" s="295" t="n">
        <v>92370</v>
      </c>
      <c r="B4093" s="295" t="s">
        <v>13993</v>
      </c>
      <c r="C4093" s="296" t="s">
        <v>13994</v>
      </c>
      <c r="D4093" s="295" t="s">
        <v>31</v>
      </c>
      <c r="E4093" s="297" t="n">
        <v>33.74</v>
      </c>
    </row>
    <row r="4094" customFormat="false" ht="27" hidden="false" customHeight="false" outlineLevel="0" collapsed="false">
      <c r="A4094" s="295" t="n">
        <v>92371</v>
      </c>
      <c r="B4094" s="295" t="s">
        <v>13995</v>
      </c>
      <c r="C4094" s="296" t="s">
        <v>13996</v>
      </c>
      <c r="D4094" s="295" t="s">
        <v>31</v>
      </c>
      <c r="E4094" s="297" t="n">
        <v>39.34</v>
      </c>
    </row>
    <row r="4095" customFormat="false" ht="27" hidden="false" customHeight="false" outlineLevel="0" collapsed="false">
      <c r="A4095" s="295" t="n">
        <v>92372</v>
      </c>
      <c r="B4095" s="295" t="s">
        <v>13997</v>
      </c>
      <c r="C4095" s="296" t="s">
        <v>13998</v>
      </c>
      <c r="D4095" s="295" t="s">
        <v>31</v>
      </c>
      <c r="E4095" s="297" t="n">
        <v>41.14</v>
      </c>
    </row>
    <row r="4096" customFormat="false" ht="27" hidden="false" customHeight="false" outlineLevel="0" collapsed="false">
      <c r="A4096" s="295" t="n">
        <v>92373</v>
      </c>
      <c r="B4096" s="295" t="s">
        <v>13999</v>
      </c>
      <c r="C4096" s="296" t="s">
        <v>14000</v>
      </c>
      <c r="D4096" s="295" t="s">
        <v>31</v>
      </c>
      <c r="E4096" s="297" t="n">
        <v>47.21</v>
      </c>
    </row>
    <row r="4097" customFormat="false" ht="27" hidden="false" customHeight="false" outlineLevel="0" collapsed="false">
      <c r="A4097" s="295" t="n">
        <v>92374</v>
      </c>
      <c r="B4097" s="295" t="s">
        <v>14001</v>
      </c>
      <c r="C4097" s="296" t="s">
        <v>14002</v>
      </c>
      <c r="D4097" s="295" t="s">
        <v>31</v>
      </c>
      <c r="E4097" s="297" t="n">
        <v>47.56</v>
      </c>
    </row>
    <row r="4098" customFormat="false" ht="27" hidden="false" customHeight="false" outlineLevel="0" collapsed="false">
      <c r="A4098" s="295" t="n">
        <v>92375</v>
      </c>
      <c r="B4098" s="295" t="s">
        <v>14003</v>
      </c>
      <c r="C4098" s="296" t="s">
        <v>14004</v>
      </c>
      <c r="D4098" s="295" t="s">
        <v>31</v>
      </c>
      <c r="E4098" s="297" t="n">
        <v>62.92</v>
      </c>
    </row>
    <row r="4099" customFormat="false" ht="27" hidden="false" customHeight="false" outlineLevel="0" collapsed="false">
      <c r="A4099" s="295" t="n">
        <v>92376</v>
      </c>
      <c r="B4099" s="295" t="s">
        <v>14005</v>
      </c>
      <c r="C4099" s="296" t="s">
        <v>14006</v>
      </c>
      <c r="D4099" s="295" t="s">
        <v>31</v>
      </c>
      <c r="E4099" s="297" t="n">
        <v>62.89</v>
      </c>
    </row>
    <row r="4100" customFormat="false" ht="27" hidden="false" customHeight="false" outlineLevel="0" collapsed="false">
      <c r="A4100" s="295" t="n">
        <v>92377</v>
      </c>
      <c r="B4100" s="295" t="s">
        <v>14007</v>
      </c>
      <c r="C4100" s="296" t="s">
        <v>14008</v>
      </c>
      <c r="D4100" s="295" t="s">
        <v>31</v>
      </c>
      <c r="E4100" s="297" t="n">
        <v>86.24</v>
      </c>
    </row>
    <row r="4101" customFormat="false" ht="27" hidden="false" customHeight="false" outlineLevel="0" collapsed="false">
      <c r="A4101" s="295" t="n">
        <v>92378</v>
      </c>
      <c r="B4101" s="295" t="s">
        <v>14009</v>
      </c>
      <c r="C4101" s="296" t="s">
        <v>14010</v>
      </c>
      <c r="D4101" s="295" t="s">
        <v>31</v>
      </c>
      <c r="E4101" s="297" t="n">
        <v>97.02</v>
      </c>
    </row>
    <row r="4102" customFormat="false" ht="27" hidden="false" customHeight="false" outlineLevel="0" collapsed="false">
      <c r="A4102" s="295" t="n">
        <v>92379</v>
      </c>
      <c r="B4102" s="295" t="s">
        <v>14011</v>
      </c>
      <c r="C4102" s="296" t="s">
        <v>14012</v>
      </c>
      <c r="D4102" s="295" t="s">
        <v>31</v>
      </c>
      <c r="E4102" s="297" t="n">
        <v>125.34</v>
      </c>
    </row>
    <row r="4103" customFormat="false" ht="27" hidden="false" customHeight="false" outlineLevel="0" collapsed="false">
      <c r="A4103" s="295" t="n">
        <v>92380</v>
      </c>
      <c r="B4103" s="295" t="s">
        <v>14013</v>
      </c>
      <c r="C4103" s="296" t="s">
        <v>14014</v>
      </c>
      <c r="D4103" s="295" t="s">
        <v>31</v>
      </c>
      <c r="E4103" s="297" t="n">
        <v>134.93</v>
      </c>
    </row>
    <row r="4104" customFormat="false" ht="27" hidden="false" customHeight="false" outlineLevel="0" collapsed="false">
      <c r="A4104" s="295" t="n">
        <v>92381</v>
      </c>
      <c r="B4104" s="295" t="s">
        <v>14015</v>
      </c>
      <c r="C4104" s="296" t="s">
        <v>14016</v>
      </c>
      <c r="D4104" s="295" t="s">
        <v>31</v>
      </c>
      <c r="E4104" s="297" t="n">
        <v>48.31</v>
      </c>
    </row>
    <row r="4105" customFormat="false" ht="27" hidden="false" customHeight="false" outlineLevel="0" collapsed="false">
      <c r="A4105" s="295" t="n">
        <v>92382</v>
      </c>
      <c r="B4105" s="295" t="s">
        <v>14017</v>
      </c>
      <c r="C4105" s="296" t="s">
        <v>14018</v>
      </c>
      <c r="D4105" s="295" t="s">
        <v>31</v>
      </c>
      <c r="E4105" s="297" t="n">
        <v>45.74</v>
      </c>
    </row>
    <row r="4106" customFormat="false" ht="27" hidden="false" customHeight="false" outlineLevel="0" collapsed="false">
      <c r="A4106" s="295" t="n">
        <v>92383</v>
      </c>
      <c r="B4106" s="295" t="s">
        <v>14019</v>
      </c>
      <c r="C4106" s="296" t="s">
        <v>14020</v>
      </c>
      <c r="D4106" s="295" t="s">
        <v>31</v>
      </c>
      <c r="E4106" s="297" t="n">
        <v>62.75</v>
      </c>
    </row>
    <row r="4107" customFormat="false" ht="27" hidden="false" customHeight="false" outlineLevel="0" collapsed="false">
      <c r="A4107" s="295" t="n">
        <v>92384</v>
      </c>
      <c r="B4107" s="295" t="s">
        <v>14021</v>
      </c>
      <c r="C4107" s="296" t="s">
        <v>14022</v>
      </c>
      <c r="D4107" s="295" t="s">
        <v>31</v>
      </c>
      <c r="E4107" s="297" t="n">
        <v>57.63</v>
      </c>
    </row>
    <row r="4108" customFormat="false" ht="27" hidden="false" customHeight="false" outlineLevel="0" collapsed="false">
      <c r="A4108" s="295" t="n">
        <v>92385</v>
      </c>
      <c r="B4108" s="295" t="s">
        <v>14023</v>
      </c>
      <c r="C4108" s="296" t="s">
        <v>14024</v>
      </c>
      <c r="D4108" s="295" t="s">
        <v>31</v>
      </c>
      <c r="E4108" s="297" t="n">
        <v>72.6</v>
      </c>
    </row>
    <row r="4109" customFormat="false" ht="27" hidden="false" customHeight="false" outlineLevel="0" collapsed="false">
      <c r="A4109" s="295" t="n">
        <v>92386</v>
      </c>
      <c r="B4109" s="295" t="s">
        <v>14025</v>
      </c>
      <c r="C4109" s="296" t="s">
        <v>14026</v>
      </c>
      <c r="D4109" s="295" t="s">
        <v>31</v>
      </c>
      <c r="E4109" s="297" t="n">
        <v>69.07</v>
      </c>
    </row>
    <row r="4110" customFormat="false" ht="27" hidden="false" customHeight="false" outlineLevel="0" collapsed="false">
      <c r="A4110" s="295" t="n">
        <v>92387</v>
      </c>
      <c r="B4110" s="295" t="s">
        <v>14027</v>
      </c>
      <c r="C4110" s="296" t="s">
        <v>14028</v>
      </c>
      <c r="D4110" s="295" t="s">
        <v>31</v>
      </c>
      <c r="E4110" s="297" t="n">
        <v>93.5</v>
      </c>
    </row>
    <row r="4111" customFormat="false" ht="27" hidden="false" customHeight="false" outlineLevel="0" collapsed="false">
      <c r="A4111" s="295" t="n">
        <v>92388</v>
      </c>
      <c r="B4111" s="295" t="s">
        <v>14029</v>
      </c>
      <c r="C4111" s="296" t="s">
        <v>14030</v>
      </c>
      <c r="D4111" s="295" t="s">
        <v>31</v>
      </c>
      <c r="E4111" s="297" t="n">
        <v>91.1</v>
      </c>
    </row>
    <row r="4112" customFormat="false" ht="27" hidden="false" customHeight="false" outlineLevel="0" collapsed="false">
      <c r="A4112" s="295" t="n">
        <v>92389</v>
      </c>
      <c r="B4112" s="295" t="s">
        <v>14031</v>
      </c>
      <c r="C4112" s="296" t="s">
        <v>14032</v>
      </c>
      <c r="D4112" s="295" t="s">
        <v>31</v>
      </c>
      <c r="E4112" s="297" t="n">
        <v>150.17</v>
      </c>
    </row>
    <row r="4113" customFormat="false" ht="27" hidden="false" customHeight="false" outlineLevel="0" collapsed="false">
      <c r="A4113" s="295" t="n">
        <v>92390</v>
      </c>
      <c r="B4113" s="295" t="s">
        <v>14033</v>
      </c>
      <c r="C4113" s="296" t="s">
        <v>14034</v>
      </c>
      <c r="D4113" s="295" t="s">
        <v>31</v>
      </c>
      <c r="E4113" s="297" t="n">
        <v>139.63</v>
      </c>
    </row>
    <row r="4114" customFormat="false" ht="27" hidden="false" customHeight="false" outlineLevel="0" collapsed="false">
      <c r="A4114" s="295" t="n">
        <v>92635</v>
      </c>
      <c r="B4114" s="295" t="s">
        <v>14035</v>
      </c>
      <c r="C4114" s="296" t="s">
        <v>14036</v>
      </c>
      <c r="D4114" s="295" t="s">
        <v>31</v>
      </c>
      <c r="E4114" s="297" t="n">
        <v>204.6</v>
      </c>
    </row>
    <row r="4115" customFormat="false" ht="27" hidden="false" customHeight="false" outlineLevel="0" collapsed="false">
      <c r="A4115" s="295" t="n">
        <v>92636</v>
      </c>
      <c r="B4115" s="295" t="s">
        <v>14037</v>
      </c>
      <c r="C4115" s="296" t="s">
        <v>14038</v>
      </c>
      <c r="D4115" s="295" t="s">
        <v>31</v>
      </c>
      <c r="E4115" s="297" t="n">
        <v>184.28</v>
      </c>
    </row>
    <row r="4116" customFormat="false" ht="27" hidden="false" customHeight="false" outlineLevel="0" collapsed="false">
      <c r="A4116" s="295" t="n">
        <v>92637</v>
      </c>
      <c r="B4116" s="295" t="s">
        <v>14039</v>
      </c>
      <c r="C4116" s="296" t="s">
        <v>14040</v>
      </c>
      <c r="D4116" s="295" t="s">
        <v>31</v>
      </c>
      <c r="E4116" s="297" t="n">
        <v>61.94</v>
      </c>
    </row>
    <row r="4117" customFormat="false" ht="27" hidden="false" customHeight="false" outlineLevel="0" collapsed="false">
      <c r="A4117" s="295" t="n">
        <v>92638</v>
      </c>
      <c r="B4117" s="295" t="s">
        <v>14041</v>
      </c>
      <c r="C4117" s="296" t="s">
        <v>14042</v>
      </c>
      <c r="D4117" s="295" t="s">
        <v>31</v>
      </c>
      <c r="E4117" s="297" t="n">
        <v>77.48</v>
      </c>
    </row>
    <row r="4118" customFormat="false" ht="27" hidden="false" customHeight="false" outlineLevel="0" collapsed="false">
      <c r="A4118" s="295" t="n">
        <v>92639</v>
      </c>
      <c r="B4118" s="295" t="s">
        <v>14043</v>
      </c>
      <c r="C4118" s="296" t="s">
        <v>14044</v>
      </c>
      <c r="D4118" s="295" t="s">
        <v>31</v>
      </c>
      <c r="E4118" s="297" t="n">
        <v>90.7</v>
      </c>
    </row>
    <row r="4119" customFormat="false" ht="27" hidden="false" customHeight="false" outlineLevel="0" collapsed="false">
      <c r="A4119" s="295" t="n">
        <v>92640</v>
      </c>
      <c r="B4119" s="295" t="s">
        <v>14045</v>
      </c>
      <c r="C4119" s="296" t="s">
        <v>14046</v>
      </c>
      <c r="D4119" s="295" t="s">
        <v>31</v>
      </c>
      <c r="E4119" s="297" t="n">
        <v>121.4</v>
      </c>
    </row>
    <row r="4120" customFormat="false" ht="27" hidden="false" customHeight="false" outlineLevel="0" collapsed="false">
      <c r="A4120" s="295" t="n">
        <v>92642</v>
      </c>
      <c r="B4120" s="295" t="s">
        <v>14047</v>
      </c>
      <c r="C4120" s="296" t="s">
        <v>14048</v>
      </c>
      <c r="D4120" s="295" t="s">
        <v>31</v>
      </c>
      <c r="E4120" s="297" t="n">
        <v>191.4</v>
      </c>
    </row>
    <row r="4121" customFormat="false" ht="27" hidden="false" customHeight="false" outlineLevel="0" collapsed="false">
      <c r="A4121" s="295" t="n">
        <v>92644</v>
      </c>
      <c r="B4121" s="295" t="s">
        <v>14049</v>
      </c>
      <c r="C4121" s="296" t="s">
        <v>14050</v>
      </c>
      <c r="D4121" s="295" t="s">
        <v>31</v>
      </c>
      <c r="E4121" s="297" t="n">
        <v>243.73</v>
      </c>
    </row>
    <row r="4122" customFormat="false" ht="27" hidden="false" customHeight="false" outlineLevel="0" collapsed="false">
      <c r="A4122" s="295" t="n">
        <v>92657</v>
      </c>
      <c r="B4122" s="295" t="s">
        <v>14051</v>
      </c>
      <c r="C4122" s="296" t="s">
        <v>14052</v>
      </c>
      <c r="D4122" s="295" t="s">
        <v>31</v>
      </c>
      <c r="E4122" s="297" t="n">
        <v>24.31</v>
      </c>
    </row>
    <row r="4123" customFormat="false" ht="27" hidden="false" customHeight="false" outlineLevel="0" collapsed="false">
      <c r="A4123" s="295" t="n">
        <v>92658</v>
      </c>
      <c r="B4123" s="295" t="s">
        <v>14053</v>
      </c>
      <c r="C4123" s="296" t="s">
        <v>14054</v>
      </c>
      <c r="D4123" s="295" t="s">
        <v>31</v>
      </c>
      <c r="E4123" s="297" t="n">
        <v>26.25</v>
      </c>
    </row>
    <row r="4124" customFormat="false" ht="27" hidden="false" customHeight="false" outlineLevel="0" collapsed="false">
      <c r="A4124" s="295" t="n">
        <v>92659</v>
      </c>
      <c r="B4124" s="295" t="s">
        <v>14055</v>
      </c>
      <c r="C4124" s="296" t="s">
        <v>14056</v>
      </c>
      <c r="D4124" s="295" t="s">
        <v>31</v>
      </c>
      <c r="E4124" s="297" t="n">
        <v>30.82</v>
      </c>
    </row>
    <row r="4125" customFormat="false" ht="27" hidden="false" customHeight="false" outlineLevel="0" collapsed="false">
      <c r="A4125" s="295" t="n">
        <v>92660</v>
      </c>
      <c r="B4125" s="295" t="s">
        <v>14057</v>
      </c>
      <c r="C4125" s="296" t="s">
        <v>14058</v>
      </c>
      <c r="D4125" s="295" t="s">
        <v>31</v>
      </c>
      <c r="E4125" s="297" t="n">
        <v>32.62</v>
      </c>
    </row>
    <row r="4126" customFormat="false" ht="27" hidden="false" customHeight="false" outlineLevel="0" collapsed="false">
      <c r="A4126" s="295" t="n">
        <v>92661</v>
      </c>
      <c r="B4126" s="295" t="s">
        <v>14059</v>
      </c>
      <c r="C4126" s="296" t="s">
        <v>14060</v>
      </c>
      <c r="D4126" s="295" t="s">
        <v>31</v>
      </c>
      <c r="E4126" s="297" t="n">
        <v>37.5</v>
      </c>
    </row>
    <row r="4127" customFormat="false" ht="27" hidden="false" customHeight="false" outlineLevel="0" collapsed="false">
      <c r="A4127" s="295" t="n">
        <v>92662</v>
      </c>
      <c r="B4127" s="295" t="s">
        <v>14061</v>
      </c>
      <c r="C4127" s="296" t="s">
        <v>14062</v>
      </c>
      <c r="D4127" s="295" t="s">
        <v>31</v>
      </c>
      <c r="E4127" s="297" t="n">
        <v>37.85</v>
      </c>
    </row>
    <row r="4128" customFormat="false" ht="27" hidden="false" customHeight="false" outlineLevel="0" collapsed="false">
      <c r="A4128" s="295" t="n">
        <v>92663</v>
      </c>
      <c r="B4128" s="295" t="s">
        <v>14063</v>
      </c>
      <c r="C4128" s="296" t="s">
        <v>14064</v>
      </c>
      <c r="D4128" s="295" t="s">
        <v>31</v>
      </c>
      <c r="E4128" s="297" t="n">
        <v>51.74</v>
      </c>
    </row>
    <row r="4129" customFormat="false" ht="27" hidden="false" customHeight="false" outlineLevel="0" collapsed="false">
      <c r="A4129" s="295" t="n">
        <v>92664</v>
      </c>
      <c r="B4129" s="295" t="s">
        <v>14065</v>
      </c>
      <c r="C4129" s="296" t="s">
        <v>14066</v>
      </c>
      <c r="D4129" s="295" t="s">
        <v>31</v>
      </c>
      <c r="E4129" s="297" t="n">
        <v>51.71</v>
      </c>
    </row>
    <row r="4130" customFormat="false" ht="27" hidden="false" customHeight="false" outlineLevel="0" collapsed="false">
      <c r="A4130" s="295" t="n">
        <v>92665</v>
      </c>
      <c r="B4130" s="295" t="s">
        <v>14067</v>
      </c>
      <c r="C4130" s="296" t="s">
        <v>14068</v>
      </c>
      <c r="D4130" s="295" t="s">
        <v>31</v>
      </c>
      <c r="E4130" s="297" t="n">
        <v>72.85</v>
      </c>
    </row>
    <row r="4131" customFormat="false" ht="27" hidden="false" customHeight="false" outlineLevel="0" collapsed="false">
      <c r="A4131" s="295" t="n">
        <v>92666</v>
      </c>
      <c r="B4131" s="295" t="s">
        <v>14069</v>
      </c>
      <c r="C4131" s="296" t="s">
        <v>14070</v>
      </c>
      <c r="D4131" s="295" t="s">
        <v>31</v>
      </c>
      <c r="E4131" s="297" t="n">
        <v>83.63</v>
      </c>
    </row>
    <row r="4132" customFormat="false" ht="27" hidden="false" customHeight="false" outlineLevel="0" collapsed="false">
      <c r="A4132" s="295" t="n">
        <v>92667</v>
      </c>
      <c r="B4132" s="295" t="s">
        <v>14071</v>
      </c>
      <c r="C4132" s="296" t="s">
        <v>14072</v>
      </c>
      <c r="D4132" s="295" t="s">
        <v>31</v>
      </c>
      <c r="E4132" s="297" t="n">
        <v>109.77</v>
      </c>
    </row>
    <row r="4133" customFormat="false" ht="27" hidden="false" customHeight="false" outlineLevel="0" collapsed="false">
      <c r="A4133" s="295" t="n">
        <v>92668</v>
      </c>
      <c r="B4133" s="295" t="s">
        <v>14073</v>
      </c>
      <c r="C4133" s="296" t="s">
        <v>14074</v>
      </c>
      <c r="D4133" s="295" t="s">
        <v>31</v>
      </c>
      <c r="E4133" s="297" t="n">
        <v>119.36</v>
      </c>
    </row>
    <row r="4134" customFormat="false" ht="27" hidden="false" customHeight="false" outlineLevel="0" collapsed="false">
      <c r="A4134" s="295" t="n">
        <v>92669</v>
      </c>
      <c r="B4134" s="295" t="s">
        <v>14075</v>
      </c>
      <c r="C4134" s="296" t="s">
        <v>14076</v>
      </c>
      <c r="D4134" s="295" t="s">
        <v>31</v>
      </c>
      <c r="E4134" s="297" t="n">
        <v>37.04</v>
      </c>
    </row>
    <row r="4135" customFormat="false" ht="27" hidden="false" customHeight="false" outlineLevel="0" collapsed="false">
      <c r="A4135" s="295" t="n">
        <v>92670</v>
      </c>
      <c r="B4135" s="295" t="s">
        <v>14077</v>
      </c>
      <c r="C4135" s="296" t="s">
        <v>14078</v>
      </c>
      <c r="D4135" s="295" t="s">
        <v>31</v>
      </c>
      <c r="E4135" s="297" t="n">
        <v>34.47</v>
      </c>
    </row>
    <row r="4136" customFormat="false" ht="27" hidden="false" customHeight="false" outlineLevel="0" collapsed="false">
      <c r="A4136" s="295" t="n">
        <v>92671</v>
      </c>
      <c r="B4136" s="295" t="s">
        <v>14079</v>
      </c>
      <c r="C4136" s="296" t="s">
        <v>14080</v>
      </c>
      <c r="D4136" s="295" t="s">
        <v>31</v>
      </c>
      <c r="E4136" s="297" t="n">
        <v>49.99</v>
      </c>
    </row>
    <row r="4137" customFormat="false" ht="27" hidden="false" customHeight="false" outlineLevel="0" collapsed="false">
      <c r="A4137" s="295" t="n">
        <v>92672</v>
      </c>
      <c r="B4137" s="295" t="s">
        <v>14081</v>
      </c>
      <c r="C4137" s="296" t="s">
        <v>14082</v>
      </c>
      <c r="D4137" s="295" t="s">
        <v>31</v>
      </c>
      <c r="E4137" s="297" t="n">
        <v>44.87</v>
      </c>
    </row>
    <row r="4138" customFormat="false" ht="27" hidden="false" customHeight="false" outlineLevel="0" collapsed="false">
      <c r="A4138" s="295" t="n">
        <v>92673</v>
      </c>
      <c r="B4138" s="295" t="s">
        <v>14083</v>
      </c>
      <c r="C4138" s="296" t="s">
        <v>14084</v>
      </c>
      <c r="D4138" s="295" t="s">
        <v>31</v>
      </c>
      <c r="E4138" s="297" t="n">
        <v>58.05</v>
      </c>
    </row>
    <row r="4139" customFormat="false" ht="27" hidden="false" customHeight="false" outlineLevel="0" collapsed="false">
      <c r="A4139" s="295" t="n">
        <v>92674</v>
      </c>
      <c r="B4139" s="295" t="s">
        <v>14085</v>
      </c>
      <c r="C4139" s="296" t="s">
        <v>14086</v>
      </c>
      <c r="D4139" s="295" t="s">
        <v>31</v>
      </c>
      <c r="E4139" s="297" t="n">
        <v>54.52</v>
      </c>
    </row>
    <row r="4140" customFormat="false" ht="27" hidden="false" customHeight="false" outlineLevel="0" collapsed="false">
      <c r="A4140" s="295" t="n">
        <v>92675</v>
      </c>
      <c r="B4140" s="295" t="s">
        <v>14087</v>
      </c>
      <c r="C4140" s="296" t="s">
        <v>14088</v>
      </c>
      <c r="D4140" s="295" t="s">
        <v>31</v>
      </c>
      <c r="E4140" s="297" t="n">
        <v>76.78</v>
      </c>
    </row>
    <row r="4141" customFormat="false" ht="27" hidden="false" customHeight="false" outlineLevel="0" collapsed="false">
      <c r="A4141" s="295" t="n">
        <v>92676</v>
      </c>
      <c r="B4141" s="295" t="s">
        <v>14089</v>
      </c>
      <c r="C4141" s="296" t="s">
        <v>14090</v>
      </c>
      <c r="D4141" s="295" t="s">
        <v>31</v>
      </c>
      <c r="E4141" s="297" t="n">
        <v>74.38</v>
      </c>
    </row>
    <row r="4142" customFormat="false" ht="27" hidden="false" customHeight="false" outlineLevel="0" collapsed="false">
      <c r="A4142" s="295" t="n">
        <v>92677</v>
      </c>
      <c r="B4142" s="295" t="s">
        <v>14091</v>
      </c>
      <c r="C4142" s="296" t="s">
        <v>14092</v>
      </c>
      <c r="D4142" s="295" t="s">
        <v>31</v>
      </c>
      <c r="E4142" s="297" t="n">
        <v>130.11</v>
      </c>
    </row>
    <row r="4143" customFormat="false" ht="27" hidden="false" customHeight="false" outlineLevel="0" collapsed="false">
      <c r="A4143" s="295" t="n">
        <v>92678</v>
      </c>
      <c r="B4143" s="295" t="s">
        <v>14093</v>
      </c>
      <c r="C4143" s="296" t="s">
        <v>14094</v>
      </c>
      <c r="D4143" s="295" t="s">
        <v>31</v>
      </c>
      <c r="E4143" s="297" t="n">
        <v>119.57</v>
      </c>
    </row>
    <row r="4144" customFormat="false" ht="27" hidden="false" customHeight="false" outlineLevel="0" collapsed="false">
      <c r="A4144" s="295" t="n">
        <v>92679</v>
      </c>
      <c r="B4144" s="295" t="s">
        <v>14095</v>
      </c>
      <c r="C4144" s="296" t="s">
        <v>14096</v>
      </c>
      <c r="D4144" s="295" t="s">
        <v>31</v>
      </c>
      <c r="E4144" s="297" t="n">
        <v>181.25</v>
      </c>
    </row>
    <row r="4145" customFormat="false" ht="27" hidden="false" customHeight="false" outlineLevel="0" collapsed="false">
      <c r="A4145" s="295" t="n">
        <v>92680</v>
      </c>
      <c r="B4145" s="295" t="s">
        <v>14097</v>
      </c>
      <c r="C4145" s="296" t="s">
        <v>14098</v>
      </c>
      <c r="D4145" s="295" t="s">
        <v>31</v>
      </c>
      <c r="E4145" s="297" t="n">
        <v>160.93</v>
      </c>
    </row>
    <row r="4146" customFormat="false" ht="27" hidden="false" customHeight="false" outlineLevel="0" collapsed="false">
      <c r="A4146" s="295" t="n">
        <v>92681</v>
      </c>
      <c r="B4146" s="295" t="s">
        <v>14099</v>
      </c>
      <c r="C4146" s="296" t="s">
        <v>14100</v>
      </c>
      <c r="D4146" s="295" t="s">
        <v>31</v>
      </c>
      <c r="E4146" s="297" t="n">
        <v>46.91</v>
      </c>
    </row>
    <row r="4147" customFormat="false" ht="27" hidden="false" customHeight="false" outlineLevel="0" collapsed="false">
      <c r="A4147" s="295" t="n">
        <v>92682</v>
      </c>
      <c r="B4147" s="295" t="s">
        <v>14101</v>
      </c>
      <c r="C4147" s="296" t="s">
        <v>14102</v>
      </c>
      <c r="D4147" s="295" t="s">
        <v>31</v>
      </c>
      <c r="E4147" s="297" t="n">
        <v>60.39</v>
      </c>
    </row>
    <row r="4148" customFormat="false" ht="27" hidden="false" customHeight="false" outlineLevel="0" collapsed="false">
      <c r="A4148" s="295" t="n">
        <v>92683</v>
      </c>
      <c r="B4148" s="295" t="s">
        <v>14103</v>
      </c>
      <c r="C4148" s="296" t="s">
        <v>14104</v>
      </c>
      <c r="D4148" s="295" t="s">
        <v>31</v>
      </c>
      <c r="E4148" s="297" t="n">
        <v>71.32</v>
      </c>
    </row>
    <row r="4149" customFormat="false" ht="27" hidden="false" customHeight="false" outlineLevel="0" collapsed="false">
      <c r="A4149" s="295" t="n">
        <v>92684</v>
      </c>
      <c r="B4149" s="295" t="s">
        <v>14105</v>
      </c>
      <c r="C4149" s="296" t="s">
        <v>14106</v>
      </c>
      <c r="D4149" s="295" t="s">
        <v>31</v>
      </c>
      <c r="E4149" s="297" t="n">
        <v>99.08</v>
      </c>
    </row>
    <row r="4150" customFormat="false" ht="27" hidden="false" customHeight="false" outlineLevel="0" collapsed="false">
      <c r="A4150" s="295" t="n">
        <v>92685</v>
      </c>
      <c r="B4150" s="295" t="s">
        <v>14107</v>
      </c>
      <c r="C4150" s="296" t="s">
        <v>14108</v>
      </c>
      <c r="D4150" s="295" t="s">
        <v>31</v>
      </c>
      <c r="E4150" s="297" t="n">
        <v>164.68</v>
      </c>
    </row>
    <row r="4151" customFormat="false" ht="27" hidden="false" customHeight="false" outlineLevel="0" collapsed="false">
      <c r="A4151" s="295" t="n">
        <v>92686</v>
      </c>
      <c r="B4151" s="295" t="s">
        <v>14109</v>
      </c>
      <c r="C4151" s="296" t="s">
        <v>14110</v>
      </c>
      <c r="D4151" s="295" t="s">
        <v>31</v>
      </c>
      <c r="E4151" s="297" t="n">
        <v>212.58</v>
      </c>
    </row>
    <row r="4152" customFormat="false" ht="27" hidden="false" customHeight="false" outlineLevel="0" collapsed="false">
      <c r="A4152" s="295" t="n">
        <v>92692</v>
      </c>
      <c r="B4152" s="295" t="s">
        <v>14111</v>
      </c>
      <c r="C4152" s="296" t="s">
        <v>14112</v>
      </c>
      <c r="D4152" s="295" t="s">
        <v>31</v>
      </c>
      <c r="E4152" s="297" t="n">
        <v>12.95</v>
      </c>
    </row>
    <row r="4153" customFormat="false" ht="27" hidden="false" customHeight="false" outlineLevel="0" collapsed="false">
      <c r="A4153" s="295" t="n">
        <v>92693</v>
      </c>
      <c r="B4153" s="295" t="s">
        <v>14113</v>
      </c>
      <c r="C4153" s="296" t="s">
        <v>14114</v>
      </c>
      <c r="D4153" s="295" t="s">
        <v>31</v>
      </c>
      <c r="E4153" s="297" t="n">
        <v>13.38</v>
      </c>
    </row>
    <row r="4154" customFormat="false" ht="27" hidden="false" customHeight="false" outlineLevel="0" collapsed="false">
      <c r="A4154" s="295" t="n">
        <v>92694</v>
      </c>
      <c r="B4154" s="295" t="s">
        <v>14115</v>
      </c>
      <c r="C4154" s="296" t="s">
        <v>14116</v>
      </c>
      <c r="D4154" s="295" t="s">
        <v>31</v>
      </c>
      <c r="E4154" s="297" t="n">
        <v>20.23</v>
      </c>
    </row>
    <row r="4155" customFormat="false" ht="27" hidden="false" customHeight="false" outlineLevel="0" collapsed="false">
      <c r="A4155" s="295" t="n">
        <v>92695</v>
      </c>
      <c r="B4155" s="295" t="s">
        <v>14117</v>
      </c>
      <c r="C4155" s="296" t="s">
        <v>14118</v>
      </c>
      <c r="D4155" s="295" t="s">
        <v>31</v>
      </c>
      <c r="E4155" s="297" t="n">
        <v>20.66</v>
      </c>
    </row>
    <row r="4156" customFormat="false" ht="27" hidden="false" customHeight="false" outlineLevel="0" collapsed="false">
      <c r="A4156" s="295" t="n">
        <v>92696</v>
      </c>
      <c r="B4156" s="295" t="s">
        <v>14119</v>
      </c>
      <c r="C4156" s="296" t="s">
        <v>14120</v>
      </c>
      <c r="D4156" s="295" t="s">
        <v>31</v>
      </c>
      <c r="E4156" s="297" t="n">
        <v>31.49</v>
      </c>
    </row>
    <row r="4157" customFormat="false" ht="27" hidden="false" customHeight="false" outlineLevel="0" collapsed="false">
      <c r="A4157" s="295" t="n">
        <v>92697</v>
      </c>
      <c r="B4157" s="295" t="s">
        <v>14121</v>
      </c>
      <c r="C4157" s="296" t="s">
        <v>14122</v>
      </c>
      <c r="D4157" s="295" t="s">
        <v>31</v>
      </c>
      <c r="E4157" s="297" t="n">
        <v>33.43</v>
      </c>
    </row>
    <row r="4158" customFormat="false" ht="27" hidden="false" customHeight="false" outlineLevel="0" collapsed="false">
      <c r="A4158" s="295" t="n">
        <v>92698</v>
      </c>
      <c r="B4158" s="295" t="s">
        <v>14123</v>
      </c>
      <c r="C4158" s="296" t="s">
        <v>14124</v>
      </c>
      <c r="D4158" s="295" t="s">
        <v>31</v>
      </c>
      <c r="E4158" s="297" t="n">
        <v>19.1</v>
      </c>
    </row>
    <row r="4159" customFormat="false" ht="27" hidden="false" customHeight="false" outlineLevel="0" collapsed="false">
      <c r="A4159" s="295" t="n">
        <v>92699</v>
      </c>
      <c r="B4159" s="295" t="s">
        <v>14125</v>
      </c>
      <c r="C4159" s="296" t="s">
        <v>14126</v>
      </c>
      <c r="D4159" s="295" t="s">
        <v>31</v>
      </c>
      <c r="E4159" s="297" t="n">
        <v>17.7</v>
      </c>
    </row>
    <row r="4160" customFormat="false" ht="27" hidden="false" customHeight="false" outlineLevel="0" collapsed="false">
      <c r="A4160" s="295" t="n">
        <v>92700</v>
      </c>
      <c r="B4160" s="295" t="s">
        <v>14127</v>
      </c>
      <c r="C4160" s="296" t="s">
        <v>14128</v>
      </c>
      <c r="D4160" s="295" t="s">
        <v>31</v>
      </c>
      <c r="E4160" s="297" t="n">
        <v>30.84</v>
      </c>
    </row>
    <row r="4161" customFormat="false" ht="27" hidden="false" customHeight="false" outlineLevel="0" collapsed="false">
      <c r="A4161" s="295" t="n">
        <v>92701</v>
      </c>
      <c r="B4161" s="295" t="s">
        <v>14129</v>
      </c>
      <c r="C4161" s="296" t="s">
        <v>14130</v>
      </c>
      <c r="D4161" s="295" t="s">
        <v>31</v>
      </c>
      <c r="E4161" s="297" t="n">
        <v>28.76</v>
      </c>
    </row>
    <row r="4162" customFormat="false" ht="27" hidden="false" customHeight="false" outlineLevel="0" collapsed="false">
      <c r="A4162" s="295" t="n">
        <v>92702</v>
      </c>
      <c r="B4162" s="295" t="s">
        <v>14131</v>
      </c>
      <c r="C4162" s="296" t="s">
        <v>14132</v>
      </c>
      <c r="D4162" s="295" t="s">
        <v>31</v>
      </c>
      <c r="E4162" s="297" t="n">
        <v>47.87</v>
      </c>
    </row>
    <row r="4163" customFormat="false" ht="27" hidden="false" customHeight="false" outlineLevel="0" collapsed="false">
      <c r="A4163" s="295" t="n">
        <v>92703</v>
      </c>
      <c r="B4163" s="295" t="s">
        <v>14133</v>
      </c>
      <c r="C4163" s="296" t="s">
        <v>14134</v>
      </c>
      <c r="D4163" s="295" t="s">
        <v>31</v>
      </c>
      <c r="E4163" s="297" t="n">
        <v>45.3</v>
      </c>
    </row>
    <row r="4164" customFormat="false" ht="27" hidden="false" customHeight="false" outlineLevel="0" collapsed="false">
      <c r="A4164" s="295" t="n">
        <v>92704</v>
      </c>
      <c r="B4164" s="295" t="s">
        <v>14135</v>
      </c>
      <c r="C4164" s="296" t="s">
        <v>14136</v>
      </c>
      <c r="D4164" s="295" t="s">
        <v>31</v>
      </c>
      <c r="E4164" s="297" t="n">
        <v>23.86</v>
      </c>
    </row>
    <row r="4165" customFormat="false" ht="27" hidden="false" customHeight="false" outlineLevel="0" collapsed="false">
      <c r="A4165" s="295" t="n">
        <v>92705</v>
      </c>
      <c r="B4165" s="295" t="s">
        <v>14137</v>
      </c>
      <c r="C4165" s="296" t="s">
        <v>14138</v>
      </c>
      <c r="D4165" s="295" t="s">
        <v>31</v>
      </c>
      <c r="E4165" s="297" t="n">
        <v>37.94</v>
      </c>
    </row>
    <row r="4166" customFormat="false" ht="27" hidden="false" customHeight="false" outlineLevel="0" collapsed="false">
      <c r="A4166" s="295" t="n">
        <v>92706</v>
      </c>
      <c r="B4166" s="295" t="s">
        <v>14139</v>
      </c>
      <c r="C4166" s="296" t="s">
        <v>14140</v>
      </c>
      <c r="D4166" s="295" t="s">
        <v>31</v>
      </c>
      <c r="E4166" s="297" t="n">
        <v>61.34</v>
      </c>
    </row>
    <row r="4167" customFormat="false" ht="27" hidden="false" customHeight="false" outlineLevel="0" collapsed="false">
      <c r="A4167" s="295" t="n">
        <v>92889</v>
      </c>
      <c r="B4167" s="295" t="s">
        <v>14141</v>
      </c>
      <c r="C4167" s="296" t="s">
        <v>14142</v>
      </c>
      <c r="D4167" s="295" t="s">
        <v>31</v>
      </c>
      <c r="E4167" s="297" t="n">
        <v>132.89</v>
      </c>
    </row>
    <row r="4168" customFormat="false" ht="27" hidden="false" customHeight="false" outlineLevel="0" collapsed="false">
      <c r="A4168" s="295" t="n">
        <v>92890</v>
      </c>
      <c r="B4168" s="295" t="s">
        <v>14143</v>
      </c>
      <c r="C4168" s="296" t="s">
        <v>14144</v>
      </c>
      <c r="D4168" s="295" t="s">
        <v>31</v>
      </c>
      <c r="E4168" s="297" t="n">
        <v>205.17</v>
      </c>
    </row>
    <row r="4169" customFormat="false" ht="27" hidden="false" customHeight="false" outlineLevel="0" collapsed="false">
      <c r="A4169" s="295" t="n">
        <v>92891</v>
      </c>
      <c r="B4169" s="295" t="s">
        <v>14145</v>
      </c>
      <c r="C4169" s="296" t="s">
        <v>14146</v>
      </c>
      <c r="D4169" s="295" t="s">
        <v>31</v>
      </c>
      <c r="E4169" s="297" t="n">
        <v>304.52</v>
      </c>
    </row>
    <row r="4170" customFormat="false" ht="27" hidden="false" customHeight="false" outlineLevel="0" collapsed="false">
      <c r="A4170" s="295" t="n">
        <v>92892</v>
      </c>
      <c r="B4170" s="295" t="s">
        <v>14147</v>
      </c>
      <c r="C4170" s="296" t="s">
        <v>14148</v>
      </c>
      <c r="D4170" s="295" t="s">
        <v>31</v>
      </c>
      <c r="E4170" s="297" t="n">
        <v>54.56</v>
      </c>
    </row>
    <row r="4171" customFormat="false" ht="27" hidden="false" customHeight="false" outlineLevel="0" collapsed="false">
      <c r="A4171" s="295" t="n">
        <v>92893</v>
      </c>
      <c r="B4171" s="295" t="s">
        <v>14149</v>
      </c>
      <c r="C4171" s="296" t="s">
        <v>14150</v>
      </c>
      <c r="D4171" s="295" t="s">
        <v>31</v>
      </c>
      <c r="E4171" s="297" t="n">
        <v>79.84</v>
      </c>
    </row>
    <row r="4172" customFormat="false" ht="27" hidden="false" customHeight="false" outlineLevel="0" collapsed="false">
      <c r="A4172" s="295" t="n">
        <v>92894</v>
      </c>
      <c r="B4172" s="295" t="s">
        <v>14151</v>
      </c>
      <c r="C4172" s="296" t="s">
        <v>14152</v>
      </c>
      <c r="D4172" s="295" t="s">
        <v>31</v>
      </c>
      <c r="E4172" s="297" t="n">
        <v>96.13</v>
      </c>
    </row>
    <row r="4173" customFormat="false" ht="27" hidden="false" customHeight="false" outlineLevel="0" collapsed="false">
      <c r="A4173" s="295" t="n">
        <v>92895</v>
      </c>
      <c r="B4173" s="295" t="s">
        <v>14153</v>
      </c>
      <c r="C4173" s="296" t="s">
        <v>14154</v>
      </c>
      <c r="D4173" s="295" t="s">
        <v>31</v>
      </c>
      <c r="E4173" s="297" t="n">
        <v>132.85</v>
      </c>
    </row>
    <row r="4174" customFormat="false" ht="27" hidden="false" customHeight="false" outlineLevel="0" collapsed="false">
      <c r="A4174" s="295" t="n">
        <v>92896</v>
      </c>
      <c r="B4174" s="295" t="s">
        <v>14155</v>
      </c>
      <c r="C4174" s="296" t="s">
        <v>14156</v>
      </c>
      <c r="D4174" s="295" t="s">
        <v>31</v>
      </c>
      <c r="E4174" s="297" t="n">
        <v>206.51</v>
      </c>
    </row>
    <row r="4175" customFormat="false" ht="27" hidden="false" customHeight="false" outlineLevel="0" collapsed="false">
      <c r="A4175" s="295" t="n">
        <v>92897</v>
      </c>
      <c r="B4175" s="295" t="s">
        <v>14157</v>
      </c>
      <c r="C4175" s="296" t="s">
        <v>14158</v>
      </c>
      <c r="D4175" s="295" t="s">
        <v>31</v>
      </c>
      <c r="E4175" s="297" t="n">
        <v>307.29</v>
      </c>
    </row>
    <row r="4176" customFormat="false" ht="27" hidden="false" customHeight="false" outlineLevel="0" collapsed="false">
      <c r="A4176" s="295" t="n">
        <v>92898</v>
      </c>
      <c r="B4176" s="295" t="s">
        <v>14159</v>
      </c>
      <c r="C4176" s="296" t="s">
        <v>14160</v>
      </c>
      <c r="D4176" s="295" t="s">
        <v>31</v>
      </c>
      <c r="E4176" s="297" t="n">
        <v>47.07</v>
      </c>
    </row>
    <row r="4177" customFormat="false" ht="27" hidden="false" customHeight="false" outlineLevel="0" collapsed="false">
      <c r="A4177" s="295" t="n">
        <v>92899</v>
      </c>
      <c r="B4177" s="295" t="s">
        <v>14161</v>
      </c>
      <c r="C4177" s="296" t="s">
        <v>14162</v>
      </c>
      <c r="D4177" s="295" t="s">
        <v>31</v>
      </c>
      <c r="E4177" s="297" t="n">
        <v>71.32</v>
      </c>
    </row>
    <row r="4178" customFormat="false" ht="27" hidden="false" customHeight="false" outlineLevel="0" collapsed="false">
      <c r="A4178" s="295" t="n">
        <v>92900</v>
      </c>
      <c r="B4178" s="295" t="s">
        <v>14163</v>
      </c>
      <c r="C4178" s="296" t="s">
        <v>14164</v>
      </c>
      <c r="D4178" s="295" t="s">
        <v>31</v>
      </c>
      <c r="E4178" s="297" t="n">
        <v>86.42</v>
      </c>
    </row>
    <row r="4179" customFormat="false" ht="27" hidden="false" customHeight="false" outlineLevel="0" collapsed="false">
      <c r="A4179" s="295" t="n">
        <v>92901</v>
      </c>
      <c r="B4179" s="295" t="s">
        <v>14165</v>
      </c>
      <c r="C4179" s="296" t="s">
        <v>14166</v>
      </c>
      <c r="D4179" s="295" t="s">
        <v>31</v>
      </c>
      <c r="E4179" s="297" t="n">
        <v>121.67</v>
      </c>
    </row>
    <row r="4180" customFormat="false" ht="27" hidden="false" customHeight="false" outlineLevel="0" collapsed="false">
      <c r="A4180" s="295" t="n">
        <v>92902</v>
      </c>
      <c r="B4180" s="295" t="s">
        <v>14167</v>
      </c>
      <c r="C4180" s="296" t="s">
        <v>14168</v>
      </c>
      <c r="D4180" s="295" t="s">
        <v>31</v>
      </c>
      <c r="E4180" s="297" t="n">
        <v>193.12</v>
      </c>
    </row>
    <row r="4181" customFormat="false" ht="27" hidden="false" customHeight="false" outlineLevel="0" collapsed="false">
      <c r="A4181" s="295" t="n">
        <v>92903</v>
      </c>
      <c r="B4181" s="295" t="s">
        <v>14169</v>
      </c>
      <c r="C4181" s="296" t="s">
        <v>14170</v>
      </c>
      <c r="D4181" s="295" t="s">
        <v>31</v>
      </c>
      <c r="E4181" s="297" t="n">
        <v>291.72</v>
      </c>
    </row>
    <row r="4182" customFormat="false" ht="27" hidden="false" customHeight="false" outlineLevel="0" collapsed="false">
      <c r="A4182" s="295" t="n">
        <v>92904</v>
      </c>
      <c r="B4182" s="295" t="s">
        <v>14171</v>
      </c>
      <c r="C4182" s="296" t="s">
        <v>14172</v>
      </c>
      <c r="D4182" s="295" t="s">
        <v>31</v>
      </c>
      <c r="E4182" s="297" t="n">
        <v>32.49</v>
      </c>
    </row>
    <row r="4183" customFormat="false" ht="27" hidden="false" customHeight="false" outlineLevel="0" collapsed="false">
      <c r="A4183" s="295" t="n">
        <v>92905</v>
      </c>
      <c r="B4183" s="295" t="s">
        <v>14173</v>
      </c>
      <c r="C4183" s="296" t="s">
        <v>14174</v>
      </c>
      <c r="D4183" s="295" t="s">
        <v>31</v>
      </c>
      <c r="E4183" s="297" t="n">
        <v>45.73</v>
      </c>
    </row>
    <row r="4184" customFormat="false" ht="27" hidden="false" customHeight="false" outlineLevel="0" collapsed="false">
      <c r="A4184" s="295" t="n">
        <v>92906</v>
      </c>
      <c r="B4184" s="295" t="s">
        <v>14175</v>
      </c>
      <c r="C4184" s="296" t="s">
        <v>14176</v>
      </c>
      <c r="D4184" s="295" t="s">
        <v>31</v>
      </c>
      <c r="E4184" s="297" t="n">
        <v>54.25</v>
      </c>
    </row>
    <row r="4185" customFormat="false" ht="27" hidden="false" customHeight="false" outlineLevel="0" collapsed="false">
      <c r="A4185" s="295" t="n">
        <v>92907</v>
      </c>
      <c r="B4185" s="295" t="s">
        <v>14177</v>
      </c>
      <c r="C4185" s="296" t="s">
        <v>14178</v>
      </c>
      <c r="D4185" s="295" t="s">
        <v>31</v>
      </c>
      <c r="E4185" s="297" t="n">
        <v>67</v>
      </c>
    </row>
    <row r="4186" customFormat="false" ht="27" hidden="false" customHeight="false" outlineLevel="0" collapsed="false">
      <c r="A4186" s="295" t="n">
        <v>92908</v>
      </c>
      <c r="B4186" s="295" t="s">
        <v>14179</v>
      </c>
      <c r="C4186" s="296" t="s">
        <v>14180</v>
      </c>
      <c r="D4186" s="295" t="s">
        <v>31</v>
      </c>
      <c r="E4186" s="297" t="n">
        <v>67</v>
      </c>
    </row>
    <row r="4187" customFormat="false" ht="27" hidden="false" customHeight="false" outlineLevel="0" collapsed="false">
      <c r="A4187" s="295" t="n">
        <v>92909</v>
      </c>
      <c r="B4187" s="295" t="s">
        <v>14181</v>
      </c>
      <c r="C4187" s="296" t="s">
        <v>14182</v>
      </c>
      <c r="D4187" s="295" t="s">
        <v>31</v>
      </c>
      <c r="E4187" s="297" t="n">
        <v>67</v>
      </c>
    </row>
    <row r="4188" customFormat="false" ht="27" hidden="false" customHeight="false" outlineLevel="0" collapsed="false">
      <c r="A4188" s="295" t="n">
        <v>92910</v>
      </c>
      <c r="B4188" s="295" t="s">
        <v>14183</v>
      </c>
      <c r="C4188" s="296" t="s">
        <v>14184</v>
      </c>
      <c r="D4188" s="295" t="s">
        <v>31</v>
      </c>
      <c r="E4188" s="297" t="n">
        <v>100.23</v>
      </c>
    </row>
    <row r="4189" customFormat="false" ht="27" hidden="false" customHeight="false" outlineLevel="0" collapsed="false">
      <c r="A4189" s="295" t="n">
        <v>92911</v>
      </c>
      <c r="B4189" s="295" t="s">
        <v>14185</v>
      </c>
      <c r="C4189" s="296" t="s">
        <v>14186</v>
      </c>
      <c r="D4189" s="295" t="s">
        <v>31</v>
      </c>
      <c r="E4189" s="297" t="n">
        <v>100.23</v>
      </c>
    </row>
    <row r="4190" customFormat="false" ht="27" hidden="false" customHeight="false" outlineLevel="0" collapsed="false">
      <c r="A4190" s="295" t="n">
        <v>92912</v>
      </c>
      <c r="B4190" s="295" t="s">
        <v>14187</v>
      </c>
      <c r="C4190" s="296" t="s">
        <v>14188</v>
      </c>
      <c r="D4190" s="295" t="s">
        <v>31</v>
      </c>
      <c r="E4190" s="297" t="n">
        <v>137.78</v>
      </c>
    </row>
    <row r="4191" customFormat="false" ht="27" hidden="false" customHeight="false" outlineLevel="0" collapsed="false">
      <c r="A4191" s="295" t="n">
        <v>92913</v>
      </c>
      <c r="B4191" s="295" t="s">
        <v>14189</v>
      </c>
      <c r="C4191" s="296" t="s">
        <v>14190</v>
      </c>
      <c r="D4191" s="295" t="s">
        <v>31</v>
      </c>
      <c r="E4191" s="297" t="n">
        <v>140.1</v>
      </c>
    </row>
    <row r="4192" customFormat="false" ht="27" hidden="false" customHeight="false" outlineLevel="0" collapsed="false">
      <c r="A4192" s="295" t="n">
        <v>92914</v>
      </c>
      <c r="B4192" s="295" t="s">
        <v>14191</v>
      </c>
      <c r="C4192" s="296" t="s">
        <v>14192</v>
      </c>
      <c r="D4192" s="295" t="s">
        <v>31</v>
      </c>
      <c r="E4192" s="297" t="n">
        <v>140.1</v>
      </c>
    </row>
    <row r="4193" customFormat="false" ht="27" hidden="false" customHeight="false" outlineLevel="0" collapsed="false">
      <c r="A4193" s="295" t="n">
        <v>92918</v>
      </c>
      <c r="B4193" s="295" t="s">
        <v>14193</v>
      </c>
      <c r="C4193" s="296" t="s">
        <v>14194</v>
      </c>
      <c r="D4193" s="295" t="s">
        <v>31</v>
      </c>
      <c r="E4193" s="297" t="n">
        <v>33.58</v>
      </c>
    </row>
    <row r="4194" customFormat="false" ht="27" hidden="false" customHeight="false" outlineLevel="0" collapsed="false">
      <c r="A4194" s="295" t="n">
        <v>92920</v>
      </c>
      <c r="B4194" s="295" t="s">
        <v>14195</v>
      </c>
      <c r="C4194" s="296" t="s">
        <v>14196</v>
      </c>
      <c r="D4194" s="295" t="s">
        <v>31</v>
      </c>
      <c r="E4194" s="297" t="n">
        <v>33.85</v>
      </c>
    </row>
    <row r="4195" customFormat="false" ht="27" hidden="false" customHeight="false" outlineLevel="0" collapsed="false">
      <c r="A4195" s="295" t="n">
        <v>92925</v>
      </c>
      <c r="B4195" s="295" t="s">
        <v>14197</v>
      </c>
      <c r="C4195" s="296" t="s">
        <v>14198</v>
      </c>
      <c r="D4195" s="295" t="s">
        <v>31</v>
      </c>
      <c r="E4195" s="297" t="n">
        <v>42.58</v>
      </c>
    </row>
    <row r="4196" customFormat="false" ht="27" hidden="false" customHeight="false" outlineLevel="0" collapsed="false">
      <c r="A4196" s="295" t="n">
        <v>92926</v>
      </c>
      <c r="B4196" s="295" t="s">
        <v>14199</v>
      </c>
      <c r="C4196" s="296" t="s">
        <v>14200</v>
      </c>
      <c r="D4196" s="295" t="s">
        <v>31</v>
      </c>
      <c r="E4196" s="297" t="n">
        <v>42.57</v>
      </c>
    </row>
    <row r="4197" customFormat="false" ht="27" hidden="false" customHeight="false" outlineLevel="0" collapsed="false">
      <c r="A4197" s="295" t="n">
        <v>92927</v>
      </c>
      <c r="B4197" s="295" t="s">
        <v>14201</v>
      </c>
      <c r="C4197" s="296" t="s">
        <v>14202</v>
      </c>
      <c r="D4197" s="295" t="s">
        <v>31</v>
      </c>
      <c r="E4197" s="297" t="n">
        <v>42.57</v>
      </c>
    </row>
    <row r="4198" customFormat="false" ht="27" hidden="false" customHeight="false" outlineLevel="0" collapsed="false">
      <c r="A4198" s="295" t="n">
        <v>92928</v>
      </c>
      <c r="B4198" s="295" t="s">
        <v>14203</v>
      </c>
      <c r="C4198" s="296" t="s">
        <v>14204</v>
      </c>
      <c r="D4198" s="295" t="s">
        <v>31</v>
      </c>
      <c r="E4198" s="297" t="n">
        <v>49.05</v>
      </c>
    </row>
    <row r="4199" customFormat="false" ht="27" hidden="false" customHeight="false" outlineLevel="0" collapsed="false">
      <c r="A4199" s="295" t="n">
        <v>92929</v>
      </c>
      <c r="B4199" s="295" t="s">
        <v>14205</v>
      </c>
      <c r="C4199" s="296" t="s">
        <v>14206</v>
      </c>
      <c r="D4199" s="295" t="s">
        <v>31</v>
      </c>
      <c r="E4199" s="297" t="n">
        <v>49.05</v>
      </c>
    </row>
    <row r="4200" customFormat="false" ht="27" hidden="false" customHeight="false" outlineLevel="0" collapsed="false">
      <c r="A4200" s="295" t="n">
        <v>92930</v>
      </c>
      <c r="B4200" s="295" t="s">
        <v>14207</v>
      </c>
      <c r="C4200" s="296" t="s">
        <v>14208</v>
      </c>
      <c r="D4200" s="295" t="s">
        <v>31</v>
      </c>
      <c r="E4200" s="297" t="n">
        <v>49.05</v>
      </c>
    </row>
    <row r="4201" customFormat="false" ht="27" hidden="false" customHeight="false" outlineLevel="0" collapsed="false">
      <c r="A4201" s="295" t="n">
        <v>92931</v>
      </c>
      <c r="B4201" s="295" t="s">
        <v>14209</v>
      </c>
      <c r="C4201" s="296" t="s">
        <v>14210</v>
      </c>
      <c r="D4201" s="295" t="s">
        <v>31</v>
      </c>
      <c r="E4201" s="297" t="n">
        <v>66.96</v>
      </c>
    </row>
    <row r="4202" customFormat="false" ht="27" hidden="false" customHeight="false" outlineLevel="0" collapsed="false">
      <c r="A4202" s="295" t="n">
        <v>92932</v>
      </c>
      <c r="B4202" s="295" t="s">
        <v>14211</v>
      </c>
      <c r="C4202" s="296" t="s">
        <v>14212</v>
      </c>
      <c r="D4202" s="295" t="s">
        <v>31</v>
      </c>
      <c r="E4202" s="297" t="n">
        <v>66.96</v>
      </c>
    </row>
    <row r="4203" customFormat="false" ht="27" hidden="false" customHeight="false" outlineLevel="0" collapsed="false">
      <c r="A4203" s="295" t="n">
        <v>92933</v>
      </c>
      <c r="B4203" s="295" t="s">
        <v>14213</v>
      </c>
      <c r="C4203" s="296" t="s">
        <v>14214</v>
      </c>
      <c r="D4203" s="295" t="s">
        <v>31</v>
      </c>
      <c r="E4203" s="297" t="n">
        <v>66.96</v>
      </c>
    </row>
    <row r="4204" customFormat="false" ht="27" hidden="false" customHeight="false" outlineLevel="0" collapsed="false">
      <c r="A4204" s="295" t="n">
        <v>92934</v>
      </c>
      <c r="B4204" s="295" t="s">
        <v>14215</v>
      </c>
      <c r="C4204" s="296" t="s">
        <v>14216</v>
      </c>
      <c r="D4204" s="295" t="s">
        <v>31</v>
      </c>
      <c r="E4204" s="297" t="n">
        <v>101.57</v>
      </c>
    </row>
    <row r="4205" customFormat="false" ht="27" hidden="false" customHeight="false" outlineLevel="0" collapsed="false">
      <c r="A4205" s="295" t="n">
        <v>92935</v>
      </c>
      <c r="B4205" s="295" t="s">
        <v>14217</v>
      </c>
      <c r="C4205" s="296" t="s">
        <v>14218</v>
      </c>
      <c r="D4205" s="295" t="s">
        <v>31</v>
      </c>
      <c r="E4205" s="297" t="n">
        <v>101.57</v>
      </c>
    </row>
    <row r="4206" customFormat="false" ht="27" hidden="false" customHeight="false" outlineLevel="0" collapsed="false">
      <c r="A4206" s="295" t="n">
        <v>92936</v>
      </c>
      <c r="B4206" s="295" t="s">
        <v>14219</v>
      </c>
      <c r="C4206" s="296" t="s">
        <v>14220</v>
      </c>
      <c r="D4206" s="295" t="s">
        <v>31</v>
      </c>
      <c r="E4206" s="297" t="n">
        <v>142.87</v>
      </c>
    </row>
    <row r="4207" customFormat="false" ht="27" hidden="false" customHeight="false" outlineLevel="0" collapsed="false">
      <c r="A4207" s="295" t="n">
        <v>92937</v>
      </c>
      <c r="B4207" s="295" t="s">
        <v>14221</v>
      </c>
      <c r="C4207" s="296" t="s">
        <v>14222</v>
      </c>
      <c r="D4207" s="295" t="s">
        <v>31</v>
      </c>
      <c r="E4207" s="297" t="n">
        <v>142.87</v>
      </c>
    </row>
    <row r="4208" customFormat="false" ht="27" hidden="false" customHeight="false" outlineLevel="0" collapsed="false">
      <c r="A4208" s="295" t="n">
        <v>92938</v>
      </c>
      <c r="B4208" s="295" t="s">
        <v>14223</v>
      </c>
      <c r="C4208" s="296" t="s">
        <v>14224</v>
      </c>
      <c r="D4208" s="295" t="s">
        <v>31</v>
      </c>
      <c r="E4208" s="297" t="n">
        <v>26.09</v>
      </c>
    </row>
    <row r="4209" customFormat="false" ht="27" hidden="false" customHeight="false" outlineLevel="0" collapsed="false">
      <c r="A4209" s="295" t="n">
        <v>92939</v>
      </c>
      <c r="B4209" s="295" t="s">
        <v>14225</v>
      </c>
      <c r="C4209" s="296" t="s">
        <v>14226</v>
      </c>
      <c r="D4209" s="295" t="s">
        <v>31</v>
      </c>
      <c r="E4209" s="297" t="n">
        <v>26.36</v>
      </c>
    </row>
    <row r="4210" customFormat="false" ht="27" hidden="false" customHeight="false" outlineLevel="0" collapsed="false">
      <c r="A4210" s="295" t="n">
        <v>92940</v>
      </c>
      <c r="B4210" s="295" t="s">
        <v>14227</v>
      </c>
      <c r="C4210" s="296" t="s">
        <v>14228</v>
      </c>
      <c r="D4210" s="295" t="s">
        <v>31</v>
      </c>
      <c r="E4210" s="297" t="n">
        <v>34.06</v>
      </c>
    </row>
    <row r="4211" customFormat="false" ht="27" hidden="false" customHeight="false" outlineLevel="0" collapsed="false">
      <c r="A4211" s="295" t="n">
        <v>92941</v>
      </c>
      <c r="B4211" s="295" t="s">
        <v>14229</v>
      </c>
      <c r="C4211" s="296" t="s">
        <v>14230</v>
      </c>
      <c r="D4211" s="295" t="s">
        <v>31</v>
      </c>
      <c r="E4211" s="297" t="n">
        <v>34.05</v>
      </c>
    </row>
    <row r="4212" customFormat="false" ht="27" hidden="false" customHeight="false" outlineLevel="0" collapsed="false">
      <c r="A4212" s="295" t="n">
        <v>92942</v>
      </c>
      <c r="B4212" s="295" t="s">
        <v>14231</v>
      </c>
      <c r="C4212" s="296" t="s">
        <v>14232</v>
      </c>
      <c r="D4212" s="295" t="s">
        <v>31</v>
      </c>
      <c r="E4212" s="297" t="n">
        <v>34.05</v>
      </c>
    </row>
    <row r="4213" customFormat="false" ht="27" hidden="false" customHeight="false" outlineLevel="0" collapsed="false">
      <c r="A4213" s="295" t="n">
        <v>92943</v>
      </c>
      <c r="B4213" s="295" t="s">
        <v>14233</v>
      </c>
      <c r="C4213" s="296" t="s">
        <v>14234</v>
      </c>
      <c r="D4213" s="295" t="s">
        <v>31</v>
      </c>
      <c r="E4213" s="297" t="n">
        <v>39.34</v>
      </c>
    </row>
    <row r="4214" customFormat="false" ht="27" hidden="false" customHeight="false" outlineLevel="0" collapsed="false">
      <c r="A4214" s="295" t="n">
        <v>92944</v>
      </c>
      <c r="B4214" s="295" t="s">
        <v>14235</v>
      </c>
      <c r="C4214" s="296" t="s">
        <v>14236</v>
      </c>
      <c r="D4214" s="295" t="s">
        <v>31</v>
      </c>
      <c r="E4214" s="297" t="n">
        <v>39.34</v>
      </c>
    </row>
    <row r="4215" customFormat="false" ht="27" hidden="false" customHeight="false" outlineLevel="0" collapsed="false">
      <c r="A4215" s="295" t="n">
        <v>92945</v>
      </c>
      <c r="B4215" s="295" t="s">
        <v>14237</v>
      </c>
      <c r="C4215" s="296" t="s">
        <v>14238</v>
      </c>
      <c r="D4215" s="295" t="s">
        <v>31</v>
      </c>
      <c r="E4215" s="297" t="n">
        <v>39.34</v>
      </c>
    </row>
    <row r="4216" customFormat="false" ht="27" hidden="false" customHeight="false" outlineLevel="0" collapsed="false">
      <c r="A4216" s="295" t="n">
        <v>92946</v>
      </c>
      <c r="B4216" s="295" t="s">
        <v>14239</v>
      </c>
      <c r="C4216" s="296" t="s">
        <v>14240</v>
      </c>
      <c r="D4216" s="295" t="s">
        <v>31</v>
      </c>
      <c r="E4216" s="297" t="n">
        <v>55.78</v>
      </c>
    </row>
    <row r="4217" customFormat="false" ht="27" hidden="false" customHeight="false" outlineLevel="0" collapsed="false">
      <c r="A4217" s="295" t="n">
        <v>92947</v>
      </c>
      <c r="B4217" s="295" t="s">
        <v>14241</v>
      </c>
      <c r="C4217" s="296" t="s">
        <v>14242</v>
      </c>
      <c r="D4217" s="295" t="s">
        <v>31</v>
      </c>
      <c r="E4217" s="297" t="n">
        <v>55.78</v>
      </c>
    </row>
    <row r="4218" customFormat="false" ht="27" hidden="false" customHeight="false" outlineLevel="0" collapsed="false">
      <c r="A4218" s="295" t="n">
        <v>92948</v>
      </c>
      <c r="B4218" s="295" t="s">
        <v>14243</v>
      </c>
      <c r="C4218" s="296" t="s">
        <v>14244</v>
      </c>
      <c r="D4218" s="295" t="s">
        <v>31</v>
      </c>
      <c r="E4218" s="297" t="n">
        <v>55.78</v>
      </c>
    </row>
    <row r="4219" customFormat="false" ht="27" hidden="false" customHeight="false" outlineLevel="0" collapsed="false">
      <c r="A4219" s="295" t="n">
        <v>92949</v>
      </c>
      <c r="B4219" s="295" t="s">
        <v>14245</v>
      </c>
      <c r="C4219" s="296" t="s">
        <v>14246</v>
      </c>
      <c r="D4219" s="295" t="s">
        <v>31</v>
      </c>
      <c r="E4219" s="297" t="n">
        <v>88.18</v>
      </c>
    </row>
    <row r="4220" customFormat="false" ht="27" hidden="false" customHeight="false" outlineLevel="0" collapsed="false">
      <c r="A4220" s="295" t="n">
        <v>92950</v>
      </c>
      <c r="B4220" s="295" t="s">
        <v>14247</v>
      </c>
      <c r="C4220" s="296" t="s">
        <v>14248</v>
      </c>
      <c r="D4220" s="295" t="s">
        <v>31</v>
      </c>
      <c r="E4220" s="297" t="n">
        <v>88.18</v>
      </c>
    </row>
    <row r="4221" customFormat="false" ht="27" hidden="false" customHeight="false" outlineLevel="0" collapsed="false">
      <c r="A4221" s="295" t="n">
        <v>92951</v>
      </c>
      <c r="B4221" s="295" t="s">
        <v>14249</v>
      </c>
      <c r="C4221" s="296" t="s">
        <v>14250</v>
      </c>
      <c r="D4221" s="295" t="s">
        <v>31</v>
      </c>
      <c r="E4221" s="297" t="n">
        <v>127.3</v>
      </c>
    </row>
    <row r="4222" customFormat="false" ht="27" hidden="false" customHeight="false" outlineLevel="0" collapsed="false">
      <c r="A4222" s="295" t="n">
        <v>92952</v>
      </c>
      <c r="B4222" s="295" t="s">
        <v>14251</v>
      </c>
      <c r="C4222" s="296" t="s">
        <v>14252</v>
      </c>
      <c r="D4222" s="295" t="s">
        <v>31</v>
      </c>
      <c r="E4222" s="297" t="n">
        <v>127.3</v>
      </c>
    </row>
    <row r="4223" customFormat="false" ht="27" hidden="false" customHeight="false" outlineLevel="0" collapsed="false">
      <c r="A4223" s="295" t="n">
        <v>92953</v>
      </c>
      <c r="B4223" s="295" t="s">
        <v>14253</v>
      </c>
      <c r="C4223" s="296" t="s">
        <v>14254</v>
      </c>
      <c r="D4223" s="295" t="s">
        <v>31</v>
      </c>
      <c r="E4223" s="297" t="n">
        <v>22.06</v>
      </c>
    </row>
    <row r="4224" customFormat="false" ht="27" hidden="false" customHeight="false" outlineLevel="0" collapsed="false">
      <c r="A4224" s="295" t="n">
        <v>93050</v>
      </c>
      <c r="B4224" s="295" t="s">
        <v>14255</v>
      </c>
      <c r="C4224" s="296" t="s">
        <v>14256</v>
      </c>
      <c r="D4224" s="295" t="s">
        <v>31</v>
      </c>
      <c r="E4224" s="297" t="n">
        <v>11.28</v>
      </c>
    </row>
    <row r="4225" customFormat="false" ht="27" hidden="false" customHeight="false" outlineLevel="0" collapsed="false">
      <c r="A4225" s="295" t="n">
        <v>93052</v>
      </c>
      <c r="B4225" s="295" t="s">
        <v>14257</v>
      </c>
      <c r="C4225" s="296" t="s">
        <v>14258</v>
      </c>
      <c r="D4225" s="295" t="s">
        <v>31</v>
      </c>
      <c r="E4225" s="297" t="n">
        <v>556.66</v>
      </c>
    </row>
    <row r="4226" customFormat="false" ht="27" hidden="false" customHeight="false" outlineLevel="0" collapsed="false">
      <c r="A4226" s="295" t="n">
        <v>93054</v>
      </c>
      <c r="B4226" s="295" t="s">
        <v>14259</v>
      </c>
      <c r="C4226" s="296" t="s">
        <v>14260</v>
      </c>
      <c r="D4226" s="295" t="s">
        <v>31</v>
      </c>
      <c r="E4226" s="297" t="n">
        <v>22.91</v>
      </c>
    </row>
    <row r="4227" customFormat="false" ht="27" hidden="false" customHeight="false" outlineLevel="0" collapsed="false">
      <c r="A4227" s="295" t="n">
        <v>93055</v>
      </c>
      <c r="B4227" s="295" t="s">
        <v>14261</v>
      </c>
      <c r="C4227" s="296" t="s">
        <v>14262</v>
      </c>
      <c r="D4227" s="295" t="s">
        <v>31</v>
      </c>
      <c r="E4227" s="297" t="n">
        <v>47.4</v>
      </c>
    </row>
    <row r="4228" customFormat="false" ht="27" hidden="false" customHeight="false" outlineLevel="0" collapsed="false">
      <c r="A4228" s="295" t="n">
        <v>93056</v>
      </c>
      <c r="B4228" s="295" t="s">
        <v>14263</v>
      </c>
      <c r="C4228" s="296" t="s">
        <v>14264</v>
      </c>
      <c r="D4228" s="295" t="s">
        <v>31</v>
      </c>
      <c r="E4228" s="297" t="n">
        <v>17.05</v>
      </c>
    </row>
    <row r="4229" customFormat="false" ht="27" hidden="false" customHeight="false" outlineLevel="0" collapsed="false">
      <c r="A4229" s="295" t="n">
        <v>93057</v>
      </c>
      <c r="B4229" s="295" t="s">
        <v>14265</v>
      </c>
      <c r="C4229" s="296" t="s">
        <v>14266</v>
      </c>
      <c r="D4229" s="295" t="s">
        <v>31</v>
      </c>
      <c r="E4229" s="297" t="n">
        <v>14.11</v>
      </c>
    </row>
    <row r="4230" customFormat="false" ht="27" hidden="false" customHeight="false" outlineLevel="0" collapsed="false">
      <c r="A4230" s="295" t="n">
        <v>93058</v>
      </c>
      <c r="B4230" s="295" t="s">
        <v>14267</v>
      </c>
      <c r="C4230" s="296" t="s">
        <v>14268</v>
      </c>
      <c r="D4230" s="295" t="s">
        <v>31</v>
      </c>
      <c r="E4230" s="297" t="n">
        <v>612.27</v>
      </c>
    </row>
    <row r="4231" customFormat="false" ht="27" hidden="false" customHeight="false" outlineLevel="0" collapsed="false">
      <c r="A4231" s="295" t="n">
        <v>93059</v>
      </c>
      <c r="B4231" s="295" t="s">
        <v>14269</v>
      </c>
      <c r="C4231" s="296" t="s">
        <v>14270</v>
      </c>
      <c r="D4231" s="295" t="s">
        <v>31</v>
      </c>
      <c r="E4231" s="297" t="n">
        <v>30.42</v>
      </c>
    </row>
    <row r="4232" customFormat="false" ht="27" hidden="false" customHeight="false" outlineLevel="0" collapsed="false">
      <c r="A4232" s="295" t="n">
        <v>93060</v>
      </c>
      <c r="B4232" s="295" t="s">
        <v>14271</v>
      </c>
      <c r="C4232" s="296" t="s">
        <v>14272</v>
      </c>
      <c r="D4232" s="295" t="s">
        <v>31</v>
      </c>
      <c r="E4232" s="297" t="n">
        <v>83.46</v>
      </c>
    </row>
    <row r="4233" customFormat="false" ht="27" hidden="false" customHeight="false" outlineLevel="0" collapsed="false">
      <c r="A4233" s="295" t="n">
        <v>93061</v>
      </c>
      <c r="B4233" s="295" t="s">
        <v>14273</v>
      </c>
      <c r="C4233" s="296" t="s">
        <v>14274</v>
      </c>
      <c r="D4233" s="295" t="s">
        <v>31</v>
      </c>
      <c r="E4233" s="297" t="n">
        <v>32.97</v>
      </c>
    </row>
    <row r="4234" customFormat="false" ht="27" hidden="false" customHeight="false" outlineLevel="0" collapsed="false">
      <c r="A4234" s="295" t="n">
        <v>93062</v>
      </c>
      <c r="B4234" s="295" t="s">
        <v>14275</v>
      </c>
      <c r="C4234" s="296" t="s">
        <v>14276</v>
      </c>
      <c r="D4234" s="295" t="s">
        <v>31</v>
      </c>
      <c r="E4234" s="297" t="n">
        <v>27.73</v>
      </c>
    </row>
    <row r="4235" customFormat="false" ht="27" hidden="false" customHeight="false" outlineLevel="0" collapsed="false">
      <c r="A4235" s="295" t="n">
        <v>93063</v>
      </c>
      <c r="B4235" s="295" t="s">
        <v>14277</v>
      </c>
      <c r="C4235" s="296" t="s">
        <v>14278</v>
      </c>
      <c r="D4235" s="295" t="s">
        <v>31</v>
      </c>
      <c r="E4235" s="297" t="n">
        <v>701.49</v>
      </c>
    </row>
    <row r="4236" customFormat="false" ht="27" hidden="false" customHeight="false" outlineLevel="0" collapsed="false">
      <c r="A4236" s="295" t="n">
        <v>93064</v>
      </c>
      <c r="B4236" s="295" t="s">
        <v>14279</v>
      </c>
      <c r="C4236" s="296" t="s">
        <v>14280</v>
      </c>
      <c r="D4236" s="295" t="s">
        <v>31</v>
      </c>
      <c r="E4236" s="297" t="n">
        <v>51.02</v>
      </c>
    </row>
    <row r="4237" customFormat="false" ht="27" hidden="false" customHeight="false" outlineLevel="0" collapsed="false">
      <c r="A4237" s="295" t="n">
        <v>93065</v>
      </c>
      <c r="B4237" s="295" t="s">
        <v>14281</v>
      </c>
      <c r="C4237" s="296" t="s">
        <v>14282</v>
      </c>
      <c r="D4237" s="295" t="s">
        <v>31</v>
      </c>
      <c r="E4237" s="297" t="n">
        <v>45.79</v>
      </c>
    </row>
    <row r="4238" customFormat="false" ht="27" hidden="false" customHeight="false" outlineLevel="0" collapsed="false">
      <c r="A4238" s="295" t="n">
        <v>93066</v>
      </c>
      <c r="B4238" s="295" t="s">
        <v>14283</v>
      </c>
      <c r="C4238" s="296" t="s">
        <v>14284</v>
      </c>
      <c r="D4238" s="295" t="s">
        <v>31</v>
      </c>
      <c r="E4238" s="297" t="n">
        <v>880.39</v>
      </c>
    </row>
    <row r="4239" customFormat="false" ht="27" hidden="false" customHeight="false" outlineLevel="0" collapsed="false">
      <c r="A4239" s="295" t="n">
        <v>93067</v>
      </c>
      <c r="B4239" s="295" t="s">
        <v>14285</v>
      </c>
      <c r="C4239" s="296" t="s">
        <v>14286</v>
      </c>
      <c r="D4239" s="295" t="s">
        <v>31</v>
      </c>
      <c r="E4239" s="297" t="n">
        <v>76.18</v>
      </c>
    </row>
    <row r="4240" customFormat="false" ht="27" hidden="false" customHeight="false" outlineLevel="0" collapsed="false">
      <c r="A4240" s="295" t="n">
        <v>93068</v>
      </c>
      <c r="B4240" s="295" t="s">
        <v>14287</v>
      </c>
      <c r="C4240" s="296" t="s">
        <v>14288</v>
      </c>
      <c r="D4240" s="295" t="s">
        <v>31</v>
      </c>
      <c r="E4240" s="297" t="n">
        <v>64.72</v>
      </c>
    </row>
    <row r="4241" customFormat="false" ht="27" hidden="false" customHeight="false" outlineLevel="0" collapsed="false">
      <c r="A4241" s="295" t="n">
        <v>93069</v>
      </c>
      <c r="B4241" s="295" t="s">
        <v>14289</v>
      </c>
      <c r="C4241" s="296" t="s">
        <v>14290</v>
      </c>
      <c r="D4241" s="295" t="s">
        <v>31</v>
      </c>
      <c r="E4241" s="297" t="n">
        <v>1220.51</v>
      </c>
    </row>
    <row r="4242" customFormat="false" ht="27" hidden="false" customHeight="false" outlineLevel="0" collapsed="false">
      <c r="A4242" s="295" t="n">
        <v>93070</v>
      </c>
      <c r="B4242" s="295" t="s">
        <v>14291</v>
      </c>
      <c r="C4242" s="296" t="s">
        <v>14292</v>
      </c>
      <c r="D4242" s="295" t="s">
        <v>31</v>
      </c>
      <c r="E4242" s="297" t="n">
        <v>194.9</v>
      </c>
    </row>
    <row r="4243" customFormat="false" ht="27" hidden="false" customHeight="false" outlineLevel="0" collapsed="false">
      <c r="A4243" s="295" t="n">
        <v>93071</v>
      </c>
      <c r="B4243" s="295" t="s">
        <v>14293</v>
      </c>
      <c r="C4243" s="296" t="s">
        <v>14294</v>
      </c>
      <c r="D4243" s="295" t="s">
        <v>31</v>
      </c>
      <c r="E4243" s="297" t="n">
        <v>179.21</v>
      </c>
    </row>
    <row r="4244" customFormat="false" ht="27" hidden="false" customHeight="false" outlineLevel="0" collapsed="false">
      <c r="A4244" s="295" t="n">
        <v>93072</v>
      </c>
      <c r="B4244" s="295" t="s">
        <v>14295</v>
      </c>
      <c r="C4244" s="296" t="s">
        <v>14296</v>
      </c>
      <c r="D4244" s="295" t="s">
        <v>31</v>
      </c>
      <c r="E4244" s="297" t="n">
        <v>1610.93</v>
      </c>
    </row>
    <row r="4245" customFormat="false" ht="27" hidden="false" customHeight="false" outlineLevel="0" collapsed="false">
      <c r="A4245" s="295" t="n">
        <v>93074</v>
      </c>
      <c r="B4245" s="295" t="s">
        <v>14297</v>
      </c>
      <c r="C4245" s="296" t="s">
        <v>14298</v>
      </c>
      <c r="D4245" s="295" t="s">
        <v>31</v>
      </c>
      <c r="E4245" s="297" t="n">
        <v>12.41</v>
      </c>
    </row>
    <row r="4246" customFormat="false" ht="40.5" hidden="false" customHeight="false" outlineLevel="0" collapsed="false">
      <c r="A4246" s="295" t="n">
        <v>93075</v>
      </c>
      <c r="B4246" s="295" t="s">
        <v>14299</v>
      </c>
      <c r="C4246" s="296" t="s">
        <v>14300</v>
      </c>
      <c r="D4246" s="295" t="s">
        <v>31</v>
      </c>
      <c r="E4246" s="297" t="n">
        <v>19.68</v>
      </c>
    </row>
    <row r="4247" customFormat="false" ht="27" hidden="false" customHeight="false" outlineLevel="0" collapsed="false">
      <c r="A4247" s="295" t="n">
        <v>93076</v>
      </c>
      <c r="B4247" s="295" t="s">
        <v>14301</v>
      </c>
      <c r="C4247" s="296" t="s">
        <v>14302</v>
      </c>
      <c r="D4247" s="295" t="s">
        <v>31</v>
      </c>
      <c r="E4247" s="297" t="n">
        <v>20.65</v>
      </c>
    </row>
    <row r="4248" customFormat="false" ht="40.5" hidden="false" customHeight="false" outlineLevel="0" collapsed="false">
      <c r="A4248" s="295" t="n">
        <v>93077</v>
      </c>
      <c r="B4248" s="295" t="s">
        <v>14303</v>
      </c>
      <c r="C4248" s="296" t="s">
        <v>14304</v>
      </c>
      <c r="D4248" s="295" t="s">
        <v>31</v>
      </c>
      <c r="E4248" s="297" t="n">
        <v>28.27</v>
      </c>
    </row>
    <row r="4249" customFormat="false" ht="40.5" hidden="false" customHeight="false" outlineLevel="0" collapsed="false">
      <c r="A4249" s="295" t="n">
        <v>93078</v>
      </c>
      <c r="B4249" s="295" t="s">
        <v>14305</v>
      </c>
      <c r="C4249" s="296" t="s">
        <v>14306</v>
      </c>
      <c r="D4249" s="295" t="s">
        <v>31</v>
      </c>
      <c r="E4249" s="297" t="n">
        <v>31.77</v>
      </c>
    </row>
    <row r="4250" customFormat="false" ht="27" hidden="false" customHeight="false" outlineLevel="0" collapsed="false">
      <c r="A4250" s="295" t="n">
        <v>93079</v>
      </c>
      <c r="B4250" s="295" t="s">
        <v>14307</v>
      </c>
      <c r="C4250" s="296" t="s">
        <v>14308</v>
      </c>
      <c r="D4250" s="295" t="s">
        <v>31</v>
      </c>
      <c r="E4250" s="297" t="n">
        <v>29.33</v>
      </c>
    </row>
    <row r="4251" customFormat="false" ht="27" hidden="false" customHeight="false" outlineLevel="0" collapsed="false">
      <c r="A4251" s="295" t="n">
        <v>93080</v>
      </c>
      <c r="B4251" s="295" t="s">
        <v>14309</v>
      </c>
      <c r="C4251" s="296" t="s">
        <v>14310</v>
      </c>
      <c r="D4251" s="295" t="s">
        <v>31</v>
      </c>
      <c r="E4251" s="297" t="n">
        <v>8.05</v>
      </c>
    </row>
    <row r="4252" customFormat="false" ht="40.5" hidden="false" customHeight="false" outlineLevel="0" collapsed="false">
      <c r="A4252" s="295" t="n">
        <v>93081</v>
      </c>
      <c r="B4252" s="295" t="s">
        <v>14311</v>
      </c>
      <c r="C4252" s="296" t="s">
        <v>14312</v>
      </c>
      <c r="D4252" s="295" t="s">
        <v>31</v>
      </c>
      <c r="E4252" s="297" t="n">
        <v>18.81</v>
      </c>
    </row>
    <row r="4253" customFormat="false" ht="40.5" hidden="false" customHeight="false" outlineLevel="0" collapsed="false">
      <c r="A4253" s="295" t="n">
        <v>93082</v>
      </c>
      <c r="B4253" s="295" t="s">
        <v>14313</v>
      </c>
      <c r="C4253" s="296" t="s">
        <v>14314</v>
      </c>
      <c r="D4253" s="295" t="s">
        <v>31</v>
      </c>
      <c r="E4253" s="297" t="n">
        <v>24.48</v>
      </c>
    </row>
    <row r="4254" customFormat="false" ht="27" hidden="false" customHeight="false" outlineLevel="0" collapsed="false">
      <c r="A4254" s="295" t="n">
        <v>93083</v>
      </c>
      <c r="B4254" s="295" t="s">
        <v>14315</v>
      </c>
      <c r="C4254" s="296" t="s">
        <v>14316</v>
      </c>
      <c r="D4254" s="295" t="s">
        <v>31</v>
      </c>
      <c r="E4254" s="297" t="n">
        <v>481.43</v>
      </c>
    </row>
    <row r="4255" customFormat="false" ht="27" hidden="false" customHeight="false" outlineLevel="0" collapsed="false">
      <c r="A4255" s="295" t="n">
        <v>93084</v>
      </c>
      <c r="B4255" s="295" t="s">
        <v>14317</v>
      </c>
      <c r="C4255" s="296" t="s">
        <v>14318</v>
      </c>
      <c r="D4255" s="295" t="s">
        <v>31</v>
      </c>
      <c r="E4255" s="297" t="n">
        <v>13.52</v>
      </c>
    </row>
    <row r="4256" customFormat="false" ht="40.5" hidden="false" customHeight="false" outlineLevel="0" collapsed="false">
      <c r="A4256" s="295" t="n">
        <v>93085</v>
      </c>
      <c r="B4256" s="295" t="s">
        <v>14319</v>
      </c>
      <c r="C4256" s="296" t="s">
        <v>14320</v>
      </c>
      <c r="D4256" s="295" t="s">
        <v>31</v>
      </c>
      <c r="E4256" s="297" t="n">
        <v>14.05</v>
      </c>
    </row>
    <row r="4257" customFormat="false" ht="27" hidden="false" customHeight="false" outlineLevel="0" collapsed="false">
      <c r="A4257" s="295" t="n">
        <v>93086</v>
      </c>
      <c r="B4257" s="295" t="s">
        <v>14321</v>
      </c>
      <c r="C4257" s="296" t="s">
        <v>14322</v>
      </c>
      <c r="D4257" s="295" t="s">
        <v>31</v>
      </c>
      <c r="E4257" s="297" t="n">
        <v>558.9</v>
      </c>
    </row>
    <row r="4258" customFormat="false" ht="40.5" hidden="false" customHeight="false" outlineLevel="0" collapsed="false">
      <c r="A4258" s="295" t="n">
        <v>93087</v>
      </c>
      <c r="B4258" s="295" t="s">
        <v>14323</v>
      </c>
      <c r="C4258" s="296" t="s">
        <v>14324</v>
      </c>
      <c r="D4258" s="295" t="s">
        <v>31</v>
      </c>
      <c r="E4258" s="297" t="n">
        <v>19.63</v>
      </c>
    </row>
    <row r="4259" customFormat="false" ht="40.5" hidden="false" customHeight="false" outlineLevel="0" collapsed="false">
      <c r="A4259" s="295" t="n">
        <v>93088</v>
      </c>
      <c r="B4259" s="295" t="s">
        <v>14325</v>
      </c>
      <c r="C4259" s="296" t="s">
        <v>14326</v>
      </c>
      <c r="D4259" s="295" t="s">
        <v>31</v>
      </c>
      <c r="E4259" s="297" t="n">
        <v>24.36</v>
      </c>
    </row>
    <row r="4260" customFormat="false" ht="40.5" hidden="false" customHeight="false" outlineLevel="0" collapsed="false">
      <c r="A4260" s="295" t="n">
        <v>93089</v>
      </c>
      <c r="B4260" s="295" t="s">
        <v>14327</v>
      </c>
      <c r="C4260" s="296" t="s">
        <v>14328</v>
      </c>
      <c r="D4260" s="295" t="s">
        <v>31</v>
      </c>
      <c r="E4260" s="297" t="n">
        <v>49.64</v>
      </c>
    </row>
    <row r="4261" customFormat="false" ht="27" hidden="false" customHeight="false" outlineLevel="0" collapsed="false">
      <c r="A4261" s="295" t="n">
        <v>93090</v>
      </c>
      <c r="B4261" s="295" t="s">
        <v>14329</v>
      </c>
      <c r="C4261" s="296" t="s">
        <v>14330</v>
      </c>
      <c r="D4261" s="295" t="s">
        <v>31</v>
      </c>
      <c r="E4261" s="297" t="n">
        <v>19.12</v>
      </c>
    </row>
    <row r="4262" customFormat="false" ht="27" hidden="false" customHeight="false" outlineLevel="0" collapsed="false">
      <c r="A4262" s="295" t="n">
        <v>93091</v>
      </c>
      <c r="B4262" s="295" t="s">
        <v>14331</v>
      </c>
      <c r="C4262" s="296" t="s">
        <v>14332</v>
      </c>
      <c r="D4262" s="295" t="s">
        <v>31</v>
      </c>
      <c r="E4262" s="297" t="n">
        <v>16.27</v>
      </c>
    </row>
    <row r="4263" customFormat="false" ht="27" hidden="false" customHeight="false" outlineLevel="0" collapsed="false">
      <c r="A4263" s="295" t="n">
        <v>93092</v>
      </c>
      <c r="B4263" s="295" t="s">
        <v>14333</v>
      </c>
      <c r="C4263" s="296" t="s">
        <v>14334</v>
      </c>
      <c r="D4263" s="295" t="s">
        <v>31</v>
      </c>
      <c r="E4263" s="297" t="n">
        <v>614.34</v>
      </c>
    </row>
    <row r="4264" customFormat="false" ht="40.5" hidden="false" customHeight="false" outlineLevel="0" collapsed="false">
      <c r="A4264" s="295" t="n">
        <v>93093</v>
      </c>
      <c r="B4264" s="295" t="s">
        <v>14335</v>
      </c>
      <c r="C4264" s="296" t="s">
        <v>14336</v>
      </c>
      <c r="D4264" s="295" t="s">
        <v>31</v>
      </c>
      <c r="E4264" s="297" t="n">
        <v>31.45</v>
      </c>
    </row>
    <row r="4265" customFormat="false" ht="40.5" hidden="false" customHeight="false" outlineLevel="0" collapsed="false">
      <c r="A4265" s="295" t="n">
        <v>93094</v>
      </c>
      <c r="B4265" s="295" t="s">
        <v>14337</v>
      </c>
      <c r="C4265" s="296" t="s">
        <v>14338</v>
      </c>
      <c r="D4265" s="295" t="s">
        <v>31</v>
      </c>
      <c r="E4265" s="297" t="n">
        <v>85.53</v>
      </c>
    </row>
    <row r="4266" customFormat="false" ht="27" hidden="false" customHeight="false" outlineLevel="0" collapsed="false">
      <c r="A4266" s="295" t="n">
        <v>93097</v>
      </c>
      <c r="B4266" s="295" t="s">
        <v>14339</v>
      </c>
      <c r="C4266" s="296" t="s">
        <v>14340</v>
      </c>
      <c r="D4266" s="295" t="s">
        <v>31</v>
      </c>
      <c r="E4266" s="297" t="n">
        <v>12.61</v>
      </c>
    </row>
    <row r="4267" customFormat="false" ht="40.5" hidden="false" customHeight="false" outlineLevel="0" collapsed="false">
      <c r="A4267" s="295" t="n">
        <v>93098</v>
      </c>
      <c r="B4267" s="295" t="s">
        <v>14341</v>
      </c>
      <c r="C4267" s="296" t="s">
        <v>14342</v>
      </c>
      <c r="D4267" s="295" t="s">
        <v>31</v>
      </c>
      <c r="E4267" s="297" t="n">
        <v>19.78</v>
      </c>
    </row>
    <row r="4268" customFormat="false" ht="27" hidden="false" customHeight="false" outlineLevel="0" collapsed="false">
      <c r="A4268" s="295" t="n">
        <v>93099</v>
      </c>
      <c r="B4268" s="295" t="s">
        <v>14343</v>
      </c>
      <c r="C4268" s="296" t="s">
        <v>14344</v>
      </c>
      <c r="D4268" s="295" t="s">
        <v>31</v>
      </c>
      <c r="E4268" s="297" t="n">
        <v>23.12</v>
      </c>
    </row>
    <row r="4269" customFormat="false" ht="40.5" hidden="false" customHeight="false" outlineLevel="0" collapsed="false">
      <c r="A4269" s="295" t="n">
        <v>93100</v>
      </c>
      <c r="B4269" s="295" t="s">
        <v>14345</v>
      </c>
      <c r="C4269" s="296" t="s">
        <v>14346</v>
      </c>
      <c r="D4269" s="295" t="s">
        <v>31</v>
      </c>
      <c r="E4269" s="297" t="n">
        <v>29.51</v>
      </c>
    </row>
    <row r="4270" customFormat="false" ht="40.5" hidden="false" customHeight="false" outlineLevel="0" collapsed="false">
      <c r="A4270" s="295" t="n">
        <v>93101</v>
      </c>
      <c r="B4270" s="295" t="s">
        <v>14347</v>
      </c>
      <c r="C4270" s="296" t="s">
        <v>14348</v>
      </c>
      <c r="D4270" s="295" t="s">
        <v>31</v>
      </c>
      <c r="E4270" s="297" t="n">
        <v>33.01</v>
      </c>
    </row>
    <row r="4271" customFormat="false" ht="27" hidden="false" customHeight="false" outlineLevel="0" collapsed="false">
      <c r="A4271" s="295" t="n">
        <v>93102</v>
      </c>
      <c r="B4271" s="295" t="s">
        <v>14349</v>
      </c>
      <c r="C4271" s="296" t="s">
        <v>14350</v>
      </c>
      <c r="D4271" s="295" t="s">
        <v>31</v>
      </c>
      <c r="E4271" s="297" t="n">
        <v>33.76</v>
      </c>
    </row>
    <row r="4272" customFormat="false" ht="27" hidden="false" customHeight="false" outlineLevel="0" collapsed="false">
      <c r="A4272" s="295" t="n">
        <v>93103</v>
      </c>
      <c r="B4272" s="295" t="s">
        <v>14351</v>
      </c>
      <c r="C4272" s="296" t="s">
        <v>14352</v>
      </c>
      <c r="D4272" s="295" t="s">
        <v>31</v>
      </c>
      <c r="E4272" s="297" t="n">
        <v>8.18</v>
      </c>
    </row>
    <row r="4273" customFormat="false" ht="40.5" hidden="false" customHeight="false" outlineLevel="0" collapsed="false">
      <c r="A4273" s="295" t="n">
        <v>93104</v>
      </c>
      <c r="B4273" s="295" t="s">
        <v>14353</v>
      </c>
      <c r="C4273" s="296" t="s">
        <v>14354</v>
      </c>
      <c r="D4273" s="295" t="s">
        <v>31</v>
      </c>
      <c r="E4273" s="297" t="n">
        <v>18.86</v>
      </c>
    </row>
    <row r="4274" customFormat="false" ht="40.5" hidden="false" customHeight="false" outlineLevel="0" collapsed="false">
      <c r="A4274" s="295" t="n">
        <v>93105</v>
      </c>
      <c r="B4274" s="295" t="s">
        <v>14355</v>
      </c>
      <c r="C4274" s="296" t="s">
        <v>14356</v>
      </c>
      <c r="D4274" s="295" t="s">
        <v>31</v>
      </c>
      <c r="E4274" s="297" t="n">
        <v>24.61</v>
      </c>
    </row>
    <row r="4275" customFormat="false" ht="27" hidden="false" customHeight="false" outlineLevel="0" collapsed="false">
      <c r="A4275" s="295" t="n">
        <v>93106</v>
      </c>
      <c r="B4275" s="295" t="s">
        <v>14357</v>
      </c>
      <c r="C4275" s="296" t="s">
        <v>14358</v>
      </c>
      <c r="D4275" s="295" t="s">
        <v>31</v>
      </c>
      <c r="E4275" s="297" t="n">
        <v>481.56</v>
      </c>
    </row>
    <row r="4276" customFormat="false" ht="27" hidden="false" customHeight="false" outlineLevel="0" collapsed="false">
      <c r="A4276" s="295" t="n">
        <v>93107</v>
      </c>
      <c r="B4276" s="295" t="s">
        <v>14359</v>
      </c>
      <c r="C4276" s="296" t="s">
        <v>14360</v>
      </c>
      <c r="D4276" s="295" t="s">
        <v>31</v>
      </c>
      <c r="E4276" s="297" t="n">
        <v>15.19</v>
      </c>
    </row>
    <row r="4277" customFormat="false" ht="40.5" hidden="false" customHeight="false" outlineLevel="0" collapsed="false">
      <c r="A4277" s="295" t="n">
        <v>93108</v>
      </c>
      <c r="B4277" s="295" t="s">
        <v>14361</v>
      </c>
      <c r="C4277" s="296" t="s">
        <v>14362</v>
      </c>
      <c r="D4277" s="295" t="s">
        <v>31</v>
      </c>
      <c r="E4277" s="297" t="n">
        <v>12.83</v>
      </c>
    </row>
    <row r="4278" customFormat="false" ht="27" hidden="false" customHeight="false" outlineLevel="0" collapsed="false">
      <c r="A4278" s="295" t="n">
        <v>93109</v>
      </c>
      <c r="B4278" s="295" t="s">
        <v>14363</v>
      </c>
      <c r="C4278" s="296" t="s">
        <v>14364</v>
      </c>
      <c r="D4278" s="295" t="s">
        <v>31</v>
      </c>
      <c r="E4278" s="297" t="n">
        <v>560.57</v>
      </c>
    </row>
    <row r="4279" customFormat="false" ht="40.5" hidden="false" customHeight="false" outlineLevel="0" collapsed="false">
      <c r="A4279" s="295" t="n">
        <v>93110</v>
      </c>
      <c r="B4279" s="295" t="s">
        <v>14365</v>
      </c>
      <c r="C4279" s="296" t="s">
        <v>14366</v>
      </c>
      <c r="D4279" s="295" t="s">
        <v>31</v>
      </c>
      <c r="E4279" s="297" t="n">
        <v>20.46</v>
      </c>
    </row>
    <row r="4280" customFormat="false" ht="40.5" hidden="false" customHeight="false" outlineLevel="0" collapsed="false">
      <c r="A4280" s="295" t="n">
        <v>93111</v>
      </c>
      <c r="B4280" s="295" t="s">
        <v>14367</v>
      </c>
      <c r="C4280" s="296" t="s">
        <v>14368</v>
      </c>
      <c r="D4280" s="295" t="s">
        <v>31</v>
      </c>
      <c r="E4280" s="297" t="n">
        <v>24.86</v>
      </c>
    </row>
    <row r="4281" customFormat="false" ht="40.5" hidden="false" customHeight="false" outlineLevel="0" collapsed="false">
      <c r="A4281" s="295" t="n">
        <v>93112</v>
      </c>
      <c r="B4281" s="295" t="s">
        <v>14369</v>
      </c>
      <c r="C4281" s="296" t="s">
        <v>14370</v>
      </c>
      <c r="D4281" s="295" t="s">
        <v>31</v>
      </c>
      <c r="E4281" s="297" t="n">
        <v>51.31</v>
      </c>
    </row>
    <row r="4282" customFormat="false" ht="27" hidden="false" customHeight="false" outlineLevel="0" collapsed="false">
      <c r="A4282" s="295" t="n">
        <v>93113</v>
      </c>
      <c r="B4282" s="295" t="s">
        <v>14371</v>
      </c>
      <c r="C4282" s="296" t="s">
        <v>14372</v>
      </c>
      <c r="D4282" s="295" t="s">
        <v>31</v>
      </c>
      <c r="E4282" s="297" t="n">
        <v>22.1</v>
      </c>
    </row>
    <row r="4283" customFormat="false" ht="40.5" hidden="false" customHeight="false" outlineLevel="0" collapsed="false">
      <c r="A4283" s="295" t="n">
        <v>93114</v>
      </c>
      <c r="B4283" s="295" t="s">
        <v>14373</v>
      </c>
      <c r="C4283" s="296" t="s">
        <v>14374</v>
      </c>
      <c r="D4283" s="295" t="s">
        <v>31</v>
      </c>
      <c r="E4283" s="297" t="n">
        <v>32.94</v>
      </c>
    </row>
    <row r="4284" customFormat="false" ht="40.5" hidden="false" customHeight="false" outlineLevel="0" collapsed="false">
      <c r="A4284" s="295" t="n">
        <v>93115</v>
      </c>
      <c r="B4284" s="295" t="s">
        <v>14375</v>
      </c>
      <c r="C4284" s="296" t="s">
        <v>14376</v>
      </c>
      <c r="D4284" s="295" t="s">
        <v>31</v>
      </c>
      <c r="E4284" s="297" t="n">
        <v>88.51</v>
      </c>
    </row>
    <row r="4285" customFormat="false" ht="27" hidden="false" customHeight="false" outlineLevel="0" collapsed="false">
      <c r="A4285" s="295" t="n">
        <v>93116</v>
      </c>
      <c r="B4285" s="295" t="s">
        <v>14377</v>
      </c>
      <c r="C4285" s="296" t="s">
        <v>14378</v>
      </c>
      <c r="D4285" s="295" t="s">
        <v>31</v>
      </c>
      <c r="E4285" s="297" t="n">
        <v>617.32</v>
      </c>
    </row>
    <row r="4286" customFormat="false" ht="40.5" hidden="false" customHeight="false" outlineLevel="0" collapsed="false">
      <c r="A4286" s="295" t="n">
        <v>93117</v>
      </c>
      <c r="B4286" s="295" t="s">
        <v>14379</v>
      </c>
      <c r="C4286" s="296" t="s">
        <v>14380</v>
      </c>
      <c r="D4286" s="295" t="s">
        <v>31</v>
      </c>
      <c r="E4286" s="297" t="n">
        <v>60.44</v>
      </c>
    </row>
    <row r="4287" customFormat="false" ht="40.5" hidden="false" customHeight="false" outlineLevel="0" collapsed="false">
      <c r="A4287" s="295" t="n">
        <v>93118</v>
      </c>
      <c r="B4287" s="295" t="s">
        <v>14381</v>
      </c>
      <c r="C4287" s="296" t="s">
        <v>14382</v>
      </c>
      <c r="D4287" s="295" t="s">
        <v>31</v>
      </c>
      <c r="E4287" s="297" t="n">
        <v>88.98</v>
      </c>
    </row>
    <row r="4288" customFormat="false" ht="27" hidden="false" customHeight="false" outlineLevel="0" collapsed="false">
      <c r="A4288" s="295" t="n">
        <v>93119</v>
      </c>
      <c r="B4288" s="295" t="s">
        <v>14383</v>
      </c>
      <c r="C4288" s="296" t="s">
        <v>14384</v>
      </c>
      <c r="D4288" s="295" t="s">
        <v>31</v>
      </c>
      <c r="E4288" s="297" t="n">
        <v>17.3</v>
      </c>
    </row>
    <row r="4289" customFormat="false" ht="27" hidden="false" customHeight="false" outlineLevel="0" collapsed="false">
      <c r="A4289" s="295" t="n">
        <v>93120</v>
      </c>
      <c r="B4289" s="295" t="s">
        <v>14385</v>
      </c>
      <c r="C4289" s="296" t="s">
        <v>14386</v>
      </c>
      <c r="D4289" s="295" t="s">
        <v>31</v>
      </c>
      <c r="E4289" s="297" t="n">
        <v>26.6</v>
      </c>
    </row>
    <row r="4290" customFormat="false" ht="27" hidden="false" customHeight="false" outlineLevel="0" collapsed="false">
      <c r="A4290" s="295" t="n">
        <v>93121</v>
      </c>
      <c r="B4290" s="295" t="s">
        <v>14387</v>
      </c>
      <c r="C4290" s="296" t="s">
        <v>14388</v>
      </c>
      <c r="D4290" s="295" t="s">
        <v>31</v>
      </c>
      <c r="E4290" s="297" t="n">
        <v>30.1</v>
      </c>
    </row>
    <row r="4291" customFormat="false" ht="27" hidden="false" customHeight="false" outlineLevel="0" collapsed="false">
      <c r="A4291" s="295" t="n">
        <v>93122</v>
      </c>
      <c r="B4291" s="295" t="s">
        <v>14389</v>
      </c>
      <c r="C4291" s="296" t="s">
        <v>14390</v>
      </c>
      <c r="D4291" s="295" t="s">
        <v>31</v>
      </c>
      <c r="E4291" s="297" t="n">
        <v>26.24</v>
      </c>
    </row>
    <row r="4292" customFormat="false" ht="27" hidden="false" customHeight="false" outlineLevel="0" collapsed="false">
      <c r="A4292" s="295" t="n">
        <v>93123</v>
      </c>
      <c r="B4292" s="295" t="s">
        <v>14391</v>
      </c>
      <c r="C4292" s="296" t="s">
        <v>14392</v>
      </c>
      <c r="D4292" s="295" t="s">
        <v>31</v>
      </c>
      <c r="E4292" s="297" t="n">
        <v>60</v>
      </c>
    </row>
    <row r="4293" customFormat="false" ht="27" hidden="false" customHeight="false" outlineLevel="0" collapsed="false">
      <c r="A4293" s="295" t="n">
        <v>93124</v>
      </c>
      <c r="B4293" s="295" t="s">
        <v>14393</v>
      </c>
      <c r="C4293" s="296" t="s">
        <v>14394</v>
      </c>
      <c r="D4293" s="295" t="s">
        <v>31</v>
      </c>
      <c r="E4293" s="297" t="n">
        <v>94.91</v>
      </c>
    </row>
    <row r="4294" customFormat="false" ht="27" hidden="false" customHeight="false" outlineLevel="0" collapsed="false">
      <c r="A4294" s="295" t="n">
        <v>93125</v>
      </c>
      <c r="B4294" s="295" t="s">
        <v>14395</v>
      </c>
      <c r="C4294" s="296" t="s">
        <v>14396</v>
      </c>
      <c r="D4294" s="295" t="s">
        <v>31</v>
      </c>
      <c r="E4294" s="297" t="n">
        <v>139.96</v>
      </c>
    </row>
    <row r="4295" customFormat="false" ht="27" hidden="false" customHeight="false" outlineLevel="0" collapsed="false">
      <c r="A4295" s="295" t="n">
        <v>93126</v>
      </c>
      <c r="B4295" s="295" t="s">
        <v>14397</v>
      </c>
      <c r="C4295" s="296" t="s">
        <v>14398</v>
      </c>
      <c r="D4295" s="295" t="s">
        <v>31</v>
      </c>
      <c r="E4295" s="297" t="n">
        <v>312.16</v>
      </c>
    </row>
    <row r="4296" customFormat="false" ht="27" hidden="false" customHeight="false" outlineLevel="0" collapsed="false">
      <c r="A4296" s="295" t="n">
        <v>93133</v>
      </c>
      <c r="B4296" s="295" t="s">
        <v>14399</v>
      </c>
      <c r="C4296" s="296" t="s">
        <v>14400</v>
      </c>
      <c r="D4296" s="295" t="s">
        <v>31</v>
      </c>
      <c r="E4296" s="297" t="n">
        <v>18.59</v>
      </c>
    </row>
    <row r="4297" customFormat="false" ht="40.5" hidden="false" customHeight="false" outlineLevel="0" collapsed="false">
      <c r="A4297" s="295" t="n">
        <v>94465</v>
      </c>
      <c r="B4297" s="295" t="s">
        <v>14401</v>
      </c>
      <c r="C4297" s="296" t="s">
        <v>14402</v>
      </c>
      <c r="D4297" s="295" t="s">
        <v>31</v>
      </c>
      <c r="E4297" s="297" t="n">
        <v>51.1</v>
      </c>
    </row>
    <row r="4298" customFormat="false" ht="40.5" hidden="false" customHeight="false" outlineLevel="0" collapsed="false">
      <c r="A4298" s="295" t="n">
        <v>94466</v>
      </c>
      <c r="B4298" s="295" t="s">
        <v>14403</v>
      </c>
      <c r="C4298" s="296" t="s">
        <v>14404</v>
      </c>
      <c r="D4298" s="295" t="s">
        <v>31</v>
      </c>
      <c r="E4298" s="297" t="n">
        <v>51.13</v>
      </c>
    </row>
    <row r="4299" customFormat="false" ht="40.5" hidden="false" customHeight="false" outlineLevel="0" collapsed="false">
      <c r="A4299" s="295" t="n">
        <v>94467</v>
      </c>
      <c r="B4299" s="295" t="s">
        <v>14405</v>
      </c>
      <c r="C4299" s="296" t="s">
        <v>14406</v>
      </c>
      <c r="D4299" s="295" t="s">
        <v>31</v>
      </c>
      <c r="E4299" s="298" t="n">
        <v>81.46</v>
      </c>
    </row>
    <row r="4300" customFormat="false" ht="40.5" hidden="false" customHeight="false" outlineLevel="0" collapsed="false">
      <c r="A4300" s="295" t="n">
        <v>94468</v>
      </c>
      <c r="B4300" s="295" t="s">
        <v>14407</v>
      </c>
      <c r="C4300" s="296" t="s">
        <v>14408</v>
      </c>
      <c r="D4300" s="295" t="s">
        <v>31</v>
      </c>
      <c r="E4300" s="297" t="n">
        <v>70.68</v>
      </c>
    </row>
    <row r="4301" customFormat="false" ht="40.5" hidden="false" customHeight="false" outlineLevel="0" collapsed="false">
      <c r="A4301" s="295" t="n">
        <v>94469</v>
      </c>
      <c r="B4301" s="295" t="s">
        <v>14409</v>
      </c>
      <c r="C4301" s="296" t="s">
        <v>14410</v>
      </c>
      <c r="D4301" s="295" t="s">
        <v>31</v>
      </c>
      <c r="E4301" s="297" t="n">
        <v>119.22</v>
      </c>
    </row>
    <row r="4302" customFormat="false" ht="40.5" hidden="false" customHeight="false" outlineLevel="0" collapsed="false">
      <c r="A4302" s="295" t="n">
        <v>94470</v>
      </c>
      <c r="B4302" s="295" t="s">
        <v>14411</v>
      </c>
      <c r="C4302" s="296" t="s">
        <v>14412</v>
      </c>
      <c r="D4302" s="295" t="s">
        <v>31</v>
      </c>
      <c r="E4302" s="298" t="n">
        <v>109.63</v>
      </c>
    </row>
    <row r="4303" customFormat="false" ht="40.5" hidden="false" customHeight="false" outlineLevel="0" collapsed="false">
      <c r="A4303" s="295" t="n">
        <v>94471</v>
      </c>
      <c r="B4303" s="295" t="s">
        <v>14413</v>
      </c>
      <c r="C4303" s="296" t="s">
        <v>14414</v>
      </c>
      <c r="D4303" s="295" t="s">
        <v>31</v>
      </c>
      <c r="E4303" s="297" t="n">
        <v>73.49</v>
      </c>
    </row>
    <row r="4304" customFormat="false" ht="40.5" hidden="false" customHeight="false" outlineLevel="0" collapsed="false">
      <c r="A4304" s="295" t="n">
        <v>94472</v>
      </c>
      <c r="B4304" s="295" t="s">
        <v>14415</v>
      </c>
      <c r="C4304" s="296" t="s">
        <v>14416</v>
      </c>
      <c r="D4304" s="295" t="s">
        <v>31</v>
      </c>
      <c r="E4304" s="297" t="n">
        <v>75.89</v>
      </c>
    </row>
    <row r="4305" customFormat="false" ht="40.5" hidden="false" customHeight="false" outlineLevel="0" collapsed="false">
      <c r="A4305" s="295" t="n">
        <v>94473</v>
      </c>
      <c r="B4305" s="295" t="s">
        <v>14417</v>
      </c>
      <c r="C4305" s="296" t="s">
        <v>14418</v>
      </c>
      <c r="D4305" s="295" t="s">
        <v>31</v>
      </c>
      <c r="E4305" s="297" t="n">
        <v>116.38</v>
      </c>
    </row>
    <row r="4306" customFormat="false" ht="40.5" hidden="false" customHeight="false" outlineLevel="0" collapsed="false">
      <c r="A4306" s="295" t="n">
        <v>94474</v>
      </c>
      <c r="B4306" s="295" t="s">
        <v>14419</v>
      </c>
      <c r="C4306" s="296" t="s">
        <v>14420</v>
      </c>
      <c r="D4306" s="295" t="s">
        <v>31</v>
      </c>
      <c r="E4306" s="297" t="n">
        <v>126.92</v>
      </c>
    </row>
    <row r="4307" customFormat="false" ht="40.5" hidden="false" customHeight="false" outlineLevel="0" collapsed="false">
      <c r="A4307" s="295" t="n">
        <v>94475</v>
      </c>
      <c r="B4307" s="295" t="s">
        <v>14421</v>
      </c>
      <c r="C4307" s="296" t="s">
        <v>14422</v>
      </c>
      <c r="D4307" s="295" t="s">
        <v>31</v>
      </c>
      <c r="E4307" s="297" t="n">
        <v>160.75</v>
      </c>
    </row>
    <row r="4308" customFormat="false" ht="40.5" hidden="false" customHeight="false" outlineLevel="0" collapsed="false">
      <c r="A4308" s="295" t="n">
        <v>94476</v>
      </c>
      <c r="B4308" s="295" t="s">
        <v>14423</v>
      </c>
      <c r="C4308" s="296" t="s">
        <v>14424</v>
      </c>
      <c r="D4308" s="295" t="s">
        <v>31</v>
      </c>
      <c r="E4308" s="297" t="n">
        <v>181.07</v>
      </c>
    </row>
    <row r="4309" customFormat="false" ht="40.5" hidden="false" customHeight="false" outlineLevel="0" collapsed="false">
      <c r="A4309" s="295" t="n">
        <v>94477</v>
      </c>
      <c r="B4309" s="295" t="s">
        <v>14425</v>
      </c>
      <c r="C4309" s="296" t="s">
        <v>14426</v>
      </c>
      <c r="D4309" s="295" t="s">
        <v>31</v>
      </c>
      <c r="E4309" s="297" t="n">
        <v>97.78</v>
      </c>
    </row>
    <row r="4310" customFormat="false" ht="40.5" hidden="false" customHeight="false" outlineLevel="0" collapsed="false">
      <c r="A4310" s="295" t="n">
        <v>94478</v>
      </c>
      <c r="B4310" s="295" t="s">
        <v>14427</v>
      </c>
      <c r="C4310" s="296" t="s">
        <v>14428</v>
      </c>
      <c r="D4310" s="295" t="s">
        <v>31</v>
      </c>
      <c r="E4310" s="297" t="n">
        <v>160.29</v>
      </c>
    </row>
    <row r="4311" customFormat="false" ht="40.5" hidden="false" customHeight="false" outlineLevel="0" collapsed="false">
      <c r="A4311" s="295" t="n">
        <v>94479</v>
      </c>
      <c r="B4311" s="295" t="s">
        <v>14429</v>
      </c>
      <c r="C4311" s="296" t="s">
        <v>14430</v>
      </c>
      <c r="D4311" s="295" t="s">
        <v>31</v>
      </c>
      <c r="E4311" s="297" t="n">
        <v>212.21</v>
      </c>
    </row>
    <row r="4312" customFormat="false" ht="40.5" hidden="false" customHeight="false" outlineLevel="0" collapsed="false">
      <c r="A4312" s="295" t="n">
        <v>94606</v>
      </c>
      <c r="B4312" s="295" t="s">
        <v>14431</v>
      </c>
      <c r="C4312" s="296" t="s">
        <v>14432</v>
      </c>
      <c r="D4312" s="295" t="s">
        <v>31</v>
      </c>
      <c r="E4312" s="297" t="n">
        <v>80.74</v>
      </c>
    </row>
    <row r="4313" customFormat="false" ht="40.5" hidden="false" customHeight="false" outlineLevel="0" collapsed="false">
      <c r="A4313" s="295" t="n">
        <v>94608</v>
      </c>
      <c r="B4313" s="295" t="s">
        <v>14433</v>
      </c>
      <c r="C4313" s="296" t="s">
        <v>14434</v>
      </c>
      <c r="D4313" s="295" t="s">
        <v>31</v>
      </c>
      <c r="E4313" s="297" t="n">
        <v>204.16</v>
      </c>
    </row>
    <row r="4314" customFormat="false" ht="40.5" hidden="false" customHeight="false" outlineLevel="0" collapsed="false">
      <c r="A4314" s="295" t="n">
        <v>94610</v>
      </c>
      <c r="B4314" s="295" t="s">
        <v>14435</v>
      </c>
      <c r="C4314" s="296" t="s">
        <v>14436</v>
      </c>
      <c r="D4314" s="295" t="s">
        <v>31</v>
      </c>
      <c r="E4314" s="297" t="n">
        <v>304.83</v>
      </c>
    </row>
    <row r="4315" customFormat="false" ht="40.5" hidden="false" customHeight="false" outlineLevel="0" collapsed="false">
      <c r="A4315" s="295" t="n">
        <v>94612</v>
      </c>
      <c r="B4315" s="295" t="s">
        <v>14437</v>
      </c>
      <c r="C4315" s="296" t="s">
        <v>14438</v>
      </c>
      <c r="D4315" s="295" t="s">
        <v>31</v>
      </c>
      <c r="E4315" s="297" t="n">
        <v>429.43</v>
      </c>
    </row>
    <row r="4316" customFormat="false" ht="40.5" hidden="false" customHeight="false" outlineLevel="0" collapsed="false">
      <c r="A4316" s="295" t="n">
        <v>94614</v>
      </c>
      <c r="B4316" s="295" t="s">
        <v>14439</v>
      </c>
      <c r="C4316" s="296" t="s">
        <v>14440</v>
      </c>
      <c r="D4316" s="295" t="s">
        <v>31</v>
      </c>
      <c r="E4316" s="297" t="n">
        <v>137.31</v>
      </c>
    </row>
    <row r="4317" customFormat="false" ht="40.5" hidden="false" customHeight="false" outlineLevel="0" collapsed="false">
      <c r="A4317" s="295" t="n">
        <v>94615</v>
      </c>
      <c r="B4317" s="295" t="s">
        <v>14441</v>
      </c>
      <c r="C4317" s="296" t="s">
        <v>14442</v>
      </c>
      <c r="D4317" s="295" t="s">
        <v>31</v>
      </c>
      <c r="E4317" s="297" t="n">
        <v>156.69</v>
      </c>
    </row>
    <row r="4318" customFormat="false" ht="40.5" hidden="false" customHeight="false" outlineLevel="0" collapsed="false">
      <c r="A4318" s="295" t="n">
        <v>94616</v>
      </c>
      <c r="B4318" s="295" t="s">
        <v>14443</v>
      </c>
      <c r="C4318" s="296" t="s">
        <v>14444</v>
      </c>
      <c r="D4318" s="295" t="s">
        <v>31</v>
      </c>
      <c r="E4318" s="297" t="n">
        <v>391.95</v>
      </c>
    </row>
    <row r="4319" customFormat="false" ht="40.5" hidden="false" customHeight="false" outlineLevel="0" collapsed="false">
      <c r="A4319" s="295" t="n">
        <v>94617</v>
      </c>
      <c r="B4319" s="295" t="s">
        <v>14445</v>
      </c>
      <c r="C4319" s="296" t="s">
        <v>14446</v>
      </c>
      <c r="D4319" s="295" t="s">
        <v>31</v>
      </c>
      <c r="E4319" s="297" t="n">
        <v>324.59</v>
      </c>
    </row>
    <row r="4320" customFormat="false" ht="40.5" hidden="false" customHeight="false" outlineLevel="0" collapsed="false">
      <c r="A4320" s="295" t="n">
        <v>94618</v>
      </c>
      <c r="B4320" s="295" t="s">
        <v>14447</v>
      </c>
      <c r="C4320" s="296" t="s">
        <v>14448</v>
      </c>
      <c r="D4320" s="295" t="s">
        <v>31</v>
      </c>
      <c r="E4320" s="297" t="n">
        <v>384.3</v>
      </c>
    </row>
    <row r="4321" customFormat="false" ht="40.5" hidden="false" customHeight="false" outlineLevel="0" collapsed="false">
      <c r="A4321" s="295" t="n">
        <v>94620</v>
      </c>
      <c r="B4321" s="295" t="s">
        <v>14449</v>
      </c>
      <c r="C4321" s="296" t="s">
        <v>14450</v>
      </c>
      <c r="D4321" s="295" t="s">
        <v>31</v>
      </c>
      <c r="E4321" s="297" t="n">
        <v>888.2</v>
      </c>
    </row>
    <row r="4322" customFormat="false" ht="40.5" hidden="false" customHeight="false" outlineLevel="0" collapsed="false">
      <c r="A4322" s="295" t="n">
        <v>94622</v>
      </c>
      <c r="B4322" s="295" t="s">
        <v>14451</v>
      </c>
      <c r="C4322" s="296" t="s">
        <v>14452</v>
      </c>
      <c r="D4322" s="295" t="s">
        <v>31</v>
      </c>
      <c r="E4322" s="297" t="n">
        <v>201.63</v>
      </c>
    </row>
    <row r="4323" customFormat="false" ht="40.5" hidden="false" customHeight="false" outlineLevel="0" collapsed="false">
      <c r="A4323" s="295" t="n">
        <v>94623</v>
      </c>
      <c r="B4323" s="295" t="s">
        <v>14453</v>
      </c>
      <c r="C4323" s="296" t="s">
        <v>14454</v>
      </c>
      <c r="D4323" s="295" t="s">
        <v>31</v>
      </c>
      <c r="E4323" s="297" t="n">
        <v>484.87</v>
      </c>
    </row>
    <row r="4324" customFormat="false" ht="40.5" hidden="false" customHeight="false" outlineLevel="0" collapsed="false">
      <c r="A4324" s="295" t="n">
        <v>94624</v>
      </c>
      <c r="B4324" s="295" t="s">
        <v>14455</v>
      </c>
      <c r="C4324" s="296" t="s">
        <v>14456</v>
      </c>
      <c r="D4324" s="295" t="s">
        <v>31</v>
      </c>
      <c r="E4324" s="297" t="n">
        <v>741.26</v>
      </c>
    </row>
    <row r="4325" customFormat="false" ht="40.5" hidden="false" customHeight="false" outlineLevel="0" collapsed="false">
      <c r="A4325" s="295" t="n">
        <v>94625</v>
      </c>
      <c r="B4325" s="295" t="s">
        <v>14457</v>
      </c>
      <c r="C4325" s="296" t="s">
        <v>14458</v>
      </c>
      <c r="D4325" s="295" t="s">
        <v>31</v>
      </c>
      <c r="E4325" s="297" t="n">
        <v>1551.75</v>
      </c>
    </row>
    <row r="4326" customFormat="false" ht="40.5" hidden="false" customHeight="false" outlineLevel="0" collapsed="false">
      <c r="A4326" s="295" t="n">
        <v>94656</v>
      </c>
      <c r="B4326" s="295" t="s">
        <v>14459</v>
      </c>
      <c r="C4326" s="296" t="s">
        <v>14460</v>
      </c>
      <c r="D4326" s="295" t="s">
        <v>31</v>
      </c>
      <c r="E4326" s="297" t="n">
        <v>5.71</v>
      </c>
    </row>
    <row r="4327" customFormat="false" ht="27" hidden="false" customHeight="false" outlineLevel="0" collapsed="false">
      <c r="A4327" s="295" t="n">
        <v>94657</v>
      </c>
      <c r="B4327" s="295" t="s">
        <v>14461</v>
      </c>
      <c r="C4327" s="296" t="s">
        <v>14462</v>
      </c>
      <c r="D4327" s="295" t="s">
        <v>31</v>
      </c>
      <c r="E4327" s="297" t="n">
        <v>5.57</v>
      </c>
    </row>
    <row r="4328" customFormat="false" ht="40.5" hidden="false" customHeight="false" outlineLevel="0" collapsed="false">
      <c r="A4328" s="295" t="n">
        <v>94658</v>
      </c>
      <c r="B4328" s="295" t="s">
        <v>14463</v>
      </c>
      <c r="C4328" s="296" t="s">
        <v>14464</v>
      </c>
      <c r="D4328" s="295" t="s">
        <v>31</v>
      </c>
      <c r="E4328" s="297" t="n">
        <v>7.18</v>
      </c>
    </row>
    <row r="4329" customFormat="false" ht="27" hidden="false" customHeight="false" outlineLevel="0" collapsed="false">
      <c r="A4329" s="295" t="n">
        <v>94659</v>
      </c>
      <c r="B4329" s="295" t="s">
        <v>14465</v>
      </c>
      <c r="C4329" s="296" t="s">
        <v>14466</v>
      </c>
      <c r="D4329" s="295" t="s">
        <v>31</v>
      </c>
      <c r="E4329" s="297" t="n">
        <v>7.35</v>
      </c>
    </row>
    <row r="4330" customFormat="false" ht="40.5" hidden="false" customHeight="false" outlineLevel="0" collapsed="false">
      <c r="A4330" s="295" t="n">
        <v>94660</v>
      </c>
      <c r="B4330" s="295" t="s">
        <v>14467</v>
      </c>
      <c r="C4330" s="296" t="s">
        <v>14468</v>
      </c>
      <c r="D4330" s="295" t="s">
        <v>31</v>
      </c>
      <c r="E4330" s="297" t="n">
        <v>12.04</v>
      </c>
    </row>
    <row r="4331" customFormat="false" ht="27" hidden="false" customHeight="false" outlineLevel="0" collapsed="false">
      <c r="A4331" s="295" t="n">
        <v>94661</v>
      </c>
      <c r="B4331" s="295" t="s">
        <v>14469</v>
      </c>
      <c r="C4331" s="296" t="s">
        <v>14470</v>
      </c>
      <c r="D4331" s="295" t="s">
        <v>31</v>
      </c>
      <c r="E4331" s="297" t="n">
        <v>12.74</v>
      </c>
    </row>
    <row r="4332" customFormat="false" ht="40.5" hidden="false" customHeight="false" outlineLevel="0" collapsed="false">
      <c r="A4332" s="295" t="n">
        <v>94662</v>
      </c>
      <c r="B4332" s="295" t="s">
        <v>14471</v>
      </c>
      <c r="C4332" s="296" t="s">
        <v>14472</v>
      </c>
      <c r="D4332" s="295" t="s">
        <v>31</v>
      </c>
      <c r="E4332" s="297" t="n">
        <v>13.52</v>
      </c>
    </row>
    <row r="4333" customFormat="false" ht="27" hidden="false" customHeight="false" outlineLevel="0" collapsed="false">
      <c r="A4333" s="295" t="n">
        <v>94663</v>
      </c>
      <c r="B4333" s="295" t="s">
        <v>14473</v>
      </c>
      <c r="C4333" s="296" t="s">
        <v>14474</v>
      </c>
      <c r="D4333" s="295" t="s">
        <v>31</v>
      </c>
      <c r="E4333" s="297" t="n">
        <v>13.8</v>
      </c>
    </row>
    <row r="4334" customFormat="false" ht="40.5" hidden="false" customHeight="false" outlineLevel="0" collapsed="false">
      <c r="A4334" s="295" t="n">
        <v>94664</v>
      </c>
      <c r="B4334" s="295" t="s">
        <v>14475</v>
      </c>
      <c r="C4334" s="296" t="s">
        <v>14476</v>
      </c>
      <c r="D4334" s="295" t="s">
        <v>31</v>
      </c>
      <c r="E4334" s="297" t="n">
        <v>30.7</v>
      </c>
    </row>
    <row r="4335" customFormat="false" ht="27" hidden="false" customHeight="false" outlineLevel="0" collapsed="false">
      <c r="A4335" s="295" t="n">
        <v>94665</v>
      </c>
      <c r="B4335" s="295" t="s">
        <v>14477</v>
      </c>
      <c r="C4335" s="296" t="s">
        <v>14478</v>
      </c>
      <c r="D4335" s="295" t="s">
        <v>31</v>
      </c>
      <c r="E4335" s="297" t="n">
        <v>30.68</v>
      </c>
    </row>
    <row r="4336" customFormat="false" ht="40.5" hidden="false" customHeight="false" outlineLevel="0" collapsed="false">
      <c r="A4336" s="295" t="n">
        <v>94666</v>
      </c>
      <c r="B4336" s="295" t="s">
        <v>14479</v>
      </c>
      <c r="C4336" s="296" t="s">
        <v>14480</v>
      </c>
      <c r="D4336" s="295" t="s">
        <v>31</v>
      </c>
      <c r="E4336" s="297" t="n">
        <v>39.21</v>
      </c>
    </row>
    <row r="4337" customFormat="false" ht="27" hidden="false" customHeight="false" outlineLevel="0" collapsed="false">
      <c r="A4337" s="295" t="n">
        <v>94667</v>
      </c>
      <c r="B4337" s="295" t="s">
        <v>14481</v>
      </c>
      <c r="C4337" s="296" t="s">
        <v>14482</v>
      </c>
      <c r="D4337" s="295" t="s">
        <v>31</v>
      </c>
      <c r="E4337" s="297" t="n">
        <v>44.52</v>
      </c>
    </row>
    <row r="4338" customFormat="false" ht="40.5" hidden="false" customHeight="false" outlineLevel="0" collapsed="false">
      <c r="A4338" s="295" t="n">
        <v>94668</v>
      </c>
      <c r="B4338" s="295" t="s">
        <v>14483</v>
      </c>
      <c r="C4338" s="296" t="s">
        <v>14484</v>
      </c>
      <c r="D4338" s="295" t="s">
        <v>31</v>
      </c>
      <c r="E4338" s="297" t="n">
        <v>66.29</v>
      </c>
    </row>
    <row r="4339" customFormat="false" ht="27" hidden="false" customHeight="false" outlineLevel="0" collapsed="false">
      <c r="A4339" s="295" t="n">
        <v>94669</v>
      </c>
      <c r="B4339" s="295" t="s">
        <v>14485</v>
      </c>
      <c r="C4339" s="296" t="s">
        <v>14486</v>
      </c>
      <c r="D4339" s="295" t="s">
        <v>31</v>
      </c>
      <c r="E4339" s="297" t="n">
        <v>96.04</v>
      </c>
    </row>
    <row r="4340" customFormat="false" ht="40.5" hidden="false" customHeight="false" outlineLevel="0" collapsed="false">
      <c r="A4340" s="295" t="n">
        <v>94670</v>
      </c>
      <c r="B4340" s="295" t="s">
        <v>14487</v>
      </c>
      <c r="C4340" s="296" t="s">
        <v>14488</v>
      </c>
      <c r="D4340" s="295" t="s">
        <v>31</v>
      </c>
      <c r="E4340" s="297" t="n">
        <v>92.77</v>
      </c>
    </row>
    <row r="4341" customFormat="false" ht="27" hidden="false" customHeight="false" outlineLevel="0" collapsed="false">
      <c r="A4341" s="295" t="n">
        <v>94671</v>
      </c>
      <c r="B4341" s="295" t="s">
        <v>14489</v>
      </c>
      <c r="C4341" s="296" t="s">
        <v>14490</v>
      </c>
      <c r="D4341" s="295" t="s">
        <v>31</v>
      </c>
      <c r="E4341" s="297" t="n">
        <v>142.38</v>
      </c>
    </row>
    <row r="4342" customFormat="false" ht="40.5" hidden="false" customHeight="false" outlineLevel="0" collapsed="false">
      <c r="A4342" s="295" t="n">
        <v>94672</v>
      </c>
      <c r="B4342" s="295" t="s">
        <v>14491</v>
      </c>
      <c r="C4342" s="296" t="s">
        <v>14492</v>
      </c>
      <c r="D4342" s="295" t="s">
        <v>31</v>
      </c>
      <c r="E4342" s="297" t="n">
        <v>11.15</v>
      </c>
    </row>
    <row r="4343" customFormat="false" ht="40.5" hidden="false" customHeight="false" outlineLevel="0" collapsed="false">
      <c r="A4343" s="295" t="n">
        <v>94673</v>
      </c>
      <c r="B4343" s="295" t="s">
        <v>14493</v>
      </c>
      <c r="C4343" s="296" t="s">
        <v>14494</v>
      </c>
      <c r="D4343" s="295" t="s">
        <v>31</v>
      </c>
      <c r="E4343" s="297" t="n">
        <v>10.74</v>
      </c>
    </row>
    <row r="4344" customFormat="false" ht="40.5" hidden="false" customHeight="false" outlineLevel="0" collapsed="false">
      <c r="A4344" s="295" t="n">
        <v>94674</v>
      </c>
      <c r="B4344" s="295" t="s">
        <v>14495</v>
      </c>
      <c r="C4344" s="296" t="s">
        <v>14496</v>
      </c>
      <c r="D4344" s="295" t="s">
        <v>31</v>
      </c>
      <c r="E4344" s="297" t="n">
        <v>9.35</v>
      </c>
    </row>
    <row r="4345" customFormat="false" ht="40.5" hidden="false" customHeight="false" outlineLevel="0" collapsed="false">
      <c r="A4345" s="295" t="n">
        <v>94675</v>
      </c>
      <c r="B4345" s="295" t="s">
        <v>14497</v>
      </c>
      <c r="C4345" s="296" t="s">
        <v>14498</v>
      </c>
      <c r="D4345" s="295" t="s">
        <v>31</v>
      </c>
      <c r="E4345" s="297" t="n">
        <v>16.85</v>
      </c>
    </row>
    <row r="4346" customFormat="false" ht="40.5" hidden="false" customHeight="false" outlineLevel="0" collapsed="false">
      <c r="A4346" s="295" t="n">
        <v>94676</v>
      </c>
      <c r="B4346" s="295" t="s">
        <v>14499</v>
      </c>
      <c r="C4346" s="296" t="s">
        <v>14500</v>
      </c>
      <c r="D4346" s="295" t="s">
        <v>31</v>
      </c>
      <c r="E4346" s="297" t="n">
        <v>16.99</v>
      </c>
    </row>
    <row r="4347" customFormat="false" ht="40.5" hidden="false" customHeight="false" outlineLevel="0" collapsed="false">
      <c r="A4347" s="295" t="n">
        <v>94677</v>
      </c>
      <c r="B4347" s="295" t="s">
        <v>14501</v>
      </c>
      <c r="C4347" s="296" t="s">
        <v>14502</v>
      </c>
      <c r="D4347" s="295" t="s">
        <v>31</v>
      </c>
      <c r="E4347" s="297" t="n">
        <v>28.27</v>
      </c>
    </row>
    <row r="4348" customFormat="false" ht="40.5" hidden="false" customHeight="false" outlineLevel="0" collapsed="false">
      <c r="A4348" s="295" t="n">
        <v>94678</v>
      </c>
      <c r="B4348" s="295" t="s">
        <v>14503</v>
      </c>
      <c r="C4348" s="296" t="s">
        <v>14504</v>
      </c>
      <c r="D4348" s="295" t="s">
        <v>31</v>
      </c>
      <c r="E4348" s="297" t="n">
        <v>17.66</v>
      </c>
    </row>
    <row r="4349" customFormat="false" ht="40.5" hidden="false" customHeight="false" outlineLevel="0" collapsed="false">
      <c r="A4349" s="295" t="n">
        <v>94679</v>
      </c>
      <c r="B4349" s="295" t="s">
        <v>14505</v>
      </c>
      <c r="C4349" s="296" t="s">
        <v>14506</v>
      </c>
      <c r="D4349" s="295" t="s">
        <v>31</v>
      </c>
      <c r="E4349" s="297" t="n">
        <v>32.51</v>
      </c>
    </row>
    <row r="4350" customFormat="false" ht="40.5" hidden="false" customHeight="false" outlineLevel="0" collapsed="false">
      <c r="A4350" s="295" t="n">
        <v>94680</v>
      </c>
      <c r="B4350" s="295" t="s">
        <v>14507</v>
      </c>
      <c r="C4350" s="296" t="s">
        <v>14508</v>
      </c>
      <c r="D4350" s="295" t="s">
        <v>31</v>
      </c>
      <c r="E4350" s="297" t="n">
        <v>53.68</v>
      </c>
    </row>
    <row r="4351" customFormat="false" ht="40.5" hidden="false" customHeight="false" outlineLevel="0" collapsed="false">
      <c r="A4351" s="295" t="n">
        <v>94681</v>
      </c>
      <c r="B4351" s="295" t="s">
        <v>14509</v>
      </c>
      <c r="C4351" s="296" t="s">
        <v>14510</v>
      </c>
      <c r="D4351" s="295" t="s">
        <v>31</v>
      </c>
      <c r="E4351" s="297" t="n">
        <v>74.04</v>
      </c>
    </row>
    <row r="4352" customFormat="false" ht="40.5" hidden="false" customHeight="false" outlineLevel="0" collapsed="false">
      <c r="A4352" s="295" t="n">
        <v>94682</v>
      </c>
      <c r="B4352" s="295" t="s">
        <v>14511</v>
      </c>
      <c r="C4352" s="296" t="s">
        <v>14512</v>
      </c>
      <c r="D4352" s="295" t="s">
        <v>31</v>
      </c>
      <c r="E4352" s="297" t="n">
        <v>158.44</v>
      </c>
    </row>
    <row r="4353" customFormat="false" ht="40.5" hidden="false" customHeight="false" outlineLevel="0" collapsed="false">
      <c r="A4353" s="295" t="n">
        <v>94683</v>
      </c>
      <c r="B4353" s="295" t="s">
        <v>14513</v>
      </c>
      <c r="C4353" s="296" t="s">
        <v>14514</v>
      </c>
      <c r="D4353" s="295" t="s">
        <v>31</v>
      </c>
      <c r="E4353" s="297" t="n">
        <v>98.66</v>
      </c>
    </row>
    <row r="4354" customFormat="false" ht="40.5" hidden="false" customHeight="false" outlineLevel="0" collapsed="false">
      <c r="A4354" s="295" t="n">
        <v>94684</v>
      </c>
      <c r="B4354" s="295" t="s">
        <v>14515</v>
      </c>
      <c r="C4354" s="296" t="s">
        <v>14516</v>
      </c>
      <c r="D4354" s="295" t="s">
        <v>31</v>
      </c>
      <c r="E4354" s="297" t="n">
        <v>197.08</v>
      </c>
    </row>
    <row r="4355" customFormat="false" ht="40.5" hidden="false" customHeight="false" outlineLevel="0" collapsed="false">
      <c r="A4355" s="295" t="n">
        <v>94685</v>
      </c>
      <c r="B4355" s="295" t="s">
        <v>14517</v>
      </c>
      <c r="C4355" s="296" t="s">
        <v>14518</v>
      </c>
      <c r="D4355" s="295" t="s">
        <v>31</v>
      </c>
      <c r="E4355" s="297" t="n">
        <v>147.32</v>
      </c>
    </row>
    <row r="4356" customFormat="false" ht="40.5" hidden="false" customHeight="false" outlineLevel="0" collapsed="false">
      <c r="A4356" s="295" t="n">
        <v>94686</v>
      </c>
      <c r="B4356" s="295" t="s">
        <v>14519</v>
      </c>
      <c r="C4356" s="296" t="s">
        <v>14520</v>
      </c>
      <c r="D4356" s="295" t="s">
        <v>31</v>
      </c>
      <c r="E4356" s="297" t="n">
        <v>384.65</v>
      </c>
    </row>
    <row r="4357" customFormat="false" ht="40.5" hidden="false" customHeight="false" outlineLevel="0" collapsed="false">
      <c r="A4357" s="295" t="n">
        <v>94687</v>
      </c>
      <c r="B4357" s="295" t="s">
        <v>14521</v>
      </c>
      <c r="C4357" s="296" t="s">
        <v>14522</v>
      </c>
      <c r="D4357" s="295" t="s">
        <v>31</v>
      </c>
      <c r="E4357" s="297" t="n">
        <v>309.65</v>
      </c>
    </row>
    <row r="4358" customFormat="false" ht="27" hidden="false" customHeight="false" outlineLevel="0" collapsed="false">
      <c r="A4358" s="295" t="n">
        <v>94688</v>
      </c>
      <c r="B4358" s="295" t="s">
        <v>14523</v>
      </c>
      <c r="C4358" s="296" t="s">
        <v>14524</v>
      </c>
      <c r="D4358" s="295" t="s">
        <v>31</v>
      </c>
      <c r="E4358" s="297" t="n">
        <v>9.98</v>
      </c>
    </row>
    <row r="4359" customFormat="false" ht="40.5" hidden="false" customHeight="false" outlineLevel="0" collapsed="false">
      <c r="A4359" s="295" t="n">
        <v>94689</v>
      </c>
      <c r="B4359" s="295" t="s">
        <v>14525</v>
      </c>
      <c r="C4359" s="296" t="s">
        <v>14526</v>
      </c>
      <c r="D4359" s="295" t="s">
        <v>31</v>
      </c>
      <c r="E4359" s="297" t="n">
        <v>15.37</v>
      </c>
    </row>
    <row r="4360" customFormat="false" ht="27" hidden="false" customHeight="false" outlineLevel="0" collapsed="false">
      <c r="A4360" s="295" t="n">
        <v>94690</v>
      </c>
      <c r="B4360" s="295" t="s">
        <v>14527</v>
      </c>
      <c r="C4360" s="296" t="s">
        <v>14528</v>
      </c>
      <c r="D4360" s="295" t="s">
        <v>31</v>
      </c>
      <c r="E4360" s="297" t="n">
        <v>14.49</v>
      </c>
    </row>
    <row r="4361" customFormat="false" ht="40.5" hidden="false" customHeight="false" outlineLevel="0" collapsed="false">
      <c r="A4361" s="295" t="n">
        <v>94691</v>
      </c>
      <c r="B4361" s="295" t="s">
        <v>14529</v>
      </c>
      <c r="C4361" s="296" t="s">
        <v>14530</v>
      </c>
      <c r="D4361" s="295" t="s">
        <v>31</v>
      </c>
      <c r="E4361" s="297" t="n">
        <v>17.62</v>
      </c>
    </row>
    <row r="4362" customFormat="false" ht="27" hidden="false" customHeight="false" outlineLevel="0" collapsed="false">
      <c r="A4362" s="295" t="n">
        <v>94692</v>
      </c>
      <c r="B4362" s="295" t="s">
        <v>14531</v>
      </c>
      <c r="C4362" s="296" t="s">
        <v>14532</v>
      </c>
      <c r="D4362" s="295" t="s">
        <v>31</v>
      </c>
      <c r="E4362" s="297" t="n">
        <v>26.32</v>
      </c>
    </row>
    <row r="4363" customFormat="false" ht="40.5" hidden="false" customHeight="false" outlineLevel="0" collapsed="false">
      <c r="A4363" s="295" t="n">
        <v>94693</v>
      </c>
      <c r="B4363" s="295" t="s">
        <v>14533</v>
      </c>
      <c r="C4363" s="296" t="s">
        <v>14534</v>
      </c>
      <c r="D4363" s="295" t="s">
        <v>31</v>
      </c>
      <c r="E4363" s="297" t="n">
        <v>27.89</v>
      </c>
    </row>
    <row r="4364" customFormat="false" ht="27" hidden="false" customHeight="false" outlineLevel="0" collapsed="false">
      <c r="A4364" s="295" t="n">
        <v>94694</v>
      </c>
      <c r="B4364" s="295" t="s">
        <v>14535</v>
      </c>
      <c r="C4364" s="296" t="s">
        <v>14536</v>
      </c>
      <c r="D4364" s="295" t="s">
        <v>31</v>
      </c>
      <c r="E4364" s="297" t="n">
        <v>27.98</v>
      </c>
    </row>
    <row r="4365" customFormat="false" ht="40.5" hidden="false" customHeight="false" outlineLevel="0" collapsed="false">
      <c r="A4365" s="295" t="n">
        <v>94695</v>
      </c>
      <c r="B4365" s="295" t="s">
        <v>14537</v>
      </c>
      <c r="C4365" s="296" t="s">
        <v>14538</v>
      </c>
      <c r="D4365" s="295" t="s">
        <v>31</v>
      </c>
      <c r="E4365" s="297" t="n">
        <v>40.13</v>
      </c>
    </row>
    <row r="4366" customFormat="false" ht="27" hidden="false" customHeight="false" outlineLevel="0" collapsed="false">
      <c r="A4366" s="295" t="n">
        <v>94696</v>
      </c>
      <c r="B4366" s="295" t="s">
        <v>14539</v>
      </c>
      <c r="C4366" s="296" t="s">
        <v>14540</v>
      </c>
      <c r="D4366" s="295" t="s">
        <v>31</v>
      </c>
      <c r="E4366" s="297" t="n">
        <v>68.75</v>
      </c>
    </row>
    <row r="4367" customFormat="false" ht="27" hidden="false" customHeight="false" outlineLevel="0" collapsed="false">
      <c r="A4367" s="295" t="n">
        <v>94697</v>
      </c>
      <c r="B4367" s="295" t="s">
        <v>14541</v>
      </c>
      <c r="C4367" s="296" t="s">
        <v>14542</v>
      </c>
      <c r="D4367" s="295" t="s">
        <v>31</v>
      </c>
      <c r="E4367" s="297" t="n">
        <v>115.8</v>
      </c>
    </row>
    <row r="4368" customFormat="false" ht="40.5" hidden="false" customHeight="false" outlineLevel="0" collapsed="false">
      <c r="A4368" s="295" t="n">
        <v>94698</v>
      </c>
      <c r="B4368" s="295" t="s">
        <v>14543</v>
      </c>
      <c r="C4368" s="296" t="s">
        <v>14544</v>
      </c>
      <c r="D4368" s="295" t="s">
        <v>31</v>
      </c>
      <c r="E4368" s="297" t="n">
        <v>99.26</v>
      </c>
    </row>
    <row r="4369" customFormat="false" ht="27" hidden="false" customHeight="false" outlineLevel="0" collapsed="false">
      <c r="A4369" s="295" t="n">
        <v>94699</v>
      </c>
      <c r="B4369" s="295" t="s">
        <v>14545</v>
      </c>
      <c r="C4369" s="296" t="s">
        <v>14546</v>
      </c>
      <c r="D4369" s="295" t="s">
        <v>31</v>
      </c>
      <c r="E4369" s="297" t="n">
        <v>193.12</v>
      </c>
    </row>
    <row r="4370" customFormat="false" ht="40.5" hidden="false" customHeight="false" outlineLevel="0" collapsed="false">
      <c r="A4370" s="295" t="n">
        <v>94700</v>
      </c>
      <c r="B4370" s="295" t="s">
        <v>14547</v>
      </c>
      <c r="C4370" s="296" t="s">
        <v>14548</v>
      </c>
      <c r="D4370" s="295" t="s">
        <v>31</v>
      </c>
      <c r="E4370" s="297" t="n">
        <v>159.27</v>
      </c>
    </row>
    <row r="4371" customFormat="false" ht="27" hidden="false" customHeight="false" outlineLevel="0" collapsed="false">
      <c r="A4371" s="295" t="n">
        <v>94701</v>
      </c>
      <c r="B4371" s="295" t="s">
        <v>14549</v>
      </c>
      <c r="C4371" s="296" t="s">
        <v>14550</v>
      </c>
      <c r="D4371" s="295" t="s">
        <v>31</v>
      </c>
      <c r="E4371" s="297" t="n">
        <v>300.49</v>
      </c>
    </row>
    <row r="4372" customFormat="false" ht="40.5" hidden="false" customHeight="false" outlineLevel="0" collapsed="false">
      <c r="A4372" s="295" t="n">
        <v>94702</v>
      </c>
      <c r="B4372" s="295" t="s">
        <v>14551</v>
      </c>
      <c r="C4372" s="296" t="s">
        <v>14552</v>
      </c>
      <c r="D4372" s="295" t="s">
        <v>31</v>
      </c>
      <c r="E4372" s="297" t="n">
        <v>283.18</v>
      </c>
    </row>
    <row r="4373" customFormat="false" ht="40.5" hidden="false" customHeight="false" outlineLevel="0" collapsed="false">
      <c r="A4373" s="295" t="n">
        <v>94703</v>
      </c>
      <c r="B4373" s="295" t="s">
        <v>14553</v>
      </c>
      <c r="C4373" s="296" t="s">
        <v>14554</v>
      </c>
      <c r="D4373" s="295" t="s">
        <v>31</v>
      </c>
      <c r="E4373" s="297" t="n">
        <v>24.13</v>
      </c>
    </row>
    <row r="4374" customFormat="false" ht="40.5" hidden="false" customHeight="false" outlineLevel="0" collapsed="false">
      <c r="A4374" s="295" t="n">
        <v>94704</v>
      </c>
      <c r="B4374" s="295" t="s">
        <v>14555</v>
      </c>
      <c r="C4374" s="296" t="s">
        <v>14556</v>
      </c>
      <c r="D4374" s="295" t="s">
        <v>31</v>
      </c>
      <c r="E4374" s="297" t="n">
        <v>29.33</v>
      </c>
    </row>
    <row r="4375" customFormat="false" ht="40.5" hidden="false" customHeight="false" outlineLevel="0" collapsed="false">
      <c r="A4375" s="295" t="n">
        <v>94705</v>
      </c>
      <c r="B4375" s="295" t="s">
        <v>14557</v>
      </c>
      <c r="C4375" s="296" t="s">
        <v>14558</v>
      </c>
      <c r="D4375" s="295" t="s">
        <v>31</v>
      </c>
      <c r="E4375" s="297" t="n">
        <v>37.19</v>
      </c>
    </row>
    <row r="4376" customFormat="false" ht="40.5" hidden="false" customHeight="false" outlineLevel="0" collapsed="false">
      <c r="A4376" s="295" t="n">
        <v>94706</v>
      </c>
      <c r="B4376" s="295" t="s">
        <v>14559</v>
      </c>
      <c r="C4376" s="296" t="s">
        <v>14560</v>
      </c>
      <c r="D4376" s="295" t="s">
        <v>31</v>
      </c>
      <c r="E4376" s="297" t="n">
        <v>50.04</v>
      </c>
    </row>
    <row r="4377" customFormat="false" ht="40.5" hidden="false" customHeight="false" outlineLevel="0" collapsed="false">
      <c r="A4377" s="295" t="n">
        <v>94707</v>
      </c>
      <c r="B4377" s="295" t="s">
        <v>14561</v>
      </c>
      <c r="C4377" s="296" t="s">
        <v>14562</v>
      </c>
      <c r="D4377" s="295" t="s">
        <v>31</v>
      </c>
      <c r="E4377" s="297" t="n">
        <v>64.64</v>
      </c>
    </row>
    <row r="4378" customFormat="false" ht="40.5" hidden="false" customHeight="false" outlineLevel="0" collapsed="false">
      <c r="A4378" s="295" t="n">
        <v>94708</v>
      </c>
      <c r="B4378" s="295" t="s">
        <v>14563</v>
      </c>
      <c r="C4378" s="296" t="s">
        <v>14564</v>
      </c>
      <c r="D4378" s="295" t="s">
        <v>31</v>
      </c>
      <c r="E4378" s="297" t="n">
        <v>30.09</v>
      </c>
    </row>
    <row r="4379" customFormat="false" ht="40.5" hidden="false" customHeight="false" outlineLevel="0" collapsed="false">
      <c r="A4379" s="295" t="n">
        <v>94709</v>
      </c>
      <c r="B4379" s="295" t="s">
        <v>14565</v>
      </c>
      <c r="C4379" s="296" t="s">
        <v>14566</v>
      </c>
      <c r="D4379" s="295" t="s">
        <v>31</v>
      </c>
      <c r="E4379" s="297" t="n">
        <v>40.45</v>
      </c>
    </row>
    <row r="4380" customFormat="false" ht="40.5" hidden="false" customHeight="false" outlineLevel="0" collapsed="false">
      <c r="A4380" s="295" t="n">
        <v>94710</v>
      </c>
      <c r="B4380" s="295" t="s">
        <v>14567</v>
      </c>
      <c r="C4380" s="296" t="s">
        <v>14568</v>
      </c>
      <c r="D4380" s="295" t="s">
        <v>31</v>
      </c>
      <c r="E4380" s="297" t="n">
        <v>66.17</v>
      </c>
    </row>
    <row r="4381" customFormat="false" ht="40.5" hidden="false" customHeight="false" outlineLevel="0" collapsed="false">
      <c r="A4381" s="295" t="n">
        <v>94711</v>
      </c>
      <c r="B4381" s="295" t="s">
        <v>14569</v>
      </c>
      <c r="C4381" s="296" t="s">
        <v>14570</v>
      </c>
      <c r="D4381" s="295" t="s">
        <v>31</v>
      </c>
      <c r="E4381" s="297" t="n">
        <v>74.01</v>
      </c>
    </row>
    <row r="4382" customFormat="false" ht="40.5" hidden="false" customHeight="false" outlineLevel="0" collapsed="false">
      <c r="A4382" s="295" t="n">
        <v>94712</v>
      </c>
      <c r="B4382" s="295" t="s">
        <v>14571</v>
      </c>
      <c r="C4382" s="296" t="s">
        <v>14572</v>
      </c>
      <c r="D4382" s="295" t="s">
        <v>31</v>
      </c>
      <c r="E4382" s="297" t="n">
        <v>103.54</v>
      </c>
    </row>
    <row r="4383" customFormat="false" ht="40.5" hidden="false" customHeight="false" outlineLevel="0" collapsed="false">
      <c r="A4383" s="295" t="n">
        <v>94713</v>
      </c>
      <c r="B4383" s="295" t="s">
        <v>14573</v>
      </c>
      <c r="C4383" s="296" t="s">
        <v>14574</v>
      </c>
      <c r="D4383" s="295" t="s">
        <v>31</v>
      </c>
      <c r="E4383" s="298" t="n">
        <v>290.85</v>
      </c>
    </row>
    <row r="4384" customFormat="false" ht="40.5" hidden="false" customHeight="false" outlineLevel="0" collapsed="false">
      <c r="A4384" s="295" t="n">
        <v>94714</v>
      </c>
      <c r="B4384" s="295" t="s">
        <v>14575</v>
      </c>
      <c r="C4384" s="296" t="s">
        <v>14576</v>
      </c>
      <c r="D4384" s="295" t="s">
        <v>31</v>
      </c>
      <c r="E4384" s="297" t="n">
        <v>398.87</v>
      </c>
    </row>
    <row r="4385" customFormat="false" ht="40.5" hidden="false" customHeight="false" outlineLevel="0" collapsed="false">
      <c r="A4385" s="295" t="n">
        <v>94715</v>
      </c>
      <c r="B4385" s="295" t="s">
        <v>14577</v>
      </c>
      <c r="C4385" s="296" t="s">
        <v>14578</v>
      </c>
      <c r="D4385" s="295" t="s">
        <v>31</v>
      </c>
      <c r="E4385" s="297" t="n">
        <v>555.5</v>
      </c>
    </row>
    <row r="4386" customFormat="false" ht="40.5" hidden="false" customHeight="false" outlineLevel="0" collapsed="false">
      <c r="A4386" s="295" t="n">
        <v>94724</v>
      </c>
      <c r="B4386" s="295" t="s">
        <v>14579</v>
      </c>
      <c r="C4386" s="296" t="s">
        <v>14580</v>
      </c>
      <c r="D4386" s="295" t="s">
        <v>31</v>
      </c>
      <c r="E4386" s="297" t="n">
        <v>22.87</v>
      </c>
    </row>
    <row r="4387" customFormat="false" ht="27" hidden="false" customHeight="false" outlineLevel="0" collapsed="false">
      <c r="A4387" s="295" t="n">
        <v>94725</v>
      </c>
      <c r="B4387" s="295" t="s">
        <v>14581</v>
      </c>
      <c r="C4387" s="296" t="s">
        <v>14582</v>
      </c>
      <c r="D4387" s="295" t="s">
        <v>31</v>
      </c>
      <c r="E4387" s="297" t="n">
        <v>5.57</v>
      </c>
    </row>
    <row r="4388" customFormat="false" ht="27" hidden="false" customHeight="false" outlineLevel="0" collapsed="false">
      <c r="A4388" s="295" t="n">
        <v>94726</v>
      </c>
      <c r="B4388" s="295" t="s">
        <v>14583</v>
      </c>
      <c r="C4388" s="296" t="s">
        <v>14584</v>
      </c>
      <c r="D4388" s="295" t="s">
        <v>31</v>
      </c>
      <c r="E4388" s="297" t="n">
        <v>35.24</v>
      </c>
    </row>
    <row r="4389" customFormat="false" ht="27" hidden="false" customHeight="false" outlineLevel="0" collapsed="false">
      <c r="A4389" s="295" t="n">
        <v>94727</v>
      </c>
      <c r="B4389" s="295" t="s">
        <v>14585</v>
      </c>
      <c r="C4389" s="296" t="s">
        <v>14586</v>
      </c>
      <c r="D4389" s="295" t="s">
        <v>31</v>
      </c>
      <c r="E4389" s="297" t="n">
        <v>7.86</v>
      </c>
    </row>
    <row r="4390" customFormat="false" ht="40.5" hidden="false" customHeight="false" outlineLevel="0" collapsed="false">
      <c r="A4390" s="295" t="n">
        <v>94728</v>
      </c>
      <c r="B4390" s="295" t="s">
        <v>14587</v>
      </c>
      <c r="C4390" s="296" t="s">
        <v>14588</v>
      </c>
      <c r="D4390" s="295" t="s">
        <v>31</v>
      </c>
      <c r="E4390" s="297" t="n">
        <v>132.99</v>
      </c>
    </row>
    <row r="4391" customFormat="false" ht="27" hidden="false" customHeight="false" outlineLevel="0" collapsed="false">
      <c r="A4391" s="295" t="n">
        <v>94729</v>
      </c>
      <c r="B4391" s="295" t="s">
        <v>14589</v>
      </c>
      <c r="C4391" s="296" t="s">
        <v>14590</v>
      </c>
      <c r="D4391" s="295" t="s">
        <v>31</v>
      </c>
      <c r="E4391" s="297" t="n">
        <v>13.8</v>
      </c>
    </row>
    <row r="4392" customFormat="false" ht="40.5" hidden="false" customHeight="false" outlineLevel="0" collapsed="false">
      <c r="A4392" s="295" t="n">
        <v>94730</v>
      </c>
      <c r="B4392" s="295" t="s">
        <v>14591</v>
      </c>
      <c r="C4392" s="296" t="s">
        <v>14592</v>
      </c>
      <c r="D4392" s="295" t="s">
        <v>31</v>
      </c>
      <c r="E4392" s="297" t="n">
        <v>161.52</v>
      </c>
    </row>
    <row r="4393" customFormat="false" ht="27" hidden="false" customHeight="false" outlineLevel="0" collapsed="false">
      <c r="A4393" s="295" t="n">
        <v>94731</v>
      </c>
      <c r="B4393" s="295" t="s">
        <v>14593</v>
      </c>
      <c r="C4393" s="296" t="s">
        <v>14594</v>
      </c>
      <c r="D4393" s="295" t="s">
        <v>31</v>
      </c>
      <c r="E4393" s="297" t="n">
        <v>17.27</v>
      </c>
    </row>
    <row r="4394" customFormat="false" ht="27" hidden="false" customHeight="false" outlineLevel="0" collapsed="false">
      <c r="A4394" s="295" t="n">
        <v>94733</v>
      </c>
      <c r="B4394" s="295" t="s">
        <v>14595</v>
      </c>
      <c r="C4394" s="296" t="s">
        <v>14596</v>
      </c>
      <c r="D4394" s="295" t="s">
        <v>31</v>
      </c>
      <c r="E4394" s="297" t="n">
        <v>33.49</v>
      </c>
    </row>
    <row r="4395" customFormat="false" ht="27" hidden="false" customHeight="false" outlineLevel="0" collapsed="false">
      <c r="A4395" s="295" t="n">
        <v>94737</v>
      </c>
      <c r="B4395" s="295" t="s">
        <v>14597</v>
      </c>
      <c r="C4395" s="296" t="s">
        <v>14598</v>
      </c>
      <c r="D4395" s="295" t="s">
        <v>31</v>
      </c>
      <c r="E4395" s="297" t="n">
        <v>139.53</v>
      </c>
    </row>
    <row r="4396" customFormat="false" ht="40.5" hidden="false" customHeight="false" outlineLevel="0" collapsed="false">
      <c r="A4396" s="295" t="n">
        <v>94740</v>
      </c>
      <c r="B4396" s="295" t="s">
        <v>14599</v>
      </c>
      <c r="C4396" s="296" t="s">
        <v>14600</v>
      </c>
      <c r="D4396" s="295" t="s">
        <v>31</v>
      </c>
      <c r="E4396" s="297" t="n">
        <v>8.8</v>
      </c>
    </row>
    <row r="4397" customFormat="false" ht="40.5" hidden="false" customHeight="false" outlineLevel="0" collapsed="false">
      <c r="A4397" s="295" t="n">
        <v>94741</v>
      </c>
      <c r="B4397" s="295" t="s">
        <v>14601</v>
      </c>
      <c r="C4397" s="296" t="s">
        <v>14602</v>
      </c>
      <c r="D4397" s="295" t="s">
        <v>31</v>
      </c>
      <c r="E4397" s="297" t="n">
        <v>10.89</v>
      </c>
    </row>
    <row r="4398" customFormat="false" ht="40.5" hidden="false" customHeight="false" outlineLevel="0" collapsed="false">
      <c r="A4398" s="295" t="n">
        <v>94742</v>
      </c>
      <c r="B4398" s="295" t="s">
        <v>14603</v>
      </c>
      <c r="C4398" s="296" t="s">
        <v>14604</v>
      </c>
      <c r="D4398" s="295" t="s">
        <v>31</v>
      </c>
      <c r="E4398" s="297" t="n">
        <v>13.23</v>
      </c>
    </row>
    <row r="4399" customFormat="false" ht="40.5" hidden="false" customHeight="false" outlineLevel="0" collapsed="false">
      <c r="A4399" s="295" t="n">
        <v>94743</v>
      </c>
      <c r="B4399" s="295" t="s">
        <v>14605</v>
      </c>
      <c r="C4399" s="296" t="s">
        <v>14606</v>
      </c>
      <c r="D4399" s="295" t="s">
        <v>31</v>
      </c>
      <c r="E4399" s="297" t="n">
        <v>14.54</v>
      </c>
    </row>
    <row r="4400" customFormat="false" ht="40.5" hidden="false" customHeight="false" outlineLevel="0" collapsed="false">
      <c r="A4400" s="295" t="n">
        <v>94744</v>
      </c>
      <c r="B4400" s="295" t="s">
        <v>14607</v>
      </c>
      <c r="C4400" s="296" t="s">
        <v>14608</v>
      </c>
      <c r="D4400" s="295" t="s">
        <v>31</v>
      </c>
      <c r="E4400" s="297" t="n">
        <v>21.03</v>
      </c>
    </row>
    <row r="4401" customFormat="false" ht="40.5" hidden="false" customHeight="false" outlineLevel="0" collapsed="false">
      <c r="A4401" s="295" t="n">
        <v>94746</v>
      </c>
      <c r="B4401" s="295" t="s">
        <v>14609</v>
      </c>
      <c r="C4401" s="296" t="s">
        <v>14610</v>
      </c>
      <c r="D4401" s="295" t="s">
        <v>31</v>
      </c>
      <c r="E4401" s="297" t="n">
        <v>29.84</v>
      </c>
    </row>
    <row r="4402" customFormat="false" ht="40.5" hidden="false" customHeight="false" outlineLevel="0" collapsed="false">
      <c r="A4402" s="295" t="n">
        <v>94748</v>
      </c>
      <c r="B4402" s="295" t="s">
        <v>14611</v>
      </c>
      <c r="C4402" s="296" t="s">
        <v>14612</v>
      </c>
      <c r="D4402" s="295" t="s">
        <v>31</v>
      </c>
      <c r="E4402" s="297" t="n">
        <v>61.45</v>
      </c>
    </row>
    <row r="4403" customFormat="false" ht="40.5" hidden="false" customHeight="false" outlineLevel="0" collapsed="false">
      <c r="A4403" s="295" t="n">
        <v>94750</v>
      </c>
      <c r="B4403" s="295" t="s">
        <v>14613</v>
      </c>
      <c r="C4403" s="296" t="s">
        <v>14614</v>
      </c>
      <c r="D4403" s="295" t="s">
        <v>31</v>
      </c>
      <c r="E4403" s="297" t="n">
        <v>144.76</v>
      </c>
    </row>
    <row r="4404" customFormat="false" ht="40.5" hidden="false" customHeight="false" outlineLevel="0" collapsed="false">
      <c r="A4404" s="295" t="n">
        <v>94752</v>
      </c>
      <c r="B4404" s="295" t="s">
        <v>14615</v>
      </c>
      <c r="C4404" s="296" t="s">
        <v>14616</v>
      </c>
      <c r="D4404" s="295" t="s">
        <v>31</v>
      </c>
      <c r="E4404" s="297" t="n">
        <v>177.14</v>
      </c>
    </row>
    <row r="4405" customFormat="false" ht="27" hidden="false" customHeight="false" outlineLevel="0" collapsed="false">
      <c r="A4405" s="295" t="n">
        <v>94756</v>
      </c>
      <c r="B4405" s="295" t="s">
        <v>14617</v>
      </c>
      <c r="C4405" s="296" t="s">
        <v>14618</v>
      </c>
      <c r="D4405" s="295" t="s">
        <v>31</v>
      </c>
      <c r="E4405" s="297" t="n">
        <v>11.14</v>
      </c>
    </row>
    <row r="4406" customFormat="false" ht="27" hidden="false" customHeight="false" outlineLevel="0" collapsed="false">
      <c r="A4406" s="295" t="n">
        <v>94757</v>
      </c>
      <c r="B4406" s="295" t="s">
        <v>14619</v>
      </c>
      <c r="C4406" s="296" t="s">
        <v>14620</v>
      </c>
      <c r="D4406" s="295" t="s">
        <v>31</v>
      </c>
      <c r="E4406" s="297" t="n">
        <v>15.09</v>
      </c>
    </row>
    <row r="4407" customFormat="false" ht="27" hidden="false" customHeight="false" outlineLevel="0" collapsed="false">
      <c r="A4407" s="295" t="n">
        <v>94758</v>
      </c>
      <c r="B4407" s="295" t="s">
        <v>14621</v>
      </c>
      <c r="C4407" s="296" t="s">
        <v>14622</v>
      </c>
      <c r="D4407" s="295" t="s">
        <v>31</v>
      </c>
      <c r="E4407" s="297" t="n">
        <v>38.13</v>
      </c>
    </row>
    <row r="4408" customFormat="false" ht="27" hidden="false" customHeight="false" outlineLevel="0" collapsed="false">
      <c r="A4408" s="295" t="n">
        <v>94759</v>
      </c>
      <c r="B4408" s="295" t="s">
        <v>14623</v>
      </c>
      <c r="C4408" s="296" t="s">
        <v>14624</v>
      </c>
      <c r="D4408" s="295" t="s">
        <v>31</v>
      </c>
      <c r="E4408" s="297" t="n">
        <v>46.92</v>
      </c>
    </row>
    <row r="4409" customFormat="false" ht="27" hidden="false" customHeight="false" outlineLevel="0" collapsed="false">
      <c r="A4409" s="295" t="n">
        <v>94760</v>
      </c>
      <c r="B4409" s="295" t="s">
        <v>14625</v>
      </c>
      <c r="C4409" s="296" t="s">
        <v>14626</v>
      </c>
      <c r="D4409" s="295" t="s">
        <v>31</v>
      </c>
      <c r="E4409" s="297" t="n">
        <v>77.16</v>
      </c>
    </row>
    <row r="4410" customFormat="false" ht="27" hidden="false" customHeight="false" outlineLevel="0" collapsed="false">
      <c r="A4410" s="295" t="n">
        <v>94761</v>
      </c>
      <c r="B4410" s="295" t="s">
        <v>14627</v>
      </c>
      <c r="C4410" s="296" t="s">
        <v>14628</v>
      </c>
      <c r="D4410" s="295" t="s">
        <v>31</v>
      </c>
      <c r="E4410" s="297" t="n">
        <v>165.22</v>
      </c>
    </row>
    <row r="4411" customFormat="false" ht="27" hidden="false" customHeight="false" outlineLevel="0" collapsed="false">
      <c r="A4411" s="295" t="n">
        <v>94762</v>
      </c>
      <c r="B4411" s="295" t="s">
        <v>14629</v>
      </c>
      <c r="C4411" s="296" t="s">
        <v>14630</v>
      </c>
      <c r="D4411" s="295" t="s">
        <v>31</v>
      </c>
      <c r="E4411" s="297" t="n">
        <v>212.16</v>
      </c>
    </row>
    <row r="4412" customFormat="false" ht="40.5" hidden="false" customHeight="false" outlineLevel="0" collapsed="false">
      <c r="A4412" s="295" t="n">
        <v>94783</v>
      </c>
      <c r="B4412" s="295" t="s">
        <v>14631</v>
      </c>
      <c r="C4412" s="296" t="s">
        <v>14632</v>
      </c>
      <c r="D4412" s="295" t="s">
        <v>31</v>
      </c>
      <c r="E4412" s="297" t="n">
        <v>21.86</v>
      </c>
    </row>
    <row r="4413" customFormat="false" ht="40.5" hidden="false" customHeight="false" outlineLevel="0" collapsed="false">
      <c r="A4413" s="295" t="n">
        <v>94785</v>
      </c>
      <c r="B4413" s="295" t="s">
        <v>14633</v>
      </c>
      <c r="C4413" s="296" t="s">
        <v>14634</v>
      </c>
      <c r="D4413" s="295" t="s">
        <v>31</v>
      </c>
      <c r="E4413" s="297" t="n">
        <v>41.19</v>
      </c>
    </row>
    <row r="4414" customFormat="false" ht="40.5" hidden="false" customHeight="false" outlineLevel="0" collapsed="false">
      <c r="A4414" s="295" t="n">
        <v>94786</v>
      </c>
      <c r="B4414" s="295" t="s">
        <v>14635</v>
      </c>
      <c r="C4414" s="296" t="s">
        <v>14636</v>
      </c>
      <c r="D4414" s="295" t="s">
        <v>31</v>
      </c>
      <c r="E4414" s="297" t="n">
        <v>55.88</v>
      </c>
    </row>
    <row r="4415" customFormat="false" ht="40.5" hidden="false" customHeight="false" outlineLevel="0" collapsed="false">
      <c r="A4415" s="295" t="n">
        <v>94787</v>
      </c>
      <c r="B4415" s="295" t="s">
        <v>14637</v>
      </c>
      <c r="C4415" s="296" t="s">
        <v>14638</v>
      </c>
      <c r="D4415" s="295" t="s">
        <v>31</v>
      </c>
      <c r="E4415" s="297" t="n">
        <v>70.13</v>
      </c>
    </row>
    <row r="4416" customFormat="false" ht="40.5" hidden="false" customHeight="false" outlineLevel="0" collapsed="false">
      <c r="A4416" s="295" t="n">
        <v>94788</v>
      </c>
      <c r="B4416" s="295" t="s">
        <v>14639</v>
      </c>
      <c r="C4416" s="296" t="s">
        <v>14640</v>
      </c>
      <c r="D4416" s="295" t="s">
        <v>31</v>
      </c>
      <c r="E4416" s="297" t="n">
        <v>107.05</v>
      </c>
    </row>
    <row r="4417" customFormat="false" ht="40.5" hidden="false" customHeight="false" outlineLevel="0" collapsed="false">
      <c r="A4417" s="295" t="n">
        <v>94789</v>
      </c>
      <c r="B4417" s="295" t="s">
        <v>14641</v>
      </c>
      <c r="C4417" s="296" t="s">
        <v>14642</v>
      </c>
      <c r="D4417" s="295" t="s">
        <v>31</v>
      </c>
      <c r="E4417" s="297" t="n">
        <v>363.25</v>
      </c>
    </row>
    <row r="4418" customFormat="false" ht="40.5" hidden="false" customHeight="false" outlineLevel="0" collapsed="false">
      <c r="A4418" s="295" t="n">
        <v>94790</v>
      </c>
      <c r="B4418" s="295" t="s">
        <v>14643</v>
      </c>
      <c r="C4418" s="296" t="s">
        <v>14644</v>
      </c>
      <c r="D4418" s="295" t="s">
        <v>31</v>
      </c>
      <c r="E4418" s="297" t="n">
        <v>422.18</v>
      </c>
    </row>
    <row r="4419" customFormat="false" ht="40.5" hidden="false" customHeight="false" outlineLevel="0" collapsed="false">
      <c r="A4419" s="295" t="n">
        <v>94791</v>
      </c>
      <c r="B4419" s="295" t="s">
        <v>14645</v>
      </c>
      <c r="C4419" s="296" t="s">
        <v>14646</v>
      </c>
      <c r="D4419" s="295" t="s">
        <v>31</v>
      </c>
      <c r="E4419" s="297" t="n">
        <v>596.53</v>
      </c>
    </row>
    <row r="4420" customFormat="false" ht="27" hidden="false" customHeight="false" outlineLevel="0" collapsed="false">
      <c r="A4420" s="295" t="n">
        <v>94863</v>
      </c>
      <c r="B4420" s="295" t="s">
        <v>14647</v>
      </c>
      <c r="C4420" s="296" t="s">
        <v>14648</v>
      </c>
      <c r="D4420" s="295" t="s">
        <v>31</v>
      </c>
      <c r="E4420" s="297" t="n">
        <v>118.56</v>
      </c>
    </row>
    <row r="4421" customFormat="false" ht="40.5" hidden="false" customHeight="false" outlineLevel="0" collapsed="false">
      <c r="A4421" s="295" t="n">
        <v>95141</v>
      </c>
      <c r="B4421" s="295" t="s">
        <v>14649</v>
      </c>
      <c r="C4421" s="296" t="s">
        <v>14650</v>
      </c>
      <c r="D4421" s="295" t="s">
        <v>31</v>
      </c>
      <c r="E4421" s="297" t="n">
        <v>38</v>
      </c>
    </row>
    <row r="4422" customFormat="false" ht="27" hidden="false" customHeight="false" outlineLevel="0" collapsed="false">
      <c r="A4422" s="295" t="n">
        <v>95237</v>
      </c>
      <c r="B4422" s="295" t="s">
        <v>14651</v>
      </c>
      <c r="C4422" s="296" t="s">
        <v>14652</v>
      </c>
      <c r="D4422" s="295" t="s">
        <v>31</v>
      </c>
      <c r="E4422" s="297" t="n">
        <v>33.58</v>
      </c>
    </row>
    <row r="4423" customFormat="false" ht="27" hidden="false" customHeight="false" outlineLevel="0" collapsed="false">
      <c r="A4423" s="295" t="n">
        <v>95693</v>
      </c>
      <c r="B4423" s="295" t="s">
        <v>14653</v>
      </c>
      <c r="C4423" s="296" t="s">
        <v>14654</v>
      </c>
      <c r="D4423" s="295" t="s">
        <v>31</v>
      </c>
      <c r="E4423" s="297" t="n">
        <v>61.25</v>
      </c>
    </row>
    <row r="4424" customFormat="false" ht="27" hidden="false" customHeight="false" outlineLevel="0" collapsed="false">
      <c r="A4424" s="295" t="n">
        <v>95694</v>
      </c>
      <c r="B4424" s="295" t="s">
        <v>14655</v>
      </c>
      <c r="C4424" s="296" t="s">
        <v>14656</v>
      </c>
      <c r="D4424" s="295" t="s">
        <v>31</v>
      </c>
      <c r="E4424" s="297" t="n">
        <v>88.76</v>
      </c>
    </row>
    <row r="4425" customFormat="false" ht="27" hidden="false" customHeight="false" outlineLevel="0" collapsed="false">
      <c r="A4425" s="295" t="n">
        <v>95695</v>
      </c>
      <c r="B4425" s="295" t="s">
        <v>14657</v>
      </c>
      <c r="C4425" s="296" t="s">
        <v>14658</v>
      </c>
      <c r="D4425" s="295" t="s">
        <v>31</v>
      </c>
      <c r="E4425" s="297" t="n">
        <v>94.47</v>
      </c>
    </row>
    <row r="4426" customFormat="false" ht="27" hidden="false" customHeight="false" outlineLevel="0" collapsed="false">
      <c r="A4426" s="295" t="n">
        <v>95696</v>
      </c>
      <c r="B4426" s="295" t="s">
        <v>14659</v>
      </c>
      <c r="C4426" s="296" t="s">
        <v>14660</v>
      </c>
      <c r="D4426" s="295" t="s">
        <v>31</v>
      </c>
      <c r="E4426" s="297" t="n">
        <v>30.85</v>
      </c>
    </row>
    <row r="4427" customFormat="false" ht="27" hidden="false" customHeight="false" outlineLevel="0" collapsed="false">
      <c r="A4427" s="295" t="n">
        <v>96637</v>
      </c>
      <c r="B4427" s="295" t="s">
        <v>14661</v>
      </c>
      <c r="C4427" s="296" t="s">
        <v>14662</v>
      </c>
      <c r="D4427" s="295" t="s">
        <v>31</v>
      </c>
      <c r="E4427" s="297" t="n">
        <v>13.03</v>
      </c>
    </row>
    <row r="4428" customFormat="false" ht="27" hidden="false" customHeight="false" outlineLevel="0" collapsed="false">
      <c r="A4428" s="295" t="n">
        <v>96638</v>
      </c>
      <c r="B4428" s="295" t="s">
        <v>14663</v>
      </c>
      <c r="C4428" s="296" t="s">
        <v>14664</v>
      </c>
      <c r="D4428" s="295" t="s">
        <v>31</v>
      </c>
      <c r="E4428" s="297" t="n">
        <v>12.35</v>
      </c>
    </row>
    <row r="4429" customFormat="false" ht="27" hidden="false" customHeight="false" outlineLevel="0" collapsed="false">
      <c r="A4429" s="295" t="n">
        <v>96639</v>
      </c>
      <c r="B4429" s="295" t="s">
        <v>14665</v>
      </c>
      <c r="C4429" s="296" t="s">
        <v>14666</v>
      </c>
      <c r="D4429" s="295" t="s">
        <v>31</v>
      </c>
      <c r="E4429" s="297" t="n">
        <v>9.24</v>
      </c>
    </row>
    <row r="4430" customFormat="false" ht="27" hidden="false" customHeight="false" outlineLevel="0" collapsed="false">
      <c r="A4430" s="295" t="n">
        <v>96640</v>
      </c>
      <c r="B4430" s="295" t="s">
        <v>14667</v>
      </c>
      <c r="C4430" s="296" t="s">
        <v>14668</v>
      </c>
      <c r="D4430" s="295" t="s">
        <v>31</v>
      </c>
      <c r="E4430" s="297" t="n">
        <v>28.11</v>
      </c>
    </row>
    <row r="4431" customFormat="false" ht="27" hidden="false" customHeight="false" outlineLevel="0" collapsed="false">
      <c r="A4431" s="295" t="n">
        <v>96641</v>
      </c>
      <c r="B4431" s="295" t="s">
        <v>14669</v>
      </c>
      <c r="C4431" s="296" t="s">
        <v>14670</v>
      </c>
      <c r="D4431" s="295" t="s">
        <v>31</v>
      </c>
      <c r="E4431" s="297" t="n">
        <v>21.37</v>
      </c>
    </row>
    <row r="4432" customFormat="false" ht="27" hidden="false" customHeight="false" outlineLevel="0" collapsed="false">
      <c r="A4432" s="295" t="n">
        <v>96642</v>
      </c>
      <c r="B4432" s="295" t="s">
        <v>14671</v>
      </c>
      <c r="C4432" s="296" t="s">
        <v>14672</v>
      </c>
      <c r="D4432" s="295" t="s">
        <v>31</v>
      </c>
      <c r="E4432" s="297" t="n">
        <v>17.19</v>
      </c>
    </row>
    <row r="4433" customFormat="false" ht="27" hidden="false" customHeight="false" outlineLevel="0" collapsed="false">
      <c r="A4433" s="295" t="n">
        <v>96643</v>
      </c>
      <c r="B4433" s="295" t="s">
        <v>14673</v>
      </c>
      <c r="C4433" s="296" t="s">
        <v>14674</v>
      </c>
      <c r="D4433" s="295" t="s">
        <v>31</v>
      </c>
      <c r="E4433" s="297" t="n">
        <v>56.7</v>
      </c>
    </row>
    <row r="4434" customFormat="false" ht="27" hidden="false" customHeight="false" outlineLevel="0" collapsed="false">
      <c r="A4434" s="295" t="n">
        <v>96650</v>
      </c>
      <c r="B4434" s="295" t="s">
        <v>14675</v>
      </c>
      <c r="C4434" s="296" t="s">
        <v>14676</v>
      </c>
      <c r="D4434" s="295" t="s">
        <v>31</v>
      </c>
      <c r="E4434" s="297" t="n">
        <v>10.01</v>
      </c>
    </row>
    <row r="4435" customFormat="false" ht="27" hidden="false" customHeight="false" outlineLevel="0" collapsed="false">
      <c r="A4435" s="295" t="n">
        <v>96651</v>
      </c>
      <c r="B4435" s="295" t="s">
        <v>14677</v>
      </c>
      <c r="C4435" s="296" t="s">
        <v>14678</v>
      </c>
      <c r="D4435" s="295" t="s">
        <v>31</v>
      </c>
      <c r="E4435" s="297" t="n">
        <v>9.33</v>
      </c>
    </row>
    <row r="4436" customFormat="false" ht="27" hidden="false" customHeight="false" outlineLevel="0" collapsed="false">
      <c r="A4436" s="295" t="n">
        <v>96652</v>
      </c>
      <c r="B4436" s="295" t="s">
        <v>14679</v>
      </c>
      <c r="C4436" s="296" t="s">
        <v>14680</v>
      </c>
      <c r="D4436" s="295" t="s">
        <v>31</v>
      </c>
      <c r="E4436" s="297" t="n">
        <v>18.62</v>
      </c>
    </row>
    <row r="4437" customFormat="false" ht="27" hidden="false" customHeight="false" outlineLevel="0" collapsed="false">
      <c r="A4437" s="295" t="n">
        <v>96653</v>
      </c>
      <c r="B4437" s="295" t="s">
        <v>14681</v>
      </c>
      <c r="C4437" s="296" t="s">
        <v>14682</v>
      </c>
      <c r="D4437" s="295" t="s">
        <v>31</v>
      </c>
      <c r="E4437" s="297" t="n">
        <v>18.55</v>
      </c>
    </row>
    <row r="4438" customFormat="false" ht="27" hidden="false" customHeight="false" outlineLevel="0" collapsed="false">
      <c r="A4438" s="295" t="n">
        <v>96654</v>
      </c>
      <c r="B4438" s="295" t="s">
        <v>14683</v>
      </c>
      <c r="C4438" s="296" t="s">
        <v>14684</v>
      </c>
      <c r="D4438" s="295" t="s">
        <v>31</v>
      </c>
      <c r="E4438" s="297" t="n">
        <v>31.29</v>
      </c>
    </row>
    <row r="4439" customFormat="false" ht="27" hidden="false" customHeight="false" outlineLevel="0" collapsed="false">
      <c r="A4439" s="295" t="n">
        <v>96655</v>
      </c>
      <c r="B4439" s="295" t="s">
        <v>14685</v>
      </c>
      <c r="C4439" s="296" t="s">
        <v>14686</v>
      </c>
      <c r="D4439" s="295" t="s">
        <v>31</v>
      </c>
      <c r="E4439" s="297" t="n">
        <v>30.55</v>
      </c>
    </row>
    <row r="4440" customFormat="false" ht="27" hidden="false" customHeight="false" outlineLevel="0" collapsed="false">
      <c r="A4440" s="295" t="n">
        <v>96656</v>
      </c>
      <c r="B4440" s="295" t="s">
        <v>14687</v>
      </c>
      <c r="C4440" s="296" t="s">
        <v>14688</v>
      </c>
      <c r="D4440" s="295" t="s">
        <v>31</v>
      </c>
      <c r="E4440" s="297" t="n">
        <v>7.26</v>
      </c>
    </row>
    <row r="4441" customFormat="false" ht="27" hidden="false" customHeight="false" outlineLevel="0" collapsed="false">
      <c r="A4441" s="295" t="n">
        <v>96657</v>
      </c>
      <c r="B4441" s="295" t="s">
        <v>14689</v>
      </c>
      <c r="C4441" s="296" t="s">
        <v>14690</v>
      </c>
      <c r="D4441" s="295" t="s">
        <v>31</v>
      </c>
      <c r="E4441" s="297" t="n">
        <v>26.13</v>
      </c>
    </row>
    <row r="4442" customFormat="false" ht="27" hidden="false" customHeight="false" outlineLevel="0" collapsed="false">
      <c r="A4442" s="295" t="n">
        <v>96658</v>
      </c>
      <c r="B4442" s="295" t="s">
        <v>14691</v>
      </c>
      <c r="C4442" s="296" t="s">
        <v>14692</v>
      </c>
      <c r="D4442" s="295" t="s">
        <v>31</v>
      </c>
      <c r="E4442" s="297" t="n">
        <v>19.39</v>
      </c>
    </row>
    <row r="4443" customFormat="false" ht="27" hidden="false" customHeight="false" outlineLevel="0" collapsed="false">
      <c r="A4443" s="295" t="n">
        <v>96659</v>
      </c>
      <c r="B4443" s="295" t="s">
        <v>14693</v>
      </c>
      <c r="C4443" s="296" t="s">
        <v>14694</v>
      </c>
      <c r="D4443" s="295" t="s">
        <v>31</v>
      </c>
      <c r="E4443" s="297" t="n">
        <v>12.66</v>
      </c>
    </row>
    <row r="4444" customFormat="false" ht="27" hidden="false" customHeight="false" outlineLevel="0" collapsed="false">
      <c r="A4444" s="295" t="n">
        <v>96660</v>
      </c>
      <c r="B4444" s="295" t="s">
        <v>14695</v>
      </c>
      <c r="C4444" s="296" t="s">
        <v>14696</v>
      </c>
      <c r="D4444" s="295" t="s">
        <v>31</v>
      </c>
      <c r="E4444" s="297" t="n">
        <v>44.13</v>
      </c>
    </row>
    <row r="4445" customFormat="false" ht="27" hidden="false" customHeight="false" outlineLevel="0" collapsed="false">
      <c r="A4445" s="295" t="n">
        <v>96661</v>
      </c>
      <c r="B4445" s="295" t="s">
        <v>14697</v>
      </c>
      <c r="C4445" s="296" t="s">
        <v>14698</v>
      </c>
      <c r="D4445" s="295" t="s">
        <v>31</v>
      </c>
      <c r="E4445" s="297" t="n">
        <v>33.76</v>
      </c>
    </row>
    <row r="4446" customFormat="false" ht="27" hidden="false" customHeight="false" outlineLevel="0" collapsed="false">
      <c r="A4446" s="295" t="n">
        <v>96662</v>
      </c>
      <c r="B4446" s="295" t="s">
        <v>14699</v>
      </c>
      <c r="C4446" s="296" t="s">
        <v>14700</v>
      </c>
      <c r="D4446" s="295" t="s">
        <v>31</v>
      </c>
      <c r="E4446" s="297" t="n">
        <v>13</v>
      </c>
    </row>
    <row r="4447" customFormat="false" ht="27" hidden="false" customHeight="false" outlineLevel="0" collapsed="false">
      <c r="A4447" s="295" t="n">
        <v>96663</v>
      </c>
      <c r="B4447" s="295" t="s">
        <v>14701</v>
      </c>
      <c r="C4447" s="296" t="s">
        <v>14702</v>
      </c>
      <c r="D4447" s="295" t="s">
        <v>31</v>
      </c>
      <c r="E4447" s="297" t="n">
        <v>23.86</v>
      </c>
    </row>
    <row r="4448" customFormat="false" ht="27" hidden="false" customHeight="false" outlineLevel="0" collapsed="false">
      <c r="A4448" s="295" t="n">
        <v>96664</v>
      </c>
      <c r="B4448" s="295" t="s">
        <v>14703</v>
      </c>
      <c r="C4448" s="296" t="s">
        <v>14704</v>
      </c>
      <c r="D4448" s="295" t="s">
        <v>31</v>
      </c>
      <c r="E4448" s="297" t="n">
        <v>26.08</v>
      </c>
    </row>
    <row r="4449" customFormat="false" ht="27" hidden="false" customHeight="false" outlineLevel="0" collapsed="false">
      <c r="A4449" s="295" t="n">
        <v>96665</v>
      </c>
      <c r="B4449" s="295" t="s">
        <v>14705</v>
      </c>
      <c r="C4449" s="296" t="s">
        <v>14706</v>
      </c>
      <c r="D4449" s="295" t="s">
        <v>31</v>
      </c>
      <c r="E4449" s="297" t="n">
        <v>13.15</v>
      </c>
    </row>
    <row r="4450" customFormat="false" ht="27" hidden="false" customHeight="false" outlineLevel="0" collapsed="false">
      <c r="A4450" s="295" t="n">
        <v>96666</v>
      </c>
      <c r="B4450" s="295" t="s">
        <v>14707</v>
      </c>
      <c r="C4450" s="296" t="s">
        <v>14708</v>
      </c>
      <c r="D4450" s="295" t="s">
        <v>31</v>
      </c>
      <c r="E4450" s="297" t="n">
        <v>24.98</v>
      </c>
    </row>
    <row r="4451" customFormat="false" ht="27" hidden="false" customHeight="false" outlineLevel="0" collapsed="false">
      <c r="A4451" s="295" t="n">
        <v>96667</v>
      </c>
      <c r="B4451" s="295" t="s">
        <v>14709</v>
      </c>
      <c r="C4451" s="296" t="s">
        <v>14710</v>
      </c>
      <c r="D4451" s="295" t="s">
        <v>31</v>
      </c>
      <c r="E4451" s="297" t="n">
        <v>44.79</v>
      </c>
    </row>
    <row r="4452" customFormat="false" ht="27" hidden="false" customHeight="false" outlineLevel="0" collapsed="false">
      <c r="A4452" s="295" t="n">
        <v>96684</v>
      </c>
      <c r="B4452" s="295" t="s">
        <v>14711</v>
      </c>
      <c r="C4452" s="296" t="s">
        <v>14712</v>
      </c>
      <c r="D4452" s="295" t="s">
        <v>31</v>
      </c>
      <c r="E4452" s="297" t="n">
        <v>5.49</v>
      </c>
    </row>
    <row r="4453" customFormat="false" ht="27" hidden="false" customHeight="false" outlineLevel="0" collapsed="false">
      <c r="A4453" s="295" t="n">
        <v>96685</v>
      </c>
      <c r="B4453" s="295" t="s">
        <v>14713</v>
      </c>
      <c r="C4453" s="296" t="s">
        <v>14714</v>
      </c>
      <c r="D4453" s="295" t="s">
        <v>31</v>
      </c>
      <c r="E4453" s="297" t="n">
        <v>4.81</v>
      </c>
    </row>
    <row r="4454" customFormat="false" ht="27" hidden="false" customHeight="false" outlineLevel="0" collapsed="false">
      <c r="A4454" s="295" t="n">
        <v>96686</v>
      </c>
      <c r="B4454" s="295" t="s">
        <v>14715</v>
      </c>
      <c r="C4454" s="296" t="s">
        <v>14716</v>
      </c>
      <c r="D4454" s="295" t="s">
        <v>31</v>
      </c>
      <c r="E4454" s="297" t="n">
        <v>8.27</v>
      </c>
    </row>
    <row r="4455" customFormat="false" ht="27" hidden="false" customHeight="false" outlineLevel="0" collapsed="false">
      <c r="A4455" s="295" t="n">
        <v>96687</v>
      </c>
      <c r="B4455" s="295" t="s">
        <v>14717</v>
      </c>
      <c r="C4455" s="296" t="s">
        <v>14718</v>
      </c>
      <c r="D4455" s="295" t="s">
        <v>31</v>
      </c>
      <c r="E4455" s="297" t="n">
        <v>8.2</v>
      </c>
    </row>
    <row r="4456" customFormat="false" ht="27" hidden="false" customHeight="false" outlineLevel="0" collapsed="false">
      <c r="A4456" s="295" t="n">
        <v>96688</v>
      </c>
      <c r="B4456" s="295" t="s">
        <v>14719</v>
      </c>
      <c r="C4456" s="296" t="s">
        <v>14720</v>
      </c>
      <c r="D4456" s="295" t="s">
        <v>31</v>
      </c>
      <c r="E4456" s="297" t="n">
        <v>14.57</v>
      </c>
    </row>
    <row r="4457" customFormat="false" ht="27" hidden="false" customHeight="false" outlineLevel="0" collapsed="false">
      <c r="A4457" s="295" t="n">
        <v>96689</v>
      </c>
      <c r="B4457" s="295" t="s">
        <v>14721</v>
      </c>
      <c r="C4457" s="296" t="s">
        <v>14722</v>
      </c>
      <c r="D4457" s="295" t="s">
        <v>31</v>
      </c>
      <c r="E4457" s="297" t="n">
        <v>13.83</v>
      </c>
    </row>
    <row r="4458" customFormat="false" ht="27" hidden="false" customHeight="false" outlineLevel="0" collapsed="false">
      <c r="A4458" s="295" t="n">
        <v>96690</v>
      </c>
      <c r="B4458" s="295" t="s">
        <v>14723</v>
      </c>
      <c r="C4458" s="296" t="s">
        <v>14724</v>
      </c>
      <c r="D4458" s="295" t="s">
        <v>31</v>
      </c>
      <c r="E4458" s="297" t="n">
        <v>27.84</v>
      </c>
    </row>
    <row r="4459" customFormat="false" ht="27" hidden="false" customHeight="false" outlineLevel="0" collapsed="false">
      <c r="A4459" s="295" t="n">
        <v>96691</v>
      </c>
      <c r="B4459" s="295" t="s">
        <v>14725</v>
      </c>
      <c r="C4459" s="296" t="s">
        <v>14726</v>
      </c>
      <c r="D4459" s="295" t="s">
        <v>31</v>
      </c>
      <c r="E4459" s="297" t="n">
        <v>28.85</v>
      </c>
    </row>
    <row r="4460" customFormat="false" ht="27" hidden="false" customHeight="false" outlineLevel="0" collapsed="false">
      <c r="A4460" s="295" t="n">
        <v>96692</v>
      </c>
      <c r="B4460" s="295" t="s">
        <v>14727</v>
      </c>
      <c r="C4460" s="296" t="s">
        <v>14728</v>
      </c>
      <c r="D4460" s="295" t="s">
        <v>31</v>
      </c>
      <c r="E4460" s="297" t="n">
        <v>42.02</v>
      </c>
    </row>
    <row r="4461" customFormat="false" ht="27" hidden="false" customHeight="false" outlineLevel="0" collapsed="false">
      <c r="A4461" s="295" t="n">
        <v>96693</v>
      </c>
      <c r="B4461" s="295" t="s">
        <v>14729</v>
      </c>
      <c r="C4461" s="296" t="s">
        <v>14730</v>
      </c>
      <c r="D4461" s="295" t="s">
        <v>31</v>
      </c>
      <c r="E4461" s="297" t="n">
        <v>39.54</v>
      </c>
    </row>
    <row r="4462" customFormat="false" ht="27" hidden="false" customHeight="false" outlineLevel="0" collapsed="false">
      <c r="A4462" s="295" t="n">
        <v>96694</v>
      </c>
      <c r="B4462" s="295" t="s">
        <v>14731</v>
      </c>
      <c r="C4462" s="296" t="s">
        <v>14732</v>
      </c>
      <c r="D4462" s="295" t="s">
        <v>31</v>
      </c>
      <c r="E4462" s="297" t="n">
        <v>96.13</v>
      </c>
    </row>
    <row r="4463" customFormat="false" ht="27" hidden="false" customHeight="false" outlineLevel="0" collapsed="false">
      <c r="A4463" s="295" t="n">
        <v>96695</v>
      </c>
      <c r="B4463" s="295" t="s">
        <v>14733</v>
      </c>
      <c r="C4463" s="296" t="s">
        <v>14734</v>
      </c>
      <c r="D4463" s="295" t="s">
        <v>31</v>
      </c>
      <c r="E4463" s="297" t="n">
        <v>93.22</v>
      </c>
    </row>
    <row r="4464" customFormat="false" ht="27" hidden="false" customHeight="false" outlineLevel="0" collapsed="false">
      <c r="A4464" s="295" t="n">
        <v>96696</v>
      </c>
      <c r="B4464" s="295" t="s">
        <v>14735</v>
      </c>
      <c r="C4464" s="296" t="s">
        <v>14736</v>
      </c>
      <c r="D4464" s="295" t="s">
        <v>31</v>
      </c>
      <c r="E4464" s="297" t="n">
        <v>145.28</v>
      </c>
    </row>
    <row r="4465" customFormat="false" ht="27" hidden="false" customHeight="false" outlineLevel="0" collapsed="false">
      <c r="A4465" s="295" t="n">
        <v>96697</v>
      </c>
      <c r="B4465" s="295" t="s">
        <v>14737</v>
      </c>
      <c r="C4465" s="296" t="s">
        <v>14738</v>
      </c>
      <c r="D4465" s="295" t="s">
        <v>31</v>
      </c>
      <c r="E4465" s="297" t="n">
        <v>217.51</v>
      </c>
    </row>
    <row r="4466" customFormat="false" ht="27" hidden="false" customHeight="false" outlineLevel="0" collapsed="false">
      <c r="A4466" s="295" t="n">
        <v>96698</v>
      </c>
      <c r="B4466" s="295" t="s">
        <v>14739</v>
      </c>
      <c r="C4466" s="296" t="s">
        <v>14740</v>
      </c>
      <c r="D4466" s="295" t="s">
        <v>31</v>
      </c>
      <c r="E4466" s="297" t="n">
        <v>4.25</v>
      </c>
    </row>
    <row r="4467" customFormat="false" ht="27" hidden="false" customHeight="false" outlineLevel="0" collapsed="false">
      <c r="A4467" s="295" t="n">
        <v>96699</v>
      </c>
      <c r="B4467" s="295" t="s">
        <v>14741</v>
      </c>
      <c r="C4467" s="296" t="s">
        <v>14742</v>
      </c>
      <c r="D4467" s="295" t="s">
        <v>31</v>
      </c>
      <c r="E4467" s="297" t="n">
        <v>23.12</v>
      </c>
    </row>
    <row r="4468" customFormat="false" ht="27" hidden="false" customHeight="false" outlineLevel="0" collapsed="false">
      <c r="A4468" s="295" t="n">
        <v>96700</v>
      </c>
      <c r="B4468" s="295" t="s">
        <v>14743</v>
      </c>
      <c r="C4468" s="296" t="s">
        <v>14744</v>
      </c>
      <c r="D4468" s="295" t="s">
        <v>31</v>
      </c>
      <c r="E4468" s="297" t="n">
        <v>16.38</v>
      </c>
    </row>
    <row r="4469" customFormat="false" ht="27" hidden="false" customHeight="false" outlineLevel="0" collapsed="false">
      <c r="A4469" s="295" t="n">
        <v>96701</v>
      </c>
      <c r="B4469" s="295" t="s">
        <v>14745</v>
      </c>
      <c r="C4469" s="296" t="s">
        <v>14746</v>
      </c>
      <c r="D4469" s="295" t="s">
        <v>31</v>
      </c>
      <c r="E4469" s="297" t="n">
        <v>5.76</v>
      </c>
    </row>
    <row r="4470" customFormat="false" ht="27" hidden="false" customHeight="false" outlineLevel="0" collapsed="false">
      <c r="A4470" s="295" t="n">
        <v>96702</v>
      </c>
      <c r="B4470" s="295" t="s">
        <v>14747</v>
      </c>
      <c r="C4470" s="296" t="s">
        <v>14748</v>
      </c>
      <c r="D4470" s="295" t="s">
        <v>31</v>
      </c>
      <c r="E4470" s="297" t="n">
        <v>6.1</v>
      </c>
    </row>
    <row r="4471" customFormat="false" ht="27" hidden="false" customHeight="false" outlineLevel="0" collapsed="false">
      <c r="A4471" s="295" t="n">
        <v>96703</v>
      </c>
      <c r="B4471" s="295" t="s">
        <v>14749</v>
      </c>
      <c r="C4471" s="296" t="s">
        <v>14750</v>
      </c>
      <c r="D4471" s="295" t="s">
        <v>31</v>
      </c>
      <c r="E4471" s="297" t="n">
        <v>12.68</v>
      </c>
    </row>
    <row r="4472" customFormat="false" ht="27" hidden="false" customHeight="false" outlineLevel="0" collapsed="false">
      <c r="A4472" s="295" t="n">
        <v>96704</v>
      </c>
      <c r="B4472" s="295" t="s">
        <v>14751</v>
      </c>
      <c r="C4472" s="296" t="s">
        <v>14752</v>
      </c>
      <c r="D4472" s="295" t="s">
        <v>31</v>
      </c>
      <c r="E4472" s="297" t="n">
        <v>14.9</v>
      </c>
    </row>
    <row r="4473" customFormat="false" ht="27" hidden="false" customHeight="false" outlineLevel="0" collapsed="false">
      <c r="A4473" s="295" t="n">
        <v>96705</v>
      </c>
      <c r="B4473" s="295" t="s">
        <v>14753</v>
      </c>
      <c r="C4473" s="296" t="s">
        <v>14754</v>
      </c>
      <c r="D4473" s="295" t="s">
        <v>31</v>
      </c>
      <c r="E4473" s="297" t="n">
        <v>19.11</v>
      </c>
    </row>
    <row r="4474" customFormat="false" ht="27" hidden="false" customHeight="false" outlineLevel="0" collapsed="false">
      <c r="A4474" s="295" t="n">
        <v>96706</v>
      </c>
      <c r="B4474" s="295" t="s">
        <v>14755</v>
      </c>
      <c r="C4474" s="296" t="s">
        <v>14756</v>
      </c>
      <c r="D4474" s="295" t="s">
        <v>31</v>
      </c>
      <c r="E4474" s="297" t="n">
        <v>28.65</v>
      </c>
    </row>
    <row r="4475" customFormat="false" ht="27" hidden="false" customHeight="false" outlineLevel="0" collapsed="false">
      <c r="A4475" s="295" t="n">
        <v>96707</v>
      </c>
      <c r="B4475" s="295" t="s">
        <v>14757</v>
      </c>
      <c r="C4475" s="296" t="s">
        <v>14758</v>
      </c>
      <c r="D4475" s="295" t="s">
        <v>31</v>
      </c>
      <c r="E4475" s="297" t="n">
        <v>61.63</v>
      </c>
    </row>
    <row r="4476" customFormat="false" ht="27" hidden="false" customHeight="false" outlineLevel="0" collapsed="false">
      <c r="A4476" s="295" t="n">
        <v>96708</v>
      </c>
      <c r="B4476" s="295" t="s">
        <v>14759</v>
      </c>
      <c r="C4476" s="296" t="s">
        <v>14760</v>
      </c>
      <c r="D4476" s="295" t="s">
        <v>31</v>
      </c>
      <c r="E4476" s="297" t="n">
        <v>97.87</v>
      </c>
    </row>
    <row r="4477" customFormat="false" ht="27" hidden="false" customHeight="false" outlineLevel="0" collapsed="false">
      <c r="A4477" s="295" t="n">
        <v>96709</v>
      </c>
      <c r="B4477" s="295" t="s">
        <v>14761</v>
      </c>
      <c r="C4477" s="296" t="s">
        <v>14762</v>
      </c>
      <c r="D4477" s="295" t="s">
        <v>31</v>
      </c>
      <c r="E4477" s="297" t="n">
        <v>155.21</v>
      </c>
    </row>
    <row r="4478" customFormat="false" ht="27" hidden="false" customHeight="false" outlineLevel="0" collapsed="false">
      <c r="A4478" s="295" t="n">
        <v>96710</v>
      </c>
      <c r="B4478" s="295" t="s">
        <v>14763</v>
      </c>
      <c r="C4478" s="296" t="s">
        <v>14764</v>
      </c>
      <c r="D4478" s="295" t="s">
        <v>31</v>
      </c>
      <c r="E4478" s="297" t="n">
        <v>7.16</v>
      </c>
    </row>
    <row r="4479" customFormat="false" ht="27" hidden="false" customHeight="false" outlineLevel="0" collapsed="false">
      <c r="A4479" s="295" t="n">
        <v>96711</v>
      </c>
      <c r="B4479" s="295" t="s">
        <v>14765</v>
      </c>
      <c r="C4479" s="296" t="s">
        <v>14766</v>
      </c>
      <c r="D4479" s="295" t="s">
        <v>31</v>
      </c>
      <c r="E4479" s="297" t="n">
        <v>11.23</v>
      </c>
    </row>
    <row r="4480" customFormat="false" ht="27" hidden="false" customHeight="false" outlineLevel="0" collapsed="false">
      <c r="A4480" s="295" t="n">
        <v>96712</v>
      </c>
      <c r="B4480" s="295" t="s">
        <v>14767</v>
      </c>
      <c r="C4480" s="296" t="s">
        <v>14768</v>
      </c>
      <c r="D4480" s="295" t="s">
        <v>31</v>
      </c>
      <c r="E4480" s="297" t="n">
        <v>22.43</v>
      </c>
    </row>
    <row r="4481" customFormat="false" ht="27" hidden="false" customHeight="false" outlineLevel="0" collapsed="false">
      <c r="A4481" s="295" t="n">
        <v>96713</v>
      </c>
      <c r="B4481" s="295" t="s">
        <v>14769</v>
      </c>
      <c r="C4481" s="296" t="s">
        <v>14770</v>
      </c>
      <c r="D4481" s="295" t="s">
        <v>31</v>
      </c>
      <c r="E4481" s="297" t="n">
        <v>30.86</v>
      </c>
    </row>
    <row r="4482" customFormat="false" ht="27" hidden="false" customHeight="false" outlineLevel="0" collapsed="false">
      <c r="A4482" s="295" t="n">
        <v>96714</v>
      </c>
      <c r="B4482" s="295" t="s">
        <v>14771</v>
      </c>
      <c r="C4482" s="296" t="s">
        <v>14772</v>
      </c>
      <c r="D4482" s="295" t="s">
        <v>31</v>
      </c>
      <c r="E4482" s="297" t="n">
        <v>52.67</v>
      </c>
    </row>
    <row r="4483" customFormat="false" ht="27" hidden="false" customHeight="false" outlineLevel="0" collapsed="false">
      <c r="A4483" s="295" t="n">
        <v>96715</v>
      </c>
      <c r="B4483" s="295" t="s">
        <v>14773</v>
      </c>
      <c r="C4483" s="296" t="s">
        <v>14774</v>
      </c>
      <c r="D4483" s="295" t="s">
        <v>31</v>
      </c>
      <c r="E4483" s="297" t="n">
        <v>101.83</v>
      </c>
    </row>
    <row r="4484" customFormat="false" ht="27" hidden="false" customHeight="false" outlineLevel="0" collapsed="false">
      <c r="A4484" s="295" t="n">
        <v>96716</v>
      </c>
      <c r="B4484" s="295" t="s">
        <v>14775</v>
      </c>
      <c r="C4484" s="296" t="s">
        <v>14776</v>
      </c>
      <c r="D4484" s="295" t="s">
        <v>31</v>
      </c>
      <c r="E4484" s="297" t="n">
        <v>153.62</v>
      </c>
    </row>
    <row r="4485" customFormat="false" ht="27" hidden="false" customHeight="false" outlineLevel="0" collapsed="false">
      <c r="A4485" s="295" t="n">
        <v>96717</v>
      </c>
      <c r="B4485" s="295" t="s">
        <v>14777</v>
      </c>
      <c r="C4485" s="296" t="s">
        <v>14778</v>
      </c>
      <c r="D4485" s="295" t="s">
        <v>31</v>
      </c>
      <c r="E4485" s="297" t="n">
        <v>243.03</v>
      </c>
    </row>
    <row r="4486" customFormat="false" ht="27" hidden="false" customHeight="false" outlineLevel="0" collapsed="false">
      <c r="A4486" s="295" t="n">
        <v>96736</v>
      </c>
      <c r="B4486" s="295" t="s">
        <v>14779</v>
      </c>
      <c r="C4486" s="296" t="s">
        <v>14780</v>
      </c>
      <c r="D4486" s="295" t="s">
        <v>31</v>
      </c>
      <c r="E4486" s="297" t="n">
        <v>5.4</v>
      </c>
    </row>
    <row r="4487" customFormat="false" ht="27" hidden="false" customHeight="false" outlineLevel="0" collapsed="false">
      <c r="A4487" s="295" t="n">
        <v>96737</v>
      </c>
      <c r="B4487" s="295" t="s">
        <v>14781</v>
      </c>
      <c r="C4487" s="296" t="s">
        <v>14782</v>
      </c>
      <c r="D4487" s="295" t="s">
        <v>31</v>
      </c>
      <c r="E4487" s="297" t="n">
        <v>6.43</v>
      </c>
    </row>
    <row r="4488" customFormat="false" ht="40.5" hidden="false" customHeight="false" outlineLevel="0" collapsed="false">
      <c r="A4488" s="295" t="n">
        <v>96738</v>
      </c>
      <c r="B4488" s="295" t="s">
        <v>14783</v>
      </c>
      <c r="C4488" s="296" t="s">
        <v>14784</v>
      </c>
      <c r="D4488" s="295" t="s">
        <v>31</v>
      </c>
      <c r="E4488" s="297" t="n">
        <v>25.3</v>
      </c>
    </row>
    <row r="4489" customFormat="false" ht="27" hidden="false" customHeight="false" outlineLevel="0" collapsed="false">
      <c r="A4489" s="295" t="n">
        <v>96739</v>
      </c>
      <c r="B4489" s="295" t="s">
        <v>14785</v>
      </c>
      <c r="C4489" s="296" t="s">
        <v>14786</v>
      </c>
      <c r="D4489" s="295" t="s">
        <v>31</v>
      </c>
      <c r="E4489" s="297" t="n">
        <v>8.33</v>
      </c>
    </row>
    <row r="4490" customFormat="false" ht="40.5" hidden="false" customHeight="false" outlineLevel="0" collapsed="false">
      <c r="A4490" s="295" t="n">
        <v>96740</v>
      </c>
      <c r="B4490" s="295" t="s">
        <v>14787</v>
      </c>
      <c r="C4490" s="296" t="s">
        <v>14788</v>
      </c>
      <c r="D4490" s="295" t="s">
        <v>31</v>
      </c>
      <c r="E4490" s="297" t="n">
        <v>39.8</v>
      </c>
    </row>
    <row r="4491" customFormat="false" ht="27" hidden="false" customHeight="false" outlineLevel="0" collapsed="false">
      <c r="A4491" s="295" t="n">
        <v>96741</v>
      </c>
      <c r="B4491" s="295" t="s">
        <v>14789</v>
      </c>
      <c r="C4491" s="296" t="s">
        <v>14790</v>
      </c>
      <c r="D4491" s="295" t="s">
        <v>31</v>
      </c>
      <c r="E4491" s="297" t="n">
        <v>14.46</v>
      </c>
    </row>
    <row r="4492" customFormat="false" ht="27" hidden="false" customHeight="false" outlineLevel="0" collapsed="false">
      <c r="A4492" s="295" t="n">
        <v>96742</v>
      </c>
      <c r="B4492" s="295" t="s">
        <v>14791</v>
      </c>
      <c r="C4492" s="296" t="s">
        <v>14792</v>
      </c>
      <c r="D4492" s="295" t="s">
        <v>31</v>
      </c>
      <c r="E4492" s="297" t="n">
        <v>21.93</v>
      </c>
    </row>
    <row r="4493" customFormat="false" ht="27" hidden="false" customHeight="false" outlineLevel="0" collapsed="false">
      <c r="A4493" s="295" t="n">
        <v>96743</v>
      </c>
      <c r="B4493" s="295" t="s">
        <v>14793</v>
      </c>
      <c r="C4493" s="296" t="s">
        <v>14794</v>
      </c>
      <c r="D4493" s="295" t="s">
        <v>31</v>
      </c>
      <c r="E4493" s="297" t="n">
        <v>29.4</v>
      </c>
    </row>
    <row r="4494" customFormat="false" ht="27" hidden="false" customHeight="false" outlineLevel="0" collapsed="false">
      <c r="A4494" s="295" t="n">
        <v>96744</v>
      </c>
      <c r="B4494" s="295" t="s">
        <v>14795</v>
      </c>
      <c r="C4494" s="296" t="s">
        <v>14796</v>
      </c>
      <c r="D4494" s="295" t="s">
        <v>31</v>
      </c>
      <c r="E4494" s="297" t="n">
        <v>64.4</v>
      </c>
    </row>
    <row r="4495" customFormat="false" ht="27" hidden="false" customHeight="false" outlineLevel="0" collapsed="false">
      <c r="A4495" s="295" t="n">
        <v>96745</v>
      </c>
      <c r="B4495" s="295" t="s">
        <v>14797</v>
      </c>
      <c r="C4495" s="296" t="s">
        <v>14798</v>
      </c>
      <c r="D4495" s="295" t="s">
        <v>31</v>
      </c>
      <c r="E4495" s="297" t="n">
        <v>97.19</v>
      </c>
    </row>
    <row r="4496" customFormat="false" ht="27" hidden="false" customHeight="false" outlineLevel="0" collapsed="false">
      <c r="A4496" s="295" t="n">
        <v>96746</v>
      </c>
      <c r="B4496" s="295" t="s">
        <v>14799</v>
      </c>
      <c r="C4496" s="296" t="s">
        <v>14800</v>
      </c>
      <c r="D4496" s="295" t="s">
        <v>31</v>
      </c>
      <c r="E4496" s="297" t="n">
        <v>155.16</v>
      </c>
    </row>
    <row r="4497" customFormat="false" ht="40.5" hidden="false" customHeight="false" outlineLevel="0" collapsed="false">
      <c r="A4497" s="295" t="n">
        <v>96747</v>
      </c>
      <c r="B4497" s="295" t="s">
        <v>14801</v>
      </c>
      <c r="C4497" s="296" t="s">
        <v>14802</v>
      </c>
      <c r="D4497" s="295" t="s">
        <v>31</v>
      </c>
      <c r="E4497" s="297" t="n">
        <v>7.49</v>
      </c>
    </row>
    <row r="4498" customFormat="false" ht="40.5" hidden="false" customHeight="false" outlineLevel="0" collapsed="false">
      <c r="A4498" s="295" t="n">
        <v>96748</v>
      </c>
      <c r="B4498" s="295" t="s">
        <v>14803</v>
      </c>
      <c r="C4498" s="296" t="s">
        <v>14804</v>
      </c>
      <c r="D4498" s="295" t="s">
        <v>31</v>
      </c>
      <c r="E4498" s="297" t="n">
        <v>8.79</v>
      </c>
    </row>
    <row r="4499" customFormat="false" ht="40.5" hidden="false" customHeight="false" outlineLevel="0" collapsed="false">
      <c r="A4499" s="295" t="n">
        <v>96749</v>
      </c>
      <c r="B4499" s="295" t="s">
        <v>14805</v>
      </c>
      <c r="C4499" s="296" t="s">
        <v>14806</v>
      </c>
      <c r="D4499" s="295" t="s">
        <v>31</v>
      </c>
      <c r="E4499" s="297" t="n">
        <v>12.17</v>
      </c>
    </row>
    <row r="4500" customFormat="false" ht="40.5" hidden="false" customHeight="false" outlineLevel="0" collapsed="false">
      <c r="A4500" s="295" t="n">
        <v>96750</v>
      </c>
      <c r="B4500" s="295" t="s">
        <v>14807</v>
      </c>
      <c r="C4500" s="296" t="s">
        <v>14808</v>
      </c>
      <c r="D4500" s="295" t="s">
        <v>31</v>
      </c>
      <c r="E4500" s="297" t="n">
        <v>17.23</v>
      </c>
    </row>
    <row r="4501" customFormat="false" ht="40.5" hidden="false" customHeight="false" outlineLevel="0" collapsed="false">
      <c r="A4501" s="295" t="n">
        <v>96751</v>
      </c>
      <c r="B4501" s="295" t="s">
        <v>14809</v>
      </c>
      <c r="C4501" s="296" t="s">
        <v>14810</v>
      </c>
      <c r="D4501" s="295" t="s">
        <v>31</v>
      </c>
      <c r="E4501" s="297" t="n">
        <v>32.04</v>
      </c>
    </row>
    <row r="4502" customFormat="false" ht="40.5" hidden="false" customHeight="false" outlineLevel="0" collapsed="false">
      <c r="A4502" s="295" t="n">
        <v>96752</v>
      </c>
      <c r="B4502" s="295" t="s">
        <v>14811</v>
      </c>
      <c r="C4502" s="296" t="s">
        <v>14812</v>
      </c>
      <c r="D4502" s="295" t="s">
        <v>31</v>
      </c>
      <c r="E4502" s="297" t="n">
        <v>43.13</v>
      </c>
    </row>
    <row r="4503" customFormat="false" ht="40.5" hidden="false" customHeight="false" outlineLevel="0" collapsed="false">
      <c r="A4503" s="295" t="n">
        <v>96753</v>
      </c>
      <c r="B4503" s="295" t="s">
        <v>14813</v>
      </c>
      <c r="C4503" s="296" t="s">
        <v>14814</v>
      </c>
      <c r="D4503" s="295" t="s">
        <v>31</v>
      </c>
      <c r="E4503" s="297" t="n">
        <v>100.29</v>
      </c>
    </row>
    <row r="4504" customFormat="false" ht="40.5" hidden="false" customHeight="false" outlineLevel="0" collapsed="false">
      <c r="A4504" s="295" t="n">
        <v>96754</v>
      </c>
      <c r="B4504" s="295" t="s">
        <v>14815</v>
      </c>
      <c r="C4504" s="296" t="s">
        <v>14816</v>
      </c>
      <c r="D4504" s="295" t="s">
        <v>31</v>
      </c>
      <c r="E4504" s="297" t="n">
        <v>144.25</v>
      </c>
    </row>
    <row r="4505" customFormat="false" ht="40.5" hidden="false" customHeight="false" outlineLevel="0" collapsed="false">
      <c r="A4505" s="295" t="n">
        <v>96755</v>
      </c>
      <c r="B4505" s="295" t="s">
        <v>14817</v>
      </c>
      <c r="C4505" s="296" t="s">
        <v>14818</v>
      </c>
      <c r="D4505" s="295" t="s">
        <v>31</v>
      </c>
      <c r="E4505" s="297" t="n">
        <v>217.48</v>
      </c>
    </row>
    <row r="4506" customFormat="false" ht="40.5" hidden="false" customHeight="false" outlineLevel="0" collapsed="false">
      <c r="A4506" s="295" t="n">
        <v>96756</v>
      </c>
      <c r="B4506" s="295" t="s">
        <v>14819</v>
      </c>
      <c r="C4506" s="296" t="s">
        <v>14820</v>
      </c>
      <c r="D4506" s="295" t="s">
        <v>31</v>
      </c>
      <c r="E4506" s="297" t="n">
        <v>14.88</v>
      </c>
    </row>
    <row r="4507" customFormat="false" ht="40.5" hidden="false" customHeight="false" outlineLevel="0" collapsed="false">
      <c r="A4507" s="295" t="n">
        <v>96757</v>
      </c>
      <c r="B4507" s="295" t="s">
        <v>14821</v>
      </c>
      <c r="C4507" s="296" t="s">
        <v>14822</v>
      </c>
      <c r="D4507" s="295" t="s">
        <v>31</v>
      </c>
      <c r="E4507" s="297" t="n">
        <v>14.2</v>
      </c>
    </row>
    <row r="4508" customFormat="false" ht="27" hidden="false" customHeight="false" outlineLevel="0" collapsed="false">
      <c r="A4508" s="295" t="n">
        <v>96758</v>
      </c>
      <c r="B4508" s="295" t="s">
        <v>14823</v>
      </c>
      <c r="C4508" s="296" t="s">
        <v>14824</v>
      </c>
      <c r="D4508" s="295" t="s">
        <v>31</v>
      </c>
      <c r="E4508" s="297" t="n">
        <v>16.38</v>
      </c>
    </row>
    <row r="4509" customFormat="false" ht="27" hidden="false" customHeight="false" outlineLevel="0" collapsed="false">
      <c r="A4509" s="295" t="n">
        <v>96759</v>
      </c>
      <c r="B4509" s="295" t="s">
        <v>14825</v>
      </c>
      <c r="C4509" s="296" t="s">
        <v>14826</v>
      </c>
      <c r="D4509" s="295" t="s">
        <v>31</v>
      </c>
      <c r="E4509" s="297" t="n">
        <v>26</v>
      </c>
    </row>
    <row r="4510" customFormat="false" ht="27" hidden="false" customHeight="false" outlineLevel="0" collapsed="false">
      <c r="A4510" s="295" t="n">
        <v>96760</v>
      </c>
      <c r="B4510" s="295" t="s">
        <v>14827</v>
      </c>
      <c r="C4510" s="296" t="s">
        <v>14828</v>
      </c>
      <c r="D4510" s="295" t="s">
        <v>31</v>
      </c>
      <c r="E4510" s="297" t="n">
        <v>36.45</v>
      </c>
    </row>
    <row r="4511" customFormat="false" ht="27" hidden="false" customHeight="false" outlineLevel="0" collapsed="false">
      <c r="A4511" s="295" t="n">
        <v>96761</v>
      </c>
      <c r="B4511" s="295" t="s">
        <v>14829</v>
      </c>
      <c r="C4511" s="296" t="s">
        <v>14830</v>
      </c>
      <c r="D4511" s="295" t="s">
        <v>31</v>
      </c>
      <c r="E4511" s="297" t="n">
        <v>54.17</v>
      </c>
    </row>
    <row r="4512" customFormat="false" ht="27" hidden="false" customHeight="false" outlineLevel="0" collapsed="false">
      <c r="A4512" s="295" t="n">
        <v>96762</v>
      </c>
      <c r="B4512" s="295" t="s">
        <v>14831</v>
      </c>
      <c r="C4512" s="296" t="s">
        <v>14832</v>
      </c>
      <c r="D4512" s="295" t="s">
        <v>31</v>
      </c>
      <c r="E4512" s="297" t="n">
        <v>107.34</v>
      </c>
    </row>
    <row r="4513" customFormat="false" ht="27" hidden="false" customHeight="false" outlineLevel="0" collapsed="false">
      <c r="A4513" s="295" t="n">
        <v>96763</v>
      </c>
      <c r="B4513" s="295" t="s">
        <v>14833</v>
      </c>
      <c r="C4513" s="296" t="s">
        <v>14834</v>
      </c>
      <c r="D4513" s="295" t="s">
        <v>31</v>
      </c>
      <c r="E4513" s="297" t="n">
        <v>152.23</v>
      </c>
    </row>
    <row r="4514" customFormat="false" ht="27" hidden="false" customHeight="false" outlineLevel="0" collapsed="false">
      <c r="A4514" s="295" t="n">
        <v>96764</v>
      </c>
      <c r="B4514" s="295" t="s">
        <v>14835</v>
      </c>
      <c r="C4514" s="296" t="s">
        <v>14836</v>
      </c>
      <c r="D4514" s="295" t="s">
        <v>31</v>
      </c>
      <c r="E4514" s="297" t="n">
        <v>242.94</v>
      </c>
    </row>
    <row r="4515" customFormat="false" ht="27" hidden="false" customHeight="false" outlineLevel="0" collapsed="false">
      <c r="A4515" s="295" t="n">
        <v>96802</v>
      </c>
      <c r="B4515" s="295" t="s">
        <v>14837</v>
      </c>
      <c r="C4515" s="296" t="s">
        <v>14838</v>
      </c>
      <c r="D4515" s="295" t="s">
        <v>31</v>
      </c>
      <c r="E4515" s="297" t="n">
        <v>224.76</v>
      </c>
    </row>
    <row r="4516" customFormat="false" ht="27" hidden="false" customHeight="false" outlineLevel="0" collapsed="false">
      <c r="A4516" s="295" t="n">
        <v>96803</v>
      </c>
      <c r="B4516" s="295" t="s">
        <v>14839</v>
      </c>
      <c r="C4516" s="296" t="s">
        <v>14840</v>
      </c>
      <c r="D4516" s="295" t="s">
        <v>31</v>
      </c>
      <c r="E4516" s="297" t="n">
        <v>115.63</v>
      </c>
    </row>
    <row r="4517" customFormat="false" ht="27" hidden="false" customHeight="false" outlineLevel="0" collapsed="false">
      <c r="A4517" s="295" t="n">
        <v>96804</v>
      </c>
      <c r="B4517" s="295" t="s">
        <v>14841</v>
      </c>
      <c r="C4517" s="296" t="s">
        <v>14842</v>
      </c>
      <c r="D4517" s="295" t="s">
        <v>31</v>
      </c>
      <c r="E4517" s="297" t="n">
        <v>207.56</v>
      </c>
    </row>
    <row r="4518" customFormat="false" ht="27" hidden="false" customHeight="false" outlineLevel="0" collapsed="false">
      <c r="A4518" s="295" t="n">
        <v>96805</v>
      </c>
      <c r="B4518" s="295" t="s">
        <v>14843</v>
      </c>
      <c r="C4518" s="296" t="s">
        <v>14844</v>
      </c>
      <c r="D4518" s="295" t="s">
        <v>31</v>
      </c>
      <c r="E4518" s="297" t="n">
        <v>232.5</v>
      </c>
    </row>
    <row r="4519" customFormat="false" ht="27" hidden="false" customHeight="false" outlineLevel="0" collapsed="false">
      <c r="A4519" s="295" t="n">
        <v>96806</v>
      </c>
      <c r="B4519" s="295" t="s">
        <v>14845</v>
      </c>
      <c r="C4519" s="296" t="s">
        <v>14846</v>
      </c>
      <c r="D4519" s="295" t="s">
        <v>31</v>
      </c>
      <c r="E4519" s="297" t="n">
        <v>113.29</v>
      </c>
    </row>
    <row r="4520" customFormat="false" ht="27" hidden="false" customHeight="false" outlineLevel="0" collapsed="false">
      <c r="A4520" s="295" t="n">
        <v>96807</v>
      </c>
      <c r="B4520" s="295" t="s">
        <v>14847</v>
      </c>
      <c r="C4520" s="296" t="s">
        <v>14848</v>
      </c>
      <c r="D4520" s="295" t="s">
        <v>31</v>
      </c>
      <c r="E4520" s="297" t="n">
        <v>189.27</v>
      </c>
    </row>
    <row r="4521" customFormat="false" ht="27" hidden="false" customHeight="false" outlineLevel="0" collapsed="false">
      <c r="A4521" s="295" t="n">
        <v>96808</v>
      </c>
      <c r="B4521" s="295" t="s">
        <v>14849</v>
      </c>
      <c r="C4521" s="296" t="s">
        <v>14850</v>
      </c>
      <c r="D4521" s="295" t="s">
        <v>31</v>
      </c>
      <c r="E4521" s="297" t="n">
        <v>10.81</v>
      </c>
    </row>
    <row r="4522" customFormat="false" ht="27" hidden="false" customHeight="false" outlineLevel="0" collapsed="false">
      <c r="A4522" s="295" t="n">
        <v>96809</v>
      </c>
      <c r="B4522" s="295" t="s">
        <v>14851</v>
      </c>
      <c r="C4522" s="296" t="s">
        <v>14852</v>
      </c>
      <c r="D4522" s="295" t="s">
        <v>31</v>
      </c>
      <c r="E4522" s="297" t="n">
        <v>12.33</v>
      </c>
    </row>
    <row r="4523" customFormat="false" ht="27" hidden="false" customHeight="false" outlineLevel="0" collapsed="false">
      <c r="A4523" s="295" t="n">
        <v>96810</v>
      </c>
      <c r="B4523" s="295" t="s">
        <v>14853</v>
      </c>
      <c r="C4523" s="296" t="s">
        <v>14854</v>
      </c>
      <c r="D4523" s="295" t="s">
        <v>31</v>
      </c>
      <c r="E4523" s="297" t="n">
        <v>13.35</v>
      </c>
    </row>
    <row r="4524" customFormat="false" ht="27" hidden="false" customHeight="false" outlineLevel="0" collapsed="false">
      <c r="A4524" s="295" t="n">
        <v>96811</v>
      </c>
      <c r="B4524" s="295" t="s">
        <v>14855</v>
      </c>
      <c r="C4524" s="296" t="s">
        <v>14856</v>
      </c>
      <c r="D4524" s="295" t="s">
        <v>31</v>
      </c>
      <c r="E4524" s="297" t="n">
        <v>14.39</v>
      </c>
    </row>
    <row r="4525" customFormat="false" ht="27" hidden="false" customHeight="false" outlineLevel="0" collapsed="false">
      <c r="A4525" s="295" t="n">
        <v>96812</v>
      </c>
      <c r="B4525" s="295" t="s">
        <v>14857</v>
      </c>
      <c r="C4525" s="296" t="s">
        <v>14858</v>
      </c>
      <c r="D4525" s="295" t="s">
        <v>31</v>
      </c>
      <c r="E4525" s="297" t="n">
        <v>13.85</v>
      </c>
    </row>
    <row r="4526" customFormat="false" ht="27" hidden="false" customHeight="false" outlineLevel="0" collapsed="false">
      <c r="A4526" s="295" t="n">
        <v>96813</v>
      </c>
      <c r="B4526" s="295" t="s">
        <v>14859</v>
      </c>
      <c r="C4526" s="296" t="s">
        <v>14860</v>
      </c>
      <c r="D4526" s="295" t="s">
        <v>31</v>
      </c>
      <c r="E4526" s="297" t="n">
        <v>15.88</v>
      </c>
    </row>
    <row r="4527" customFormat="false" ht="27" hidden="false" customHeight="false" outlineLevel="0" collapsed="false">
      <c r="A4527" s="295" t="n">
        <v>96814</v>
      </c>
      <c r="B4527" s="295" t="s">
        <v>14861</v>
      </c>
      <c r="C4527" s="296" t="s">
        <v>14862</v>
      </c>
      <c r="D4527" s="295" t="s">
        <v>31</v>
      </c>
      <c r="E4527" s="297" t="n">
        <v>13.51</v>
      </c>
    </row>
    <row r="4528" customFormat="false" ht="27" hidden="false" customHeight="false" outlineLevel="0" collapsed="false">
      <c r="A4528" s="295" t="n">
        <v>96815</v>
      </c>
      <c r="B4528" s="295" t="s">
        <v>14863</v>
      </c>
      <c r="C4528" s="296" t="s">
        <v>14864</v>
      </c>
      <c r="D4528" s="295" t="s">
        <v>31</v>
      </c>
      <c r="E4528" s="297" t="n">
        <v>22.52</v>
      </c>
    </row>
    <row r="4529" customFormat="false" ht="27" hidden="false" customHeight="false" outlineLevel="0" collapsed="false">
      <c r="A4529" s="295" t="n">
        <v>96816</v>
      </c>
      <c r="B4529" s="295" t="s">
        <v>14865</v>
      </c>
      <c r="C4529" s="296" t="s">
        <v>14866</v>
      </c>
      <c r="D4529" s="295" t="s">
        <v>31</v>
      </c>
      <c r="E4529" s="297" t="n">
        <v>18.65</v>
      </c>
    </row>
    <row r="4530" customFormat="false" ht="27" hidden="false" customHeight="false" outlineLevel="0" collapsed="false">
      <c r="A4530" s="295" t="n">
        <v>96817</v>
      </c>
      <c r="B4530" s="295" t="s">
        <v>14867</v>
      </c>
      <c r="C4530" s="296" t="s">
        <v>14868</v>
      </c>
      <c r="D4530" s="295" t="s">
        <v>31</v>
      </c>
      <c r="E4530" s="297" t="n">
        <v>21.11</v>
      </c>
    </row>
    <row r="4531" customFormat="false" ht="27" hidden="false" customHeight="false" outlineLevel="0" collapsed="false">
      <c r="A4531" s="295" t="n">
        <v>96818</v>
      </c>
      <c r="B4531" s="295" t="s">
        <v>14869</v>
      </c>
      <c r="C4531" s="296" t="s">
        <v>14870</v>
      </c>
      <c r="D4531" s="295" t="s">
        <v>31</v>
      </c>
      <c r="E4531" s="297" t="n">
        <v>19.71</v>
      </c>
    </row>
    <row r="4532" customFormat="false" ht="27" hidden="false" customHeight="false" outlineLevel="0" collapsed="false">
      <c r="A4532" s="295" t="n">
        <v>96819</v>
      </c>
      <c r="B4532" s="295" t="s">
        <v>14871</v>
      </c>
      <c r="C4532" s="296" t="s">
        <v>14872</v>
      </c>
      <c r="D4532" s="295" t="s">
        <v>31</v>
      </c>
      <c r="E4532" s="297" t="n">
        <v>19.71</v>
      </c>
    </row>
    <row r="4533" customFormat="false" ht="27" hidden="false" customHeight="false" outlineLevel="0" collapsed="false">
      <c r="A4533" s="295" t="n">
        <v>96820</v>
      </c>
      <c r="B4533" s="295" t="s">
        <v>14873</v>
      </c>
      <c r="C4533" s="296" t="s">
        <v>14874</v>
      </c>
      <c r="D4533" s="295" t="s">
        <v>31</v>
      </c>
      <c r="E4533" s="297" t="n">
        <v>35.47</v>
      </c>
    </row>
    <row r="4534" customFormat="false" ht="27" hidden="false" customHeight="false" outlineLevel="0" collapsed="false">
      <c r="A4534" s="295" t="n">
        <v>96821</v>
      </c>
      <c r="B4534" s="295" t="s">
        <v>14875</v>
      </c>
      <c r="C4534" s="296" t="s">
        <v>14876</v>
      </c>
      <c r="D4534" s="295" t="s">
        <v>31</v>
      </c>
      <c r="E4534" s="297" t="n">
        <v>30.34</v>
      </c>
    </row>
    <row r="4535" customFormat="false" ht="27" hidden="false" customHeight="false" outlineLevel="0" collapsed="false">
      <c r="A4535" s="295" t="n">
        <v>96822</v>
      </c>
      <c r="B4535" s="295" t="s">
        <v>14877</v>
      </c>
      <c r="C4535" s="296" t="s">
        <v>14878</v>
      </c>
      <c r="D4535" s="295" t="s">
        <v>31</v>
      </c>
      <c r="E4535" s="297" t="n">
        <v>30.73</v>
      </c>
    </row>
    <row r="4536" customFormat="false" ht="27" hidden="false" customHeight="false" outlineLevel="0" collapsed="false">
      <c r="A4536" s="295" t="n">
        <v>96823</v>
      </c>
      <c r="B4536" s="295" t="s">
        <v>14879</v>
      </c>
      <c r="C4536" s="296" t="s">
        <v>14880</v>
      </c>
      <c r="D4536" s="295" t="s">
        <v>31</v>
      </c>
      <c r="E4536" s="297" t="n">
        <v>12.69</v>
      </c>
    </row>
    <row r="4537" customFormat="false" ht="27" hidden="false" customHeight="false" outlineLevel="0" collapsed="false">
      <c r="A4537" s="295" t="n">
        <v>96824</v>
      </c>
      <c r="B4537" s="295" t="s">
        <v>14881</v>
      </c>
      <c r="C4537" s="296" t="s">
        <v>14882</v>
      </c>
      <c r="D4537" s="295" t="s">
        <v>31</v>
      </c>
      <c r="E4537" s="297" t="n">
        <v>14.27</v>
      </c>
    </row>
    <row r="4538" customFormat="false" ht="27" hidden="false" customHeight="false" outlineLevel="0" collapsed="false">
      <c r="A4538" s="295" t="n">
        <v>96825</v>
      </c>
      <c r="B4538" s="295" t="s">
        <v>14883</v>
      </c>
      <c r="C4538" s="296" t="s">
        <v>14884</v>
      </c>
      <c r="D4538" s="295" t="s">
        <v>31</v>
      </c>
      <c r="E4538" s="297" t="n">
        <v>19.2</v>
      </c>
    </row>
    <row r="4539" customFormat="false" ht="27" hidden="false" customHeight="false" outlineLevel="0" collapsed="false">
      <c r="A4539" s="295" t="n">
        <v>96826</v>
      </c>
      <c r="B4539" s="295" t="s">
        <v>14885</v>
      </c>
      <c r="C4539" s="296" t="s">
        <v>14886</v>
      </c>
      <c r="D4539" s="295" t="s">
        <v>31</v>
      </c>
      <c r="E4539" s="297" t="n">
        <v>17.53</v>
      </c>
    </row>
    <row r="4540" customFormat="false" ht="27" hidden="false" customHeight="false" outlineLevel="0" collapsed="false">
      <c r="A4540" s="295" t="n">
        <v>96827</v>
      </c>
      <c r="B4540" s="295" t="s">
        <v>14887</v>
      </c>
      <c r="C4540" s="296" t="s">
        <v>14888</v>
      </c>
      <c r="D4540" s="295" t="s">
        <v>31</v>
      </c>
      <c r="E4540" s="297" t="n">
        <v>18.17</v>
      </c>
    </row>
    <row r="4541" customFormat="false" ht="27" hidden="false" customHeight="false" outlineLevel="0" collapsed="false">
      <c r="A4541" s="295" t="n">
        <v>96828</v>
      </c>
      <c r="B4541" s="295" t="s">
        <v>14889</v>
      </c>
      <c r="C4541" s="296" t="s">
        <v>14890</v>
      </c>
      <c r="D4541" s="295" t="s">
        <v>31</v>
      </c>
      <c r="E4541" s="297" t="n">
        <v>22.7</v>
      </c>
    </row>
    <row r="4542" customFormat="false" ht="27" hidden="false" customHeight="false" outlineLevel="0" collapsed="false">
      <c r="A4542" s="295" t="n">
        <v>96829</v>
      </c>
      <c r="B4542" s="295" t="s">
        <v>14891</v>
      </c>
      <c r="C4542" s="296" t="s">
        <v>14892</v>
      </c>
      <c r="D4542" s="295" t="s">
        <v>31</v>
      </c>
      <c r="E4542" s="297" t="n">
        <v>17.5</v>
      </c>
    </row>
    <row r="4543" customFormat="false" ht="27" hidden="false" customHeight="false" outlineLevel="0" collapsed="false">
      <c r="A4543" s="295" t="n">
        <v>96830</v>
      </c>
      <c r="B4543" s="295" t="s">
        <v>14893</v>
      </c>
      <c r="C4543" s="296" t="s">
        <v>14894</v>
      </c>
      <c r="D4543" s="295" t="s">
        <v>31</v>
      </c>
      <c r="E4543" s="297" t="n">
        <v>25.32</v>
      </c>
    </row>
    <row r="4544" customFormat="false" ht="27" hidden="false" customHeight="false" outlineLevel="0" collapsed="false">
      <c r="A4544" s="295" t="n">
        <v>96831</v>
      </c>
      <c r="B4544" s="295" t="s">
        <v>14895</v>
      </c>
      <c r="C4544" s="296" t="s">
        <v>14896</v>
      </c>
      <c r="D4544" s="295" t="s">
        <v>31</v>
      </c>
      <c r="E4544" s="297" t="n">
        <v>20.75</v>
      </c>
    </row>
    <row r="4545" customFormat="false" ht="27" hidden="false" customHeight="false" outlineLevel="0" collapsed="false">
      <c r="A4545" s="295" t="n">
        <v>96832</v>
      </c>
      <c r="B4545" s="295" t="s">
        <v>14897</v>
      </c>
      <c r="C4545" s="296" t="s">
        <v>14898</v>
      </c>
      <c r="D4545" s="295" t="s">
        <v>31</v>
      </c>
      <c r="E4545" s="297" t="n">
        <v>23.9</v>
      </c>
    </row>
    <row r="4546" customFormat="false" ht="27" hidden="false" customHeight="false" outlineLevel="0" collapsed="false">
      <c r="A4546" s="295" t="n">
        <v>96833</v>
      </c>
      <c r="B4546" s="295" t="s">
        <v>14899</v>
      </c>
      <c r="C4546" s="296" t="s">
        <v>14900</v>
      </c>
      <c r="D4546" s="295" t="s">
        <v>31</v>
      </c>
      <c r="E4546" s="297" t="n">
        <v>22.41</v>
      </c>
    </row>
    <row r="4547" customFormat="false" ht="27" hidden="false" customHeight="false" outlineLevel="0" collapsed="false">
      <c r="A4547" s="295" t="n">
        <v>96834</v>
      </c>
      <c r="B4547" s="295" t="s">
        <v>14901</v>
      </c>
      <c r="C4547" s="296" t="s">
        <v>14902</v>
      </c>
      <c r="D4547" s="295" t="s">
        <v>31</v>
      </c>
      <c r="E4547" s="297" t="n">
        <v>36.79</v>
      </c>
    </row>
    <row r="4548" customFormat="false" ht="27" hidden="false" customHeight="false" outlineLevel="0" collapsed="false">
      <c r="A4548" s="295" t="n">
        <v>96835</v>
      </c>
      <c r="B4548" s="295" t="s">
        <v>14903</v>
      </c>
      <c r="C4548" s="296" t="s">
        <v>14904</v>
      </c>
      <c r="D4548" s="295" t="s">
        <v>31</v>
      </c>
      <c r="E4548" s="297" t="n">
        <v>31.9</v>
      </c>
    </row>
    <row r="4549" customFormat="false" ht="27" hidden="false" customHeight="false" outlineLevel="0" collapsed="false">
      <c r="A4549" s="295" t="n">
        <v>96836</v>
      </c>
      <c r="B4549" s="295" t="s">
        <v>14905</v>
      </c>
      <c r="C4549" s="296" t="s">
        <v>14906</v>
      </c>
      <c r="D4549" s="295" t="s">
        <v>31</v>
      </c>
      <c r="E4549" s="297" t="n">
        <v>33.93</v>
      </c>
    </row>
    <row r="4550" customFormat="false" ht="27" hidden="false" customHeight="false" outlineLevel="0" collapsed="false">
      <c r="A4550" s="295" t="n">
        <v>96837</v>
      </c>
      <c r="B4550" s="295" t="s">
        <v>14907</v>
      </c>
      <c r="C4550" s="296" t="s">
        <v>14908</v>
      </c>
      <c r="D4550" s="295" t="s">
        <v>31</v>
      </c>
      <c r="E4550" s="297" t="n">
        <v>18.78</v>
      </c>
    </row>
    <row r="4551" customFormat="false" ht="27" hidden="false" customHeight="false" outlineLevel="0" collapsed="false">
      <c r="A4551" s="295" t="n">
        <v>96838</v>
      </c>
      <c r="B4551" s="295" t="s">
        <v>14909</v>
      </c>
      <c r="C4551" s="296" t="s">
        <v>14910</v>
      </c>
      <c r="D4551" s="295" t="s">
        <v>31</v>
      </c>
      <c r="E4551" s="297" t="n">
        <v>17.32</v>
      </c>
    </row>
    <row r="4552" customFormat="false" ht="27" hidden="false" customHeight="false" outlineLevel="0" collapsed="false">
      <c r="A4552" s="295" t="n">
        <v>96839</v>
      </c>
      <c r="B4552" s="295" t="s">
        <v>14911</v>
      </c>
      <c r="C4552" s="296" t="s">
        <v>14912</v>
      </c>
      <c r="D4552" s="295" t="s">
        <v>31</v>
      </c>
      <c r="E4552" s="297" t="n">
        <v>17.06</v>
      </c>
    </row>
    <row r="4553" customFormat="false" ht="27" hidden="false" customHeight="false" outlineLevel="0" collapsed="false">
      <c r="A4553" s="295" t="n">
        <v>96840</v>
      </c>
      <c r="B4553" s="295" t="s">
        <v>14913</v>
      </c>
      <c r="C4553" s="296" t="s">
        <v>14914</v>
      </c>
      <c r="D4553" s="295" t="s">
        <v>31</v>
      </c>
      <c r="E4553" s="297" t="n">
        <v>21.96</v>
      </c>
    </row>
    <row r="4554" customFormat="false" ht="27" hidden="false" customHeight="false" outlineLevel="0" collapsed="false">
      <c r="A4554" s="295" t="n">
        <v>96841</v>
      </c>
      <c r="B4554" s="295" t="s">
        <v>14915</v>
      </c>
      <c r="C4554" s="296" t="s">
        <v>14916</v>
      </c>
      <c r="D4554" s="295" t="s">
        <v>31</v>
      </c>
      <c r="E4554" s="297" t="n">
        <v>19.33</v>
      </c>
    </row>
    <row r="4555" customFormat="false" ht="27" hidden="false" customHeight="false" outlineLevel="0" collapsed="false">
      <c r="A4555" s="295" t="n">
        <v>96842</v>
      </c>
      <c r="B4555" s="295" t="s">
        <v>14917</v>
      </c>
      <c r="C4555" s="296" t="s">
        <v>14918</v>
      </c>
      <c r="D4555" s="295" t="s">
        <v>31</v>
      </c>
      <c r="E4555" s="297" t="n">
        <v>24.37</v>
      </c>
    </row>
    <row r="4556" customFormat="false" ht="27" hidden="false" customHeight="false" outlineLevel="0" collapsed="false">
      <c r="A4556" s="295" t="n">
        <v>96843</v>
      </c>
      <c r="B4556" s="295" t="s">
        <v>14919</v>
      </c>
      <c r="C4556" s="296" t="s">
        <v>14920</v>
      </c>
      <c r="D4556" s="295" t="s">
        <v>31</v>
      </c>
      <c r="E4556" s="297" t="n">
        <v>23.47</v>
      </c>
    </row>
    <row r="4557" customFormat="false" ht="27" hidden="false" customHeight="false" outlineLevel="0" collapsed="false">
      <c r="A4557" s="295" t="n">
        <v>96844</v>
      </c>
      <c r="B4557" s="295" t="s">
        <v>14921</v>
      </c>
      <c r="C4557" s="296" t="s">
        <v>14922</v>
      </c>
      <c r="D4557" s="295" t="s">
        <v>31</v>
      </c>
      <c r="E4557" s="297" t="n">
        <v>31.67</v>
      </c>
    </row>
    <row r="4558" customFormat="false" ht="27" hidden="false" customHeight="false" outlineLevel="0" collapsed="false">
      <c r="A4558" s="295" t="n">
        <v>96845</v>
      </c>
      <c r="B4558" s="295" t="s">
        <v>14923</v>
      </c>
      <c r="C4558" s="296" t="s">
        <v>14924</v>
      </c>
      <c r="D4558" s="295" t="s">
        <v>31</v>
      </c>
      <c r="E4558" s="297" t="n">
        <v>34.02</v>
      </c>
    </row>
    <row r="4559" customFormat="false" ht="27" hidden="false" customHeight="false" outlineLevel="0" collapsed="false">
      <c r="A4559" s="295" t="n">
        <v>96846</v>
      </c>
      <c r="B4559" s="295" t="s">
        <v>14925</v>
      </c>
      <c r="C4559" s="296" t="s">
        <v>14926</v>
      </c>
      <c r="D4559" s="295" t="s">
        <v>31</v>
      </c>
      <c r="E4559" s="297" t="n">
        <v>27</v>
      </c>
    </row>
    <row r="4560" customFormat="false" ht="27" hidden="false" customHeight="false" outlineLevel="0" collapsed="false">
      <c r="A4560" s="295" t="n">
        <v>96847</v>
      </c>
      <c r="B4560" s="295" t="s">
        <v>14927</v>
      </c>
      <c r="C4560" s="296" t="s">
        <v>14928</v>
      </c>
      <c r="D4560" s="295" t="s">
        <v>31</v>
      </c>
      <c r="E4560" s="297" t="n">
        <v>29.57</v>
      </c>
    </row>
    <row r="4561" customFormat="false" ht="27" hidden="false" customHeight="false" outlineLevel="0" collapsed="false">
      <c r="A4561" s="295" t="n">
        <v>96848</v>
      </c>
      <c r="B4561" s="295" t="s">
        <v>14929</v>
      </c>
      <c r="C4561" s="296" t="s">
        <v>14930</v>
      </c>
      <c r="D4561" s="295" t="s">
        <v>31</v>
      </c>
      <c r="E4561" s="297" t="n">
        <v>44.03</v>
      </c>
    </row>
    <row r="4562" customFormat="false" ht="27" hidden="false" customHeight="false" outlineLevel="0" collapsed="false">
      <c r="A4562" s="295" t="n">
        <v>96849</v>
      </c>
      <c r="B4562" s="295" t="s">
        <v>14931</v>
      </c>
      <c r="C4562" s="296" t="s">
        <v>14932</v>
      </c>
      <c r="D4562" s="295" t="s">
        <v>31</v>
      </c>
      <c r="E4562" s="297" t="n">
        <v>16.1</v>
      </c>
    </row>
    <row r="4563" customFormat="false" ht="27" hidden="false" customHeight="false" outlineLevel="0" collapsed="false">
      <c r="A4563" s="295" t="n">
        <v>96850</v>
      </c>
      <c r="B4563" s="295" t="s">
        <v>14933</v>
      </c>
      <c r="C4563" s="296" t="s">
        <v>14934</v>
      </c>
      <c r="D4563" s="295" t="s">
        <v>31</v>
      </c>
      <c r="E4563" s="297" t="n">
        <v>18.72</v>
      </c>
    </row>
    <row r="4564" customFormat="false" ht="27" hidden="false" customHeight="false" outlineLevel="0" collapsed="false">
      <c r="A4564" s="295" t="n">
        <v>96851</v>
      </c>
      <c r="B4564" s="295" t="s">
        <v>14935</v>
      </c>
      <c r="C4564" s="296" t="s">
        <v>14936</v>
      </c>
      <c r="D4564" s="295" t="s">
        <v>31</v>
      </c>
      <c r="E4564" s="297" t="n">
        <v>24.6</v>
      </c>
    </row>
    <row r="4565" customFormat="false" ht="27" hidden="false" customHeight="false" outlineLevel="0" collapsed="false">
      <c r="A4565" s="295" t="n">
        <v>96852</v>
      </c>
      <c r="B4565" s="295" t="s">
        <v>14937</v>
      </c>
      <c r="C4565" s="296" t="s">
        <v>14938</v>
      </c>
      <c r="D4565" s="295" t="s">
        <v>31</v>
      </c>
      <c r="E4565" s="297" t="n">
        <v>21.32</v>
      </c>
    </row>
    <row r="4566" customFormat="false" ht="27" hidden="false" customHeight="false" outlineLevel="0" collapsed="false">
      <c r="A4566" s="295" t="n">
        <v>96853</v>
      </c>
      <c r="B4566" s="295" t="s">
        <v>14939</v>
      </c>
      <c r="C4566" s="296" t="s">
        <v>14940</v>
      </c>
      <c r="D4566" s="295" t="s">
        <v>31</v>
      </c>
      <c r="E4566" s="297" t="n">
        <v>23.89</v>
      </c>
    </row>
    <row r="4567" customFormat="false" ht="27" hidden="false" customHeight="false" outlineLevel="0" collapsed="false">
      <c r="A4567" s="295" t="n">
        <v>96854</v>
      </c>
      <c r="B4567" s="295" t="s">
        <v>14941</v>
      </c>
      <c r="C4567" s="296" t="s">
        <v>14942</v>
      </c>
      <c r="D4567" s="295" t="s">
        <v>31</v>
      </c>
      <c r="E4567" s="297" t="n">
        <v>28.43</v>
      </c>
    </row>
    <row r="4568" customFormat="false" ht="27" hidden="false" customHeight="false" outlineLevel="0" collapsed="false">
      <c r="A4568" s="295" t="n">
        <v>96855</v>
      </c>
      <c r="B4568" s="295" t="s">
        <v>14943</v>
      </c>
      <c r="C4568" s="296" t="s">
        <v>14944</v>
      </c>
      <c r="D4568" s="295" t="s">
        <v>31</v>
      </c>
      <c r="E4568" s="297" t="n">
        <v>26.45</v>
      </c>
    </row>
    <row r="4569" customFormat="false" ht="27" hidden="false" customHeight="false" outlineLevel="0" collapsed="false">
      <c r="A4569" s="295" t="n">
        <v>96856</v>
      </c>
      <c r="B4569" s="295" t="s">
        <v>14945</v>
      </c>
      <c r="C4569" s="296" t="s">
        <v>14946</v>
      </c>
      <c r="D4569" s="295" t="s">
        <v>31</v>
      </c>
      <c r="E4569" s="297" t="n">
        <v>26.82</v>
      </c>
    </row>
    <row r="4570" customFormat="false" ht="27" hidden="false" customHeight="false" outlineLevel="0" collapsed="false">
      <c r="A4570" s="295" t="n">
        <v>96857</v>
      </c>
      <c r="B4570" s="295" t="s">
        <v>14947</v>
      </c>
      <c r="C4570" s="296" t="s">
        <v>14948</v>
      </c>
      <c r="D4570" s="295" t="s">
        <v>31</v>
      </c>
      <c r="E4570" s="297" t="n">
        <v>42.19</v>
      </c>
    </row>
    <row r="4571" customFormat="false" ht="27" hidden="false" customHeight="false" outlineLevel="0" collapsed="false">
      <c r="A4571" s="295" t="n">
        <v>96858</v>
      </c>
      <c r="B4571" s="295" t="s">
        <v>14949</v>
      </c>
      <c r="C4571" s="296" t="s">
        <v>14950</v>
      </c>
      <c r="D4571" s="295" t="s">
        <v>31</v>
      </c>
      <c r="E4571" s="297" t="n">
        <v>42.83</v>
      </c>
    </row>
    <row r="4572" customFormat="false" ht="27" hidden="false" customHeight="false" outlineLevel="0" collapsed="false">
      <c r="A4572" s="295" t="n">
        <v>96859</v>
      </c>
      <c r="B4572" s="295" t="s">
        <v>14951</v>
      </c>
      <c r="C4572" s="296" t="s">
        <v>14952</v>
      </c>
      <c r="D4572" s="295" t="s">
        <v>31</v>
      </c>
      <c r="E4572" s="297" t="n">
        <v>52.82</v>
      </c>
    </row>
    <row r="4573" customFormat="false" ht="27" hidden="false" customHeight="false" outlineLevel="0" collapsed="false">
      <c r="A4573" s="295" t="n">
        <v>96860</v>
      </c>
      <c r="B4573" s="295" t="s">
        <v>14953</v>
      </c>
      <c r="C4573" s="296" t="s">
        <v>14954</v>
      </c>
      <c r="D4573" s="295" t="s">
        <v>31</v>
      </c>
      <c r="E4573" s="297" t="n">
        <v>21.93</v>
      </c>
    </row>
    <row r="4574" customFormat="false" ht="27" hidden="false" customHeight="false" outlineLevel="0" collapsed="false">
      <c r="A4574" s="295" t="n">
        <v>96861</v>
      </c>
      <c r="B4574" s="295" t="s">
        <v>14955</v>
      </c>
      <c r="C4574" s="296" t="s">
        <v>14956</v>
      </c>
      <c r="D4574" s="295" t="s">
        <v>31</v>
      </c>
      <c r="E4574" s="297" t="n">
        <v>23.59</v>
      </c>
    </row>
    <row r="4575" customFormat="false" ht="27" hidden="false" customHeight="false" outlineLevel="0" collapsed="false">
      <c r="A4575" s="295" t="n">
        <v>96862</v>
      </c>
      <c r="B4575" s="295" t="s">
        <v>14957</v>
      </c>
      <c r="C4575" s="296" t="s">
        <v>14958</v>
      </c>
      <c r="D4575" s="295" t="s">
        <v>31</v>
      </c>
      <c r="E4575" s="297" t="n">
        <v>26.41</v>
      </c>
    </row>
    <row r="4576" customFormat="false" ht="27" hidden="false" customHeight="false" outlineLevel="0" collapsed="false">
      <c r="A4576" s="295" t="n">
        <v>96863</v>
      </c>
      <c r="B4576" s="295" t="s">
        <v>14959</v>
      </c>
      <c r="C4576" s="296" t="s">
        <v>14960</v>
      </c>
      <c r="D4576" s="295" t="s">
        <v>31</v>
      </c>
      <c r="E4576" s="297" t="n">
        <v>26.14</v>
      </c>
    </row>
    <row r="4577" customFormat="false" ht="27" hidden="false" customHeight="false" outlineLevel="0" collapsed="false">
      <c r="A4577" s="295" t="n">
        <v>96864</v>
      </c>
      <c r="B4577" s="295" t="s">
        <v>14961</v>
      </c>
      <c r="C4577" s="296" t="s">
        <v>14962</v>
      </c>
      <c r="D4577" s="295" t="s">
        <v>31</v>
      </c>
      <c r="E4577" s="297" t="n">
        <v>40.9</v>
      </c>
    </row>
    <row r="4578" customFormat="false" ht="27" hidden="false" customHeight="false" outlineLevel="0" collapsed="false">
      <c r="A4578" s="295" t="n">
        <v>96865</v>
      </c>
      <c r="B4578" s="295" t="s">
        <v>14963</v>
      </c>
      <c r="C4578" s="296" t="s">
        <v>14964</v>
      </c>
      <c r="D4578" s="295" t="s">
        <v>31</v>
      </c>
      <c r="E4578" s="297" t="n">
        <v>40.09</v>
      </c>
    </row>
    <row r="4579" customFormat="false" ht="27" hidden="false" customHeight="false" outlineLevel="0" collapsed="false">
      <c r="A4579" s="295" t="n">
        <v>96866</v>
      </c>
      <c r="B4579" s="295" t="s">
        <v>14965</v>
      </c>
      <c r="C4579" s="296" t="s">
        <v>14966</v>
      </c>
      <c r="D4579" s="295" t="s">
        <v>31</v>
      </c>
      <c r="E4579" s="297" t="n">
        <v>53.64</v>
      </c>
    </row>
    <row r="4580" customFormat="false" ht="27" hidden="false" customHeight="false" outlineLevel="0" collapsed="false">
      <c r="A4580" s="295" t="n">
        <v>96867</v>
      </c>
      <c r="B4580" s="295" t="s">
        <v>14967</v>
      </c>
      <c r="C4580" s="296" t="s">
        <v>14968</v>
      </c>
      <c r="D4580" s="295" t="s">
        <v>31</v>
      </c>
      <c r="E4580" s="297" t="n">
        <v>62.02</v>
      </c>
    </row>
    <row r="4581" customFormat="false" ht="27" hidden="false" customHeight="false" outlineLevel="0" collapsed="false">
      <c r="A4581" s="295" t="n">
        <v>96868</v>
      </c>
      <c r="B4581" s="295" t="s">
        <v>14969</v>
      </c>
      <c r="C4581" s="296" t="s">
        <v>14970</v>
      </c>
      <c r="D4581" s="295" t="s">
        <v>31</v>
      </c>
      <c r="E4581" s="297" t="n">
        <v>24.8</v>
      </c>
    </row>
    <row r="4582" customFormat="false" ht="27" hidden="false" customHeight="false" outlineLevel="0" collapsed="false">
      <c r="A4582" s="295" t="n">
        <v>96869</v>
      </c>
      <c r="B4582" s="295" t="s">
        <v>14971</v>
      </c>
      <c r="C4582" s="296" t="s">
        <v>14972</v>
      </c>
      <c r="D4582" s="295" t="s">
        <v>31</v>
      </c>
      <c r="E4582" s="297" t="n">
        <v>29.62</v>
      </c>
    </row>
    <row r="4583" customFormat="false" ht="15" hidden="false" customHeight="false" outlineLevel="0" collapsed="false">
      <c r="A4583" s="295" t="n">
        <v>96870</v>
      </c>
      <c r="B4583" s="295" t="s">
        <v>14973</v>
      </c>
      <c r="C4583" s="296" t="s">
        <v>14974</v>
      </c>
      <c r="D4583" s="295" t="s">
        <v>31</v>
      </c>
      <c r="E4583" s="297" t="n">
        <v>46.41</v>
      </c>
    </row>
    <row r="4584" customFormat="false" ht="27" hidden="false" customHeight="false" outlineLevel="0" collapsed="false">
      <c r="A4584" s="295" t="n">
        <v>96871</v>
      </c>
      <c r="B4584" s="295" t="s">
        <v>14975</v>
      </c>
      <c r="C4584" s="296" t="s">
        <v>14976</v>
      </c>
      <c r="D4584" s="295" t="s">
        <v>31</v>
      </c>
      <c r="E4584" s="297" t="n">
        <v>67</v>
      </c>
    </row>
    <row r="4585" customFormat="false" ht="27" hidden="false" customHeight="false" outlineLevel="0" collapsed="false">
      <c r="A4585" s="295" t="n">
        <v>96872</v>
      </c>
      <c r="B4585" s="295" t="s">
        <v>14977</v>
      </c>
      <c r="C4585" s="296" t="s">
        <v>14978</v>
      </c>
      <c r="D4585" s="295" t="s">
        <v>31</v>
      </c>
      <c r="E4585" s="297" t="n">
        <v>63.58</v>
      </c>
    </row>
    <row r="4586" customFormat="false" ht="27" hidden="false" customHeight="false" outlineLevel="0" collapsed="false">
      <c r="A4586" s="295" t="n">
        <v>96873</v>
      </c>
      <c r="B4586" s="295" t="s">
        <v>14979</v>
      </c>
      <c r="C4586" s="296" t="s">
        <v>14980</v>
      </c>
      <c r="D4586" s="295" t="s">
        <v>31</v>
      </c>
      <c r="E4586" s="297" t="n">
        <v>72.83</v>
      </c>
    </row>
    <row r="4587" customFormat="false" ht="27" hidden="false" customHeight="false" outlineLevel="0" collapsed="false">
      <c r="A4587" s="295" t="n">
        <v>96874</v>
      </c>
      <c r="B4587" s="295" t="s">
        <v>14981</v>
      </c>
      <c r="C4587" s="296" t="s">
        <v>14982</v>
      </c>
      <c r="D4587" s="295" t="s">
        <v>31</v>
      </c>
      <c r="E4587" s="297" t="n">
        <v>77.4</v>
      </c>
    </row>
    <row r="4588" customFormat="false" ht="27" hidden="false" customHeight="false" outlineLevel="0" collapsed="false">
      <c r="A4588" s="295" t="n">
        <v>96875</v>
      </c>
      <c r="B4588" s="295" t="s">
        <v>14983</v>
      </c>
      <c r="C4588" s="296" t="s">
        <v>14984</v>
      </c>
      <c r="D4588" s="295" t="s">
        <v>31</v>
      </c>
      <c r="E4588" s="297" t="n">
        <v>92.28</v>
      </c>
    </row>
    <row r="4589" customFormat="false" ht="27" hidden="false" customHeight="false" outlineLevel="0" collapsed="false">
      <c r="A4589" s="295" t="n">
        <v>96876</v>
      </c>
      <c r="B4589" s="295" t="s">
        <v>14985</v>
      </c>
      <c r="C4589" s="296" t="s">
        <v>14986</v>
      </c>
      <c r="D4589" s="295" t="s">
        <v>31</v>
      </c>
      <c r="E4589" s="297" t="n">
        <v>165.43</v>
      </c>
    </row>
    <row r="4590" customFormat="false" ht="27" hidden="false" customHeight="false" outlineLevel="0" collapsed="false">
      <c r="A4590" s="295" t="n">
        <v>96877</v>
      </c>
      <c r="B4590" s="295" t="s">
        <v>14987</v>
      </c>
      <c r="C4590" s="296" t="s">
        <v>14988</v>
      </c>
      <c r="D4590" s="295" t="s">
        <v>31</v>
      </c>
      <c r="E4590" s="297" t="n">
        <v>176.23</v>
      </c>
    </row>
    <row r="4591" customFormat="false" ht="27" hidden="false" customHeight="false" outlineLevel="0" collapsed="false">
      <c r="A4591" s="295" t="n">
        <v>96878</v>
      </c>
      <c r="B4591" s="295" t="s">
        <v>14989</v>
      </c>
      <c r="C4591" s="296" t="s">
        <v>14990</v>
      </c>
      <c r="D4591" s="295" t="s">
        <v>31</v>
      </c>
      <c r="E4591" s="297" t="n">
        <v>178.25</v>
      </c>
    </row>
    <row r="4592" customFormat="false" ht="27" hidden="false" customHeight="false" outlineLevel="0" collapsed="false">
      <c r="A4592" s="295" t="n">
        <v>96879</v>
      </c>
      <c r="B4592" s="295" t="s">
        <v>14991</v>
      </c>
      <c r="C4592" s="296" t="s">
        <v>14992</v>
      </c>
      <c r="D4592" s="295" t="s">
        <v>31</v>
      </c>
      <c r="E4592" s="297" t="n">
        <v>179.48</v>
      </c>
    </row>
    <row r="4593" customFormat="false" ht="27" hidden="false" customHeight="false" outlineLevel="0" collapsed="false">
      <c r="A4593" s="295" t="n">
        <v>96880</v>
      </c>
      <c r="B4593" s="295" t="s">
        <v>14993</v>
      </c>
      <c r="C4593" s="296" t="s">
        <v>14994</v>
      </c>
      <c r="D4593" s="295" t="s">
        <v>31</v>
      </c>
      <c r="E4593" s="297" t="n">
        <v>203.66</v>
      </c>
    </row>
    <row r="4594" customFormat="false" ht="27" hidden="false" customHeight="false" outlineLevel="0" collapsed="false">
      <c r="A4594" s="295" t="n">
        <v>96881</v>
      </c>
      <c r="B4594" s="295" t="s">
        <v>14995</v>
      </c>
      <c r="C4594" s="296" t="s">
        <v>14996</v>
      </c>
      <c r="D4594" s="295" t="s">
        <v>31</v>
      </c>
      <c r="E4594" s="297" t="n">
        <v>214.61</v>
      </c>
    </row>
    <row r="4595" customFormat="false" ht="27" hidden="false" customHeight="false" outlineLevel="0" collapsed="false">
      <c r="A4595" s="295" t="n">
        <v>97425</v>
      </c>
      <c r="B4595" s="295" t="s">
        <v>14997</v>
      </c>
      <c r="C4595" s="296" t="s">
        <v>14998</v>
      </c>
      <c r="D4595" s="295" t="s">
        <v>31</v>
      </c>
      <c r="E4595" s="297" t="n">
        <v>29.9</v>
      </c>
    </row>
    <row r="4596" customFormat="false" ht="27" hidden="false" customHeight="false" outlineLevel="0" collapsed="false">
      <c r="A4596" s="295" t="n">
        <v>97426</v>
      </c>
      <c r="B4596" s="295" t="s">
        <v>14999</v>
      </c>
      <c r="C4596" s="296" t="s">
        <v>15000</v>
      </c>
      <c r="D4596" s="295" t="s">
        <v>31</v>
      </c>
      <c r="E4596" s="297" t="n">
        <v>36.95</v>
      </c>
    </row>
    <row r="4597" customFormat="false" ht="27" hidden="false" customHeight="false" outlineLevel="0" collapsed="false">
      <c r="A4597" s="295" t="n">
        <v>97427</v>
      </c>
      <c r="B4597" s="295" t="s">
        <v>15001</v>
      </c>
      <c r="C4597" s="296" t="s">
        <v>15002</v>
      </c>
      <c r="D4597" s="295" t="s">
        <v>31</v>
      </c>
      <c r="E4597" s="297" t="n">
        <v>42.29</v>
      </c>
    </row>
    <row r="4598" customFormat="false" ht="27" hidden="false" customHeight="false" outlineLevel="0" collapsed="false">
      <c r="A4598" s="295" t="n">
        <v>97428</v>
      </c>
      <c r="B4598" s="295" t="s">
        <v>15003</v>
      </c>
      <c r="C4598" s="296" t="s">
        <v>15004</v>
      </c>
      <c r="D4598" s="295" t="s">
        <v>31</v>
      </c>
      <c r="E4598" s="297" t="n">
        <v>54.66</v>
      </c>
    </row>
    <row r="4599" customFormat="false" ht="27" hidden="false" customHeight="false" outlineLevel="0" collapsed="false">
      <c r="A4599" s="295" t="n">
        <v>97429</v>
      </c>
      <c r="B4599" s="295" t="s">
        <v>15005</v>
      </c>
      <c r="C4599" s="296" t="s">
        <v>15006</v>
      </c>
      <c r="D4599" s="295" t="s">
        <v>31</v>
      </c>
      <c r="E4599" s="297" t="n">
        <v>66.05</v>
      </c>
    </row>
    <row r="4600" customFormat="false" ht="27" hidden="false" customHeight="false" outlineLevel="0" collapsed="false">
      <c r="A4600" s="295" t="n">
        <v>97430</v>
      </c>
      <c r="B4600" s="295" t="s">
        <v>15007</v>
      </c>
      <c r="C4600" s="296" t="s">
        <v>15008</v>
      </c>
      <c r="D4600" s="295" t="s">
        <v>31</v>
      </c>
      <c r="E4600" s="297" t="n">
        <v>41.2</v>
      </c>
    </row>
    <row r="4601" customFormat="false" ht="27" hidden="false" customHeight="false" outlineLevel="0" collapsed="false">
      <c r="A4601" s="295" t="n">
        <v>97431</v>
      </c>
      <c r="B4601" s="295" t="s">
        <v>15009</v>
      </c>
      <c r="C4601" s="296" t="s">
        <v>15010</v>
      </c>
      <c r="D4601" s="295" t="s">
        <v>31</v>
      </c>
      <c r="E4601" s="297" t="n">
        <v>45.71</v>
      </c>
    </row>
    <row r="4602" customFormat="false" ht="27" hidden="false" customHeight="false" outlineLevel="0" collapsed="false">
      <c r="A4602" s="295" t="n">
        <v>97432</v>
      </c>
      <c r="B4602" s="295" t="s">
        <v>15011</v>
      </c>
      <c r="C4602" s="296" t="s">
        <v>15012</v>
      </c>
      <c r="D4602" s="295" t="s">
        <v>31</v>
      </c>
      <c r="E4602" s="297" t="n">
        <v>51.51</v>
      </c>
    </row>
    <row r="4603" customFormat="false" ht="27" hidden="false" customHeight="false" outlineLevel="0" collapsed="false">
      <c r="A4603" s="295" t="n">
        <v>97433</v>
      </c>
      <c r="B4603" s="295" t="s">
        <v>15013</v>
      </c>
      <c r="C4603" s="296" t="s">
        <v>15014</v>
      </c>
      <c r="D4603" s="295" t="s">
        <v>31</v>
      </c>
      <c r="E4603" s="297" t="n">
        <v>98.86</v>
      </c>
    </row>
    <row r="4604" customFormat="false" ht="27" hidden="false" customHeight="false" outlineLevel="0" collapsed="false">
      <c r="A4604" s="295" t="n">
        <v>97434</v>
      </c>
      <c r="B4604" s="295" t="s">
        <v>15015</v>
      </c>
      <c r="C4604" s="296" t="s">
        <v>15016</v>
      </c>
      <c r="D4604" s="295" t="s">
        <v>31</v>
      </c>
      <c r="E4604" s="297" t="n">
        <v>100.89</v>
      </c>
    </row>
    <row r="4605" customFormat="false" ht="27" hidden="false" customHeight="false" outlineLevel="0" collapsed="false">
      <c r="A4605" s="295" t="n">
        <v>97435</v>
      </c>
      <c r="B4605" s="295" t="s">
        <v>15017</v>
      </c>
      <c r="C4605" s="296" t="s">
        <v>15018</v>
      </c>
      <c r="D4605" s="295" t="s">
        <v>31</v>
      </c>
      <c r="E4605" s="297" t="n">
        <v>115.77</v>
      </c>
    </row>
    <row r="4606" customFormat="false" ht="27" hidden="false" customHeight="false" outlineLevel="0" collapsed="false">
      <c r="A4606" s="295" t="n">
        <v>97436</v>
      </c>
      <c r="B4606" s="295" t="s">
        <v>15019</v>
      </c>
      <c r="C4606" s="296" t="s">
        <v>15020</v>
      </c>
      <c r="D4606" s="295" t="s">
        <v>31</v>
      </c>
      <c r="E4606" s="297" t="n">
        <v>119.67</v>
      </c>
    </row>
    <row r="4607" customFormat="false" ht="27" hidden="false" customHeight="false" outlineLevel="0" collapsed="false">
      <c r="A4607" s="295" t="n">
        <v>97437</v>
      </c>
      <c r="B4607" s="295" t="s">
        <v>15021</v>
      </c>
      <c r="C4607" s="296" t="s">
        <v>15022</v>
      </c>
      <c r="D4607" s="295" t="s">
        <v>31</v>
      </c>
      <c r="E4607" s="297" t="n">
        <v>132.58</v>
      </c>
    </row>
    <row r="4608" customFormat="false" ht="27" hidden="false" customHeight="false" outlineLevel="0" collapsed="false">
      <c r="A4608" s="295" t="n">
        <v>97438</v>
      </c>
      <c r="B4608" s="295" t="s">
        <v>15023</v>
      </c>
      <c r="C4608" s="296" t="s">
        <v>15024</v>
      </c>
      <c r="D4608" s="295" t="s">
        <v>31</v>
      </c>
      <c r="E4608" s="297" t="n">
        <v>136.76</v>
      </c>
    </row>
    <row r="4609" customFormat="false" ht="27" hidden="false" customHeight="false" outlineLevel="0" collapsed="false">
      <c r="A4609" s="295" t="n">
        <v>97439</v>
      </c>
      <c r="B4609" s="295" t="s">
        <v>15025</v>
      </c>
      <c r="C4609" s="296" t="s">
        <v>15026</v>
      </c>
      <c r="D4609" s="295" t="s">
        <v>31</v>
      </c>
      <c r="E4609" s="297" t="n">
        <v>151.28</v>
      </c>
    </row>
    <row r="4610" customFormat="false" ht="27" hidden="false" customHeight="false" outlineLevel="0" collapsed="false">
      <c r="A4610" s="295" t="n">
        <v>97440</v>
      </c>
      <c r="B4610" s="295" t="s">
        <v>15027</v>
      </c>
      <c r="C4610" s="296" t="s">
        <v>15028</v>
      </c>
      <c r="D4610" s="295" t="s">
        <v>31</v>
      </c>
      <c r="E4610" s="297" t="n">
        <v>181.88</v>
      </c>
    </row>
    <row r="4611" customFormat="false" ht="27" hidden="false" customHeight="false" outlineLevel="0" collapsed="false">
      <c r="A4611" s="295" t="n">
        <v>97442</v>
      </c>
      <c r="B4611" s="295" t="s">
        <v>15029</v>
      </c>
      <c r="C4611" s="296" t="s">
        <v>15030</v>
      </c>
      <c r="D4611" s="295" t="s">
        <v>31</v>
      </c>
      <c r="E4611" s="297" t="n">
        <v>200.65</v>
      </c>
    </row>
    <row r="4612" customFormat="false" ht="27" hidden="false" customHeight="false" outlineLevel="0" collapsed="false">
      <c r="A4612" s="295" t="n">
        <v>97443</v>
      </c>
      <c r="B4612" s="295" t="s">
        <v>15031</v>
      </c>
      <c r="C4612" s="296" t="s">
        <v>15032</v>
      </c>
      <c r="D4612" s="295" t="s">
        <v>31</v>
      </c>
      <c r="E4612" s="297" t="n">
        <v>111.74</v>
      </c>
    </row>
    <row r="4613" customFormat="false" ht="27" hidden="false" customHeight="false" outlineLevel="0" collapsed="false">
      <c r="A4613" s="295" t="n">
        <v>97444</v>
      </c>
      <c r="B4613" s="295" t="s">
        <v>15033</v>
      </c>
      <c r="C4613" s="296" t="s">
        <v>15034</v>
      </c>
      <c r="D4613" s="295" t="s">
        <v>31</v>
      </c>
      <c r="E4613" s="297" t="n">
        <v>133.82</v>
      </c>
    </row>
    <row r="4614" customFormat="false" ht="27" hidden="false" customHeight="false" outlineLevel="0" collapsed="false">
      <c r="A4614" s="295" t="n">
        <v>97446</v>
      </c>
      <c r="B4614" s="295" t="s">
        <v>15035</v>
      </c>
      <c r="C4614" s="296" t="s">
        <v>15036</v>
      </c>
      <c r="D4614" s="295" t="s">
        <v>31</v>
      </c>
      <c r="E4614" s="297" t="n">
        <v>239.37</v>
      </c>
    </row>
    <row r="4615" customFormat="false" ht="27" hidden="false" customHeight="false" outlineLevel="0" collapsed="false">
      <c r="A4615" s="295" t="n">
        <v>97447</v>
      </c>
      <c r="B4615" s="295" t="s">
        <v>15037</v>
      </c>
      <c r="C4615" s="296" t="s">
        <v>15038</v>
      </c>
      <c r="D4615" s="295" t="s">
        <v>31</v>
      </c>
      <c r="E4615" s="297" t="n">
        <v>239.37</v>
      </c>
    </row>
    <row r="4616" customFormat="false" ht="27" hidden="false" customHeight="false" outlineLevel="0" collapsed="false">
      <c r="A4616" s="295" t="n">
        <v>97449</v>
      </c>
      <c r="B4616" s="295" t="s">
        <v>15039</v>
      </c>
      <c r="C4616" s="296" t="s">
        <v>15040</v>
      </c>
      <c r="D4616" s="295" t="s">
        <v>31</v>
      </c>
      <c r="E4616" s="297" t="n">
        <v>254.3</v>
      </c>
    </row>
    <row r="4617" customFormat="false" ht="27" hidden="false" customHeight="false" outlineLevel="0" collapsed="false">
      <c r="A4617" s="295" t="n">
        <v>97450</v>
      </c>
      <c r="B4617" s="295" t="s">
        <v>15041</v>
      </c>
      <c r="C4617" s="296" t="s">
        <v>15042</v>
      </c>
      <c r="D4617" s="295" t="s">
        <v>31</v>
      </c>
      <c r="E4617" s="297" t="n">
        <v>314.45</v>
      </c>
    </row>
    <row r="4618" customFormat="false" ht="27" hidden="false" customHeight="false" outlineLevel="0" collapsed="false">
      <c r="A4618" s="295" t="n">
        <v>97452</v>
      </c>
      <c r="B4618" s="295" t="s">
        <v>15043</v>
      </c>
      <c r="C4618" s="296" t="s">
        <v>15044</v>
      </c>
      <c r="D4618" s="295" t="s">
        <v>31</v>
      </c>
      <c r="E4618" s="297" t="n">
        <v>185.92</v>
      </c>
    </row>
    <row r="4619" customFormat="false" ht="27" hidden="false" customHeight="false" outlineLevel="0" collapsed="false">
      <c r="A4619" s="295" t="n">
        <v>97453</v>
      </c>
      <c r="B4619" s="295" t="s">
        <v>15045</v>
      </c>
      <c r="C4619" s="296" t="s">
        <v>15046</v>
      </c>
      <c r="D4619" s="295" t="s">
        <v>31</v>
      </c>
      <c r="E4619" s="297" t="n">
        <v>198.53</v>
      </c>
    </row>
    <row r="4620" customFormat="false" ht="27" hidden="false" customHeight="false" outlineLevel="0" collapsed="false">
      <c r="A4620" s="295" t="n">
        <v>97454</v>
      </c>
      <c r="B4620" s="295" t="s">
        <v>15047</v>
      </c>
      <c r="C4620" s="296" t="s">
        <v>15048</v>
      </c>
      <c r="D4620" s="295" t="s">
        <v>31</v>
      </c>
      <c r="E4620" s="297" t="n">
        <v>327.55</v>
      </c>
    </row>
    <row r="4621" customFormat="false" ht="27" hidden="false" customHeight="false" outlineLevel="0" collapsed="false">
      <c r="A4621" s="295" t="n">
        <v>97455</v>
      </c>
      <c r="B4621" s="295" t="s">
        <v>15049</v>
      </c>
      <c r="C4621" s="296" t="s">
        <v>15050</v>
      </c>
      <c r="D4621" s="295" t="s">
        <v>31</v>
      </c>
      <c r="E4621" s="297" t="n">
        <v>347.72</v>
      </c>
    </row>
    <row r="4622" customFormat="false" ht="27" hidden="false" customHeight="false" outlineLevel="0" collapsed="false">
      <c r="A4622" s="295" t="n">
        <v>97456</v>
      </c>
      <c r="B4622" s="295" t="s">
        <v>15051</v>
      </c>
      <c r="C4622" s="296" t="s">
        <v>15052</v>
      </c>
      <c r="D4622" s="295" t="s">
        <v>31</v>
      </c>
      <c r="E4622" s="297" t="n">
        <v>766.75</v>
      </c>
    </row>
    <row r="4623" customFormat="false" ht="27" hidden="false" customHeight="false" outlineLevel="0" collapsed="false">
      <c r="A4623" s="295" t="n">
        <v>97457</v>
      </c>
      <c r="B4623" s="295" t="s">
        <v>15053</v>
      </c>
      <c r="C4623" s="296" t="s">
        <v>15054</v>
      </c>
      <c r="D4623" s="295" t="s">
        <v>31</v>
      </c>
      <c r="E4623" s="297" t="n">
        <v>676.29</v>
      </c>
    </row>
    <row r="4624" customFormat="false" ht="27" hidden="false" customHeight="false" outlineLevel="0" collapsed="false">
      <c r="A4624" s="295" t="n">
        <v>97458</v>
      </c>
      <c r="B4624" s="295" t="s">
        <v>15055</v>
      </c>
      <c r="C4624" s="296" t="s">
        <v>15056</v>
      </c>
      <c r="D4624" s="295" t="s">
        <v>31</v>
      </c>
      <c r="E4624" s="297" t="n">
        <v>298.45</v>
      </c>
    </row>
    <row r="4625" customFormat="false" ht="27" hidden="false" customHeight="false" outlineLevel="0" collapsed="false">
      <c r="A4625" s="295" t="n">
        <v>97459</v>
      </c>
      <c r="B4625" s="295" t="s">
        <v>15057</v>
      </c>
      <c r="C4625" s="296" t="s">
        <v>15058</v>
      </c>
      <c r="D4625" s="295" t="s">
        <v>31</v>
      </c>
      <c r="E4625" s="297" t="n">
        <v>527.17</v>
      </c>
    </row>
    <row r="4626" customFormat="false" ht="27" hidden="false" customHeight="false" outlineLevel="0" collapsed="false">
      <c r="A4626" s="295" t="n">
        <v>97460</v>
      </c>
      <c r="B4626" s="295" t="s">
        <v>15059</v>
      </c>
      <c r="C4626" s="296" t="s">
        <v>15060</v>
      </c>
      <c r="D4626" s="295" t="s">
        <v>31</v>
      </c>
      <c r="E4626" s="297" t="n">
        <v>822.63</v>
      </c>
    </row>
    <row r="4627" customFormat="false" ht="27" hidden="false" customHeight="false" outlineLevel="0" collapsed="false">
      <c r="A4627" s="295" t="n">
        <v>97461</v>
      </c>
      <c r="B4627" s="295" t="s">
        <v>15061</v>
      </c>
      <c r="C4627" s="296" t="s">
        <v>15062</v>
      </c>
      <c r="D4627" s="295" t="s">
        <v>31</v>
      </c>
      <c r="E4627" s="297" t="n">
        <v>35.45</v>
      </c>
    </row>
    <row r="4628" customFormat="false" ht="27" hidden="false" customHeight="false" outlineLevel="0" collapsed="false">
      <c r="A4628" s="295" t="n">
        <v>97462</v>
      </c>
      <c r="B4628" s="295" t="s">
        <v>15063</v>
      </c>
      <c r="C4628" s="296" t="s">
        <v>15064</v>
      </c>
      <c r="D4628" s="295" t="s">
        <v>31</v>
      </c>
      <c r="E4628" s="297" t="n">
        <v>28.98</v>
      </c>
    </row>
    <row r="4629" customFormat="false" ht="27" hidden="false" customHeight="false" outlineLevel="0" collapsed="false">
      <c r="A4629" s="295" t="n">
        <v>97464</v>
      </c>
      <c r="B4629" s="295" t="s">
        <v>15065</v>
      </c>
      <c r="C4629" s="296" t="s">
        <v>15066</v>
      </c>
      <c r="D4629" s="295" t="s">
        <v>31</v>
      </c>
      <c r="E4629" s="297" t="n">
        <v>51.63</v>
      </c>
    </row>
    <row r="4630" customFormat="false" ht="27" hidden="false" customHeight="false" outlineLevel="0" collapsed="false">
      <c r="A4630" s="295" t="n">
        <v>97465</v>
      </c>
      <c r="B4630" s="295" t="s">
        <v>15067</v>
      </c>
      <c r="C4630" s="296" t="s">
        <v>15068</v>
      </c>
      <c r="D4630" s="295" t="s">
        <v>31</v>
      </c>
      <c r="E4630" s="297" t="n">
        <v>62.54</v>
      </c>
    </row>
    <row r="4631" customFormat="false" ht="27" hidden="false" customHeight="false" outlineLevel="0" collapsed="false">
      <c r="A4631" s="295" t="n">
        <v>97467</v>
      </c>
      <c r="B4631" s="295" t="s">
        <v>15069</v>
      </c>
      <c r="C4631" s="296" t="s">
        <v>15070</v>
      </c>
      <c r="D4631" s="295" t="s">
        <v>31</v>
      </c>
      <c r="E4631" s="297" t="n">
        <v>65.62</v>
      </c>
    </row>
    <row r="4632" customFormat="false" ht="40.5" hidden="false" customHeight="false" outlineLevel="0" collapsed="false">
      <c r="A4632" s="295" t="n">
        <v>97468</v>
      </c>
      <c r="B4632" s="295" t="s">
        <v>15071</v>
      </c>
      <c r="C4632" s="296" t="s">
        <v>15072</v>
      </c>
      <c r="D4632" s="295" t="s">
        <v>31</v>
      </c>
      <c r="E4632" s="297" t="n">
        <v>79.59</v>
      </c>
    </row>
    <row r="4633" customFormat="false" ht="27" hidden="false" customHeight="false" outlineLevel="0" collapsed="false">
      <c r="A4633" s="295" t="n">
        <v>97470</v>
      </c>
      <c r="B4633" s="295" t="s">
        <v>15073</v>
      </c>
      <c r="C4633" s="296" t="s">
        <v>15074</v>
      </c>
      <c r="D4633" s="295" t="s">
        <v>31</v>
      </c>
      <c r="E4633" s="297" t="n">
        <v>98.27</v>
      </c>
    </row>
    <row r="4634" customFormat="false" ht="27" hidden="false" customHeight="false" outlineLevel="0" collapsed="false">
      <c r="A4634" s="295" t="n">
        <v>97471</v>
      </c>
      <c r="B4634" s="295" t="s">
        <v>15075</v>
      </c>
      <c r="C4634" s="296" t="s">
        <v>15076</v>
      </c>
      <c r="D4634" s="295" t="s">
        <v>31</v>
      </c>
      <c r="E4634" s="297" t="n">
        <v>120.35</v>
      </c>
    </row>
    <row r="4635" customFormat="false" ht="27" hidden="false" customHeight="false" outlineLevel="0" collapsed="false">
      <c r="A4635" s="295" t="n">
        <v>97474</v>
      </c>
      <c r="B4635" s="295" t="s">
        <v>15077</v>
      </c>
      <c r="C4635" s="296" t="s">
        <v>15078</v>
      </c>
      <c r="D4635" s="295" t="s">
        <v>31</v>
      </c>
      <c r="E4635" s="297" t="n">
        <v>183.54</v>
      </c>
    </row>
    <row r="4636" customFormat="false" ht="27" hidden="false" customHeight="false" outlineLevel="0" collapsed="false">
      <c r="A4636" s="295" t="n">
        <v>97475</v>
      </c>
      <c r="B4636" s="295" t="s">
        <v>15079</v>
      </c>
      <c r="C4636" s="296" t="s">
        <v>15080</v>
      </c>
      <c r="D4636" s="295" t="s">
        <v>31</v>
      </c>
      <c r="E4636" s="297" t="n">
        <v>228.19</v>
      </c>
    </row>
    <row r="4637" customFormat="false" ht="27" hidden="false" customHeight="false" outlineLevel="0" collapsed="false">
      <c r="A4637" s="295" t="n">
        <v>97477</v>
      </c>
      <c r="B4637" s="295" t="s">
        <v>15081</v>
      </c>
      <c r="C4637" s="296" t="s">
        <v>15082</v>
      </c>
      <c r="D4637" s="295" t="s">
        <v>31</v>
      </c>
      <c r="E4637" s="297" t="n">
        <v>245.41</v>
      </c>
    </row>
    <row r="4638" customFormat="false" ht="27" hidden="false" customHeight="false" outlineLevel="0" collapsed="false">
      <c r="A4638" s="295" t="n">
        <v>97478</v>
      </c>
      <c r="B4638" s="295" t="s">
        <v>15083</v>
      </c>
      <c r="C4638" s="296" t="s">
        <v>15084</v>
      </c>
      <c r="D4638" s="295" t="s">
        <v>31</v>
      </c>
      <c r="E4638" s="297" t="n">
        <v>305.56</v>
      </c>
    </row>
    <row r="4639" customFormat="false" ht="27" hidden="false" customHeight="false" outlineLevel="0" collapsed="false">
      <c r="A4639" s="295" t="n">
        <v>97479</v>
      </c>
      <c r="B4639" s="295" t="s">
        <v>15085</v>
      </c>
      <c r="C4639" s="296" t="s">
        <v>15086</v>
      </c>
      <c r="D4639" s="295" t="s">
        <v>31</v>
      </c>
      <c r="E4639" s="297" t="n">
        <v>57.67</v>
      </c>
    </row>
    <row r="4640" customFormat="false" ht="27" hidden="false" customHeight="false" outlineLevel="0" collapsed="false">
      <c r="A4640" s="295" t="n">
        <v>97480</v>
      </c>
      <c r="B4640" s="295" t="s">
        <v>15087</v>
      </c>
      <c r="C4640" s="296" t="s">
        <v>15088</v>
      </c>
      <c r="D4640" s="295" t="s">
        <v>31</v>
      </c>
      <c r="E4640" s="297" t="n">
        <v>57.67</v>
      </c>
    </row>
    <row r="4641" customFormat="false" ht="27" hidden="false" customHeight="false" outlineLevel="0" collapsed="false">
      <c r="A4641" s="295" t="n">
        <v>97481</v>
      </c>
      <c r="B4641" s="295" t="s">
        <v>15089</v>
      </c>
      <c r="C4641" s="296" t="s">
        <v>15090</v>
      </c>
      <c r="D4641" s="295" t="s">
        <v>31</v>
      </c>
      <c r="E4641" s="297" t="n">
        <v>84.48</v>
      </c>
    </row>
    <row r="4642" customFormat="false" ht="27" hidden="false" customHeight="false" outlineLevel="0" collapsed="false">
      <c r="A4642" s="295" t="n">
        <v>97482</v>
      </c>
      <c r="B4642" s="295" t="s">
        <v>15091</v>
      </c>
      <c r="C4642" s="296" t="s">
        <v>15092</v>
      </c>
      <c r="D4642" s="295" t="s">
        <v>31</v>
      </c>
      <c r="E4642" s="297" t="n">
        <v>84.48</v>
      </c>
    </row>
    <row r="4643" customFormat="false" ht="27" hidden="false" customHeight="false" outlineLevel="0" collapsed="false">
      <c r="A4643" s="295" t="n">
        <v>97483</v>
      </c>
      <c r="B4643" s="295" t="s">
        <v>15093</v>
      </c>
      <c r="C4643" s="296" t="s">
        <v>15094</v>
      </c>
      <c r="D4643" s="295" t="s">
        <v>31</v>
      </c>
      <c r="E4643" s="297" t="n">
        <v>119.37</v>
      </c>
    </row>
    <row r="4644" customFormat="false" ht="27" hidden="false" customHeight="false" outlineLevel="0" collapsed="false">
      <c r="A4644" s="295" t="n">
        <v>97484</v>
      </c>
      <c r="B4644" s="295" t="s">
        <v>15095</v>
      </c>
      <c r="C4644" s="296" t="s">
        <v>15096</v>
      </c>
      <c r="D4644" s="295" t="s">
        <v>31</v>
      </c>
      <c r="E4644" s="297" t="n">
        <v>119.37</v>
      </c>
    </row>
    <row r="4645" customFormat="false" ht="27" hidden="false" customHeight="false" outlineLevel="0" collapsed="false">
      <c r="A4645" s="295" t="n">
        <v>97485</v>
      </c>
      <c r="B4645" s="295" t="s">
        <v>15097</v>
      </c>
      <c r="C4645" s="296" t="s">
        <v>15098</v>
      </c>
      <c r="D4645" s="295" t="s">
        <v>31</v>
      </c>
      <c r="E4645" s="297" t="n">
        <v>165.73</v>
      </c>
    </row>
    <row r="4646" customFormat="false" ht="27" hidden="false" customHeight="false" outlineLevel="0" collapsed="false">
      <c r="A4646" s="295" t="n">
        <v>97486</v>
      </c>
      <c r="B4646" s="295" t="s">
        <v>15099</v>
      </c>
      <c r="C4646" s="296" t="s">
        <v>15100</v>
      </c>
      <c r="D4646" s="295" t="s">
        <v>31</v>
      </c>
      <c r="E4646" s="297" t="n">
        <v>178.34</v>
      </c>
    </row>
    <row r="4647" customFormat="false" ht="27" hidden="false" customHeight="false" outlineLevel="0" collapsed="false">
      <c r="A4647" s="295" t="n">
        <v>97487</v>
      </c>
      <c r="B4647" s="295" t="s">
        <v>15101</v>
      </c>
      <c r="C4647" s="296" t="s">
        <v>15102</v>
      </c>
      <c r="D4647" s="295" t="s">
        <v>31</v>
      </c>
      <c r="E4647" s="297" t="n">
        <v>310.81</v>
      </c>
    </row>
    <row r="4648" customFormat="false" ht="27" hidden="false" customHeight="false" outlineLevel="0" collapsed="false">
      <c r="A4648" s="295" t="n">
        <v>97488</v>
      </c>
      <c r="B4648" s="295" t="s">
        <v>15103</v>
      </c>
      <c r="C4648" s="296" t="s">
        <v>15104</v>
      </c>
      <c r="D4648" s="295" t="s">
        <v>31</v>
      </c>
      <c r="E4648" s="297" t="n">
        <v>330.98</v>
      </c>
    </row>
    <row r="4649" customFormat="false" ht="27" hidden="false" customHeight="false" outlineLevel="0" collapsed="false">
      <c r="A4649" s="295" t="n">
        <v>97489</v>
      </c>
      <c r="B4649" s="295" t="s">
        <v>15105</v>
      </c>
      <c r="C4649" s="296" t="s">
        <v>15106</v>
      </c>
      <c r="D4649" s="295" t="s">
        <v>31</v>
      </c>
      <c r="E4649" s="297" t="n">
        <v>753.38</v>
      </c>
    </row>
    <row r="4650" customFormat="false" ht="27" hidden="false" customHeight="false" outlineLevel="0" collapsed="false">
      <c r="A4650" s="295" t="n">
        <v>97490</v>
      </c>
      <c r="B4650" s="295" t="s">
        <v>15107</v>
      </c>
      <c r="C4650" s="296" t="s">
        <v>15108</v>
      </c>
      <c r="D4650" s="295" t="s">
        <v>31</v>
      </c>
      <c r="E4650" s="297" t="n">
        <v>662.92</v>
      </c>
    </row>
    <row r="4651" customFormat="false" ht="27" hidden="false" customHeight="false" outlineLevel="0" collapsed="false">
      <c r="A4651" s="295" t="n">
        <v>97491</v>
      </c>
      <c r="B4651" s="295" t="s">
        <v>15109</v>
      </c>
      <c r="C4651" s="296" t="s">
        <v>15110</v>
      </c>
      <c r="D4651" s="295" t="s">
        <v>31</v>
      </c>
      <c r="E4651" s="297" t="n">
        <v>90.23</v>
      </c>
    </row>
    <row r="4652" customFormat="false" ht="27" hidden="false" customHeight="false" outlineLevel="0" collapsed="false">
      <c r="A4652" s="295" t="n">
        <v>97492</v>
      </c>
      <c r="B4652" s="295" t="s">
        <v>15111</v>
      </c>
      <c r="C4652" s="296" t="s">
        <v>15112</v>
      </c>
      <c r="D4652" s="295" t="s">
        <v>31</v>
      </c>
      <c r="E4652" s="297" t="n">
        <v>133.68</v>
      </c>
    </row>
    <row r="4653" customFormat="false" ht="27" hidden="false" customHeight="false" outlineLevel="0" collapsed="false">
      <c r="A4653" s="295" t="n">
        <v>97493</v>
      </c>
      <c r="B4653" s="295" t="s">
        <v>15113</v>
      </c>
      <c r="C4653" s="296" t="s">
        <v>15114</v>
      </c>
      <c r="D4653" s="295" t="s">
        <v>31</v>
      </c>
      <c r="E4653" s="297" t="n">
        <v>172.78</v>
      </c>
    </row>
    <row r="4654" customFormat="false" ht="27" hidden="false" customHeight="false" outlineLevel="0" collapsed="false">
      <c r="A4654" s="295" t="n">
        <v>97494</v>
      </c>
      <c r="B4654" s="295" t="s">
        <v>15115</v>
      </c>
      <c r="C4654" s="296" t="s">
        <v>15116</v>
      </c>
      <c r="D4654" s="295" t="s">
        <v>31</v>
      </c>
      <c r="E4654" s="297" t="n">
        <v>271.49</v>
      </c>
    </row>
    <row r="4655" customFormat="false" ht="27" hidden="false" customHeight="false" outlineLevel="0" collapsed="false">
      <c r="A4655" s="295" t="n">
        <v>97495</v>
      </c>
      <c r="B4655" s="295" t="s">
        <v>15117</v>
      </c>
      <c r="C4655" s="296" t="s">
        <v>15118</v>
      </c>
      <c r="D4655" s="295" t="s">
        <v>31</v>
      </c>
      <c r="E4655" s="297" t="n">
        <v>504.8</v>
      </c>
    </row>
    <row r="4656" customFormat="false" ht="27" hidden="false" customHeight="false" outlineLevel="0" collapsed="false">
      <c r="A4656" s="295" t="n">
        <v>97496</v>
      </c>
      <c r="B4656" s="295" t="s">
        <v>15119</v>
      </c>
      <c r="C4656" s="296" t="s">
        <v>15120</v>
      </c>
      <c r="D4656" s="295" t="s">
        <v>31</v>
      </c>
      <c r="E4656" s="297" t="n">
        <v>804.85</v>
      </c>
    </row>
    <row r="4657" customFormat="false" ht="27" hidden="false" customHeight="false" outlineLevel="0" collapsed="false">
      <c r="A4657" s="295" t="n">
        <v>97499</v>
      </c>
      <c r="B4657" s="295" t="s">
        <v>15121</v>
      </c>
      <c r="C4657" s="296" t="s">
        <v>15122</v>
      </c>
      <c r="D4657" s="295" t="s">
        <v>31</v>
      </c>
      <c r="E4657" s="297" t="n">
        <v>33.27</v>
      </c>
    </row>
    <row r="4658" customFormat="false" ht="27" hidden="false" customHeight="false" outlineLevel="0" collapsed="false">
      <c r="A4658" s="295" t="n">
        <v>97500</v>
      </c>
      <c r="B4658" s="295" t="s">
        <v>15123</v>
      </c>
      <c r="C4658" s="296" t="s">
        <v>15124</v>
      </c>
      <c r="D4658" s="295" t="s">
        <v>31</v>
      </c>
      <c r="E4658" s="297" t="n">
        <v>26.8</v>
      </c>
    </row>
    <row r="4659" customFormat="false" ht="27" hidden="false" customHeight="false" outlineLevel="0" collapsed="false">
      <c r="A4659" s="295" t="n">
        <v>97502</v>
      </c>
      <c r="B4659" s="295" t="s">
        <v>15125</v>
      </c>
      <c r="C4659" s="296" t="s">
        <v>15126</v>
      </c>
      <c r="D4659" s="295" t="s">
        <v>31</v>
      </c>
      <c r="E4659" s="297" t="n">
        <v>47.59</v>
      </c>
    </row>
    <row r="4660" customFormat="false" ht="27" hidden="false" customHeight="false" outlineLevel="0" collapsed="false">
      <c r="A4660" s="295" t="n">
        <v>97503</v>
      </c>
      <c r="B4660" s="295" t="s">
        <v>15127</v>
      </c>
      <c r="C4660" s="296" t="s">
        <v>15128</v>
      </c>
      <c r="D4660" s="295" t="s">
        <v>31</v>
      </c>
      <c r="E4660" s="297" t="n">
        <v>58.71</v>
      </c>
    </row>
    <row r="4661" customFormat="false" ht="27" hidden="false" customHeight="false" outlineLevel="0" collapsed="false">
      <c r="A4661" s="295" t="n">
        <v>97505</v>
      </c>
      <c r="B4661" s="295" t="s">
        <v>15129</v>
      </c>
      <c r="C4661" s="296" t="s">
        <v>15130</v>
      </c>
      <c r="D4661" s="295" t="s">
        <v>31</v>
      </c>
      <c r="E4661" s="297" t="n">
        <v>59.92</v>
      </c>
    </row>
    <row r="4662" customFormat="false" ht="40.5" hidden="false" customHeight="false" outlineLevel="0" collapsed="false">
      <c r="A4662" s="295" t="n">
        <v>97506</v>
      </c>
      <c r="B4662" s="295" t="s">
        <v>15131</v>
      </c>
      <c r="C4662" s="296" t="s">
        <v>15132</v>
      </c>
      <c r="D4662" s="295" t="s">
        <v>31</v>
      </c>
      <c r="E4662" s="297" t="n">
        <v>73.89</v>
      </c>
    </row>
    <row r="4663" customFormat="false" ht="27" hidden="false" customHeight="false" outlineLevel="0" collapsed="false">
      <c r="A4663" s="295" t="n">
        <v>97508</v>
      </c>
      <c r="B4663" s="295" t="s">
        <v>15133</v>
      </c>
      <c r="C4663" s="296" t="s">
        <v>15134</v>
      </c>
      <c r="D4663" s="295" t="s">
        <v>31</v>
      </c>
      <c r="E4663" s="297" t="n">
        <v>90.21</v>
      </c>
    </row>
    <row r="4664" customFormat="false" ht="27" hidden="false" customHeight="false" outlineLevel="0" collapsed="false">
      <c r="A4664" s="295" t="n">
        <v>97509</v>
      </c>
      <c r="B4664" s="295" t="s">
        <v>15135</v>
      </c>
      <c r="C4664" s="296" t="s">
        <v>15136</v>
      </c>
      <c r="D4664" s="295" t="s">
        <v>31</v>
      </c>
      <c r="E4664" s="297" t="n">
        <v>112.29</v>
      </c>
    </row>
    <row r="4665" customFormat="false" ht="27" hidden="false" customHeight="false" outlineLevel="0" collapsed="false">
      <c r="A4665" s="295" t="n">
        <v>97511</v>
      </c>
      <c r="B4665" s="295" t="s">
        <v>15137</v>
      </c>
      <c r="C4665" s="296" t="s">
        <v>15138</v>
      </c>
      <c r="D4665" s="295" t="s">
        <v>31</v>
      </c>
      <c r="E4665" s="297" t="n">
        <v>171.98</v>
      </c>
    </row>
    <row r="4666" customFormat="false" ht="27" hidden="false" customHeight="false" outlineLevel="0" collapsed="false">
      <c r="A4666" s="295" t="n">
        <v>97512</v>
      </c>
      <c r="B4666" s="295" t="s">
        <v>15139</v>
      </c>
      <c r="C4666" s="296" t="s">
        <v>15140</v>
      </c>
      <c r="D4666" s="295" t="s">
        <v>31</v>
      </c>
      <c r="E4666" s="297" t="n">
        <v>216.63</v>
      </c>
    </row>
    <row r="4667" customFormat="false" ht="27" hidden="false" customHeight="false" outlineLevel="0" collapsed="false">
      <c r="A4667" s="295" t="n">
        <v>97514</v>
      </c>
      <c r="B4667" s="295" t="s">
        <v>15141</v>
      </c>
      <c r="C4667" s="296" t="s">
        <v>15142</v>
      </c>
      <c r="D4667" s="295" t="s">
        <v>31</v>
      </c>
      <c r="E4667" s="297" t="n">
        <v>230.21</v>
      </c>
    </row>
    <row r="4668" customFormat="false" ht="27" hidden="false" customHeight="false" outlineLevel="0" collapsed="false">
      <c r="A4668" s="295" t="n">
        <v>97515</v>
      </c>
      <c r="B4668" s="295" t="s">
        <v>15143</v>
      </c>
      <c r="C4668" s="296" t="s">
        <v>15144</v>
      </c>
      <c r="D4668" s="295" t="s">
        <v>31</v>
      </c>
      <c r="E4668" s="297" t="n">
        <v>290.36</v>
      </c>
    </row>
    <row r="4669" customFormat="false" ht="27" hidden="false" customHeight="false" outlineLevel="0" collapsed="false">
      <c r="A4669" s="295" t="n">
        <v>97517</v>
      </c>
      <c r="B4669" s="295" t="s">
        <v>15145</v>
      </c>
      <c r="C4669" s="296" t="s">
        <v>15146</v>
      </c>
      <c r="D4669" s="295" t="s">
        <v>31</v>
      </c>
      <c r="E4669" s="297" t="n">
        <v>54.41</v>
      </c>
    </row>
    <row r="4670" customFormat="false" ht="27" hidden="false" customHeight="false" outlineLevel="0" collapsed="false">
      <c r="A4670" s="295" t="n">
        <v>97518</v>
      </c>
      <c r="B4670" s="295" t="s">
        <v>15147</v>
      </c>
      <c r="C4670" s="296" t="s">
        <v>15148</v>
      </c>
      <c r="D4670" s="295" t="s">
        <v>31</v>
      </c>
      <c r="E4670" s="297" t="n">
        <v>54.41</v>
      </c>
    </row>
    <row r="4671" customFormat="false" ht="27" hidden="false" customHeight="false" outlineLevel="0" collapsed="false">
      <c r="A4671" s="295" t="n">
        <v>97519</v>
      </c>
      <c r="B4671" s="295" t="s">
        <v>15149</v>
      </c>
      <c r="C4671" s="296" t="s">
        <v>15150</v>
      </c>
      <c r="D4671" s="295" t="s">
        <v>31</v>
      </c>
      <c r="E4671" s="297" t="n">
        <v>78.73</v>
      </c>
    </row>
    <row r="4672" customFormat="false" ht="27" hidden="false" customHeight="false" outlineLevel="0" collapsed="false">
      <c r="A4672" s="295" t="n">
        <v>97520</v>
      </c>
      <c r="B4672" s="295" t="s">
        <v>15151</v>
      </c>
      <c r="C4672" s="296" t="s">
        <v>15152</v>
      </c>
      <c r="D4672" s="295" t="s">
        <v>31</v>
      </c>
      <c r="E4672" s="297" t="n">
        <v>78.73</v>
      </c>
    </row>
    <row r="4673" customFormat="false" ht="27" hidden="false" customHeight="false" outlineLevel="0" collapsed="false">
      <c r="A4673" s="295" t="n">
        <v>97521</v>
      </c>
      <c r="B4673" s="295" t="s">
        <v>15153</v>
      </c>
      <c r="C4673" s="296" t="s">
        <v>15154</v>
      </c>
      <c r="D4673" s="295" t="s">
        <v>31</v>
      </c>
      <c r="E4673" s="297" t="n">
        <v>110.81</v>
      </c>
    </row>
    <row r="4674" customFormat="false" ht="27" hidden="false" customHeight="false" outlineLevel="0" collapsed="false">
      <c r="A4674" s="295" t="n">
        <v>97522</v>
      </c>
      <c r="B4674" s="295" t="s">
        <v>15155</v>
      </c>
      <c r="C4674" s="296" t="s">
        <v>15156</v>
      </c>
      <c r="D4674" s="295" t="s">
        <v>31</v>
      </c>
      <c r="E4674" s="297" t="n">
        <v>110.81</v>
      </c>
    </row>
    <row r="4675" customFormat="false" ht="27" hidden="false" customHeight="false" outlineLevel="0" collapsed="false">
      <c r="A4675" s="295" t="n">
        <v>97523</v>
      </c>
      <c r="B4675" s="295" t="s">
        <v>15157</v>
      </c>
      <c r="C4675" s="296" t="s">
        <v>15158</v>
      </c>
      <c r="D4675" s="295" t="s">
        <v>31</v>
      </c>
      <c r="E4675" s="297" t="n">
        <v>153.65</v>
      </c>
    </row>
    <row r="4676" customFormat="false" ht="27" hidden="false" customHeight="false" outlineLevel="0" collapsed="false">
      <c r="A4676" s="295" t="n">
        <v>97524</v>
      </c>
      <c r="B4676" s="295" t="s">
        <v>15159</v>
      </c>
      <c r="C4676" s="296" t="s">
        <v>15160</v>
      </c>
      <c r="D4676" s="295" t="s">
        <v>31</v>
      </c>
      <c r="E4676" s="297" t="n">
        <v>166.26</v>
      </c>
    </row>
    <row r="4677" customFormat="false" ht="27" hidden="false" customHeight="false" outlineLevel="0" collapsed="false">
      <c r="A4677" s="295" t="n">
        <v>97525</v>
      </c>
      <c r="B4677" s="295" t="s">
        <v>15161</v>
      </c>
      <c r="C4677" s="296" t="s">
        <v>15162</v>
      </c>
      <c r="D4677" s="295" t="s">
        <v>31</v>
      </c>
      <c r="E4677" s="297" t="n">
        <v>293.35</v>
      </c>
    </row>
    <row r="4678" customFormat="false" ht="27" hidden="false" customHeight="false" outlineLevel="0" collapsed="false">
      <c r="A4678" s="295" t="n">
        <v>97526</v>
      </c>
      <c r="B4678" s="295" t="s">
        <v>15163</v>
      </c>
      <c r="C4678" s="296" t="s">
        <v>15164</v>
      </c>
      <c r="D4678" s="295" t="s">
        <v>31</v>
      </c>
      <c r="E4678" s="297" t="n">
        <v>313.52</v>
      </c>
    </row>
    <row r="4679" customFormat="false" ht="27" hidden="false" customHeight="false" outlineLevel="0" collapsed="false">
      <c r="A4679" s="295" t="n">
        <v>97527</v>
      </c>
      <c r="B4679" s="295" t="s">
        <v>15165</v>
      </c>
      <c r="C4679" s="296" t="s">
        <v>15166</v>
      </c>
      <c r="D4679" s="295" t="s">
        <v>31</v>
      </c>
      <c r="E4679" s="297" t="n">
        <v>730.63</v>
      </c>
    </row>
    <row r="4680" customFormat="false" ht="27" hidden="false" customHeight="false" outlineLevel="0" collapsed="false">
      <c r="A4680" s="295" t="n">
        <v>97528</v>
      </c>
      <c r="B4680" s="295" t="s">
        <v>15167</v>
      </c>
      <c r="C4680" s="296" t="s">
        <v>15168</v>
      </c>
      <c r="D4680" s="295" t="s">
        <v>31</v>
      </c>
      <c r="E4680" s="297" t="n">
        <v>640.17</v>
      </c>
    </row>
    <row r="4681" customFormat="false" ht="27" hidden="false" customHeight="false" outlineLevel="0" collapsed="false">
      <c r="A4681" s="295" t="n">
        <v>97529</v>
      </c>
      <c r="B4681" s="295" t="s">
        <v>15169</v>
      </c>
      <c r="C4681" s="296" t="s">
        <v>15170</v>
      </c>
      <c r="D4681" s="295" t="s">
        <v>31</v>
      </c>
      <c r="E4681" s="297" t="n">
        <v>85.95</v>
      </c>
    </row>
    <row r="4682" customFormat="false" ht="27" hidden="false" customHeight="false" outlineLevel="0" collapsed="false">
      <c r="A4682" s="295" t="n">
        <v>97530</v>
      </c>
      <c r="B4682" s="295" t="s">
        <v>15171</v>
      </c>
      <c r="C4682" s="296" t="s">
        <v>15172</v>
      </c>
      <c r="D4682" s="295" t="s">
        <v>31</v>
      </c>
      <c r="E4682" s="297" t="n">
        <v>126.01</v>
      </c>
    </row>
    <row r="4683" customFormat="false" ht="27" hidden="false" customHeight="false" outlineLevel="0" collapsed="false">
      <c r="A4683" s="295" t="n">
        <v>97531</v>
      </c>
      <c r="B4683" s="295" t="s">
        <v>15173</v>
      </c>
      <c r="C4683" s="296" t="s">
        <v>15174</v>
      </c>
      <c r="D4683" s="295" t="s">
        <v>31</v>
      </c>
      <c r="E4683" s="297" t="n">
        <v>161.34</v>
      </c>
    </row>
    <row r="4684" customFormat="false" ht="27" hidden="false" customHeight="false" outlineLevel="0" collapsed="false">
      <c r="A4684" s="295" t="n">
        <v>97532</v>
      </c>
      <c r="B4684" s="295" t="s">
        <v>15175</v>
      </c>
      <c r="C4684" s="296" t="s">
        <v>15176</v>
      </c>
      <c r="D4684" s="295" t="s">
        <v>31</v>
      </c>
      <c r="E4684" s="297" t="n">
        <v>255.38</v>
      </c>
    </row>
    <row r="4685" customFormat="false" ht="27" hidden="false" customHeight="false" outlineLevel="0" collapsed="false">
      <c r="A4685" s="295" t="n">
        <v>97533</v>
      </c>
      <c r="B4685" s="295" t="s">
        <v>15177</v>
      </c>
      <c r="C4685" s="296" t="s">
        <v>15178</v>
      </c>
      <c r="D4685" s="295" t="s">
        <v>31</v>
      </c>
      <c r="E4685" s="297" t="n">
        <v>485</v>
      </c>
    </row>
    <row r="4686" customFormat="false" ht="27" hidden="false" customHeight="false" outlineLevel="0" collapsed="false">
      <c r="A4686" s="295" t="n">
        <v>97534</v>
      </c>
      <c r="B4686" s="295" t="s">
        <v>15179</v>
      </c>
      <c r="C4686" s="296" t="s">
        <v>15180</v>
      </c>
      <c r="D4686" s="295" t="s">
        <v>31</v>
      </c>
      <c r="E4686" s="297" t="n">
        <v>774.49</v>
      </c>
    </row>
    <row r="4687" customFormat="false" ht="27" hidden="false" customHeight="false" outlineLevel="0" collapsed="false">
      <c r="A4687" s="295" t="n">
        <v>97537</v>
      </c>
      <c r="B4687" s="295" t="s">
        <v>15181</v>
      </c>
      <c r="C4687" s="296" t="s">
        <v>15182</v>
      </c>
      <c r="D4687" s="295" t="s">
        <v>31</v>
      </c>
      <c r="E4687" s="297" t="n">
        <v>24.37</v>
      </c>
    </row>
    <row r="4688" customFormat="false" ht="27" hidden="false" customHeight="false" outlineLevel="0" collapsed="false">
      <c r="A4688" s="295" t="n">
        <v>97540</v>
      </c>
      <c r="B4688" s="295" t="s">
        <v>15183</v>
      </c>
      <c r="C4688" s="296" t="s">
        <v>15184</v>
      </c>
      <c r="D4688" s="295" t="s">
        <v>31</v>
      </c>
      <c r="E4688" s="297" t="n">
        <v>31.75</v>
      </c>
    </row>
    <row r="4689" customFormat="false" ht="27" hidden="false" customHeight="false" outlineLevel="0" collapsed="false">
      <c r="A4689" s="295" t="n">
        <v>97541</v>
      </c>
      <c r="B4689" s="295" t="s">
        <v>15185</v>
      </c>
      <c r="C4689" s="296" t="s">
        <v>15186</v>
      </c>
      <c r="D4689" s="295" t="s">
        <v>31</v>
      </c>
      <c r="E4689" s="297" t="n">
        <v>26.38</v>
      </c>
    </row>
    <row r="4690" customFormat="false" ht="27" hidden="false" customHeight="false" outlineLevel="0" collapsed="false">
      <c r="A4690" s="295" t="n">
        <v>97543</v>
      </c>
      <c r="B4690" s="295" t="s">
        <v>15187</v>
      </c>
      <c r="C4690" s="296" t="s">
        <v>15188</v>
      </c>
      <c r="D4690" s="295" t="s">
        <v>31</v>
      </c>
      <c r="E4690" s="297" t="n">
        <v>50.21</v>
      </c>
    </row>
    <row r="4691" customFormat="false" ht="27" hidden="false" customHeight="false" outlineLevel="0" collapsed="false">
      <c r="A4691" s="295" t="n">
        <v>97544</v>
      </c>
      <c r="B4691" s="295" t="s">
        <v>15189</v>
      </c>
      <c r="C4691" s="296" t="s">
        <v>15190</v>
      </c>
      <c r="D4691" s="295" t="s">
        <v>31</v>
      </c>
      <c r="E4691" s="297" t="n">
        <v>43.74</v>
      </c>
    </row>
    <row r="4692" customFormat="false" ht="27" hidden="false" customHeight="false" outlineLevel="0" collapsed="false">
      <c r="A4692" s="295" t="n">
        <v>97546</v>
      </c>
      <c r="B4692" s="295" t="s">
        <v>15191</v>
      </c>
      <c r="C4692" s="296" t="s">
        <v>15192</v>
      </c>
      <c r="D4692" s="295" t="s">
        <v>31</v>
      </c>
      <c r="E4692" s="297" t="n">
        <v>33.84</v>
      </c>
    </row>
    <row r="4693" customFormat="false" ht="27" hidden="false" customHeight="false" outlineLevel="0" collapsed="false">
      <c r="A4693" s="295" t="n">
        <v>97547</v>
      </c>
      <c r="B4693" s="295" t="s">
        <v>15193</v>
      </c>
      <c r="C4693" s="296" t="s">
        <v>15194</v>
      </c>
      <c r="D4693" s="295" t="s">
        <v>31</v>
      </c>
      <c r="E4693" s="297" t="n">
        <v>33.84</v>
      </c>
    </row>
    <row r="4694" customFormat="false" ht="27" hidden="false" customHeight="false" outlineLevel="0" collapsed="false">
      <c r="A4694" s="295" t="n">
        <v>97548</v>
      </c>
      <c r="B4694" s="295" t="s">
        <v>15195</v>
      </c>
      <c r="C4694" s="296" t="s">
        <v>15196</v>
      </c>
      <c r="D4694" s="295" t="s">
        <v>31</v>
      </c>
      <c r="E4694" s="297" t="n">
        <v>49.27</v>
      </c>
    </row>
    <row r="4695" customFormat="false" ht="27" hidden="false" customHeight="false" outlineLevel="0" collapsed="false">
      <c r="A4695" s="295" t="n">
        <v>97549</v>
      </c>
      <c r="B4695" s="295" t="s">
        <v>15197</v>
      </c>
      <c r="C4695" s="296" t="s">
        <v>15198</v>
      </c>
      <c r="D4695" s="295" t="s">
        <v>31</v>
      </c>
      <c r="E4695" s="297" t="n">
        <v>49.27</v>
      </c>
    </row>
    <row r="4696" customFormat="false" ht="27" hidden="false" customHeight="false" outlineLevel="0" collapsed="false">
      <c r="A4696" s="295" t="n">
        <v>97550</v>
      </c>
      <c r="B4696" s="295" t="s">
        <v>15199</v>
      </c>
      <c r="C4696" s="296" t="s">
        <v>15200</v>
      </c>
      <c r="D4696" s="295" t="s">
        <v>31</v>
      </c>
      <c r="E4696" s="297" t="n">
        <v>79.84</v>
      </c>
    </row>
    <row r="4697" customFormat="false" ht="27" hidden="false" customHeight="false" outlineLevel="0" collapsed="false">
      <c r="A4697" s="295" t="n">
        <v>97551</v>
      </c>
      <c r="B4697" s="295" t="s">
        <v>15201</v>
      </c>
      <c r="C4697" s="296" t="s">
        <v>15202</v>
      </c>
      <c r="D4697" s="295" t="s">
        <v>31</v>
      </c>
      <c r="E4697" s="297" t="n">
        <v>79.84</v>
      </c>
    </row>
    <row r="4698" customFormat="false" ht="27" hidden="false" customHeight="false" outlineLevel="0" collapsed="false">
      <c r="A4698" s="295" t="n">
        <v>97552</v>
      </c>
      <c r="B4698" s="295" t="s">
        <v>15203</v>
      </c>
      <c r="C4698" s="296" t="s">
        <v>15204</v>
      </c>
      <c r="D4698" s="295" t="s">
        <v>31</v>
      </c>
      <c r="E4698" s="297" t="n">
        <v>49.79</v>
      </c>
    </row>
    <row r="4699" customFormat="false" ht="27" hidden="false" customHeight="false" outlineLevel="0" collapsed="false">
      <c r="A4699" s="295" t="n">
        <v>97553</v>
      </c>
      <c r="B4699" s="295" t="s">
        <v>15205</v>
      </c>
      <c r="C4699" s="296" t="s">
        <v>15206</v>
      </c>
      <c r="D4699" s="295" t="s">
        <v>31</v>
      </c>
      <c r="E4699" s="297" t="n">
        <v>70.35</v>
      </c>
    </row>
    <row r="4700" customFormat="false" ht="27" hidden="false" customHeight="false" outlineLevel="0" collapsed="false">
      <c r="A4700" s="295" t="n">
        <v>97554</v>
      </c>
      <c r="B4700" s="295" t="s">
        <v>15207</v>
      </c>
      <c r="C4700" s="296" t="s">
        <v>15208</v>
      </c>
      <c r="D4700" s="295" t="s">
        <v>31</v>
      </c>
      <c r="E4700" s="297" t="n">
        <v>119.88</v>
      </c>
    </row>
    <row r="4701" customFormat="false" ht="27" hidden="false" customHeight="false" outlineLevel="0" collapsed="false">
      <c r="A4701" s="295" t="n">
        <v>98602</v>
      </c>
      <c r="B4701" s="295" t="s">
        <v>15209</v>
      </c>
      <c r="C4701" s="296" t="s">
        <v>15210</v>
      </c>
      <c r="D4701" s="295" t="s">
        <v>31</v>
      </c>
      <c r="E4701" s="297" t="n">
        <v>18.51</v>
      </c>
    </row>
    <row r="4702" customFormat="false" ht="27" hidden="false" customHeight="false" outlineLevel="0" collapsed="false">
      <c r="A4702" s="295" t="n">
        <v>103805</v>
      </c>
      <c r="B4702" s="295" t="s">
        <v>15211</v>
      </c>
      <c r="C4702" s="296" t="s">
        <v>15212</v>
      </c>
      <c r="D4702" s="295" t="s">
        <v>31</v>
      </c>
      <c r="E4702" s="297" t="n">
        <v>16.19</v>
      </c>
    </row>
    <row r="4703" customFormat="false" ht="27" hidden="false" customHeight="false" outlineLevel="0" collapsed="false">
      <c r="A4703" s="295" t="n">
        <v>103806</v>
      </c>
      <c r="B4703" s="295" t="s">
        <v>15213</v>
      </c>
      <c r="C4703" s="296" t="s">
        <v>15214</v>
      </c>
      <c r="D4703" s="295" t="s">
        <v>31</v>
      </c>
      <c r="E4703" s="297" t="n">
        <v>16.16</v>
      </c>
    </row>
    <row r="4704" customFormat="false" ht="40.5" hidden="false" customHeight="false" outlineLevel="0" collapsed="false">
      <c r="A4704" s="295" t="n">
        <v>103807</v>
      </c>
      <c r="B4704" s="295" t="s">
        <v>15215</v>
      </c>
      <c r="C4704" s="296" t="s">
        <v>15216</v>
      </c>
      <c r="D4704" s="295" t="s">
        <v>31</v>
      </c>
      <c r="E4704" s="297" t="n">
        <v>21.56</v>
      </c>
    </row>
    <row r="4705" customFormat="false" ht="27" hidden="false" customHeight="false" outlineLevel="0" collapsed="false">
      <c r="A4705" s="295" t="n">
        <v>103808</v>
      </c>
      <c r="B4705" s="295" t="s">
        <v>15217</v>
      </c>
      <c r="C4705" s="296" t="s">
        <v>15218</v>
      </c>
      <c r="D4705" s="295" t="s">
        <v>31</v>
      </c>
      <c r="E4705" s="297" t="n">
        <v>30.79</v>
      </c>
    </row>
    <row r="4706" customFormat="false" ht="27" hidden="false" customHeight="false" outlineLevel="0" collapsed="false">
      <c r="A4706" s="295" t="n">
        <v>103809</v>
      </c>
      <c r="B4706" s="295" t="s">
        <v>15219</v>
      </c>
      <c r="C4706" s="296" t="s">
        <v>15220</v>
      </c>
      <c r="D4706" s="295" t="s">
        <v>31</v>
      </c>
      <c r="E4706" s="297" t="n">
        <v>30.48</v>
      </c>
    </row>
    <row r="4707" customFormat="false" ht="40.5" hidden="false" customHeight="false" outlineLevel="0" collapsed="false">
      <c r="A4707" s="295" t="n">
        <v>103810</v>
      </c>
      <c r="B4707" s="295" t="s">
        <v>15221</v>
      </c>
      <c r="C4707" s="296" t="s">
        <v>15222</v>
      </c>
      <c r="D4707" s="295" t="s">
        <v>31</v>
      </c>
      <c r="E4707" s="297" t="n">
        <v>33.19</v>
      </c>
    </row>
    <row r="4708" customFormat="false" ht="40.5" hidden="false" customHeight="false" outlineLevel="0" collapsed="false">
      <c r="A4708" s="295" t="n">
        <v>103811</v>
      </c>
      <c r="B4708" s="295" t="s">
        <v>15223</v>
      </c>
      <c r="C4708" s="296" t="s">
        <v>15224</v>
      </c>
      <c r="D4708" s="295" t="s">
        <v>31</v>
      </c>
      <c r="E4708" s="297" t="n">
        <v>36.69</v>
      </c>
    </row>
    <row r="4709" customFormat="false" ht="27" hidden="false" customHeight="false" outlineLevel="0" collapsed="false">
      <c r="A4709" s="295" t="n">
        <v>103812</v>
      </c>
      <c r="B4709" s="295" t="s">
        <v>15225</v>
      </c>
      <c r="C4709" s="296" t="s">
        <v>15226</v>
      </c>
      <c r="D4709" s="295" t="s">
        <v>31</v>
      </c>
      <c r="E4709" s="297" t="n">
        <v>46.26</v>
      </c>
    </row>
    <row r="4710" customFormat="false" ht="27" hidden="false" customHeight="false" outlineLevel="0" collapsed="false">
      <c r="A4710" s="295" t="n">
        <v>103813</v>
      </c>
      <c r="B4710" s="295" t="s">
        <v>15227</v>
      </c>
      <c r="C4710" s="296" t="s">
        <v>15228</v>
      </c>
      <c r="D4710" s="295" t="s">
        <v>31</v>
      </c>
      <c r="E4710" s="297" t="n">
        <v>44.36</v>
      </c>
    </row>
    <row r="4711" customFormat="false" ht="27" hidden="false" customHeight="false" outlineLevel="0" collapsed="false">
      <c r="A4711" s="295" t="n">
        <v>103814</v>
      </c>
      <c r="B4711" s="295" t="s">
        <v>15229</v>
      </c>
      <c r="C4711" s="296" t="s">
        <v>15230</v>
      </c>
      <c r="D4711" s="295" t="s">
        <v>31</v>
      </c>
      <c r="E4711" s="297" t="n">
        <v>10.53</v>
      </c>
    </row>
    <row r="4712" customFormat="false" ht="27" hidden="false" customHeight="false" outlineLevel="0" collapsed="false">
      <c r="A4712" s="295" t="n">
        <v>103815</v>
      </c>
      <c r="B4712" s="295" t="s">
        <v>15231</v>
      </c>
      <c r="C4712" s="296" t="s">
        <v>15232</v>
      </c>
      <c r="D4712" s="295" t="s">
        <v>31</v>
      </c>
      <c r="E4712" s="297" t="n">
        <v>10.57</v>
      </c>
    </row>
    <row r="4713" customFormat="false" ht="40.5" hidden="false" customHeight="false" outlineLevel="0" collapsed="false">
      <c r="A4713" s="295" t="n">
        <v>103816</v>
      </c>
      <c r="B4713" s="295" t="s">
        <v>15233</v>
      </c>
      <c r="C4713" s="296" t="s">
        <v>15234</v>
      </c>
      <c r="D4713" s="295" t="s">
        <v>31</v>
      </c>
      <c r="E4713" s="297" t="n">
        <v>27</v>
      </c>
    </row>
    <row r="4714" customFormat="false" ht="27" hidden="false" customHeight="false" outlineLevel="0" collapsed="false">
      <c r="A4714" s="295" t="n">
        <v>103817</v>
      </c>
      <c r="B4714" s="295" t="s">
        <v>15235</v>
      </c>
      <c r="C4714" s="296" t="s">
        <v>15236</v>
      </c>
      <c r="D4714" s="295" t="s">
        <v>31</v>
      </c>
      <c r="E4714" s="297" t="n">
        <v>483.95</v>
      </c>
    </row>
    <row r="4715" customFormat="false" ht="40.5" hidden="false" customHeight="false" outlineLevel="0" collapsed="false">
      <c r="A4715" s="295" t="n">
        <v>103818</v>
      </c>
      <c r="B4715" s="295" t="s">
        <v>15237</v>
      </c>
      <c r="C4715" s="296" t="s">
        <v>15238</v>
      </c>
      <c r="D4715" s="295" t="s">
        <v>31</v>
      </c>
      <c r="E4715" s="297" t="n">
        <v>20.06</v>
      </c>
    </row>
    <row r="4716" customFormat="false" ht="27" hidden="false" customHeight="false" outlineLevel="0" collapsed="false">
      <c r="A4716" s="295" t="n">
        <v>103819</v>
      </c>
      <c r="B4716" s="295" t="s">
        <v>15239</v>
      </c>
      <c r="C4716" s="296" t="s">
        <v>15240</v>
      </c>
      <c r="D4716" s="295" t="s">
        <v>31</v>
      </c>
      <c r="E4716" s="297" t="n">
        <v>18.73</v>
      </c>
    </row>
    <row r="4717" customFormat="false" ht="27" hidden="false" customHeight="false" outlineLevel="0" collapsed="false">
      <c r="A4717" s="295" t="n">
        <v>103820</v>
      </c>
      <c r="B4717" s="295" t="s">
        <v>15241</v>
      </c>
      <c r="C4717" s="296" t="s">
        <v>15242</v>
      </c>
      <c r="D4717" s="295" t="s">
        <v>31</v>
      </c>
      <c r="E4717" s="297" t="n">
        <v>20.14</v>
      </c>
    </row>
    <row r="4718" customFormat="false" ht="27" hidden="false" customHeight="false" outlineLevel="0" collapsed="false">
      <c r="A4718" s="295" t="n">
        <v>103821</v>
      </c>
      <c r="B4718" s="295" t="s">
        <v>15243</v>
      </c>
      <c r="C4718" s="296" t="s">
        <v>15244</v>
      </c>
      <c r="D4718" s="295" t="s">
        <v>31</v>
      </c>
      <c r="E4718" s="297" t="n">
        <v>565.52</v>
      </c>
    </row>
    <row r="4719" customFormat="false" ht="40.5" hidden="false" customHeight="false" outlineLevel="0" collapsed="false">
      <c r="A4719" s="295" t="n">
        <v>103822</v>
      </c>
      <c r="B4719" s="295" t="s">
        <v>15245</v>
      </c>
      <c r="C4719" s="296" t="s">
        <v>15246</v>
      </c>
      <c r="D4719" s="295" t="s">
        <v>31</v>
      </c>
      <c r="E4719" s="297" t="n">
        <v>56.26</v>
      </c>
    </row>
    <row r="4720" customFormat="false" ht="40.5" hidden="false" customHeight="false" outlineLevel="0" collapsed="false">
      <c r="A4720" s="295" t="n">
        <v>103823</v>
      </c>
      <c r="B4720" s="295" t="s">
        <v>15247</v>
      </c>
      <c r="C4720" s="296" t="s">
        <v>15248</v>
      </c>
      <c r="D4720" s="295" t="s">
        <v>31</v>
      </c>
      <c r="E4720" s="297" t="n">
        <v>16.5</v>
      </c>
    </row>
    <row r="4721" customFormat="false" ht="40.5" hidden="false" customHeight="false" outlineLevel="0" collapsed="false">
      <c r="A4721" s="295" t="n">
        <v>103824</v>
      </c>
      <c r="B4721" s="295" t="s">
        <v>15249</v>
      </c>
      <c r="C4721" s="296" t="s">
        <v>15250</v>
      </c>
      <c r="D4721" s="295" t="s">
        <v>31</v>
      </c>
      <c r="E4721" s="297" t="n">
        <v>22.95</v>
      </c>
    </row>
    <row r="4722" customFormat="false" ht="40.5" hidden="false" customHeight="false" outlineLevel="0" collapsed="false">
      <c r="A4722" s="295" t="n">
        <v>103825</v>
      </c>
      <c r="B4722" s="295" t="s">
        <v>15251</v>
      </c>
      <c r="C4722" s="296" t="s">
        <v>15252</v>
      </c>
      <c r="D4722" s="295" t="s">
        <v>31</v>
      </c>
      <c r="E4722" s="297" t="n">
        <v>27.35</v>
      </c>
    </row>
    <row r="4723" customFormat="false" ht="27" hidden="false" customHeight="false" outlineLevel="0" collapsed="false">
      <c r="A4723" s="295" t="n">
        <v>103826</v>
      </c>
      <c r="B4723" s="295" t="s">
        <v>15253</v>
      </c>
      <c r="C4723" s="296" t="s">
        <v>15254</v>
      </c>
      <c r="D4723" s="295" t="s">
        <v>31</v>
      </c>
      <c r="E4723" s="297" t="n">
        <v>28.7</v>
      </c>
    </row>
    <row r="4724" customFormat="false" ht="27" hidden="false" customHeight="false" outlineLevel="0" collapsed="false">
      <c r="A4724" s="295" t="n">
        <v>103827</v>
      </c>
      <c r="B4724" s="295" t="s">
        <v>15255</v>
      </c>
      <c r="C4724" s="296" t="s">
        <v>15256</v>
      </c>
      <c r="D4724" s="295" t="s">
        <v>31</v>
      </c>
      <c r="E4724" s="297" t="n">
        <v>28.7</v>
      </c>
    </row>
    <row r="4725" customFormat="false" ht="40.5" hidden="false" customHeight="false" outlineLevel="0" collapsed="false">
      <c r="A4725" s="295" t="n">
        <v>103828</v>
      </c>
      <c r="B4725" s="295" t="s">
        <v>15257</v>
      </c>
      <c r="C4725" s="296" t="s">
        <v>15258</v>
      </c>
      <c r="D4725" s="295" t="s">
        <v>31</v>
      </c>
      <c r="E4725" s="297" t="n">
        <v>95.11</v>
      </c>
    </row>
    <row r="4726" customFormat="false" ht="27" hidden="false" customHeight="false" outlineLevel="0" collapsed="false">
      <c r="A4726" s="295" t="n">
        <v>103829</v>
      </c>
      <c r="B4726" s="295" t="s">
        <v>15259</v>
      </c>
      <c r="C4726" s="296" t="s">
        <v>15260</v>
      </c>
      <c r="D4726" s="295" t="s">
        <v>31</v>
      </c>
      <c r="E4726" s="297" t="n">
        <v>623.92</v>
      </c>
    </row>
    <row r="4727" customFormat="false" ht="40.5" hidden="false" customHeight="false" outlineLevel="0" collapsed="false">
      <c r="A4727" s="295" t="n">
        <v>103830</v>
      </c>
      <c r="B4727" s="295" t="s">
        <v>15261</v>
      </c>
      <c r="C4727" s="296" t="s">
        <v>15262</v>
      </c>
      <c r="D4727" s="295" t="s">
        <v>31</v>
      </c>
      <c r="E4727" s="297" t="n">
        <v>36.25</v>
      </c>
    </row>
    <row r="4728" customFormat="false" ht="27" hidden="false" customHeight="false" outlineLevel="0" collapsed="false">
      <c r="A4728" s="295" t="n">
        <v>103831</v>
      </c>
      <c r="B4728" s="295" t="s">
        <v>15263</v>
      </c>
      <c r="C4728" s="296" t="s">
        <v>15264</v>
      </c>
      <c r="D4728" s="295" t="s">
        <v>31</v>
      </c>
      <c r="E4728" s="297" t="n">
        <v>24.63</v>
      </c>
    </row>
    <row r="4729" customFormat="false" ht="27" hidden="false" customHeight="false" outlineLevel="0" collapsed="false">
      <c r="A4729" s="295" t="n">
        <v>103832</v>
      </c>
      <c r="B4729" s="295" t="s">
        <v>15265</v>
      </c>
      <c r="C4729" s="296" t="s">
        <v>15266</v>
      </c>
      <c r="D4729" s="295" t="s">
        <v>31</v>
      </c>
      <c r="E4729" s="297" t="n">
        <v>21.93</v>
      </c>
    </row>
    <row r="4730" customFormat="false" ht="27" hidden="false" customHeight="false" outlineLevel="0" collapsed="false">
      <c r="A4730" s="295" t="n">
        <v>103833</v>
      </c>
      <c r="B4730" s="295" t="s">
        <v>15267</v>
      </c>
      <c r="C4730" s="296" t="s">
        <v>15268</v>
      </c>
      <c r="D4730" s="295" t="s">
        <v>31</v>
      </c>
      <c r="E4730" s="297" t="n">
        <v>40.75</v>
      </c>
    </row>
    <row r="4731" customFormat="false" ht="27" hidden="false" customHeight="false" outlineLevel="0" collapsed="false">
      <c r="A4731" s="295" t="n">
        <v>103834</v>
      </c>
      <c r="B4731" s="295" t="s">
        <v>15269</v>
      </c>
      <c r="C4731" s="296" t="s">
        <v>15270</v>
      </c>
      <c r="D4731" s="295" t="s">
        <v>31</v>
      </c>
      <c r="E4731" s="297" t="n">
        <v>59.88</v>
      </c>
    </row>
    <row r="4732" customFormat="false" ht="27" hidden="false" customHeight="false" outlineLevel="0" collapsed="false">
      <c r="A4732" s="295" t="n">
        <v>103838</v>
      </c>
      <c r="B4732" s="295" t="s">
        <v>15271</v>
      </c>
      <c r="C4732" s="296" t="s">
        <v>15272</v>
      </c>
      <c r="D4732" s="295" t="s">
        <v>31</v>
      </c>
      <c r="E4732" s="297" t="n">
        <v>15.63</v>
      </c>
    </row>
    <row r="4733" customFormat="false" ht="27" hidden="false" customHeight="false" outlineLevel="0" collapsed="false">
      <c r="A4733" s="295" t="n">
        <v>103839</v>
      </c>
      <c r="B4733" s="295" t="s">
        <v>15273</v>
      </c>
      <c r="C4733" s="296" t="s">
        <v>15274</v>
      </c>
      <c r="D4733" s="295" t="s">
        <v>31</v>
      </c>
      <c r="E4733" s="297" t="n">
        <v>15.6</v>
      </c>
    </row>
    <row r="4734" customFormat="false" ht="40.5" hidden="false" customHeight="false" outlineLevel="0" collapsed="false">
      <c r="A4734" s="295" t="n">
        <v>103840</v>
      </c>
      <c r="B4734" s="295" t="s">
        <v>15275</v>
      </c>
      <c r="C4734" s="296" t="s">
        <v>15276</v>
      </c>
      <c r="D4734" s="295" t="s">
        <v>31</v>
      </c>
      <c r="E4734" s="297" t="n">
        <v>21.27</v>
      </c>
    </row>
    <row r="4735" customFormat="false" ht="27" hidden="false" customHeight="false" outlineLevel="0" collapsed="false">
      <c r="A4735" s="295" t="n">
        <v>103841</v>
      </c>
      <c r="B4735" s="295" t="s">
        <v>15277</v>
      </c>
      <c r="C4735" s="296" t="s">
        <v>15278</v>
      </c>
      <c r="D4735" s="295" t="s">
        <v>31</v>
      </c>
      <c r="E4735" s="297" t="n">
        <v>26.28</v>
      </c>
    </row>
    <row r="4736" customFormat="false" ht="27" hidden="false" customHeight="false" outlineLevel="0" collapsed="false">
      <c r="A4736" s="295" t="n">
        <v>103842</v>
      </c>
      <c r="B4736" s="295" t="s">
        <v>15279</v>
      </c>
      <c r="C4736" s="296" t="s">
        <v>15280</v>
      </c>
      <c r="D4736" s="295" t="s">
        <v>31</v>
      </c>
      <c r="E4736" s="297" t="n">
        <v>25.97</v>
      </c>
    </row>
    <row r="4737" customFormat="false" ht="40.5" hidden="false" customHeight="false" outlineLevel="0" collapsed="false">
      <c r="A4737" s="295" t="n">
        <v>103843</v>
      </c>
      <c r="B4737" s="295" t="s">
        <v>15281</v>
      </c>
      <c r="C4737" s="296" t="s">
        <v>15282</v>
      </c>
      <c r="D4737" s="295" t="s">
        <v>31</v>
      </c>
      <c r="E4737" s="297" t="n">
        <v>30.94</v>
      </c>
    </row>
    <row r="4738" customFormat="false" ht="40.5" hidden="false" customHeight="false" outlineLevel="0" collapsed="false">
      <c r="A4738" s="295" t="n">
        <v>103844</v>
      </c>
      <c r="B4738" s="295" t="s">
        <v>15283</v>
      </c>
      <c r="C4738" s="296" t="s">
        <v>15284</v>
      </c>
      <c r="D4738" s="295" t="s">
        <v>31</v>
      </c>
      <c r="E4738" s="297" t="n">
        <v>34.44</v>
      </c>
    </row>
    <row r="4739" customFormat="false" ht="27" hidden="false" customHeight="false" outlineLevel="0" collapsed="false">
      <c r="A4739" s="295" t="n">
        <v>103845</v>
      </c>
      <c r="B4739" s="295" t="s">
        <v>15285</v>
      </c>
      <c r="C4739" s="296" t="s">
        <v>15286</v>
      </c>
      <c r="D4739" s="295" t="s">
        <v>31</v>
      </c>
      <c r="E4739" s="297" t="n">
        <v>38.39</v>
      </c>
    </row>
    <row r="4740" customFormat="false" ht="27" hidden="false" customHeight="false" outlineLevel="0" collapsed="false">
      <c r="A4740" s="295" t="n">
        <v>103846</v>
      </c>
      <c r="B4740" s="295" t="s">
        <v>15287</v>
      </c>
      <c r="C4740" s="296" t="s">
        <v>15288</v>
      </c>
      <c r="D4740" s="295" t="s">
        <v>31</v>
      </c>
      <c r="E4740" s="297" t="n">
        <v>36.49</v>
      </c>
    </row>
    <row r="4741" customFormat="false" ht="27" hidden="false" customHeight="false" outlineLevel="0" collapsed="false">
      <c r="A4741" s="295" t="n">
        <v>103847</v>
      </c>
      <c r="B4741" s="295" t="s">
        <v>15289</v>
      </c>
      <c r="C4741" s="296" t="s">
        <v>15290</v>
      </c>
      <c r="D4741" s="295" t="s">
        <v>31</v>
      </c>
      <c r="E4741" s="297" t="n">
        <v>10.16</v>
      </c>
    </row>
    <row r="4742" customFormat="false" ht="27" hidden="false" customHeight="false" outlineLevel="0" collapsed="false">
      <c r="A4742" s="295" t="n">
        <v>103848</v>
      </c>
      <c r="B4742" s="295" t="s">
        <v>15291</v>
      </c>
      <c r="C4742" s="296" t="s">
        <v>15292</v>
      </c>
      <c r="D4742" s="295" t="s">
        <v>31</v>
      </c>
      <c r="E4742" s="297" t="n">
        <v>10.2</v>
      </c>
    </row>
    <row r="4743" customFormat="false" ht="40.5" hidden="false" customHeight="false" outlineLevel="0" collapsed="false">
      <c r="A4743" s="295" t="n">
        <v>103849</v>
      </c>
      <c r="B4743" s="295" t="s">
        <v>15293</v>
      </c>
      <c r="C4743" s="296" t="s">
        <v>15294</v>
      </c>
      <c r="D4743" s="295" t="s">
        <v>31</v>
      </c>
      <c r="E4743" s="297" t="n">
        <v>26.63</v>
      </c>
    </row>
    <row r="4744" customFormat="false" ht="27" hidden="false" customHeight="false" outlineLevel="0" collapsed="false">
      <c r="A4744" s="295" t="n">
        <v>103850</v>
      </c>
      <c r="B4744" s="295" t="s">
        <v>15295</v>
      </c>
      <c r="C4744" s="296" t="s">
        <v>15296</v>
      </c>
      <c r="D4744" s="295" t="s">
        <v>31</v>
      </c>
      <c r="E4744" s="297" t="n">
        <v>483.58</v>
      </c>
    </row>
    <row r="4745" customFormat="false" ht="40.5" hidden="false" customHeight="false" outlineLevel="0" collapsed="false">
      <c r="A4745" s="295" t="n">
        <v>103851</v>
      </c>
      <c r="B4745" s="295" t="s">
        <v>15297</v>
      </c>
      <c r="C4745" s="296" t="s">
        <v>15298</v>
      </c>
      <c r="D4745" s="295" t="s">
        <v>31</v>
      </c>
      <c r="E4745" s="297" t="n">
        <v>19.87</v>
      </c>
    </row>
    <row r="4746" customFormat="false" ht="27" hidden="false" customHeight="false" outlineLevel="0" collapsed="false">
      <c r="A4746" s="295" t="n">
        <v>103852</v>
      </c>
      <c r="B4746" s="295" t="s">
        <v>15299</v>
      </c>
      <c r="C4746" s="296" t="s">
        <v>15300</v>
      </c>
      <c r="D4746" s="295" t="s">
        <v>31</v>
      </c>
      <c r="E4746" s="297" t="n">
        <v>15.7</v>
      </c>
    </row>
    <row r="4747" customFormat="false" ht="27" hidden="false" customHeight="false" outlineLevel="0" collapsed="false">
      <c r="A4747" s="295" t="n">
        <v>103853</v>
      </c>
      <c r="B4747" s="295" t="s">
        <v>15301</v>
      </c>
      <c r="C4747" s="296" t="s">
        <v>15302</v>
      </c>
      <c r="D4747" s="295" t="s">
        <v>31</v>
      </c>
      <c r="E4747" s="297" t="n">
        <v>17.11</v>
      </c>
    </row>
    <row r="4748" customFormat="false" ht="27" hidden="false" customHeight="false" outlineLevel="0" collapsed="false">
      <c r="A4748" s="295" t="n">
        <v>103854</v>
      </c>
      <c r="B4748" s="295" t="s">
        <v>15303</v>
      </c>
      <c r="C4748" s="296" t="s">
        <v>15304</v>
      </c>
      <c r="D4748" s="295" t="s">
        <v>31</v>
      </c>
      <c r="E4748" s="297" t="n">
        <v>562.49</v>
      </c>
    </row>
    <row r="4749" customFormat="false" ht="40.5" hidden="false" customHeight="false" outlineLevel="0" collapsed="false">
      <c r="A4749" s="295" t="n">
        <v>103855</v>
      </c>
      <c r="B4749" s="295" t="s">
        <v>15305</v>
      </c>
      <c r="C4749" s="296" t="s">
        <v>15306</v>
      </c>
      <c r="D4749" s="295" t="s">
        <v>31</v>
      </c>
      <c r="E4749" s="297" t="n">
        <v>53.23</v>
      </c>
    </row>
    <row r="4750" customFormat="false" ht="40.5" hidden="false" customHeight="false" outlineLevel="0" collapsed="false">
      <c r="A4750" s="295" t="n">
        <v>103856</v>
      </c>
      <c r="B4750" s="295" t="s">
        <v>15307</v>
      </c>
      <c r="C4750" s="296" t="s">
        <v>15308</v>
      </c>
      <c r="D4750" s="295" t="s">
        <v>31</v>
      </c>
      <c r="E4750" s="297" t="n">
        <v>14.88</v>
      </c>
    </row>
    <row r="4751" customFormat="false" ht="40.5" hidden="false" customHeight="false" outlineLevel="0" collapsed="false">
      <c r="A4751" s="295" t="n">
        <v>103857</v>
      </c>
      <c r="B4751" s="295" t="s">
        <v>15309</v>
      </c>
      <c r="C4751" s="296" t="s">
        <v>15310</v>
      </c>
      <c r="D4751" s="295" t="s">
        <v>31</v>
      </c>
      <c r="E4751" s="297" t="n">
        <v>21.43</v>
      </c>
    </row>
    <row r="4752" customFormat="false" ht="40.5" hidden="false" customHeight="false" outlineLevel="0" collapsed="false">
      <c r="A4752" s="295" t="n">
        <v>103858</v>
      </c>
      <c r="B4752" s="295" t="s">
        <v>15311</v>
      </c>
      <c r="C4752" s="296" t="s">
        <v>15312</v>
      </c>
      <c r="D4752" s="295" t="s">
        <v>31</v>
      </c>
      <c r="E4752" s="297" t="n">
        <v>25.83</v>
      </c>
    </row>
    <row r="4753" customFormat="false" ht="27" hidden="false" customHeight="false" outlineLevel="0" collapsed="false">
      <c r="A4753" s="295" t="n">
        <v>103859</v>
      </c>
      <c r="B4753" s="295" t="s">
        <v>15313</v>
      </c>
      <c r="C4753" s="296" t="s">
        <v>15314</v>
      </c>
      <c r="D4753" s="295" t="s">
        <v>31</v>
      </c>
      <c r="E4753" s="297" t="n">
        <v>23.93</v>
      </c>
    </row>
    <row r="4754" customFormat="false" ht="27" hidden="false" customHeight="false" outlineLevel="0" collapsed="false">
      <c r="A4754" s="295" t="n">
        <v>103860</v>
      </c>
      <c r="B4754" s="295" t="s">
        <v>15315</v>
      </c>
      <c r="C4754" s="296" t="s">
        <v>15316</v>
      </c>
      <c r="D4754" s="295" t="s">
        <v>31</v>
      </c>
      <c r="E4754" s="297" t="n">
        <v>23.93</v>
      </c>
    </row>
    <row r="4755" customFormat="false" ht="40.5" hidden="false" customHeight="false" outlineLevel="0" collapsed="false">
      <c r="A4755" s="295" t="n">
        <v>103861</v>
      </c>
      <c r="B4755" s="295" t="s">
        <v>15317</v>
      </c>
      <c r="C4755" s="296" t="s">
        <v>15318</v>
      </c>
      <c r="D4755" s="295" t="s">
        <v>31</v>
      </c>
      <c r="E4755" s="297" t="n">
        <v>90.34</v>
      </c>
    </row>
    <row r="4756" customFormat="false" ht="27" hidden="false" customHeight="false" outlineLevel="0" collapsed="false">
      <c r="A4756" s="295" t="n">
        <v>103862</v>
      </c>
      <c r="B4756" s="295" t="s">
        <v>15319</v>
      </c>
      <c r="C4756" s="296" t="s">
        <v>15320</v>
      </c>
      <c r="D4756" s="295" t="s">
        <v>31</v>
      </c>
      <c r="E4756" s="297" t="n">
        <v>619.15</v>
      </c>
    </row>
    <row r="4757" customFormat="false" ht="40.5" hidden="false" customHeight="false" outlineLevel="0" collapsed="false">
      <c r="A4757" s="295" t="n">
        <v>103863</v>
      </c>
      <c r="B4757" s="295" t="s">
        <v>15321</v>
      </c>
      <c r="C4757" s="296" t="s">
        <v>15322</v>
      </c>
      <c r="D4757" s="295" t="s">
        <v>31</v>
      </c>
      <c r="E4757" s="297" t="n">
        <v>33.86</v>
      </c>
    </row>
    <row r="4758" customFormat="false" ht="27" hidden="false" customHeight="false" outlineLevel="0" collapsed="false">
      <c r="A4758" s="295" t="n">
        <v>103864</v>
      </c>
      <c r="B4758" s="295" t="s">
        <v>15323</v>
      </c>
      <c r="C4758" s="296" t="s">
        <v>15324</v>
      </c>
      <c r="D4758" s="295" t="s">
        <v>31</v>
      </c>
      <c r="E4758" s="297" t="n">
        <v>20.58</v>
      </c>
    </row>
    <row r="4759" customFormat="false" ht="27" hidden="false" customHeight="false" outlineLevel="0" collapsed="false">
      <c r="A4759" s="295" t="n">
        <v>103865</v>
      </c>
      <c r="B4759" s="295" t="s">
        <v>15325</v>
      </c>
      <c r="C4759" s="296" t="s">
        <v>15326</v>
      </c>
      <c r="D4759" s="295" t="s">
        <v>31</v>
      </c>
      <c r="E4759" s="297" t="n">
        <v>21.16</v>
      </c>
    </row>
    <row r="4760" customFormat="false" ht="27" hidden="false" customHeight="false" outlineLevel="0" collapsed="false">
      <c r="A4760" s="295" t="n">
        <v>103866</v>
      </c>
      <c r="B4760" s="295" t="s">
        <v>15327</v>
      </c>
      <c r="C4760" s="296" t="s">
        <v>15328</v>
      </c>
      <c r="D4760" s="295" t="s">
        <v>31</v>
      </c>
      <c r="E4760" s="297" t="n">
        <v>34.72</v>
      </c>
    </row>
    <row r="4761" customFormat="false" ht="27" hidden="false" customHeight="false" outlineLevel="0" collapsed="false">
      <c r="A4761" s="295" t="n">
        <v>103867</v>
      </c>
      <c r="B4761" s="295" t="s">
        <v>15329</v>
      </c>
      <c r="C4761" s="296" t="s">
        <v>15330</v>
      </c>
      <c r="D4761" s="295" t="s">
        <v>31</v>
      </c>
      <c r="E4761" s="297" t="n">
        <v>49.36</v>
      </c>
    </row>
    <row r="4762" customFormat="false" ht="27" hidden="false" customHeight="false" outlineLevel="0" collapsed="false">
      <c r="A4762" s="295" t="n">
        <v>103874</v>
      </c>
      <c r="B4762" s="295" t="s">
        <v>15331</v>
      </c>
      <c r="C4762" s="296" t="s">
        <v>15332</v>
      </c>
      <c r="D4762" s="295" t="s">
        <v>31</v>
      </c>
      <c r="E4762" s="297" t="n">
        <v>16.24</v>
      </c>
    </row>
    <row r="4763" customFormat="false" ht="27" hidden="false" customHeight="false" outlineLevel="0" collapsed="false">
      <c r="A4763" s="295" t="n">
        <v>103875</v>
      </c>
      <c r="B4763" s="295" t="s">
        <v>15333</v>
      </c>
      <c r="C4763" s="296" t="s">
        <v>15334</v>
      </c>
      <c r="D4763" s="295" t="s">
        <v>31</v>
      </c>
      <c r="E4763" s="297" t="n">
        <v>16.21</v>
      </c>
    </row>
    <row r="4764" customFormat="false" ht="40.5" hidden="false" customHeight="false" outlineLevel="0" collapsed="false">
      <c r="A4764" s="295" t="n">
        <v>103876</v>
      </c>
      <c r="B4764" s="295" t="s">
        <v>15335</v>
      </c>
      <c r="C4764" s="296" t="s">
        <v>15336</v>
      </c>
      <c r="D4764" s="295" t="s">
        <v>31</v>
      </c>
      <c r="E4764" s="297" t="n">
        <v>21.58</v>
      </c>
    </row>
    <row r="4765" customFormat="false" ht="27" hidden="false" customHeight="false" outlineLevel="0" collapsed="false">
      <c r="A4765" s="295" t="n">
        <v>103877</v>
      </c>
      <c r="B4765" s="295" t="s">
        <v>15337</v>
      </c>
      <c r="C4765" s="296" t="s">
        <v>15338</v>
      </c>
      <c r="D4765" s="295" t="s">
        <v>31</v>
      </c>
      <c r="E4765" s="297" t="n">
        <v>25.62</v>
      </c>
    </row>
    <row r="4766" customFormat="false" ht="27" hidden="false" customHeight="false" outlineLevel="0" collapsed="false">
      <c r="A4766" s="295" t="n">
        <v>103878</v>
      </c>
      <c r="B4766" s="295" t="s">
        <v>15339</v>
      </c>
      <c r="C4766" s="296" t="s">
        <v>15340</v>
      </c>
      <c r="D4766" s="295" t="s">
        <v>31</v>
      </c>
      <c r="E4766" s="297" t="n">
        <v>25.31</v>
      </c>
    </row>
    <row r="4767" customFormat="false" ht="40.5" hidden="false" customHeight="false" outlineLevel="0" collapsed="false">
      <c r="A4767" s="295" t="n">
        <v>103879</v>
      </c>
      <c r="B4767" s="295" t="s">
        <v>15341</v>
      </c>
      <c r="C4767" s="296" t="s">
        <v>15342</v>
      </c>
      <c r="D4767" s="295" t="s">
        <v>31</v>
      </c>
      <c r="E4767" s="297" t="n">
        <v>30.61</v>
      </c>
    </row>
    <row r="4768" customFormat="false" ht="40.5" hidden="false" customHeight="false" outlineLevel="0" collapsed="false">
      <c r="A4768" s="295" t="n">
        <v>103880</v>
      </c>
      <c r="B4768" s="295" t="s">
        <v>15343</v>
      </c>
      <c r="C4768" s="296" t="s">
        <v>15344</v>
      </c>
      <c r="D4768" s="295" t="s">
        <v>31</v>
      </c>
      <c r="E4768" s="297" t="n">
        <v>34.11</v>
      </c>
    </row>
    <row r="4769" customFormat="false" ht="27" hidden="false" customHeight="false" outlineLevel="0" collapsed="false">
      <c r="A4769" s="295" t="n">
        <v>103881</v>
      </c>
      <c r="B4769" s="295" t="s">
        <v>15345</v>
      </c>
      <c r="C4769" s="296" t="s">
        <v>15346</v>
      </c>
      <c r="D4769" s="295" t="s">
        <v>31</v>
      </c>
      <c r="E4769" s="297" t="n">
        <v>36.62</v>
      </c>
    </row>
    <row r="4770" customFormat="false" ht="27" hidden="false" customHeight="false" outlineLevel="0" collapsed="false">
      <c r="A4770" s="295" t="n">
        <v>103882</v>
      </c>
      <c r="B4770" s="295" t="s">
        <v>15347</v>
      </c>
      <c r="C4770" s="296" t="s">
        <v>15348</v>
      </c>
      <c r="D4770" s="295" t="s">
        <v>31</v>
      </c>
      <c r="E4770" s="297" t="n">
        <v>34.72</v>
      </c>
    </row>
    <row r="4771" customFormat="false" ht="27" hidden="false" customHeight="false" outlineLevel="0" collapsed="false">
      <c r="A4771" s="295" t="n">
        <v>103883</v>
      </c>
      <c r="B4771" s="295" t="s">
        <v>15349</v>
      </c>
      <c r="C4771" s="296" t="s">
        <v>15350</v>
      </c>
      <c r="D4771" s="295" t="s">
        <v>31</v>
      </c>
      <c r="E4771" s="297" t="n">
        <v>10.55</v>
      </c>
    </row>
    <row r="4772" customFormat="false" ht="27" hidden="false" customHeight="false" outlineLevel="0" collapsed="false">
      <c r="A4772" s="295" t="n">
        <v>103884</v>
      </c>
      <c r="B4772" s="295" t="s">
        <v>15351</v>
      </c>
      <c r="C4772" s="296" t="s">
        <v>15352</v>
      </c>
      <c r="D4772" s="295" t="s">
        <v>31</v>
      </c>
      <c r="E4772" s="297" t="n">
        <v>10.59</v>
      </c>
    </row>
    <row r="4773" customFormat="false" ht="40.5" hidden="false" customHeight="false" outlineLevel="0" collapsed="false">
      <c r="A4773" s="295" t="n">
        <v>103885</v>
      </c>
      <c r="B4773" s="295" t="s">
        <v>15353</v>
      </c>
      <c r="C4773" s="296" t="s">
        <v>15354</v>
      </c>
      <c r="D4773" s="295" t="s">
        <v>31</v>
      </c>
      <c r="E4773" s="297" t="n">
        <v>27.02</v>
      </c>
    </row>
    <row r="4774" customFormat="false" ht="27" hidden="false" customHeight="false" outlineLevel="0" collapsed="false">
      <c r="A4774" s="295" t="n">
        <v>103886</v>
      </c>
      <c r="B4774" s="295" t="s">
        <v>15355</v>
      </c>
      <c r="C4774" s="296" t="s">
        <v>15356</v>
      </c>
      <c r="D4774" s="295" t="s">
        <v>31</v>
      </c>
      <c r="E4774" s="297" t="n">
        <v>483.97</v>
      </c>
    </row>
    <row r="4775" customFormat="false" ht="40.5" hidden="false" customHeight="false" outlineLevel="0" collapsed="false">
      <c r="A4775" s="295" t="n">
        <v>103887</v>
      </c>
      <c r="B4775" s="295" t="s">
        <v>15357</v>
      </c>
      <c r="C4775" s="296" t="s">
        <v>15358</v>
      </c>
      <c r="D4775" s="295" t="s">
        <v>31</v>
      </c>
      <c r="E4775" s="297" t="n">
        <v>20.07</v>
      </c>
    </row>
    <row r="4776" customFormat="false" ht="27" hidden="false" customHeight="false" outlineLevel="0" collapsed="false">
      <c r="A4776" s="295" t="n">
        <v>103888</v>
      </c>
      <c r="B4776" s="295" t="s">
        <v>15359</v>
      </c>
      <c r="C4776" s="296" t="s">
        <v>15360</v>
      </c>
      <c r="D4776" s="295" t="s">
        <v>31</v>
      </c>
      <c r="E4776" s="297" t="n">
        <v>15.23</v>
      </c>
    </row>
    <row r="4777" customFormat="false" ht="27" hidden="false" customHeight="false" outlineLevel="0" collapsed="false">
      <c r="A4777" s="295" t="n">
        <v>103889</v>
      </c>
      <c r="B4777" s="295" t="s">
        <v>15361</v>
      </c>
      <c r="C4777" s="296" t="s">
        <v>15362</v>
      </c>
      <c r="D4777" s="295" t="s">
        <v>31</v>
      </c>
      <c r="E4777" s="297" t="n">
        <v>16.64</v>
      </c>
    </row>
    <row r="4778" customFormat="false" ht="27" hidden="false" customHeight="false" outlineLevel="0" collapsed="false">
      <c r="A4778" s="295" t="n">
        <v>103890</v>
      </c>
      <c r="B4778" s="295" t="s">
        <v>15363</v>
      </c>
      <c r="C4778" s="296" t="s">
        <v>15364</v>
      </c>
      <c r="D4778" s="295" t="s">
        <v>31</v>
      </c>
      <c r="E4778" s="297" t="n">
        <v>562.02</v>
      </c>
    </row>
    <row r="4779" customFormat="false" ht="40.5" hidden="false" customHeight="false" outlineLevel="0" collapsed="false">
      <c r="A4779" s="295" t="n">
        <v>103891</v>
      </c>
      <c r="B4779" s="295" t="s">
        <v>15365</v>
      </c>
      <c r="C4779" s="296" t="s">
        <v>15366</v>
      </c>
      <c r="D4779" s="295" t="s">
        <v>31</v>
      </c>
      <c r="E4779" s="297" t="n">
        <v>52.76</v>
      </c>
    </row>
    <row r="4780" customFormat="false" ht="40.5" hidden="false" customHeight="false" outlineLevel="0" collapsed="false">
      <c r="A4780" s="295" t="n">
        <v>103892</v>
      </c>
      <c r="B4780" s="295" t="s">
        <v>15367</v>
      </c>
      <c r="C4780" s="296" t="s">
        <v>15368</v>
      </c>
      <c r="D4780" s="295" t="s">
        <v>31</v>
      </c>
      <c r="E4780" s="297" t="n">
        <v>14.92</v>
      </c>
    </row>
    <row r="4781" customFormat="false" ht="40.5" hidden="false" customHeight="false" outlineLevel="0" collapsed="false">
      <c r="A4781" s="295" t="n">
        <v>103893</v>
      </c>
      <c r="B4781" s="295" t="s">
        <v>15369</v>
      </c>
      <c r="C4781" s="296" t="s">
        <v>15370</v>
      </c>
      <c r="D4781" s="295" t="s">
        <v>31</v>
      </c>
      <c r="E4781" s="297" t="n">
        <v>21.19</v>
      </c>
    </row>
    <row r="4782" customFormat="false" ht="40.5" hidden="false" customHeight="false" outlineLevel="0" collapsed="false">
      <c r="A4782" s="295" t="n">
        <v>103894</v>
      </c>
      <c r="B4782" s="295" t="s">
        <v>15371</v>
      </c>
      <c r="C4782" s="296" t="s">
        <v>15372</v>
      </c>
      <c r="D4782" s="295" t="s">
        <v>31</v>
      </c>
      <c r="E4782" s="297" t="n">
        <v>25.59</v>
      </c>
    </row>
    <row r="4783" customFormat="false" ht="27" hidden="false" customHeight="false" outlineLevel="0" collapsed="false">
      <c r="A4783" s="295" t="n">
        <v>103895</v>
      </c>
      <c r="B4783" s="295" t="s">
        <v>15373</v>
      </c>
      <c r="C4783" s="296" t="s">
        <v>15374</v>
      </c>
      <c r="D4783" s="295" t="s">
        <v>31</v>
      </c>
      <c r="E4783" s="297" t="n">
        <v>22.72</v>
      </c>
    </row>
    <row r="4784" customFormat="false" ht="27" hidden="false" customHeight="false" outlineLevel="0" collapsed="false">
      <c r="A4784" s="295" t="n">
        <v>103896</v>
      </c>
      <c r="B4784" s="295" t="s">
        <v>15375</v>
      </c>
      <c r="C4784" s="296" t="s">
        <v>15376</v>
      </c>
      <c r="D4784" s="295" t="s">
        <v>31</v>
      </c>
      <c r="E4784" s="297" t="n">
        <v>22.72</v>
      </c>
    </row>
    <row r="4785" customFormat="false" ht="40.5" hidden="false" customHeight="false" outlineLevel="0" collapsed="false">
      <c r="A4785" s="295" t="n">
        <v>103897</v>
      </c>
      <c r="B4785" s="295" t="s">
        <v>15377</v>
      </c>
      <c r="C4785" s="296" t="s">
        <v>15378</v>
      </c>
      <c r="D4785" s="295" t="s">
        <v>31</v>
      </c>
      <c r="E4785" s="297" t="n">
        <v>89.13</v>
      </c>
    </row>
    <row r="4786" customFormat="false" ht="27" hidden="false" customHeight="false" outlineLevel="0" collapsed="false">
      <c r="A4786" s="295" t="n">
        <v>103898</v>
      </c>
      <c r="B4786" s="295" t="s">
        <v>15379</v>
      </c>
      <c r="C4786" s="296" t="s">
        <v>15380</v>
      </c>
      <c r="D4786" s="295" t="s">
        <v>31</v>
      </c>
      <c r="E4786" s="297" t="n">
        <v>617.94</v>
      </c>
    </row>
    <row r="4787" customFormat="false" ht="40.5" hidden="false" customHeight="false" outlineLevel="0" collapsed="false">
      <c r="A4787" s="295" t="n">
        <v>103899</v>
      </c>
      <c r="B4787" s="295" t="s">
        <v>15381</v>
      </c>
      <c r="C4787" s="296" t="s">
        <v>15382</v>
      </c>
      <c r="D4787" s="295" t="s">
        <v>31</v>
      </c>
      <c r="E4787" s="297" t="n">
        <v>33.26</v>
      </c>
    </row>
    <row r="4788" customFormat="false" ht="27" hidden="false" customHeight="false" outlineLevel="0" collapsed="false">
      <c r="A4788" s="295" t="n">
        <v>103900</v>
      </c>
      <c r="B4788" s="295" t="s">
        <v>15383</v>
      </c>
      <c r="C4788" s="296" t="s">
        <v>15384</v>
      </c>
      <c r="D4788" s="295" t="s">
        <v>31</v>
      </c>
      <c r="E4788" s="297" t="n">
        <v>19.61</v>
      </c>
    </row>
    <row r="4789" customFormat="false" ht="27" hidden="false" customHeight="false" outlineLevel="0" collapsed="false">
      <c r="A4789" s="295" t="n">
        <v>103901</v>
      </c>
      <c r="B4789" s="295" t="s">
        <v>15385</v>
      </c>
      <c r="C4789" s="296" t="s">
        <v>15386</v>
      </c>
      <c r="D4789" s="295" t="s">
        <v>31</v>
      </c>
      <c r="E4789" s="297" t="n">
        <v>21.97</v>
      </c>
    </row>
    <row r="4790" customFormat="false" ht="27" hidden="false" customHeight="false" outlineLevel="0" collapsed="false">
      <c r="A4790" s="295" t="n">
        <v>103902</v>
      </c>
      <c r="B4790" s="295" t="s">
        <v>15387</v>
      </c>
      <c r="C4790" s="296" t="s">
        <v>15388</v>
      </c>
      <c r="D4790" s="295" t="s">
        <v>31</v>
      </c>
      <c r="E4790" s="297" t="n">
        <v>33.82</v>
      </c>
    </row>
    <row r="4791" customFormat="false" ht="27" hidden="false" customHeight="false" outlineLevel="0" collapsed="false">
      <c r="A4791" s="295" t="n">
        <v>103903</v>
      </c>
      <c r="B4791" s="295" t="s">
        <v>15389</v>
      </c>
      <c r="C4791" s="296" t="s">
        <v>15390</v>
      </c>
      <c r="D4791" s="295" t="s">
        <v>31</v>
      </c>
      <c r="E4791" s="297" t="n">
        <v>46.99</v>
      </c>
    </row>
    <row r="4792" customFormat="false" ht="27" hidden="false" customHeight="false" outlineLevel="0" collapsed="false">
      <c r="A4792" s="295" t="n">
        <v>103947</v>
      </c>
      <c r="B4792" s="295" t="s">
        <v>15391</v>
      </c>
      <c r="C4792" s="296" t="s">
        <v>15392</v>
      </c>
      <c r="D4792" s="295" t="s">
        <v>31</v>
      </c>
      <c r="E4792" s="297" t="n">
        <v>5.12</v>
      </c>
    </row>
    <row r="4793" customFormat="false" ht="27" hidden="false" customHeight="false" outlineLevel="0" collapsed="false">
      <c r="A4793" s="295" t="n">
        <v>103948</v>
      </c>
      <c r="B4793" s="295" t="s">
        <v>15393</v>
      </c>
      <c r="C4793" s="296" t="s">
        <v>15394</v>
      </c>
      <c r="D4793" s="295" t="s">
        <v>31</v>
      </c>
      <c r="E4793" s="297" t="n">
        <v>6.79</v>
      </c>
    </row>
    <row r="4794" customFormat="false" ht="27" hidden="false" customHeight="false" outlineLevel="0" collapsed="false">
      <c r="A4794" s="295" t="n">
        <v>103949</v>
      </c>
      <c r="B4794" s="295" t="s">
        <v>15395</v>
      </c>
      <c r="C4794" s="296" t="s">
        <v>15396</v>
      </c>
      <c r="D4794" s="295" t="s">
        <v>31</v>
      </c>
      <c r="E4794" s="297" t="n">
        <v>8.81</v>
      </c>
    </row>
    <row r="4795" customFormat="false" ht="27" hidden="false" customHeight="false" outlineLevel="0" collapsed="false">
      <c r="A4795" s="295" t="n">
        <v>103950</v>
      </c>
      <c r="B4795" s="295" t="s">
        <v>15397</v>
      </c>
      <c r="C4795" s="296" t="s">
        <v>15398</v>
      </c>
      <c r="D4795" s="295" t="s">
        <v>31</v>
      </c>
      <c r="E4795" s="297" t="n">
        <v>9.89</v>
      </c>
    </row>
    <row r="4796" customFormat="false" ht="27" hidden="false" customHeight="false" outlineLevel="0" collapsed="false">
      <c r="A4796" s="295" t="n">
        <v>103951</v>
      </c>
      <c r="B4796" s="295" t="s">
        <v>15399</v>
      </c>
      <c r="C4796" s="296" t="s">
        <v>15400</v>
      </c>
      <c r="D4796" s="295" t="s">
        <v>31</v>
      </c>
      <c r="E4796" s="297" t="n">
        <v>13.71</v>
      </c>
    </row>
    <row r="4797" customFormat="false" ht="27" hidden="false" customHeight="false" outlineLevel="0" collapsed="false">
      <c r="A4797" s="295" t="n">
        <v>103952</v>
      </c>
      <c r="B4797" s="295" t="s">
        <v>15401</v>
      </c>
      <c r="C4797" s="296" t="s">
        <v>15402</v>
      </c>
      <c r="D4797" s="295" t="s">
        <v>31</v>
      </c>
      <c r="E4797" s="297" t="n">
        <v>4.71</v>
      </c>
    </row>
    <row r="4798" customFormat="false" ht="27" hidden="false" customHeight="false" outlineLevel="0" collapsed="false">
      <c r="A4798" s="295" t="n">
        <v>103953</v>
      </c>
      <c r="B4798" s="295" t="s">
        <v>15403</v>
      </c>
      <c r="C4798" s="296" t="s">
        <v>15404</v>
      </c>
      <c r="D4798" s="295" t="s">
        <v>31</v>
      </c>
      <c r="E4798" s="297" t="n">
        <v>6.31</v>
      </c>
    </row>
    <row r="4799" customFormat="false" ht="27" hidden="false" customHeight="false" outlineLevel="0" collapsed="false">
      <c r="A4799" s="295" t="n">
        <v>103954</v>
      </c>
      <c r="B4799" s="295" t="s">
        <v>15405</v>
      </c>
      <c r="C4799" s="296" t="s">
        <v>15406</v>
      </c>
      <c r="D4799" s="295" t="s">
        <v>31</v>
      </c>
      <c r="E4799" s="297" t="n">
        <v>8.35</v>
      </c>
    </row>
    <row r="4800" customFormat="false" ht="27" hidden="false" customHeight="false" outlineLevel="0" collapsed="false">
      <c r="A4800" s="295" t="n">
        <v>103955</v>
      </c>
      <c r="B4800" s="295" t="s">
        <v>15407</v>
      </c>
      <c r="C4800" s="296" t="s">
        <v>15408</v>
      </c>
      <c r="D4800" s="295" t="s">
        <v>31</v>
      </c>
      <c r="E4800" s="297" t="n">
        <v>9.28</v>
      </c>
    </row>
    <row r="4801" customFormat="false" ht="27" hidden="false" customHeight="false" outlineLevel="0" collapsed="false">
      <c r="A4801" s="295" t="n">
        <v>103956</v>
      </c>
      <c r="B4801" s="295" t="s">
        <v>15409</v>
      </c>
      <c r="C4801" s="296" t="s">
        <v>15410</v>
      </c>
      <c r="D4801" s="295" t="s">
        <v>31</v>
      </c>
      <c r="E4801" s="297" t="n">
        <v>13.01</v>
      </c>
    </row>
    <row r="4802" customFormat="false" ht="27" hidden="false" customHeight="false" outlineLevel="0" collapsed="false">
      <c r="A4802" s="295" t="n">
        <v>103957</v>
      </c>
      <c r="B4802" s="295" t="s">
        <v>15411</v>
      </c>
      <c r="C4802" s="296" t="s">
        <v>15412</v>
      </c>
      <c r="D4802" s="295" t="s">
        <v>31</v>
      </c>
      <c r="E4802" s="297" t="n">
        <v>4.41</v>
      </c>
    </row>
    <row r="4803" customFormat="false" ht="27" hidden="false" customHeight="false" outlineLevel="0" collapsed="false">
      <c r="A4803" s="295" t="n">
        <v>103958</v>
      </c>
      <c r="B4803" s="295" t="s">
        <v>15413</v>
      </c>
      <c r="C4803" s="296" t="s">
        <v>15414</v>
      </c>
      <c r="D4803" s="295" t="s">
        <v>31</v>
      </c>
      <c r="E4803" s="297" t="n">
        <v>9.77</v>
      </c>
    </row>
    <row r="4804" customFormat="false" ht="27" hidden="false" customHeight="false" outlineLevel="0" collapsed="false">
      <c r="A4804" s="295" t="n">
        <v>103959</v>
      </c>
      <c r="B4804" s="295" t="s">
        <v>15415</v>
      </c>
      <c r="C4804" s="296" t="s">
        <v>15416</v>
      </c>
      <c r="D4804" s="295" t="s">
        <v>31</v>
      </c>
      <c r="E4804" s="297" t="n">
        <v>14.48</v>
      </c>
    </row>
    <row r="4805" customFormat="false" ht="27" hidden="false" customHeight="false" outlineLevel="0" collapsed="false">
      <c r="A4805" s="295" t="n">
        <v>103960</v>
      </c>
      <c r="B4805" s="295" t="s">
        <v>15417</v>
      </c>
      <c r="C4805" s="296" t="s">
        <v>15418</v>
      </c>
      <c r="D4805" s="295" t="s">
        <v>31</v>
      </c>
      <c r="E4805" s="297" t="n">
        <v>33.26</v>
      </c>
    </row>
    <row r="4806" customFormat="false" ht="27" hidden="false" customHeight="false" outlineLevel="0" collapsed="false">
      <c r="A4806" s="295" t="n">
        <v>103961</v>
      </c>
      <c r="B4806" s="295" t="s">
        <v>15419</v>
      </c>
      <c r="C4806" s="296" t="s">
        <v>15420</v>
      </c>
      <c r="D4806" s="295" t="s">
        <v>31</v>
      </c>
      <c r="E4806" s="297" t="n">
        <v>30.67</v>
      </c>
    </row>
    <row r="4807" customFormat="false" ht="27" hidden="false" customHeight="false" outlineLevel="0" collapsed="false">
      <c r="A4807" s="295" t="n">
        <v>103962</v>
      </c>
      <c r="B4807" s="295" t="s">
        <v>15421</v>
      </c>
      <c r="C4807" s="296" t="s">
        <v>15422</v>
      </c>
      <c r="D4807" s="295" t="s">
        <v>31</v>
      </c>
      <c r="E4807" s="297" t="n">
        <v>6.52</v>
      </c>
    </row>
    <row r="4808" customFormat="false" ht="27" hidden="false" customHeight="false" outlineLevel="0" collapsed="false">
      <c r="A4808" s="295" t="n">
        <v>103963</v>
      </c>
      <c r="B4808" s="295" t="s">
        <v>15423</v>
      </c>
      <c r="C4808" s="296" t="s">
        <v>15424</v>
      </c>
      <c r="D4808" s="295" t="s">
        <v>31</v>
      </c>
      <c r="E4808" s="297" t="n">
        <v>8.47</v>
      </c>
    </row>
    <row r="4809" customFormat="false" ht="27" hidden="false" customHeight="false" outlineLevel="0" collapsed="false">
      <c r="A4809" s="295" t="n">
        <v>103964</v>
      </c>
      <c r="B4809" s="295" t="s">
        <v>15425</v>
      </c>
      <c r="C4809" s="296" t="s">
        <v>15426</v>
      </c>
      <c r="D4809" s="295" t="s">
        <v>31</v>
      </c>
      <c r="E4809" s="297" t="n">
        <v>9.31</v>
      </c>
    </row>
    <row r="4810" customFormat="false" ht="27" hidden="false" customHeight="false" outlineLevel="0" collapsed="false">
      <c r="A4810" s="295" t="n">
        <v>103965</v>
      </c>
      <c r="B4810" s="295" t="s">
        <v>15427</v>
      </c>
      <c r="C4810" s="296" t="s">
        <v>15428</v>
      </c>
      <c r="D4810" s="295" t="s">
        <v>31</v>
      </c>
      <c r="E4810" s="297" t="n">
        <v>10.34</v>
      </c>
    </row>
    <row r="4811" customFormat="false" ht="27" hidden="false" customHeight="false" outlineLevel="0" collapsed="false">
      <c r="A4811" s="295" t="n">
        <v>103966</v>
      </c>
      <c r="B4811" s="295" t="s">
        <v>15429</v>
      </c>
      <c r="C4811" s="296" t="s">
        <v>15430</v>
      </c>
      <c r="D4811" s="295" t="s">
        <v>31</v>
      </c>
      <c r="E4811" s="297" t="n">
        <v>10.53</v>
      </c>
    </row>
    <row r="4812" customFormat="false" ht="27" hidden="false" customHeight="false" outlineLevel="0" collapsed="false">
      <c r="A4812" s="295" t="n">
        <v>103967</v>
      </c>
      <c r="B4812" s="295" t="s">
        <v>15431</v>
      </c>
      <c r="C4812" s="296" t="s">
        <v>15432</v>
      </c>
      <c r="D4812" s="295" t="s">
        <v>31</v>
      </c>
      <c r="E4812" s="297" t="n">
        <v>12.63</v>
      </c>
    </row>
    <row r="4813" customFormat="false" ht="27" hidden="false" customHeight="false" outlineLevel="0" collapsed="false">
      <c r="A4813" s="295" t="n">
        <v>103968</v>
      </c>
      <c r="B4813" s="295" t="s">
        <v>15433</v>
      </c>
      <c r="C4813" s="296" t="s">
        <v>15434</v>
      </c>
      <c r="D4813" s="295" t="s">
        <v>31</v>
      </c>
      <c r="E4813" s="297" t="n">
        <v>18.72</v>
      </c>
    </row>
    <row r="4814" customFormat="false" ht="27" hidden="false" customHeight="false" outlineLevel="0" collapsed="false">
      <c r="A4814" s="295" t="n">
        <v>103969</v>
      </c>
      <c r="B4814" s="295" t="s">
        <v>15435</v>
      </c>
      <c r="C4814" s="296" t="s">
        <v>15436</v>
      </c>
      <c r="D4814" s="295" t="s">
        <v>31</v>
      </c>
      <c r="E4814" s="297" t="n">
        <v>22</v>
      </c>
    </row>
    <row r="4815" customFormat="false" ht="27" hidden="false" customHeight="false" outlineLevel="0" collapsed="false">
      <c r="A4815" s="295" t="n">
        <v>103970</v>
      </c>
      <c r="B4815" s="295" t="s">
        <v>15437</v>
      </c>
      <c r="C4815" s="296" t="s">
        <v>15438</v>
      </c>
      <c r="D4815" s="295" t="s">
        <v>31</v>
      </c>
      <c r="E4815" s="297" t="n">
        <v>23.74</v>
      </c>
    </row>
    <row r="4816" customFormat="false" ht="27" hidden="false" customHeight="false" outlineLevel="0" collapsed="false">
      <c r="A4816" s="295" t="n">
        <v>103971</v>
      </c>
      <c r="B4816" s="295" t="s">
        <v>15439</v>
      </c>
      <c r="C4816" s="296" t="s">
        <v>15440</v>
      </c>
      <c r="D4816" s="295" t="s">
        <v>31</v>
      </c>
      <c r="E4816" s="297" t="n">
        <v>28.4</v>
      </c>
    </row>
    <row r="4817" customFormat="false" ht="27" hidden="false" customHeight="false" outlineLevel="0" collapsed="false">
      <c r="A4817" s="295" t="n">
        <v>103972</v>
      </c>
      <c r="B4817" s="295" t="s">
        <v>15441</v>
      </c>
      <c r="C4817" s="296" t="s">
        <v>15442</v>
      </c>
      <c r="D4817" s="295" t="s">
        <v>31</v>
      </c>
      <c r="E4817" s="297" t="n">
        <v>33.28</v>
      </c>
    </row>
    <row r="4818" customFormat="false" ht="27" hidden="false" customHeight="false" outlineLevel="0" collapsed="false">
      <c r="A4818" s="295" t="n">
        <v>103973</v>
      </c>
      <c r="B4818" s="295" t="s">
        <v>15443</v>
      </c>
      <c r="C4818" s="296" t="s">
        <v>15444</v>
      </c>
      <c r="D4818" s="295" t="s">
        <v>31</v>
      </c>
      <c r="E4818" s="297" t="n">
        <v>39.67</v>
      </c>
    </row>
    <row r="4819" customFormat="false" ht="27" hidden="false" customHeight="false" outlineLevel="0" collapsed="false">
      <c r="A4819" s="295" t="n">
        <v>103974</v>
      </c>
      <c r="B4819" s="295" t="s">
        <v>15445</v>
      </c>
      <c r="C4819" s="296" t="s">
        <v>15446</v>
      </c>
      <c r="D4819" s="295" t="s">
        <v>31</v>
      </c>
      <c r="E4819" s="297" t="n">
        <v>10.16</v>
      </c>
    </row>
    <row r="4820" customFormat="false" ht="27" hidden="false" customHeight="false" outlineLevel="0" collapsed="false">
      <c r="A4820" s="295" t="n">
        <v>103975</v>
      </c>
      <c r="B4820" s="295" t="s">
        <v>15447</v>
      </c>
      <c r="C4820" s="296" t="s">
        <v>15448</v>
      </c>
      <c r="D4820" s="295" t="s">
        <v>31</v>
      </c>
      <c r="E4820" s="297" t="n">
        <v>23.56</v>
      </c>
    </row>
    <row r="4821" customFormat="false" ht="27" hidden="false" customHeight="false" outlineLevel="0" collapsed="false">
      <c r="A4821" s="295" t="n">
        <v>103976</v>
      </c>
      <c r="B4821" s="295" t="s">
        <v>15449</v>
      </c>
      <c r="C4821" s="296" t="s">
        <v>15450</v>
      </c>
      <c r="D4821" s="295" t="s">
        <v>31</v>
      </c>
      <c r="E4821" s="297" t="n">
        <v>30.74</v>
      </c>
    </row>
    <row r="4822" customFormat="false" ht="27" hidden="false" customHeight="false" outlineLevel="0" collapsed="false">
      <c r="A4822" s="295" t="n">
        <v>103977</v>
      </c>
      <c r="B4822" s="295" t="s">
        <v>15451</v>
      </c>
      <c r="C4822" s="296" t="s">
        <v>15452</v>
      </c>
      <c r="D4822" s="295" t="s">
        <v>31</v>
      </c>
      <c r="E4822" s="297" t="n">
        <v>6.77</v>
      </c>
    </row>
    <row r="4823" customFormat="false" ht="27" hidden="false" customHeight="false" outlineLevel="0" collapsed="false">
      <c r="A4823" s="295" t="n">
        <v>103980</v>
      </c>
      <c r="B4823" s="295" t="s">
        <v>15453</v>
      </c>
      <c r="C4823" s="296" t="s">
        <v>15454</v>
      </c>
      <c r="D4823" s="295" t="s">
        <v>31</v>
      </c>
      <c r="E4823" s="297" t="n">
        <v>17.12</v>
      </c>
    </row>
    <row r="4824" customFormat="false" ht="27" hidden="false" customHeight="false" outlineLevel="0" collapsed="false">
      <c r="A4824" s="295" t="n">
        <v>103981</v>
      </c>
      <c r="B4824" s="295" t="s">
        <v>15455</v>
      </c>
      <c r="C4824" s="296" t="s">
        <v>15456</v>
      </c>
      <c r="D4824" s="295" t="s">
        <v>31</v>
      </c>
      <c r="E4824" s="297" t="n">
        <v>18.65</v>
      </c>
    </row>
    <row r="4825" customFormat="false" ht="27" hidden="false" customHeight="false" outlineLevel="0" collapsed="false">
      <c r="A4825" s="295" t="n">
        <v>103982</v>
      </c>
      <c r="B4825" s="295" t="s">
        <v>15457</v>
      </c>
      <c r="C4825" s="296" t="s">
        <v>15458</v>
      </c>
      <c r="D4825" s="295" t="s">
        <v>31</v>
      </c>
      <c r="E4825" s="297" t="n">
        <v>28.4</v>
      </c>
    </row>
    <row r="4826" customFormat="false" ht="27" hidden="false" customHeight="false" outlineLevel="0" collapsed="false">
      <c r="A4826" s="295" t="n">
        <v>103983</v>
      </c>
      <c r="B4826" s="295" t="s">
        <v>15459</v>
      </c>
      <c r="C4826" s="296" t="s">
        <v>15460</v>
      </c>
      <c r="D4826" s="295" t="s">
        <v>31</v>
      </c>
      <c r="E4826" s="297" t="n">
        <v>18.95</v>
      </c>
    </row>
    <row r="4827" customFormat="false" ht="27" hidden="false" customHeight="false" outlineLevel="0" collapsed="false">
      <c r="A4827" s="295" t="n">
        <v>103984</v>
      </c>
      <c r="B4827" s="295" t="s">
        <v>15461</v>
      </c>
      <c r="C4827" s="296" t="s">
        <v>15462</v>
      </c>
      <c r="D4827" s="295" t="s">
        <v>31</v>
      </c>
      <c r="E4827" s="297" t="n">
        <v>19.94</v>
      </c>
    </row>
    <row r="4828" customFormat="false" ht="27" hidden="false" customHeight="false" outlineLevel="0" collapsed="false">
      <c r="A4828" s="295" t="n">
        <v>103985</v>
      </c>
      <c r="B4828" s="295" t="s">
        <v>15463</v>
      </c>
      <c r="C4828" s="296" t="s">
        <v>15464</v>
      </c>
      <c r="D4828" s="295" t="s">
        <v>31</v>
      </c>
      <c r="E4828" s="297" t="n">
        <v>22.7</v>
      </c>
    </row>
    <row r="4829" customFormat="false" ht="27" hidden="false" customHeight="false" outlineLevel="0" collapsed="false">
      <c r="A4829" s="295" t="n">
        <v>103986</v>
      </c>
      <c r="B4829" s="295" t="s">
        <v>15465</v>
      </c>
      <c r="C4829" s="296" t="s">
        <v>15466</v>
      </c>
      <c r="D4829" s="295" t="s">
        <v>31</v>
      </c>
      <c r="E4829" s="297" t="n">
        <v>34.79</v>
      </c>
    </row>
    <row r="4830" customFormat="false" ht="27" hidden="false" customHeight="false" outlineLevel="0" collapsed="false">
      <c r="A4830" s="295" t="n">
        <v>103987</v>
      </c>
      <c r="B4830" s="295" t="s">
        <v>15467</v>
      </c>
      <c r="C4830" s="296" t="s">
        <v>15468</v>
      </c>
      <c r="D4830" s="295" t="s">
        <v>31</v>
      </c>
      <c r="E4830" s="297" t="n">
        <v>30.41</v>
      </c>
    </row>
    <row r="4831" customFormat="false" ht="27" hidden="false" customHeight="false" outlineLevel="0" collapsed="false">
      <c r="A4831" s="295" t="n">
        <v>103988</v>
      </c>
      <c r="B4831" s="295" t="s">
        <v>15469</v>
      </c>
      <c r="C4831" s="296" t="s">
        <v>15470</v>
      </c>
      <c r="D4831" s="295" t="s">
        <v>31</v>
      </c>
      <c r="E4831" s="297" t="n">
        <v>12.6</v>
      </c>
    </row>
    <row r="4832" customFormat="false" ht="27" hidden="false" customHeight="false" outlineLevel="0" collapsed="false">
      <c r="A4832" s="295" t="n">
        <v>103990</v>
      </c>
      <c r="B4832" s="295" t="s">
        <v>15471</v>
      </c>
      <c r="C4832" s="296" t="s">
        <v>15472</v>
      </c>
      <c r="D4832" s="295" t="s">
        <v>31</v>
      </c>
      <c r="E4832" s="297" t="n">
        <v>50.95</v>
      </c>
    </row>
    <row r="4833" customFormat="false" ht="27" hidden="false" customHeight="false" outlineLevel="0" collapsed="false">
      <c r="A4833" s="295" t="n">
        <v>103991</v>
      </c>
      <c r="B4833" s="295" t="s">
        <v>15473</v>
      </c>
      <c r="C4833" s="296" t="s">
        <v>15474</v>
      </c>
      <c r="D4833" s="295" t="s">
        <v>31</v>
      </c>
      <c r="E4833" s="297" t="n">
        <v>24.38</v>
      </c>
    </row>
    <row r="4834" customFormat="false" ht="27" hidden="false" customHeight="false" outlineLevel="0" collapsed="false">
      <c r="A4834" s="295" t="n">
        <v>103992</v>
      </c>
      <c r="B4834" s="295" t="s">
        <v>15475</v>
      </c>
      <c r="C4834" s="296" t="s">
        <v>15476</v>
      </c>
      <c r="D4834" s="295" t="s">
        <v>31</v>
      </c>
      <c r="E4834" s="297" t="n">
        <v>11.35</v>
      </c>
    </row>
    <row r="4835" customFormat="false" ht="27" hidden="false" customHeight="false" outlineLevel="0" collapsed="false">
      <c r="A4835" s="295" t="n">
        <v>103993</v>
      </c>
      <c r="B4835" s="295" t="s">
        <v>15477</v>
      </c>
      <c r="C4835" s="296" t="s">
        <v>15478</v>
      </c>
      <c r="D4835" s="295" t="s">
        <v>31</v>
      </c>
      <c r="E4835" s="297" t="n">
        <v>8.99</v>
      </c>
    </row>
    <row r="4836" customFormat="false" ht="27" hidden="false" customHeight="false" outlineLevel="0" collapsed="false">
      <c r="A4836" s="295" t="n">
        <v>103994</v>
      </c>
      <c r="B4836" s="295" t="s">
        <v>15479</v>
      </c>
      <c r="C4836" s="296" t="s">
        <v>15480</v>
      </c>
      <c r="D4836" s="295" t="s">
        <v>31</v>
      </c>
      <c r="E4836" s="297" t="n">
        <v>16.98</v>
      </c>
    </row>
    <row r="4837" customFormat="false" ht="27" hidden="false" customHeight="false" outlineLevel="0" collapsed="false">
      <c r="A4837" s="295" t="n">
        <v>103995</v>
      </c>
      <c r="B4837" s="295" t="s">
        <v>15481</v>
      </c>
      <c r="C4837" s="296" t="s">
        <v>15482</v>
      </c>
      <c r="D4837" s="295" t="s">
        <v>31</v>
      </c>
      <c r="E4837" s="297" t="n">
        <v>15.33</v>
      </c>
    </row>
    <row r="4838" customFormat="false" ht="27" hidden="false" customHeight="false" outlineLevel="0" collapsed="false">
      <c r="A4838" s="295" t="n">
        <v>103996</v>
      </c>
      <c r="B4838" s="295" t="s">
        <v>15483</v>
      </c>
      <c r="C4838" s="296" t="s">
        <v>15484</v>
      </c>
      <c r="D4838" s="295" t="s">
        <v>31</v>
      </c>
      <c r="E4838" s="297" t="n">
        <v>51.45</v>
      </c>
    </row>
    <row r="4839" customFormat="false" ht="27" hidden="false" customHeight="false" outlineLevel="0" collapsed="false">
      <c r="A4839" s="295" t="n">
        <v>103997</v>
      </c>
      <c r="B4839" s="295" t="s">
        <v>15485</v>
      </c>
      <c r="C4839" s="296" t="s">
        <v>15486</v>
      </c>
      <c r="D4839" s="295" t="s">
        <v>31</v>
      </c>
      <c r="E4839" s="297" t="n">
        <v>56.29</v>
      </c>
    </row>
    <row r="4840" customFormat="false" ht="27" hidden="false" customHeight="false" outlineLevel="0" collapsed="false">
      <c r="A4840" s="295" t="n">
        <v>103998</v>
      </c>
      <c r="B4840" s="295" t="s">
        <v>15487</v>
      </c>
      <c r="C4840" s="296" t="s">
        <v>15488</v>
      </c>
      <c r="D4840" s="295" t="s">
        <v>31</v>
      </c>
      <c r="E4840" s="297" t="n">
        <v>13.88</v>
      </c>
    </row>
    <row r="4841" customFormat="false" ht="27" hidden="false" customHeight="false" outlineLevel="0" collapsed="false">
      <c r="A4841" s="295" t="n">
        <v>103999</v>
      </c>
      <c r="B4841" s="295" t="s">
        <v>15489</v>
      </c>
      <c r="C4841" s="296" t="s">
        <v>15490</v>
      </c>
      <c r="D4841" s="295" t="s">
        <v>31</v>
      </c>
      <c r="E4841" s="297" t="n">
        <v>12.8</v>
      </c>
    </row>
    <row r="4842" customFormat="false" ht="27" hidden="false" customHeight="false" outlineLevel="0" collapsed="false">
      <c r="A4842" s="295" t="n">
        <v>104000</v>
      </c>
      <c r="B4842" s="295" t="s">
        <v>15491</v>
      </c>
      <c r="C4842" s="296" t="s">
        <v>15492</v>
      </c>
      <c r="D4842" s="295" t="s">
        <v>31</v>
      </c>
      <c r="E4842" s="297" t="n">
        <v>45.37</v>
      </c>
    </row>
    <row r="4843" customFormat="false" ht="27" hidden="false" customHeight="false" outlineLevel="0" collapsed="false">
      <c r="A4843" s="295" t="n">
        <v>104001</v>
      </c>
      <c r="B4843" s="295" t="s">
        <v>15493</v>
      </c>
      <c r="C4843" s="296" t="s">
        <v>15494</v>
      </c>
      <c r="D4843" s="295" t="s">
        <v>31</v>
      </c>
      <c r="E4843" s="297" t="n">
        <v>13.96</v>
      </c>
    </row>
    <row r="4844" customFormat="false" ht="27" hidden="false" customHeight="false" outlineLevel="0" collapsed="false">
      <c r="A4844" s="295" t="n">
        <v>104002</v>
      </c>
      <c r="B4844" s="295" t="s">
        <v>15495</v>
      </c>
      <c r="C4844" s="296" t="s">
        <v>15496</v>
      </c>
      <c r="D4844" s="295" t="s">
        <v>31</v>
      </c>
      <c r="E4844" s="297" t="n">
        <v>19.44</v>
      </c>
    </row>
    <row r="4845" customFormat="false" ht="27" hidden="false" customHeight="false" outlineLevel="0" collapsed="false">
      <c r="A4845" s="295" t="n">
        <v>104003</v>
      </c>
      <c r="B4845" s="295" t="s">
        <v>15497</v>
      </c>
      <c r="C4845" s="296" t="s">
        <v>15498</v>
      </c>
      <c r="D4845" s="295" t="s">
        <v>31</v>
      </c>
      <c r="E4845" s="297" t="n">
        <v>15.03</v>
      </c>
    </row>
    <row r="4846" customFormat="false" ht="27" hidden="false" customHeight="false" outlineLevel="0" collapsed="false">
      <c r="A4846" s="295" t="n">
        <v>104004</v>
      </c>
      <c r="B4846" s="295" t="s">
        <v>15499</v>
      </c>
      <c r="C4846" s="296" t="s">
        <v>15500</v>
      </c>
      <c r="D4846" s="295" t="s">
        <v>31</v>
      </c>
      <c r="E4846" s="297" t="n">
        <v>31.03</v>
      </c>
    </row>
    <row r="4847" customFormat="false" ht="27" hidden="false" customHeight="false" outlineLevel="0" collapsed="false">
      <c r="A4847" s="295" t="n">
        <v>104005</v>
      </c>
      <c r="B4847" s="295" t="s">
        <v>15501</v>
      </c>
      <c r="C4847" s="296" t="s">
        <v>15502</v>
      </c>
      <c r="D4847" s="295" t="s">
        <v>31</v>
      </c>
      <c r="E4847" s="297" t="n">
        <v>41.69</v>
      </c>
    </row>
    <row r="4848" customFormat="false" ht="27" hidden="false" customHeight="false" outlineLevel="0" collapsed="false">
      <c r="A4848" s="295" t="n">
        <v>104006</v>
      </c>
      <c r="B4848" s="295" t="s">
        <v>15503</v>
      </c>
      <c r="C4848" s="296" t="s">
        <v>15504</v>
      </c>
      <c r="D4848" s="295" t="s">
        <v>31</v>
      </c>
      <c r="E4848" s="297" t="n">
        <v>25.32</v>
      </c>
    </row>
    <row r="4849" customFormat="false" ht="27" hidden="false" customHeight="false" outlineLevel="0" collapsed="false">
      <c r="A4849" s="295" t="n">
        <v>104007</v>
      </c>
      <c r="B4849" s="295" t="s">
        <v>15505</v>
      </c>
      <c r="C4849" s="296" t="s">
        <v>15506</v>
      </c>
      <c r="D4849" s="295" t="s">
        <v>31</v>
      </c>
      <c r="E4849" s="297" t="n">
        <v>26.91</v>
      </c>
    </row>
    <row r="4850" customFormat="false" ht="27" hidden="false" customHeight="false" outlineLevel="0" collapsed="false">
      <c r="A4850" s="295" t="n">
        <v>104008</v>
      </c>
      <c r="B4850" s="295" t="s">
        <v>15507</v>
      </c>
      <c r="C4850" s="296" t="s">
        <v>15508</v>
      </c>
      <c r="D4850" s="295" t="s">
        <v>31</v>
      </c>
      <c r="E4850" s="297" t="n">
        <v>35.52</v>
      </c>
    </row>
    <row r="4851" customFormat="false" ht="27" hidden="false" customHeight="false" outlineLevel="0" collapsed="false">
      <c r="A4851" s="295" t="n">
        <v>104009</v>
      </c>
      <c r="B4851" s="295" t="s">
        <v>15509</v>
      </c>
      <c r="C4851" s="296" t="s">
        <v>15510</v>
      </c>
      <c r="D4851" s="295" t="s">
        <v>31</v>
      </c>
      <c r="E4851" s="297" t="n">
        <v>12.34</v>
      </c>
    </row>
    <row r="4852" customFormat="false" ht="27" hidden="false" customHeight="false" outlineLevel="0" collapsed="false">
      <c r="A4852" s="295" t="n">
        <v>104010</v>
      </c>
      <c r="B4852" s="295" t="s">
        <v>15511</v>
      </c>
      <c r="C4852" s="296" t="s">
        <v>15512</v>
      </c>
      <c r="D4852" s="295" t="s">
        <v>31</v>
      </c>
      <c r="E4852" s="297" t="n">
        <v>12.54</v>
      </c>
    </row>
    <row r="4853" customFormat="false" ht="27" hidden="false" customHeight="false" outlineLevel="0" collapsed="false">
      <c r="A4853" s="295" t="n">
        <v>104011</v>
      </c>
      <c r="B4853" s="295" t="s">
        <v>15513</v>
      </c>
      <c r="C4853" s="296" t="s">
        <v>15514</v>
      </c>
      <c r="D4853" s="295" t="s">
        <v>31</v>
      </c>
      <c r="E4853" s="297" t="n">
        <v>26.37</v>
      </c>
    </row>
    <row r="4854" customFormat="false" ht="27" hidden="false" customHeight="false" outlineLevel="0" collapsed="false">
      <c r="A4854" s="295" t="n">
        <v>104012</v>
      </c>
      <c r="B4854" s="295" t="s">
        <v>15515</v>
      </c>
      <c r="C4854" s="296" t="s">
        <v>15516</v>
      </c>
      <c r="D4854" s="295" t="s">
        <v>31</v>
      </c>
      <c r="E4854" s="297" t="n">
        <v>26.94</v>
      </c>
    </row>
    <row r="4855" customFormat="false" ht="27" hidden="false" customHeight="false" outlineLevel="0" collapsed="false">
      <c r="A4855" s="295" t="n">
        <v>104013</v>
      </c>
      <c r="B4855" s="295" t="s">
        <v>15517</v>
      </c>
      <c r="C4855" s="296" t="s">
        <v>15518</v>
      </c>
      <c r="D4855" s="295" t="s">
        <v>31</v>
      </c>
      <c r="E4855" s="297" t="n">
        <v>10.47</v>
      </c>
    </row>
    <row r="4856" customFormat="false" ht="27" hidden="false" customHeight="false" outlineLevel="0" collapsed="false">
      <c r="A4856" s="295" t="n">
        <v>104014</v>
      </c>
      <c r="B4856" s="295" t="s">
        <v>15519</v>
      </c>
      <c r="C4856" s="296" t="s">
        <v>15520</v>
      </c>
      <c r="D4856" s="295" t="s">
        <v>31</v>
      </c>
      <c r="E4856" s="297" t="n">
        <v>11.39</v>
      </c>
    </row>
    <row r="4857" customFormat="false" ht="27" hidden="false" customHeight="false" outlineLevel="0" collapsed="false">
      <c r="A4857" s="295" t="n">
        <v>104015</v>
      </c>
      <c r="B4857" s="295" t="s">
        <v>15521</v>
      </c>
      <c r="C4857" s="296" t="s">
        <v>15522</v>
      </c>
      <c r="D4857" s="295" t="s">
        <v>31</v>
      </c>
      <c r="E4857" s="297" t="n">
        <v>15.39</v>
      </c>
    </row>
    <row r="4858" customFormat="false" ht="27" hidden="false" customHeight="false" outlineLevel="0" collapsed="false">
      <c r="A4858" s="295" t="n">
        <v>104016</v>
      </c>
      <c r="B4858" s="295" t="s">
        <v>15523</v>
      </c>
      <c r="C4858" s="296" t="s">
        <v>15524</v>
      </c>
      <c r="D4858" s="295" t="s">
        <v>31</v>
      </c>
      <c r="E4858" s="297" t="n">
        <v>21.07</v>
      </c>
    </row>
    <row r="4859" customFormat="false" ht="27" hidden="false" customHeight="false" outlineLevel="0" collapsed="false">
      <c r="A4859" s="295" t="n">
        <v>104017</v>
      </c>
      <c r="B4859" s="295" t="s">
        <v>15525</v>
      </c>
      <c r="C4859" s="296" t="s">
        <v>15526</v>
      </c>
      <c r="D4859" s="295" t="s">
        <v>31</v>
      </c>
      <c r="E4859" s="297" t="n">
        <v>38.6</v>
      </c>
    </row>
    <row r="4860" customFormat="false" ht="27" hidden="false" customHeight="false" outlineLevel="0" collapsed="false">
      <c r="A4860" s="295" t="n">
        <v>104018</v>
      </c>
      <c r="B4860" s="295" t="s">
        <v>15527</v>
      </c>
      <c r="C4860" s="296" t="s">
        <v>15526</v>
      </c>
      <c r="D4860" s="295" t="s">
        <v>31</v>
      </c>
      <c r="E4860" s="297" t="n">
        <v>20.23</v>
      </c>
    </row>
    <row r="4861" customFormat="false" ht="27" hidden="false" customHeight="false" outlineLevel="0" collapsed="false">
      <c r="A4861" s="295" t="n">
        <v>104019</v>
      </c>
      <c r="B4861" s="295" t="s">
        <v>15528</v>
      </c>
      <c r="C4861" s="296" t="s">
        <v>15529</v>
      </c>
      <c r="D4861" s="295" t="s">
        <v>31</v>
      </c>
      <c r="E4861" s="297" t="n">
        <v>37.6</v>
      </c>
    </row>
    <row r="4862" customFormat="false" ht="27" hidden="false" customHeight="false" outlineLevel="0" collapsed="false">
      <c r="A4862" s="295" t="n">
        <v>104020</v>
      </c>
      <c r="B4862" s="295" t="s">
        <v>15530</v>
      </c>
      <c r="C4862" s="296" t="s">
        <v>15531</v>
      </c>
      <c r="D4862" s="295" t="s">
        <v>31</v>
      </c>
      <c r="E4862" s="297" t="n">
        <v>48.19</v>
      </c>
    </row>
    <row r="4863" customFormat="false" ht="27" hidden="false" customHeight="false" outlineLevel="0" collapsed="false">
      <c r="A4863" s="295" t="n">
        <v>104022</v>
      </c>
      <c r="B4863" s="295" t="s">
        <v>15532</v>
      </c>
      <c r="C4863" s="296" t="s">
        <v>15533</v>
      </c>
      <c r="D4863" s="295" t="s">
        <v>31</v>
      </c>
      <c r="E4863" s="297" t="n">
        <v>54.73</v>
      </c>
    </row>
    <row r="4864" customFormat="false" ht="27" hidden="false" customHeight="false" outlineLevel="0" collapsed="false">
      <c r="A4864" s="295" t="n">
        <v>104023</v>
      </c>
      <c r="B4864" s="295" t="s">
        <v>15534</v>
      </c>
      <c r="C4864" s="296" t="s">
        <v>15535</v>
      </c>
      <c r="D4864" s="295" t="s">
        <v>31</v>
      </c>
      <c r="E4864" s="297" t="n">
        <v>35.26</v>
      </c>
    </row>
    <row r="4865" customFormat="false" ht="27" hidden="false" customHeight="false" outlineLevel="0" collapsed="false">
      <c r="A4865" s="295" t="n">
        <v>104024</v>
      </c>
      <c r="B4865" s="295" t="s">
        <v>15536</v>
      </c>
      <c r="C4865" s="296" t="s">
        <v>15537</v>
      </c>
      <c r="D4865" s="295" t="s">
        <v>31</v>
      </c>
      <c r="E4865" s="297" t="n">
        <v>35.26</v>
      </c>
    </row>
    <row r="4866" customFormat="false" ht="27" hidden="false" customHeight="false" outlineLevel="0" collapsed="false">
      <c r="A4866" s="295" t="n">
        <v>104025</v>
      </c>
      <c r="B4866" s="295" t="s">
        <v>15538</v>
      </c>
      <c r="C4866" s="296" t="s">
        <v>15539</v>
      </c>
      <c r="D4866" s="295" t="s">
        <v>31</v>
      </c>
      <c r="E4866" s="297" t="n">
        <v>21.95</v>
      </c>
    </row>
    <row r="4867" customFormat="false" ht="27" hidden="false" customHeight="false" outlineLevel="0" collapsed="false">
      <c r="A4867" s="295" t="n">
        <v>104026</v>
      </c>
      <c r="B4867" s="295" t="s">
        <v>15540</v>
      </c>
      <c r="C4867" s="296" t="s">
        <v>15541</v>
      </c>
      <c r="D4867" s="295" t="s">
        <v>31</v>
      </c>
      <c r="E4867" s="297" t="n">
        <v>35.35</v>
      </c>
    </row>
    <row r="4868" customFormat="false" ht="27" hidden="false" customHeight="false" outlineLevel="0" collapsed="false">
      <c r="A4868" s="295" t="n">
        <v>104027</v>
      </c>
      <c r="B4868" s="295" t="s">
        <v>15542</v>
      </c>
      <c r="C4868" s="296" t="s">
        <v>15543</v>
      </c>
      <c r="D4868" s="295" t="s">
        <v>31</v>
      </c>
      <c r="E4868" s="297" t="n">
        <v>51.87</v>
      </c>
    </row>
    <row r="4869" customFormat="false" ht="27" hidden="false" customHeight="false" outlineLevel="0" collapsed="false">
      <c r="A4869" s="295" t="n">
        <v>104028</v>
      </c>
      <c r="B4869" s="295" t="s">
        <v>15544</v>
      </c>
      <c r="C4869" s="296" t="s">
        <v>15545</v>
      </c>
      <c r="D4869" s="295" t="s">
        <v>31</v>
      </c>
      <c r="E4869" s="297" t="n">
        <v>138.95</v>
      </c>
    </row>
    <row r="4870" customFormat="false" ht="27" hidden="false" customHeight="false" outlineLevel="0" collapsed="false">
      <c r="A4870" s="295" t="n">
        <v>104029</v>
      </c>
      <c r="B4870" s="295" t="s">
        <v>15546</v>
      </c>
      <c r="C4870" s="296" t="s">
        <v>15547</v>
      </c>
      <c r="D4870" s="295" t="s">
        <v>31</v>
      </c>
      <c r="E4870" s="297" t="n">
        <v>165.53</v>
      </c>
    </row>
    <row r="4871" customFormat="false" ht="27" hidden="false" customHeight="false" outlineLevel="0" collapsed="false">
      <c r="A4871" s="295" t="n">
        <v>104030</v>
      </c>
      <c r="B4871" s="295" t="s">
        <v>15548</v>
      </c>
      <c r="C4871" s="296" t="s">
        <v>15549</v>
      </c>
      <c r="D4871" s="295" t="s">
        <v>31</v>
      </c>
      <c r="E4871" s="297" t="n">
        <v>52.69</v>
      </c>
    </row>
    <row r="4872" customFormat="false" ht="27" hidden="false" customHeight="false" outlineLevel="0" collapsed="false">
      <c r="A4872" s="295" t="n">
        <v>104163</v>
      </c>
      <c r="B4872" s="295" t="s">
        <v>15550</v>
      </c>
      <c r="C4872" s="296" t="s">
        <v>15551</v>
      </c>
      <c r="D4872" s="295" t="s">
        <v>31</v>
      </c>
      <c r="E4872" s="297" t="n">
        <v>43.32</v>
      </c>
    </row>
    <row r="4873" customFormat="false" ht="27" hidden="false" customHeight="false" outlineLevel="0" collapsed="false">
      <c r="A4873" s="295" t="n">
        <v>104164</v>
      </c>
      <c r="B4873" s="295" t="s">
        <v>15552</v>
      </c>
      <c r="C4873" s="296" t="s">
        <v>15553</v>
      </c>
      <c r="D4873" s="295" t="s">
        <v>31</v>
      </c>
      <c r="E4873" s="297" t="n">
        <v>62.11</v>
      </c>
    </row>
    <row r="4874" customFormat="false" ht="27" hidden="false" customHeight="false" outlineLevel="0" collapsed="false">
      <c r="A4874" s="295" t="n">
        <v>104165</v>
      </c>
      <c r="B4874" s="295" t="s">
        <v>15554</v>
      </c>
      <c r="C4874" s="296" t="s">
        <v>15555</v>
      </c>
      <c r="D4874" s="295" t="s">
        <v>31</v>
      </c>
      <c r="E4874" s="297" t="n">
        <v>90.72</v>
      </c>
    </row>
    <row r="4875" customFormat="false" ht="27" hidden="false" customHeight="false" outlineLevel="0" collapsed="false">
      <c r="A4875" s="295" t="n">
        <v>104167</v>
      </c>
      <c r="B4875" s="295" t="s">
        <v>15556</v>
      </c>
      <c r="C4875" s="296" t="s">
        <v>15557</v>
      </c>
      <c r="D4875" s="295" t="s">
        <v>31</v>
      </c>
      <c r="E4875" s="297" t="n">
        <v>175.93</v>
      </c>
    </row>
    <row r="4876" customFormat="false" ht="27" hidden="false" customHeight="false" outlineLevel="0" collapsed="false">
      <c r="A4876" s="295" t="n">
        <v>104168</v>
      </c>
      <c r="B4876" s="295" t="s">
        <v>15558</v>
      </c>
      <c r="C4876" s="296" t="s">
        <v>15559</v>
      </c>
      <c r="D4876" s="295" t="s">
        <v>31</v>
      </c>
      <c r="E4876" s="297" t="n">
        <v>146.92</v>
      </c>
    </row>
    <row r="4877" customFormat="false" ht="27" hidden="false" customHeight="false" outlineLevel="0" collapsed="false">
      <c r="A4877" s="295" t="n">
        <v>104169</v>
      </c>
      <c r="B4877" s="295" t="s">
        <v>15560</v>
      </c>
      <c r="C4877" s="296" t="s">
        <v>15561</v>
      </c>
      <c r="D4877" s="295" t="s">
        <v>31</v>
      </c>
      <c r="E4877" s="297" t="n">
        <v>231.28</v>
      </c>
    </row>
    <row r="4878" customFormat="false" ht="27" hidden="false" customHeight="false" outlineLevel="0" collapsed="false">
      <c r="A4878" s="295" t="n">
        <v>104170</v>
      </c>
      <c r="B4878" s="295" t="s">
        <v>15562</v>
      </c>
      <c r="C4878" s="296" t="s">
        <v>15563</v>
      </c>
      <c r="D4878" s="295" t="s">
        <v>31</v>
      </c>
      <c r="E4878" s="297" t="n">
        <v>83.13</v>
      </c>
    </row>
    <row r="4879" customFormat="false" ht="27" hidden="false" customHeight="false" outlineLevel="0" collapsed="false">
      <c r="A4879" s="295" t="n">
        <v>104171</v>
      </c>
      <c r="B4879" s="295" t="s">
        <v>15564</v>
      </c>
      <c r="C4879" s="296" t="s">
        <v>15565</v>
      </c>
      <c r="D4879" s="295" t="s">
        <v>31</v>
      </c>
      <c r="E4879" s="297" t="n">
        <v>123.05</v>
      </c>
    </row>
    <row r="4880" customFormat="false" ht="27" hidden="false" customHeight="false" outlineLevel="0" collapsed="false">
      <c r="A4880" s="295" t="n">
        <v>104172</v>
      </c>
      <c r="B4880" s="295" t="s">
        <v>15566</v>
      </c>
      <c r="C4880" s="296" t="s">
        <v>15567</v>
      </c>
      <c r="D4880" s="295" t="s">
        <v>31</v>
      </c>
      <c r="E4880" s="297" t="n">
        <v>353.04</v>
      </c>
    </row>
    <row r="4881" customFormat="false" ht="27" hidden="false" customHeight="false" outlineLevel="0" collapsed="false">
      <c r="A4881" s="295" t="n">
        <v>104173</v>
      </c>
      <c r="B4881" s="295" t="s">
        <v>15568</v>
      </c>
      <c r="C4881" s="296" t="s">
        <v>15569</v>
      </c>
      <c r="D4881" s="295" t="s">
        <v>31</v>
      </c>
      <c r="E4881" s="297" t="n">
        <v>92.83</v>
      </c>
    </row>
    <row r="4882" customFormat="false" ht="27" hidden="false" customHeight="false" outlineLevel="0" collapsed="false">
      <c r="A4882" s="295" t="n">
        <v>104174</v>
      </c>
      <c r="B4882" s="295" t="s">
        <v>15570</v>
      </c>
      <c r="C4882" s="296" t="s">
        <v>15571</v>
      </c>
      <c r="D4882" s="295" t="s">
        <v>31</v>
      </c>
      <c r="E4882" s="297" t="n">
        <v>249.31</v>
      </c>
    </row>
    <row r="4883" customFormat="false" ht="27" hidden="false" customHeight="false" outlineLevel="0" collapsed="false">
      <c r="A4883" s="295" t="n">
        <v>104175</v>
      </c>
      <c r="B4883" s="295" t="s">
        <v>15572</v>
      </c>
      <c r="C4883" s="296" t="s">
        <v>15573</v>
      </c>
      <c r="D4883" s="295" t="s">
        <v>31</v>
      </c>
      <c r="E4883" s="297" t="n">
        <v>161.07</v>
      </c>
    </row>
    <row r="4884" customFormat="false" ht="27" hidden="false" customHeight="false" outlineLevel="0" collapsed="false">
      <c r="A4884" s="295" t="n">
        <v>104176</v>
      </c>
      <c r="B4884" s="295" t="s">
        <v>15574</v>
      </c>
      <c r="C4884" s="296" t="s">
        <v>15575</v>
      </c>
      <c r="D4884" s="295" t="s">
        <v>31</v>
      </c>
      <c r="E4884" s="297" t="n">
        <v>287.49</v>
      </c>
    </row>
    <row r="4885" customFormat="false" ht="27" hidden="false" customHeight="false" outlineLevel="0" collapsed="false">
      <c r="A4885" s="295" t="n">
        <v>104177</v>
      </c>
      <c r="B4885" s="295" t="s">
        <v>15576</v>
      </c>
      <c r="C4885" s="296" t="s">
        <v>15577</v>
      </c>
      <c r="D4885" s="295" t="s">
        <v>31</v>
      </c>
      <c r="E4885" s="297" t="n">
        <v>225.94</v>
      </c>
    </row>
    <row r="4886" customFormat="false" ht="27" hidden="false" customHeight="false" outlineLevel="0" collapsed="false">
      <c r="A4886" s="295" t="n">
        <v>104178</v>
      </c>
      <c r="B4886" s="295" t="s">
        <v>15578</v>
      </c>
      <c r="C4886" s="296" t="s">
        <v>15579</v>
      </c>
      <c r="D4886" s="295" t="s">
        <v>31</v>
      </c>
      <c r="E4886" s="297" t="n">
        <v>27.78</v>
      </c>
    </row>
    <row r="4887" customFormat="false" ht="27" hidden="false" customHeight="false" outlineLevel="0" collapsed="false">
      <c r="A4887" s="295" t="n">
        <v>104179</v>
      </c>
      <c r="B4887" s="295" t="s">
        <v>15580</v>
      </c>
      <c r="C4887" s="296" t="s">
        <v>15581</v>
      </c>
      <c r="D4887" s="295" t="s">
        <v>31</v>
      </c>
      <c r="E4887" s="297" t="n">
        <v>101.65</v>
      </c>
    </row>
    <row r="4888" customFormat="false" ht="27" hidden="false" customHeight="false" outlineLevel="0" collapsed="false">
      <c r="A4888" s="295" t="n">
        <v>97895</v>
      </c>
      <c r="B4888" s="295" t="s">
        <v>15582</v>
      </c>
      <c r="C4888" s="296" t="s">
        <v>15583</v>
      </c>
      <c r="D4888" s="295" t="s">
        <v>31</v>
      </c>
      <c r="E4888" s="297" t="n">
        <v>118.53</v>
      </c>
    </row>
    <row r="4889" customFormat="false" ht="27" hidden="false" customHeight="false" outlineLevel="0" collapsed="false">
      <c r="A4889" s="295" t="n">
        <v>97896</v>
      </c>
      <c r="B4889" s="295" t="s">
        <v>15584</v>
      </c>
      <c r="C4889" s="296" t="s">
        <v>15585</v>
      </c>
      <c r="D4889" s="295" t="s">
        <v>31</v>
      </c>
      <c r="E4889" s="297" t="n">
        <v>220.37</v>
      </c>
    </row>
    <row r="4890" customFormat="false" ht="27" hidden="false" customHeight="false" outlineLevel="0" collapsed="false">
      <c r="A4890" s="295" t="n">
        <v>97897</v>
      </c>
      <c r="B4890" s="295" t="s">
        <v>15586</v>
      </c>
      <c r="C4890" s="296" t="s">
        <v>15587</v>
      </c>
      <c r="D4890" s="295" t="s">
        <v>31</v>
      </c>
      <c r="E4890" s="297" t="n">
        <v>288.94</v>
      </c>
    </row>
    <row r="4891" customFormat="false" ht="27" hidden="false" customHeight="false" outlineLevel="0" collapsed="false">
      <c r="A4891" s="295" t="n">
        <v>97898</v>
      </c>
      <c r="B4891" s="295" t="s">
        <v>15588</v>
      </c>
      <c r="C4891" s="296" t="s">
        <v>15589</v>
      </c>
      <c r="D4891" s="295" t="s">
        <v>31</v>
      </c>
      <c r="E4891" s="297" t="n">
        <v>590.84</v>
      </c>
    </row>
    <row r="4892" customFormat="false" ht="27" hidden="false" customHeight="false" outlineLevel="0" collapsed="false">
      <c r="A4892" s="295" t="n">
        <v>97900</v>
      </c>
      <c r="B4892" s="295" t="s">
        <v>15590</v>
      </c>
      <c r="C4892" s="296" t="s">
        <v>15591</v>
      </c>
      <c r="D4892" s="295" t="s">
        <v>31</v>
      </c>
      <c r="E4892" s="297" t="n">
        <v>170.78</v>
      </c>
    </row>
    <row r="4893" customFormat="false" ht="27" hidden="false" customHeight="false" outlineLevel="0" collapsed="false">
      <c r="A4893" s="295" t="n">
        <v>97901</v>
      </c>
      <c r="B4893" s="295" t="s">
        <v>15592</v>
      </c>
      <c r="C4893" s="296" t="s">
        <v>15593</v>
      </c>
      <c r="D4893" s="295" t="s">
        <v>31</v>
      </c>
      <c r="E4893" s="297" t="n">
        <v>268.33</v>
      </c>
    </row>
    <row r="4894" customFormat="false" ht="27" hidden="false" customHeight="false" outlineLevel="0" collapsed="false">
      <c r="A4894" s="295" t="n">
        <v>97902</v>
      </c>
      <c r="B4894" s="295" t="s">
        <v>15594</v>
      </c>
      <c r="C4894" s="296" t="s">
        <v>15595</v>
      </c>
      <c r="D4894" s="295" t="s">
        <v>31</v>
      </c>
      <c r="E4894" s="297" t="n">
        <v>524.99</v>
      </c>
    </row>
    <row r="4895" customFormat="false" ht="27" hidden="false" customHeight="false" outlineLevel="0" collapsed="false">
      <c r="A4895" s="295" t="n">
        <v>97903</v>
      </c>
      <c r="B4895" s="295" t="s">
        <v>15596</v>
      </c>
      <c r="C4895" s="296" t="s">
        <v>15597</v>
      </c>
      <c r="D4895" s="295" t="s">
        <v>31</v>
      </c>
      <c r="E4895" s="297" t="n">
        <v>728.89</v>
      </c>
    </row>
    <row r="4896" customFormat="false" ht="27" hidden="false" customHeight="false" outlineLevel="0" collapsed="false">
      <c r="A4896" s="295" t="n">
        <v>97904</v>
      </c>
      <c r="B4896" s="295" t="s">
        <v>15598</v>
      </c>
      <c r="C4896" s="296" t="s">
        <v>15599</v>
      </c>
      <c r="D4896" s="295" t="s">
        <v>31</v>
      </c>
      <c r="E4896" s="297" t="n">
        <v>869.26</v>
      </c>
    </row>
    <row r="4897" customFormat="false" ht="27" hidden="false" customHeight="false" outlineLevel="0" collapsed="false">
      <c r="A4897" s="295" t="n">
        <v>97905</v>
      </c>
      <c r="B4897" s="295" t="s">
        <v>15600</v>
      </c>
      <c r="C4897" s="296" t="s">
        <v>15601</v>
      </c>
      <c r="D4897" s="295" t="s">
        <v>31</v>
      </c>
      <c r="E4897" s="297" t="n">
        <v>213.44</v>
      </c>
    </row>
    <row r="4898" customFormat="false" ht="27" hidden="false" customHeight="false" outlineLevel="0" collapsed="false">
      <c r="A4898" s="295" t="n">
        <v>97906</v>
      </c>
      <c r="B4898" s="295" t="s">
        <v>15602</v>
      </c>
      <c r="C4898" s="296" t="s">
        <v>15603</v>
      </c>
      <c r="D4898" s="295" t="s">
        <v>31</v>
      </c>
      <c r="E4898" s="297" t="n">
        <v>398.77</v>
      </c>
    </row>
    <row r="4899" customFormat="false" ht="27" hidden="false" customHeight="false" outlineLevel="0" collapsed="false">
      <c r="A4899" s="295" t="n">
        <v>97907</v>
      </c>
      <c r="B4899" s="295" t="s">
        <v>15604</v>
      </c>
      <c r="C4899" s="296" t="s">
        <v>15605</v>
      </c>
      <c r="D4899" s="295" t="s">
        <v>31</v>
      </c>
      <c r="E4899" s="297" t="n">
        <v>567.85</v>
      </c>
    </row>
    <row r="4900" customFormat="false" ht="27" hidden="false" customHeight="false" outlineLevel="0" collapsed="false">
      <c r="A4900" s="295" t="n">
        <v>97908</v>
      </c>
      <c r="B4900" s="295" t="s">
        <v>15606</v>
      </c>
      <c r="C4900" s="296" t="s">
        <v>15607</v>
      </c>
      <c r="D4900" s="295" t="s">
        <v>31</v>
      </c>
      <c r="E4900" s="297" t="n">
        <v>678.7</v>
      </c>
    </row>
    <row r="4901" customFormat="false" ht="27" hidden="false" customHeight="false" outlineLevel="0" collapsed="false">
      <c r="A4901" s="295" t="n">
        <v>98102</v>
      </c>
      <c r="B4901" s="295" t="s">
        <v>15608</v>
      </c>
      <c r="C4901" s="296" t="s">
        <v>15609</v>
      </c>
      <c r="D4901" s="295" t="s">
        <v>31</v>
      </c>
      <c r="E4901" s="297" t="n">
        <v>114.41</v>
      </c>
    </row>
    <row r="4902" customFormat="false" ht="27" hidden="false" customHeight="false" outlineLevel="0" collapsed="false">
      <c r="A4902" s="295" t="n">
        <v>98104</v>
      </c>
      <c r="B4902" s="295" t="s">
        <v>15610</v>
      </c>
      <c r="C4902" s="296" t="s">
        <v>15611</v>
      </c>
      <c r="D4902" s="295" t="s">
        <v>31</v>
      </c>
      <c r="E4902" s="297" t="n">
        <v>340.03</v>
      </c>
    </row>
    <row r="4903" customFormat="false" ht="27" hidden="false" customHeight="false" outlineLevel="0" collapsed="false">
      <c r="A4903" s="295" t="n">
        <v>98105</v>
      </c>
      <c r="B4903" s="295" t="s">
        <v>15612</v>
      </c>
      <c r="C4903" s="296" t="s">
        <v>15613</v>
      </c>
      <c r="D4903" s="295" t="s">
        <v>31</v>
      </c>
      <c r="E4903" s="297" t="n">
        <v>589.9</v>
      </c>
    </row>
    <row r="4904" customFormat="false" ht="40.5" hidden="false" customHeight="false" outlineLevel="0" collapsed="false">
      <c r="A4904" s="295" t="n">
        <v>98106</v>
      </c>
      <c r="B4904" s="295" t="s">
        <v>15614</v>
      </c>
      <c r="C4904" s="296" t="s">
        <v>15615</v>
      </c>
      <c r="D4904" s="295" t="s">
        <v>31</v>
      </c>
      <c r="E4904" s="298" t="n">
        <v>975.24</v>
      </c>
    </row>
    <row r="4905" customFormat="false" ht="27" hidden="false" customHeight="false" outlineLevel="0" collapsed="false">
      <c r="A4905" s="295" t="n">
        <v>98107</v>
      </c>
      <c r="B4905" s="295" t="s">
        <v>15616</v>
      </c>
      <c r="C4905" s="296" t="s">
        <v>15617</v>
      </c>
      <c r="D4905" s="295" t="s">
        <v>31</v>
      </c>
      <c r="E4905" s="298" t="n">
        <v>242.38</v>
      </c>
    </row>
    <row r="4906" customFormat="false" ht="27" hidden="false" customHeight="false" outlineLevel="0" collapsed="false">
      <c r="A4906" s="295" t="n">
        <v>98108</v>
      </c>
      <c r="B4906" s="295" t="s">
        <v>15618</v>
      </c>
      <c r="C4906" s="296" t="s">
        <v>15619</v>
      </c>
      <c r="D4906" s="295" t="s">
        <v>31</v>
      </c>
      <c r="E4906" s="298" t="n">
        <v>432.21</v>
      </c>
    </row>
    <row r="4907" customFormat="false" ht="27" hidden="false" customHeight="false" outlineLevel="0" collapsed="false">
      <c r="A4907" s="295" t="n">
        <v>99250</v>
      </c>
      <c r="B4907" s="295" t="s">
        <v>15620</v>
      </c>
      <c r="C4907" s="296" t="s">
        <v>15621</v>
      </c>
      <c r="D4907" s="295" t="s">
        <v>31</v>
      </c>
      <c r="E4907" s="297" t="n">
        <v>166.29</v>
      </c>
    </row>
    <row r="4908" customFormat="false" ht="27" hidden="false" customHeight="false" outlineLevel="0" collapsed="false">
      <c r="A4908" s="295" t="n">
        <v>99251</v>
      </c>
      <c r="B4908" s="295" t="s">
        <v>15622</v>
      </c>
      <c r="C4908" s="296" t="s">
        <v>15623</v>
      </c>
      <c r="D4908" s="295" t="s">
        <v>31</v>
      </c>
      <c r="E4908" s="297" t="n">
        <v>260.61</v>
      </c>
    </row>
    <row r="4909" customFormat="false" ht="27" hidden="false" customHeight="false" outlineLevel="0" collapsed="false">
      <c r="A4909" s="295" t="n">
        <v>99253</v>
      </c>
      <c r="B4909" s="295" t="s">
        <v>15624</v>
      </c>
      <c r="C4909" s="296" t="s">
        <v>15625</v>
      </c>
      <c r="D4909" s="295" t="s">
        <v>31</v>
      </c>
      <c r="E4909" s="297" t="n">
        <v>507.66</v>
      </c>
    </row>
    <row r="4910" customFormat="false" ht="27" hidden="false" customHeight="false" outlineLevel="0" collapsed="false">
      <c r="A4910" s="295" t="n">
        <v>99255</v>
      </c>
      <c r="B4910" s="295" t="s">
        <v>15626</v>
      </c>
      <c r="C4910" s="296" t="s">
        <v>15627</v>
      </c>
      <c r="D4910" s="295" t="s">
        <v>31</v>
      </c>
      <c r="E4910" s="297" t="n">
        <v>705.13</v>
      </c>
    </row>
    <row r="4911" customFormat="false" ht="27" hidden="false" customHeight="false" outlineLevel="0" collapsed="false">
      <c r="A4911" s="295" t="n">
        <v>99257</v>
      </c>
      <c r="B4911" s="295" t="s">
        <v>15628</v>
      </c>
      <c r="C4911" s="296" t="s">
        <v>15629</v>
      </c>
      <c r="D4911" s="295" t="s">
        <v>31</v>
      </c>
      <c r="E4911" s="297" t="n">
        <v>838.54</v>
      </c>
    </row>
    <row r="4912" customFormat="false" ht="27" hidden="false" customHeight="false" outlineLevel="0" collapsed="false">
      <c r="A4912" s="295" t="n">
        <v>99258</v>
      </c>
      <c r="B4912" s="295" t="s">
        <v>15630</v>
      </c>
      <c r="C4912" s="296" t="s">
        <v>15631</v>
      </c>
      <c r="D4912" s="295" t="s">
        <v>31</v>
      </c>
      <c r="E4912" s="297" t="n">
        <v>208.54</v>
      </c>
    </row>
    <row r="4913" customFormat="false" ht="27" hidden="false" customHeight="false" outlineLevel="0" collapsed="false">
      <c r="A4913" s="295" t="n">
        <v>99260</v>
      </c>
      <c r="B4913" s="295" t="s">
        <v>15632</v>
      </c>
      <c r="C4913" s="296" t="s">
        <v>15633</v>
      </c>
      <c r="D4913" s="295" t="s">
        <v>31</v>
      </c>
      <c r="E4913" s="297" t="n">
        <v>387.86</v>
      </c>
    </row>
    <row r="4914" customFormat="false" ht="27" hidden="false" customHeight="false" outlineLevel="0" collapsed="false">
      <c r="A4914" s="295" t="n">
        <v>99262</v>
      </c>
      <c r="B4914" s="295" t="s">
        <v>15634</v>
      </c>
      <c r="C4914" s="296" t="s">
        <v>15635</v>
      </c>
      <c r="D4914" s="295" t="s">
        <v>31</v>
      </c>
      <c r="E4914" s="297" t="n">
        <v>552.28</v>
      </c>
    </row>
    <row r="4915" customFormat="false" ht="27" hidden="false" customHeight="false" outlineLevel="0" collapsed="false">
      <c r="A4915" s="295" t="n">
        <v>99264</v>
      </c>
      <c r="B4915" s="295" t="s">
        <v>15636</v>
      </c>
      <c r="C4915" s="296" t="s">
        <v>15637</v>
      </c>
      <c r="D4915" s="295" t="s">
        <v>31</v>
      </c>
      <c r="E4915" s="297" t="n">
        <v>657.65</v>
      </c>
    </row>
    <row r="4916" customFormat="false" ht="15" hidden="false" customHeight="false" outlineLevel="0" collapsed="false">
      <c r="A4916" s="295" t="n">
        <v>102587</v>
      </c>
      <c r="B4916" s="295" t="s">
        <v>15638</v>
      </c>
      <c r="C4916" s="296" t="s">
        <v>15639</v>
      </c>
      <c r="D4916" s="295" t="s">
        <v>31</v>
      </c>
      <c r="E4916" s="297" t="n">
        <v>2.76</v>
      </c>
    </row>
    <row r="4917" customFormat="false" ht="15" hidden="false" customHeight="false" outlineLevel="0" collapsed="false">
      <c r="A4917" s="295" t="n">
        <v>102588</v>
      </c>
      <c r="B4917" s="295" t="s">
        <v>15640</v>
      </c>
      <c r="C4917" s="296" t="s">
        <v>15641</v>
      </c>
      <c r="D4917" s="295" t="s">
        <v>31</v>
      </c>
      <c r="E4917" s="297" t="n">
        <v>4</v>
      </c>
    </row>
    <row r="4918" customFormat="false" ht="15" hidden="false" customHeight="false" outlineLevel="0" collapsed="false">
      <c r="A4918" s="295" t="n">
        <v>102589</v>
      </c>
      <c r="B4918" s="295" t="s">
        <v>15642</v>
      </c>
      <c r="C4918" s="296" t="s">
        <v>15643</v>
      </c>
      <c r="D4918" s="295" t="s">
        <v>31</v>
      </c>
      <c r="E4918" s="297" t="n">
        <v>3.07</v>
      </c>
    </row>
    <row r="4919" customFormat="false" ht="15" hidden="false" customHeight="false" outlineLevel="0" collapsed="false">
      <c r="A4919" s="295" t="n">
        <v>102590</v>
      </c>
      <c r="B4919" s="295" t="s">
        <v>15644</v>
      </c>
      <c r="C4919" s="296" t="s">
        <v>15645</v>
      </c>
      <c r="D4919" s="295" t="s">
        <v>31</v>
      </c>
      <c r="E4919" s="297" t="n">
        <v>4.31</v>
      </c>
    </row>
    <row r="4920" customFormat="false" ht="15" hidden="false" customHeight="false" outlineLevel="0" collapsed="false">
      <c r="A4920" s="295" t="n">
        <v>102591</v>
      </c>
      <c r="B4920" s="295" t="s">
        <v>15646</v>
      </c>
      <c r="C4920" s="296" t="s">
        <v>15647</v>
      </c>
      <c r="D4920" s="295" t="s">
        <v>31</v>
      </c>
      <c r="E4920" s="297" t="n">
        <v>3.38</v>
      </c>
    </row>
    <row r="4921" customFormat="false" ht="15" hidden="false" customHeight="false" outlineLevel="0" collapsed="false">
      <c r="A4921" s="295" t="n">
        <v>102592</v>
      </c>
      <c r="B4921" s="295" t="s">
        <v>15648</v>
      </c>
      <c r="C4921" s="296" t="s">
        <v>15649</v>
      </c>
      <c r="D4921" s="295" t="s">
        <v>31</v>
      </c>
      <c r="E4921" s="297" t="n">
        <v>4.62</v>
      </c>
    </row>
    <row r="4922" customFormat="false" ht="15" hidden="false" customHeight="false" outlineLevel="0" collapsed="false">
      <c r="A4922" s="295" t="n">
        <v>102593</v>
      </c>
      <c r="B4922" s="295" t="s">
        <v>15650</v>
      </c>
      <c r="C4922" s="296" t="s">
        <v>15651</v>
      </c>
      <c r="D4922" s="295" t="s">
        <v>31</v>
      </c>
      <c r="E4922" s="297" t="n">
        <v>3.83</v>
      </c>
    </row>
    <row r="4923" customFormat="false" ht="15" hidden="false" customHeight="false" outlineLevel="0" collapsed="false">
      <c r="A4923" s="295" t="n">
        <v>102594</v>
      </c>
      <c r="B4923" s="295" t="s">
        <v>15652</v>
      </c>
      <c r="C4923" s="296" t="s">
        <v>15653</v>
      </c>
      <c r="D4923" s="295" t="s">
        <v>31</v>
      </c>
      <c r="E4923" s="297" t="n">
        <v>5.07</v>
      </c>
    </row>
    <row r="4924" customFormat="false" ht="15" hidden="false" customHeight="false" outlineLevel="0" collapsed="false">
      <c r="A4924" s="295" t="n">
        <v>102595</v>
      </c>
      <c r="B4924" s="295" t="s">
        <v>15654</v>
      </c>
      <c r="C4924" s="296" t="s">
        <v>15655</v>
      </c>
      <c r="D4924" s="295" t="s">
        <v>31</v>
      </c>
      <c r="E4924" s="297" t="n">
        <v>4.33</v>
      </c>
    </row>
    <row r="4925" customFormat="false" ht="15" hidden="false" customHeight="false" outlineLevel="0" collapsed="false">
      <c r="A4925" s="295" t="n">
        <v>102596</v>
      </c>
      <c r="B4925" s="295" t="s">
        <v>15656</v>
      </c>
      <c r="C4925" s="296" t="s">
        <v>15657</v>
      </c>
      <c r="D4925" s="295" t="s">
        <v>31</v>
      </c>
      <c r="E4925" s="297" t="n">
        <v>5.56</v>
      </c>
    </row>
    <row r="4926" customFormat="false" ht="15" hidden="false" customHeight="false" outlineLevel="0" collapsed="false">
      <c r="A4926" s="295" t="n">
        <v>102597</v>
      </c>
      <c r="B4926" s="295" t="s">
        <v>15658</v>
      </c>
      <c r="C4926" s="296" t="s">
        <v>15659</v>
      </c>
      <c r="D4926" s="295" t="s">
        <v>31</v>
      </c>
      <c r="E4926" s="297" t="n">
        <v>4.95</v>
      </c>
    </row>
    <row r="4927" customFormat="false" ht="15" hidden="false" customHeight="false" outlineLevel="0" collapsed="false">
      <c r="A4927" s="295" t="n">
        <v>102598</v>
      </c>
      <c r="B4927" s="295" t="s">
        <v>15660</v>
      </c>
      <c r="C4927" s="296" t="s">
        <v>15661</v>
      </c>
      <c r="D4927" s="295" t="s">
        <v>31</v>
      </c>
      <c r="E4927" s="297" t="n">
        <v>6.19</v>
      </c>
    </row>
    <row r="4928" customFormat="false" ht="15" hidden="false" customHeight="false" outlineLevel="0" collapsed="false">
      <c r="A4928" s="295" t="n">
        <v>102599</v>
      </c>
      <c r="B4928" s="295" t="s">
        <v>15662</v>
      </c>
      <c r="C4928" s="296" t="s">
        <v>15663</v>
      </c>
      <c r="D4928" s="295" t="s">
        <v>31</v>
      </c>
      <c r="E4928" s="297" t="n">
        <v>5.57</v>
      </c>
    </row>
    <row r="4929" customFormat="false" ht="15" hidden="false" customHeight="false" outlineLevel="0" collapsed="false">
      <c r="A4929" s="295" t="n">
        <v>102600</v>
      </c>
      <c r="B4929" s="295" t="s">
        <v>15664</v>
      </c>
      <c r="C4929" s="296" t="s">
        <v>15665</v>
      </c>
      <c r="D4929" s="295" t="s">
        <v>31</v>
      </c>
      <c r="E4929" s="297" t="n">
        <v>6.81</v>
      </c>
    </row>
    <row r="4930" customFormat="false" ht="15" hidden="false" customHeight="false" outlineLevel="0" collapsed="false">
      <c r="A4930" s="295" t="n">
        <v>102601</v>
      </c>
      <c r="B4930" s="295" t="s">
        <v>15666</v>
      </c>
      <c r="C4930" s="296" t="s">
        <v>15667</v>
      </c>
      <c r="D4930" s="295" t="s">
        <v>31</v>
      </c>
      <c r="E4930" s="297" t="n">
        <v>6.51</v>
      </c>
    </row>
    <row r="4931" customFormat="false" ht="15" hidden="false" customHeight="false" outlineLevel="0" collapsed="false">
      <c r="A4931" s="295" t="n">
        <v>102602</v>
      </c>
      <c r="B4931" s="295" t="s">
        <v>15668</v>
      </c>
      <c r="C4931" s="296" t="s">
        <v>15669</v>
      </c>
      <c r="D4931" s="295" t="s">
        <v>31</v>
      </c>
      <c r="E4931" s="297" t="n">
        <v>7.75</v>
      </c>
    </row>
    <row r="4932" customFormat="false" ht="15" hidden="false" customHeight="false" outlineLevel="0" collapsed="false">
      <c r="A4932" s="295" t="n">
        <v>102603</v>
      </c>
      <c r="B4932" s="295" t="s">
        <v>15670</v>
      </c>
      <c r="C4932" s="296" t="s">
        <v>15671</v>
      </c>
      <c r="D4932" s="295" t="s">
        <v>31</v>
      </c>
      <c r="E4932" s="297" t="n">
        <v>8.07</v>
      </c>
    </row>
    <row r="4933" customFormat="false" ht="15" hidden="false" customHeight="false" outlineLevel="0" collapsed="false">
      <c r="A4933" s="295" t="n">
        <v>102604</v>
      </c>
      <c r="B4933" s="295" t="s">
        <v>15672</v>
      </c>
      <c r="C4933" s="296" t="s">
        <v>15673</v>
      </c>
      <c r="D4933" s="295" t="s">
        <v>31</v>
      </c>
      <c r="E4933" s="297" t="n">
        <v>9.31</v>
      </c>
    </row>
    <row r="4934" customFormat="false" ht="15" hidden="false" customHeight="false" outlineLevel="0" collapsed="false">
      <c r="A4934" s="295" t="n">
        <v>102605</v>
      </c>
      <c r="B4934" s="295" t="s">
        <v>15674</v>
      </c>
      <c r="C4934" s="296" t="s">
        <v>15675</v>
      </c>
      <c r="D4934" s="295" t="s">
        <v>31</v>
      </c>
      <c r="E4934" s="297" t="n">
        <v>228.02</v>
      </c>
    </row>
    <row r="4935" customFormat="false" ht="15" hidden="false" customHeight="false" outlineLevel="0" collapsed="false">
      <c r="A4935" s="295" t="n">
        <v>102606</v>
      </c>
      <c r="B4935" s="295" t="s">
        <v>15676</v>
      </c>
      <c r="C4935" s="296" t="s">
        <v>15677</v>
      </c>
      <c r="D4935" s="295" t="s">
        <v>31</v>
      </c>
      <c r="E4935" s="297" t="n">
        <v>389.02</v>
      </c>
    </row>
    <row r="4936" customFormat="false" ht="15" hidden="false" customHeight="false" outlineLevel="0" collapsed="false">
      <c r="A4936" s="295" t="n">
        <v>102607</v>
      </c>
      <c r="B4936" s="295" t="s">
        <v>15678</v>
      </c>
      <c r="C4936" s="296" t="s">
        <v>15679</v>
      </c>
      <c r="D4936" s="295" t="s">
        <v>31</v>
      </c>
      <c r="E4936" s="297" t="n">
        <v>395.87</v>
      </c>
    </row>
    <row r="4937" customFormat="false" ht="15" hidden="false" customHeight="false" outlineLevel="0" collapsed="false">
      <c r="A4937" s="295" t="n">
        <v>102608</v>
      </c>
      <c r="B4937" s="295" t="s">
        <v>15680</v>
      </c>
      <c r="C4937" s="296" t="s">
        <v>15681</v>
      </c>
      <c r="D4937" s="295" t="s">
        <v>31</v>
      </c>
      <c r="E4937" s="297" t="n">
        <v>799.83</v>
      </c>
    </row>
    <row r="4938" customFormat="false" ht="15" hidden="false" customHeight="false" outlineLevel="0" collapsed="false">
      <c r="A4938" s="295" t="n">
        <v>102609</v>
      </c>
      <c r="B4938" s="295" t="s">
        <v>15682</v>
      </c>
      <c r="C4938" s="296" t="s">
        <v>15683</v>
      </c>
      <c r="D4938" s="295" t="s">
        <v>31</v>
      </c>
      <c r="E4938" s="297" t="n">
        <v>900.12</v>
      </c>
    </row>
    <row r="4939" customFormat="false" ht="27" hidden="false" customHeight="false" outlineLevel="0" collapsed="false">
      <c r="A4939" s="295" t="n">
        <v>102611</v>
      </c>
      <c r="B4939" s="295" t="s">
        <v>15684</v>
      </c>
      <c r="C4939" s="296" t="s">
        <v>15685</v>
      </c>
      <c r="D4939" s="295" t="s">
        <v>31</v>
      </c>
      <c r="E4939" s="297" t="n">
        <v>462.55</v>
      </c>
    </row>
    <row r="4940" customFormat="false" ht="27" hidden="false" customHeight="false" outlineLevel="0" collapsed="false">
      <c r="A4940" s="295" t="n">
        <v>102613</v>
      </c>
      <c r="B4940" s="295" t="s">
        <v>15686</v>
      </c>
      <c r="C4940" s="296" t="s">
        <v>15687</v>
      </c>
      <c r="D4940" s="295" t="s">
        <v>31</v>
      </c>
      <c r="E4940" s="297" t="n">
        <v>635.55</v>
      </c>
    </row>
    <row r="4941" customFormat="false" ht="27" hidden="false" customHeight="false" outlineLevel="0" collapsed="false">
      <c r="A4941" s="295" t="n">
        <v>102614</v>
      </c>
      <c r="B4941" s="295" t="s">
        <v>15688</v>
      </c>
      <c r="C4941" s="296" t="s">
        <v>15689</v>
      </c>
      <c r="D4941" s="295" t="s">
        <v>31</v>
      </c>
      <c r="E4941" s="297" t="n">
        <v>1029.1</v>
      </c>
    </row>
    <row r="4942" customFormat="false" ht="27" hidden="false" customHeight="false" outlineLevel="0" collapsed="false">
      <c r="A4942" s="295" t="n">
        <v>102615</v>
      </c>
      <c r="B4942" s="295" t="s">
        <v>15690</v>
      </c>
      <c r="C4942" s="296" t="s">
        <v>15691</v>
      </c>
      <c r="D4942" s="295" t="s">
        <v>31</v>
      </c>
      <c r="E4942" s="297" t="n">
        <v>1326.3</v>
      </c>
    </row>
    <row r="4943" customFormat="false" ht="27" hidden="false" customHeight="false" outlineLevel="0" collapsed="false">
      <c r="A4943" s="295" t="n">
        <v>102617</v>
      </c>
      <c r="B4943" s="295" t="s">
        <v>15692</v>
      </c>
      <c r="C4943" s="296" t="s">
        <v>15693</v>
      </c>
      <c r="D4943" s="295" t="s">
        <v>31</v>
      </c>
      <c r="E4943" s="297" t="n">
        <v>3427.81</v>
      </c>
    </row>
    <row r="4944" customFormat="false" ht="27" hidden="false" customHeight="false" outlineLevel="0" collapsed="false">
      <c r="A4944" s="295" t="n">
        <v>102619</v>
      </c>
      <c r="B4944" s="295" t="s">
        <v>15694</v>
      </c>
      <c r="C4944" s="296" t="s">
        <v>15695</v>
      </c>
      <c r="D4944" s="295" t="s">
        <v>31</v>
      </c>
      <c r="E4944" s="297" t="n">
        <v>6575.61</v>
      </c>
    </row>
    <row r="4945" customFormat="false" ht="27" hidden="false" customHeight="false" outlineLevel="0" collapsed="false">
      <c r="A4945" s="295" t="n">
        <v>102622</v>
      </c>
      <c r="B4945" s="295" t="s">
        <v>15696</v>
      </c>
      <c r="C4945" s="296" t="s">
        <v>15697</v>
      </c>
      <c r="D4945" s="295" t="s">
        <v>31</v>
      </c>
      <c r="E4945" s="297" t="n">
        <v>581.06</v>
      </c>
    </row>
    <row r="4946" customFormat="false" ht="27" hidden="false" customHeight="false" outlineLevel="0" collapsed="false">
      <c r="A4946" s="295" t="n">
        <v>102623</v>
      </c>
      <c r="B4946" s="295" t="s">
        <v>15698</v>
      </c>
      <c r="C4946" s="296" t="s">
        <v>15699</v>
      </c>
      <c r="D4946" s="295" t="s">
        <v>31</v>
      </c>
      <c r="E4946" s="297" t="n">
        <v>802.89</v>
      </c>
    </row>
    <row r="4947" customFormat="false" ht="27" hidden="false" customHeight="false" outlineLevel="0" collapsed="false">
      <c r="A4947" s="295" t="n">
        <v>89482</v>
      </c>
      <c r="B4947" s="295" t="s">
        <v>15700</v>
      </c>
      <c r="C4947" s="296" t="s">
        <v>15701</v>
      </c>
      <c r="D4947" s="295" t="s">
        <v>31</v>
      </c>
      <c r="E4947" s="297" t="n">
        <v>37.11</v>
      </c>
    </row>
    <row r="4948" customFormat="false" ht="27" hidden="false" customHeight="false" outlineLevel="0" collapsed="false">
      <c r="A4948" s="295" t="n">
        <v>89491</v>
      </c>
      <c r="B4948" s="295" t="s">
        <v>15702</v>
      </c>
      <c r="C4948" s="296" t="s">
        <v>15703</v>
      </c>
      <c r="D4948" s="295" t="s">
        <v>31</v>
      </c>
      <c r="E4948" s="297" t="n">
        <v>87.58</v>
      </c>
    </row>
    <row r="4949" customFormat="false" ht="27" hidden="false" customHeight="false" outlineLevel="0" collapsed="false">
      <c r="A4949" s="295" t="n">
        <v>89495</v>
      </c>
      <c r="B4949" s="295" t="s">
        <v>15704</v>
      </c>
      <c r="C4949" s="296" t="s">
        <v>15705</v>
      </c>
      <c r="D4949" s="295" t="s">
        <v>31</v>
      </c>
      <c r="E4949" s="297" t="n">
        <v>15.78</v>
      </c>
    </row>
    <row r="4950" customFormat="false" ht="27" hidden="false" customHeight="false" outlineLevel="0" collapsed="false">
      <c r="A4950" s="295" t="n">
        <v>89707</v>
      </c>
      <c r="B4950" s="295" t="s">
        <v>15706</v>
      </c>
      <c r="C4950" s="296" t="s">
        <v>15707</v>
      </c>
      <c r="D4950" s="295" t="s">
        <v>31</v>
      </c>
      <c r="E4950" s="297" t="n">
        <v>35.93</v>
      </c>
    </row>
    <row r="4951" customFormat="false" ht="27" hidden="false" customHeight="false" outlineLevel="0" collapsed="false">
      <c r="A4951" s="295" t="n">
        <v>89708</v>
      </c>
      <c r="B4951" s="295" t="s">
        <v>15708</v>
      </c>
      <c r="C4951" s="296" t="s">
        <v>15709</v>
      </c>
      <c r="D4951" s="295" t="s">
        <v>31</v>
      </c>
      <c r="E4951" s="297" t="n">
        <v>82.11</v>
      </c>
    </row>
    <row r="4952" customFormat="false" ht="27" hidden="false" customHeight="false" outlineLevel="0" collapsed="false">
      <c r="A4952" s="295" t="n">
        <v>89709</v>
      </c>
      <c r="B4952" s="295" t="s">
        <v>15710</v>
      </c>
      <c r="C4952" s="296" t="s">
        <v>15711</v>
      </c>
      <c r="D4952" s="295" t="s">
        <v>31</v>
      </c>
      <c r="E4952" s="297" t="n">
        <v>14.12</v>
      </c>
    </row>
    <row r="4953" customFormat="false" ht="27" hidden="false" customHeight="false" outlineLevel="0" collapsed="false">
      <c r="A4953" s="295" t="n">
        <v>89710</v>
      </c>
      <c r="B4953" s="295" t="s">
        <v>15712</v>
      </c>
      <c r="C4953" s="296" t="s">
        <v>15713</v>
      </c>
      <c r="D4953" s="295" t="s">
        <v>31</v>
      </c>
      <c r="E4953" s="297" t="n">
        <v>11.83</v>
      </c>
    </row>
    <row r="4954" customFormat="false" ht="27" hidden="false" customHeight="false" outlineLevel="0" collapsed="false">
      <c r="A4954" s="295" t="n">
        <v>86872</v>
      </c>
      <c r="B4954" s="295" t="s">
        <v>15714</v>
      </c>
      <c r="C4954" s="296" t="s">
        <v>15715</v>
      </c>
      <c r="D4954" s="295" t="s">
        <v>31</v>
      </c>
      <c r="E4954" s="297" t="n">
        <v>628.25</v>
      </c>
    </row>
    <row r="4955" customFormat="false" ht="27" hidden="false" customHeight="false" outlineLevel="0" collapsed="false">
      <c r="A4955" s="295" t="n">
        <v>86874</v>
      </c>
      <c r="B4955" s="295" t="s">
        <v>15716</v>
      </c>
      <c r="C4955" s="296" t="s">
        <v>15717</v>
      </c>
      <c r="D4955" s="295" t="s">
        <v>31</v>
      </c>
      <c r="E4955" s="297" t="n">
        <v>440.2</v>
      </c>
    </row>
    <row r="4956" customFormat="false" ht="27" hidden="false" customHeight="false" outlineLevel="0" collapsed="false">
      <c r="A4956" s="295" t="n">
        <v>86875</v>
      </c>
      <c r="B4956" s="295" t="s">
        <v>15718</v>
      </c>
      <c r="C4956" s="296" t="s">
        <v>15719</v>
      </c>
      <c r="D4956" s="295" t="s">
        <v>31</v>
      </c>
      <c r="E4956" s="297" t="n">
        <v>508.46</v>
      </c>
    </row>
    <row r="4957" customFormat="false" ht="27" hidden="false" customHeight="false" outlineLevel="0" collapsed="false">
      <c r="A4957" s="295" t="n">
        <v>86876</v>
      </c>
      <c r="B4957" s="295" t="s">
        <v>15720</v>
      </c>
      <c r="C4957" s="296" t="s">
        <v>15721</v>
      </c>
      <c r="D4957" s="295" t="s">
        <v>31</v>
      </c>
      <c r="E4957" s="297" t="n">
        <v>288.95</v>
      </c>
    </row>
    <row r="4958" customFormat="false" ht="27" hidden="false" customHeight="false" outlineLevel="0" collapsed="false">
      <c r="A4958" s="295" t="n">
        <v>86877</v>
      </c>
      <c r="B4958" s="295" t="s">
        <v>15722</v>
      </c>
      <c r="C4958" s="296" t="s">
        <v>15723</v>
      </c>
      <c r="D4958" s="295" t="s">
        <v>31</v>
      </c>
      <c r="E4958" s="297" t="n">
        <v>65.04</v>
      </c>
    </row>
    <row r="4959" customFormat="false" ht="27" hidden="false" customHeight="false" outlineLevel="0" collapsed="false">
      <c r="A4959" s="295" t="n">
        <v>86878</v>
      </c>
      <c r="B4959" s="295" t="s">
        <v>15724</v>
      </c>
      <c r="C4959" s="296" t="s">
        <v>15725</v>
      </c>
      <c r="D4959" s="295" t="s">
        <v>31</v>
      </c>
      <c r="E4959" s="297" t="n">
        <v>70.17</v>
      </c>
    </row>
    <row r="4960" customFormat="false" ht="27" hidden="false" customHeight="false" outlineLevel="0" collapsed="false">
      <c r="A4960" s="295" t="n">
        <v>86879</v>
      </c>
      <c r="B4960" s="295" t="s">
        <v>15726</v>
      </c>
      <c r="C4960" s="296" t="s">
        <v>15727</v>
      </c>
      <c r="D4960" s="295" t="s">
        <v>31</v>
      </c>
      <c r="E4960" s="297" t="n">
        <v>6.45</v>
      </c>
    </row>
    <row r="4961" customFormat="false" ht="27" hidden="false" customHeight="false" outlineLevel="0" collapsed="false">
      <c r="A4961" s="295" t="n">
        <v>86880</v>
      </c>
      <c r="B4961" s="295" t="s">
        <v>15728</v>
      </c>
      <c r="C4961" s="296" t="s">
        <v>15729</v>
      </c>
      <c r="D4961" s="295" t="s">
        <v>31</v>
      </c>
      <c r="E4961" s="297" t="n">
        <v>17.85</v>
      </c>
    </row>
    <row r="4962" customFormat="false" ht="27" hidden="false" customHeight="false" outlineLevel="0" collapsed="false">
      <c r="A4962" s="295" t="n">
        <v>86881</v>
      </c>
      <c r="B4962" s="295" t="s">
        <v>15730</v>
      </c>
      <c r="C4962" s="296" t="s">
        <v>15731</v>
      </c>
      <c r="D4962" s="295" t="s">
        <v>31</v>
      </c>
      <c r="E4962" s="297" t="n">
        <v>198.5</v>
      </c>
    </row>
    <row r="4963" customFormat="false" ht="27" hidden="false" customHeight="false" outlineLevel="0" collapsed="false">
      <c r="A4963" s="295" t="n">
        <v>86882</v>
      </c>
      <c r="B4963" s="295" t="s">
        <v>15732</v>
      </c>
      <c r="C4963" s="296" t="s">
        <v>15733</v>
      </c>
      <c r="D4963" s="295" t="s">
        <v>31</v>
      </c>
      <c r="E4963" s="297" t="n">
        <v>18.31</v>
      </c>
    </row>
    <row r="4964" customFormat="false" ht="15" hidden="false" customHeight="false" outlineLevel="0" collapsed="false">
      <c r="A4964" s="295" t="n">
        <v>86883</v>
      </c>
      <c r="B4964" s="295" t="s">
        <v>15734</v>
      </c>
      <c r="C4964" s="296" t="s">
        <v>15735</v>
      </c>
      <c r="D4964" s="295" t="s">
        <v>31</v>
      </c>
      <c r="E4964" s="297" t="n">
        <v>10.49</v>
      </c>
    </row>
    <row r="4965" customFormat="false" ht="27" hidden="false" customHeight="false" outlineLevel="0" collapsed="false">
      <c r="A4965" s="295" t="n">
        <v>86884</v>
      </c>
      <c r="B4965" s="295" t="s">
        <v>15736</v>
      </c>
      <c r="C4965" s="296" t="s">
        <v>15737</v>
      </c>
      <c r="D4965" s="295" t="s">
        <v>31</v>
      </c>
      <c r="E4965" s="297" t="n">
        <v>7.94</v>
      </c>
    </row>
    <row r="4966" customFormat="false" ht="27" hidden="false" customHeight="false" outlineLevel="0" collapsed="false">
      <c r="A4966" s="295" t="n">
        <v>86885</v>
      </c>
      <c r="B4966" s="295" t="s">
        <v>15738</v>
      </c>
      <c r="C4966" s="296" t="s">
        <v>15739</v>
      </c>
      <c r="D4966" s="295" t="s">
        <v>31</v>
      </c>
      <c r="E4966" s="297" t="n">
        <v>10.2</v>
      </c>
    </row>
    <row r="4967" customFormat="false" ht="15" hidden="false" customHeight="false" outlineLevel="0" collapsed="false">
      <c r="A4967" s="295" t="n">
        <v>86886</v>
      </c>
      <c r="B4967" s="295" t="s">
        <v>15740</v>
      </c>
      <c r="C4967" s="296" t="s">
        <v>15741</v>
      </c>
      <c r="D4967" s="295" t="s">
        <v>31</v>
      </c>
      <c r="E4967" s="297" t="n">
        <v>48.08</v>
      </c>
    </row>
    <row r="4968" customFormat="false" ht="15" hidden="false" customHeight="false" outlineLevel="0" collapsed="false">
      <c r="A4968" s="295" t="n">
        <v>86887</v>
      </c>
      <c r="B4968" s="295" t="s">
        <v>15742</v>
      </c>
      <c r="C4968" s="296" t="s">
        <v>15743</v>
      </c>
      <c r="D4968" s="295" t="s">
        <v>31</v>
      </c>
      <c r="E4968" s="297" t="n">
        <v>52.22</v>
      </c>
    </row>
    <row r="4969" customFormat="false" ht="27" hidden="false" customHeight="false" outlineLevel="0" collapsed="false">
      <c r="A4969" s="295" t="n">
        <v>86888</v>
      </c>
      <c r="B4969" s="295" t="s">
        <v>15744</v>
      </c>
      <c r="C4969" s="296" t="s">
        <v>15745</v>
      </c>
      <c r="D4969" s="295" t="s">
        <v>31</v>
      </c>
      <c r="E4969" s="297" t="n">
        <v>426.31</v>
      </c>
    </row>
    <row r="4970" customFormat="false" ht="27" hidden="false" customHeight="false" outlineLevel="0" collapsed="false">
      <c r="A4970" s="295" t="n">
        <v>86889</v>
      </c>
      <c r="B4970" s="295" t="s">
        <v>15746</v>
      </c>
      <c r="C4970" s="296" t="s">
        <v>15747</v>
      </c>
      <c r="D4970" s="295" t="s">
        <v>31</v>
      </c>
      <c r="E4970" s="297" t="n">
        <v>738.4</v>
      </c>
    </row>
    <row r="4971" customFormat="false" ht="27" hidden="false" customHeight="false" outlineLevel="0" collapsed="false">
      <c r="A4971" s="295" t="n">
        <v>86893</v>
      </c>
      <c r="B4971" s="295" t="s">
        <v>15748</v>
      </c>
      <c r="C4971" s="296" t="s">
        <v>15749</v>
      </c>
      <c r="D4971" s="295" t="s">
        <v>31</v>
      </c>
      <c r="E4971" s="297" t="n">
        <v>674.95</v>
      </c>
    </row>
    <row r="4972" customFormat="false" ht="27" hidden="false" customHeight="false" outlineLevel="0" collapsed="false">
      <c r="A4972" s="295" t="n">
        <v>86894</v>
      </c>
      <c r="B4972" s="295" t="s">
        <v>15750</v>
      </c>
      <c r="C4972" s="296" t="s">
        <v>15751</v>
      </c>
      <c r="D4972" s="295" t="s">
        <v>31</v>
      </c>
      <c r="E4972" s="297" t="n">
        <v>303.32</v>
      </c>
    </row>
    <row r="4973" customFormat="false" ht="27" hidden="false" customHeight="false" outlineLevel="0" collapsed="false">
      <c r="A4973" s="295" t="n">
        <v>86895</v>
      </c>
      <c r="B4973" s="295" t="s">
        <v>15752</v>
      </c>
      <c r="C4973" s="296" t="s">
        <v>15753</v>
      </c>
      <c r="D4973" s="295" t="s">
        <v>31</v>
      </c>
      <c r="E4973" s="298" t="n">
        <v>357.02</v>
      </c>
    </row>
    <row r="4974" customFormat="false" ht="27" hidden="false" customHeight="false" outlineLevel="0" collapsed="false">
      <c r="A4974" s="295" t="n">
        <v>86899</v>
      </c>
      <c r="B4974" s="295" t="s">
        <v>15754</v>
      </c>
      <c r="C4974" s="296" t="s">
        <v>15755</v>
      </c>
      <c r="D4974" s="295" t="s">
        <v>31</v>
      </c>
      <c r="E4974" s="297" t="n">
        <v>333.22</v>
      </c>
    </row>
    <row r="4975" customFormat="false" ht="27" hidden="false" customHeight="false" outlineLevel="0" collapsed="false">
      <c r="A4975" s="295" t="n">
        <v>86900</v>
      </c>
      <c r="B4975" s="295" t="s">
        <v>15756</v>
      </c>
      <c r="C4975" s="296" t="s">
        <v>15757</v>
      </c>
      <c r="D4975" s="295" t="s">
        <v>31</v>
      </c>
      <c r="E4975" s="297" t="n">
        <v>211.84</v>
      </c>
    </row>
    <row r="4976" customFormat="false" ht="27" hidden="false" customHeight="false" outlineLevel="0" collapsed="false">
      <c r="A4976" s="295" t="n">
        <v>86901</v>
      </c>
      <c r="B4976" s="295" t="s">
        <v>15758</v>
      </c>
      <c r="C4976" s="296" t="s">
        <v>15759</v>
      </c>
      <c r="D4976" s="295" t="s">
        <v>31</v>
      </c>
      <c r="E4976" s="297" t="n">
        <v>135.87</v>
      </c>
    </row>
    <row r="4977" customFormat="false" ht="27" hidden="false" customHeight="false" outlineLevel="0" collapsed="false">
      <c r="A4977" s="295" t="n">
        <v>86902</v>
      </c>
      <c r="B4977" s="295" t="s">
        <v>15760</v>
      </c>
      <c r="C4977" s="296" t="s">
        <v>15761</v>
      </c>
      <c r="D4977" s="295" t="s">
        <v>31</v>
      </c>
      <c r="E4977" s="298" t="n">
        <v>272.27</v>
      </c>
    </row>
    <row r="4978" customFormat="false" ht="27" hidden="false" customHeight="false" outlineLevel="0" collapsed="false">
      <c r="A4978" s="295" t="n">
        <v>86903</v>
      </c>
      <c r="B4978" s="295" t="s">
        <v>15762</v>
      </c>
      <c r="C4978" s="296" t="s">
        <v>15763</v>
      </c>
      <c r="D4978" s="295" t="s">
        <v>31</v>
      </c>
      <c r="E4978" s="297" t="n">
        <v>307.4</v>
      </c>
    </row>
    <row r="4979" customFormat="false" ht="27" hidden="false" customHeight="false" outlineLevel="0" collapsed="false">
      <c r="A4979" s="295" t="n">
        <v>86904</v>
      </c>
      <c r="B4979" s="295" t="s">
        <v>15764</v>
      </c>
      <c r="C4979" s="296" t="s">
        <v>15765</v>
      </c>
      <c r="D4979" s="295" t="s">
        <v>31</v>
      </c>
      <c r="E4979" s="297" t="n">
        <v>128.2</v>
      </c>
    </row>
    <row r="4980" customFormat="false" ht="27" hidden="false" customHeight="false" outlineLevel="0" collapsed="false">
      <c r="A4980" s="295" t="n">
        <v>86905</v>
      </c>
      <c r="B4980" s="295" t="s">
        <v>15766</v>
      </c>
      <c r="C4980" s="296" t="s">
        <v>15767</v>
      </c>
      <c r="D4980" s="295" t="s">
        <v>31</v>
      </c>
      <c r="E4980" s="298" t="n">
        <v>447.29</v>
      </c>
    </row>
    <row r="4981" customFormat="false" ht="27" hidden="false" customHeight="false" outlineLevel="0" collapsed="false">
      <c r="A4981" s="295" t="n">
        <v>86906</v>
      </c>
      <c r="B4981" s="295" t="s">
        <v>15768</v>
      </c>
      <c r="C4981" s="296" t="s">
        <v>15769</v>
      </c>
      <c r="D4981" s="295" t="s">
        <v>31</v>
      </c>
      <c r="E4981" s="297" t="n">
        <v>82.66</v>
      </c>
    </row>
    <row r="4982" customFormat="false" ht="27" hidden="false" customHeight="false" outlineLevel="0" collapsed="false">
      <c r="A4982" s="295" t="n">
        <v>86908</v>
      </c>
      <c r="B4982" s="295" t="s">
        <v>15770</v>
      </c>
      <c r="C4982" s="296" t="s">
        <v>15771</v>
      </c>
      <c r="D4982" s="295" t="s">
        <v>31</v>
      </c>
      <c r="E4982" s="297" t="n">
        <v>538.28</v>
      </c>
    </row>
    <row r="4983" customFormat="false" ht="27" hidden="false" customHeight="false" outlineLevel="0" collapsed="false">
      <c r="A4983" s="295" t="n">
        <v>86909</v>
      </c>
      <c r="B4983" s="295" t="s">
        <v>15772</v>
      </c>
      <c r="C4983" s="296" t="s">
        <v>15773</v>
      </c>
      <c r="D4983" s="295" t="s">
        <v>31</v>
      </c>
      <c r="E4983" s="297" t="n">
        <v>143.55</v>
      </c>
    </row>
    <row r="4984" customFormat="false" ht="27" hidden="false" customHeight="false" outlineLevel="0" collapsed="false">
      <c r="A4984" s="295" t="n">
        <v>86910</v>
      </c>
      <c r="B4984" s="295" t="s">
        <v>15774</v>
      </c>
      <c r="C4984" s="296" t="s">
        <v>15775</v>
      </c>
      <c r="D4984" s="295" t="s">
        <v>31</v>
      </c>
      <c r="E4984" s="297" t="n">
        <v>141.7</v>
      </c>
    </row>
    <row r="4985" customFormat="false" ht="27" hidden="false" customHeight="false" outlineLevel="0" collapsed="false">
      <c r="A4985" s="295" t="n">
        <v>86911</v>
      </c>
      <c r="B4985" s="295" t="s">
        <v>15776</v>
      </c>
      <c r="C4985" s="296" t="s">
        <v>15777</v>
      </c>
      <c r="D4985" s="295" t="s">
        <v>31</v>
      </c>
      <c r="E4985" s="297" t="n">
        <v>96.7</v>
      </c>
    </row>
    <row r="4986" customFormat="false" ht="27" hidden="false" customHeight="false" outlineLevel="0" collapsed="false">
      <c r="A4986" s="295" t="n">
        <v>86913</v>
      </c>
      <c r="B4986" s="295" t="s">
        <v>15778</v>
      </c>
      <c r="C4986" s="296" t="s">
        <v>15779</v>
      </c>
      <c r="D4986" s="295" t="s">
        <v>31</v>
      </c>
      <c r="E4986" s="297" t="n">
        <v>59.92</v>
      </c>
    </row>
    <row r="4987" customFormat="false" ht="27" hidden="false" customHeight="false" outlineLevel="0" collapsed="false">
      <c r="A4987" s="295" t="n">
        <v>86914</v>
      </c>
      <c r="B4987" s="295" t="s">
        <v>15780</v>
      </c>
      <c r="C4987" s="296" t="s">
        <v>15781</v>
      </c>
      <c r="D4987" s="295" t="s">
        <v>31</v>
      </c>
      <c r="E4987" s="297" t="n">
        <v>108.41</v>
      </c>
    </row>
    <row r="4988" customFormat="false" ht="27" hidden="false" customHeight="false" outlineLevel="0" collapsed="false">
      <c r="A4988" s="295" t="n">
        <v>86915</v>
      </c>
      <c r="B4988" s="295" t="s">
        <v>15782</v>
      </c>
      <c r="C4988" s="296" t="s">
        <v>15783</v>
      </c>
      <c r="D4988" s="295" t="s">
        <v>31</v>
      </c>
      <c r="E4988" s="297" t="n">
        <v>158.94</v>
      </c>
    </row>
    <row r="4989" customFormat="false" ht="15" hidden="false" customHeight="false" outlineLevel="0" collapsed="false">
      <c r="A4989" s="295" t="n">
        <v>86916</v>
      </c>
      <c r="B4989" s="295" t="s">
        <v>15784</v>
      </c>
      <c r="C4989" s="296" t="s">
        <v>15785</v>
      </c>
      <c r="D4989" s="295" t="s">
        <v>31</v>
      </c>
      <c r="E4989" s="297" t="n">
        <v>30.3</v>
      </c>
    </row>
    <row r="4990" customFormat="false" ht="40.5" hidden="false" customHeight="false" outlineLevel="0" collapsed="false">
      <c r="A4990" s="295" t="n">
        <v>86919</v>
      </c>
      <c r="B4990" s="295" t="s">
        <v>15786</v>
      </c>
      <c r="C4990" s="296" t="s">
        <v>15787</v>
      </c>
      <c r="D4990" s="295" t="s">
        <v>31</v>
      </c>
      <c r="E4990" s="297" t="n">
        <v>812.19</v>
      </c>
    </row>
    <row r="4991" customFormat="false" ht="40.5" hidden="false" customHeight="false" outlineLevel="0" collapsed="false">
      <c r="A4991" s="295" t="n">
        <v>86920</v>
      </c>
      <c r="B4991" s="295" t="s">
        <v>15788</v>
      </c>
      <c r="C4991" s="296" t="s">
        <v>15789</v>
      </c>
      <c r="D4991" s="295" t="s">
        <v>31</v>
      </c>
      <c r="E4991" s="297" t="n">
        <v>705.11</v>
      </c>
    </row>
    <row r="4992" customFormat="false" ht="27" hidden="false" customHeight="false" outlineLevel="0" collapsed="false">
      <c r="A4992" s="295" t="n">
        <v>86921</v>
      </c>
      <c r="B4992" s="295" t="s">
        <v>15790</v>
      </c>
      <c r="C4992" s="296" t="s">
        <v>15791</v>
      </c>
      <c r="D4992" s="295" t="s">
        <v>31</v>
      </c>
      <c r="E4992" s="297" t="n">
        <v>675.49</v>
      </c>
    </row>
    <row r="4993" customFormat="false" ht="40.5" hidden="false" customHeight="false" outlineLevel="0" collapsed="false">
      <c r="A4993" s="295" t="n">
        <v>86922</v>
      </c>
      <c r="B4993" s="295" t="s">
        <v>15792</v>
      </c>
      <c r="C4993" s="296" t="s">
        <v>15793</v>
      </c>
      <c r="D4993" s="295" t="s">
        <v>31</v>
      </c>
      <c r="E4993" s="297" t="n">
        <v>812.15</v>
      </c>
    </row>
    <row r="4994" customFormat="false" ht="40.5" hidden="false" customHeight="false" outlineLevel="0" collapsed="false">
      <c r="A4994" s="295" t="n">
        <v>86923</v>
      </c>
      <c r="B4994" s="295" t="s">
        <v>15794</v>
      </c>
      <c r="C4994" s="296" t="s">
        <v>15795</v>
      </c>
      <c r="D4994" s="295" t="s">
        <v>31</v>
      </c>
      <c r="E4994" s="297" t="n">
        <v>524.88</v>
      </c>
    </row>
    <row r="4995" customFormat="false" ht="27" hidden="false" customHeight="false" outlineLevel="0" collapsed="false">
      <c r="A4995" s="295" t="n">
        <v>86924</v>
      </c>
      <c r="B4995" s="295" t="s">
        <v>15796</v>
      </c>
      <c r="C4995" s="296" t="s">
        <v>15797</v>
      </c>
      <c r="D4995" s="295" t="s">
        <v>31</v>
      </c>
      <c r="E4995" s="297" t="n">
        <v>495.26</v>
      </c>
    </row>
    <row r="4996" customFormat="false" ht="40.5" hidden="false" customHeight="false" outlineLevel="0" collapsed="false">
      <c r="A4996" s="295" t="n">
        <v>86925</v>
      </c>
      <c r="B4996" s="295" t="s">
        <v>15798</v>
      </c>
      <c r="C4996" s="296" t="s">
        <v>15799</v>
      </c>
      <c r="D4996" s="295" t="s">
        <v>31</v>
      </c>
      <c r="E4996" s="298" t="n">
        <v>585.32</v>
      </c>
    </row>
    <row r="4997" customFormat="false" ht="27" hidden="false" customHeight="false" outlineLevel="0" collapsed="false">
      <c r="A4997" s="295" t="n">
        <v>86926</v>
      </c>
      <c r="B4997" s="295" t="s">
        <v>15800</v>
      </c>
      <c r="C4997" s="296" t="s">
        <v>15801</v>
      </c>
      <c r="D4997" s="295" t="s">
        <v>31</v>
      </c>
      <c r="E4997" s="297" t="n">
        <v>555.7</v>
      </c>
    </row>
    <row r="4998" customFormat="false" ht="40.5" hidden="false" customHeight="false" outlineLevel="0" collapsed="false">
      <c r="A4998" s="295" t="n">
        <v>86927</v>
      </c>
      <c r="B4998" s="295" t="s">
        <v>15802</v>
      </c>
      <c r="C4998" s="296" t="s">
        <v>15803</v>
      </c>
      <c r="D4998" s="295" t="s">
        <v>31</v>
      </c>
      <c r="E4998" s="297" t="n">
        <v>373.63</v>
      </c>
    </row>
    <row r="4999" customFormat="false" ht="40.5" hidden="false" customHeight="false" outlineLevel="0" collapsed="false">
      <c r="A4999" s="295" t="n">
        <v>86928</v>
      </c>
      <c r="B4999" s="295" t="s">
        <v>15804</v>
      </c>
      <c r="C4999" s="296" t="s">
        <v>15805</v>
      </c>
      <c r="D4999" s="295" t="s">
        <v>31</v>
      </c>
      <c r="E4999" s="297" t="n">
        <v>344.01</v>
      </c>
    </row>
    <row r="5000" customFormat="false" ht="40.5" hidden="false" customHeight="false" outlineLevel="0" collapsed="false">
      <c r="A5000" s="295" t="n">
        <v>86929</v>
      </c>
      <c r="B5000" s="295" t="s">
        <v>15806</v>
      </c>
      <c r="C5000" s="296" t="s">
        <v>15807</v>
      </c>
      <c r="D5000" s="295" t="s">
        <v>31</v>
      </c>
      <c r="E5000" s="297" t="n">
        <v>365.81</v>
      </c>
    </row>
    <row r="5001" customFormat="false" ht="27" hidden="false" customHeight="false" outlineLevel="0" collapsed="false">
      <c r="A5001" s="295" t="n">
        <v>86930</v>
      </c>
      <c r="B5001" s="295" t="s">
        <v>15808</v>
      </c>
      <c r="C5001" s="296" t="s">
        <v>15809</v>
      </c>
      <c r="D5001" s="295" t="s">
        <v>31</v>
      </c>
      <c r="E5001" s="297" t="n">
        <v>336.19</v>
      </c>
    </row>
    <row r="5002" customFormat="false" ht="27" hidden="false" customHeight="false" outlineLevel="0" collapsed="false">
      <c r="A5002" s="295" t="n">
        <v>86931</v>
      </c>
      <c r="B5002" s="295" t="s">
        <v>15810</v>
      </c>
      <c r="C5002" s="296" t="s">
        <v>15811</v>
      </c>
      <c r="D5002" s="295" t="s">
        <v>31</v>
      </c>
      <c r="E5002" s="297" t="n">
        <v>436.51</v>
      </c>
    </row>
    <row r="5003" customFormat="false" ht="27" hidden="false" customHeight="false" outlineLevel="0" collapsed="false">
      <c r="A5003" s="295" t="n">
        <v>86932</v>
      </c>
      <c r="B5003" s="295" t="s">
        <v>15812</v>
      </c>
      <c r="C5003" s="296" t="s">
        <v>15813</v>
      </c>
      <c r="D5003" s="295" t="s">
        <v>31</v>
      </c>
      <c r="E5003" s="297" t="n">
        <v>478.53</v>
      </c>
    </row>
    <row r="5004" customFormat="false" ht="40.5" hidden="false" customHeight="false" outlineLevel="0" collapsed="false">
      <c r="A5004" s="295" t="n">
        <v>86933</v>
      </c>
      <c r="B5004" s="295" t="s">
        <v>15814</v>
      </c>
      <c r="C5004" s="296" t="s">
        <v>15815</v>
      </c>
      <c r="D5004" s="295" t="s">
        <v>31</v>
      </c>
      <c r="E5004" s="297" t="n">
        <v>436.18</v>
      </c>
    </row>
    <row r="5005" customFormat="false" ht="40.5" hidden="false" customHeight="false" outlineLevel="0" collapsed="false">
      <c r="A5005" s="295" t="n">
        <v>86934</v>
      </c>
      <c r="B5005" s="295" t="s">
        <v>15816</v>
      </c>
      <c r="C5005" s="296" t="s">
        <v>15817</v>
      </c>
      <c r="D5005" s="295" t="s">
        <v>31</v>
      </c>
      <c r="E5005" s="297" t="n">
        <v>428.36</v>
      </c>
    </row>
    <row r="5006" customFormat="false" ht="27" hidden="false" customHeight="false" outlineLevel="0" collapsed="false">
      <c r="A5006" s="295" t="n">
        <v>86935</v>
      </c>
      <c r="B5006" s="295" t="s">
        <v>15818</v>
      </c>
      <c r="C5006" s="296" t="s">
        <v>15819</v>
      </c>
      <c r="D5006" s="295" t="s">
        <v>31</v>
      </c>
      <c r="E5006" s="297" t="n">
        <v>292.5</v>
      </c>
    </row>
    <row r="5007" customFormat="false" ht="27" hidden="false" customHeight="false" outlineLevel="0" collapsed="false">
      <c r="A5007" s="295" t="n">
        <v>86936</v>
      </c>
      <c r="B5007" s="295" t="s">
        <v>15820</v>
      </c>
      <c r="C5007" s="296" t="s">
        <v>15821</v>
      </c>
      <c r="D5007" s="295" t="s">
        <v>31</v>
      </c>
      <c r="E5007" s="297" t="n">
        <v>480.51</v>
      </c>
    </row>
    <row r="5008" customFormat="false" ht="27" hidden="false" customHeight="false" outlineLevel="0" collapsed="false">
      <c r="A5008" s="295" t="n">
        <v>86937</v>
      </c>
      <c r="B5008" s="295" t="s">
        <v>15822</v>
      </c>
      <c r="C5008" s="296" t="s">
        <v>15823</v>
      </c>
      <c r="D5008" s="295" t="s">
        <v>31</v>
      </c>
      <c r="E5008" s="297" t="n">
        <v>211.4</v>
      </c>
    </row>
    <row r="5009" customFormat="false" ht="27" hidden="false" customHeight="false" outlineLevel="0" collapsed="false">
      <c r="A5009" s="295" t="n">
        <v>86938</v>
      </c>
      <c r="B5009" s="295" t="s">
        <v>15824</v>
      </c>
      <c r="C5009" s="296" t="s">
        <v>15825</v>
      </c>
      <c r="D5009" s="295" t="s">
        <v>31</v>
      </c>
      <c r="E5009" s="297" t="n">
        <v>399.41</v>
      </c>
    </row>
    <row r="5010" customFormat="false" ht="40.5" hidden="false" customHeight="false" outlineLevel="0" collapsed="false">
      <c r="A5010" s="295" t="n">
        <v>86939</v>
      </c>
      <c r="B5010" s="295" t="s">
        <v>15826</v>
      </c>
      <c r="C5010" s="296" t="s">
        <v>15827</v>
      </c>
      <c r="D5010" s="295" t="s">
        <v>31</v>
      </c>
      <c r="E5010" s="297" t="n">
        <v>379.81</v>
      </c>
    </row>
    <row r="5011" customFormat="false" ht="40.5" hidden="false" customHeight="false" outlineLevel="0" collapsed="false">
      <c r="A5011" s="295" t="n">
        <v>86940</v>
      </c>
      <c r="B5011" s="295" t="s">
        <v>15828</v>
      </c>
      <c r="C5011" s="296" t="s">
        <v>15829</v>
      </c>
      <c r="D5011" s="295" t="s">
        <v>31</v>
      </c>
      <c r="E5011" s="297" t="n">
        <v>1122.67</v>
      </c>
    </row>
    <row r="5012" customFormat="false" ht="40.5" hidden="false" customHeight="false" outlineLevel="0" collapsed="false">
      <c r="A5012" s="295" t="n">
        <v>86941</v>
      </c>
      <c r="B5012" s="295" t="s">
        <v>15830</v>
      </c>
      <c r="C5012" s="296" t="s">
        <v>15831</v>
      </c>
      <c r="D5012" s="295" t="s">
        <v>31</v>
      </c>
      <c r="E5012" s="297" t="n">
        <v>782.1</v>
      </c>
    </row>
    <row r="5013" customFormat="false" ht="40.5" hidden="false" customHeight="false" outlineLevel="0" collapsed="false">
      <c r="A5013" s="295" t="n">
        <v>86942</v>
      </c>
      <c r="B5013" s="295" t="s">
        <v>15832</v>
      </c>
      <c r="C5013" s="296" t="s">
        <v>15833</v>
      </c>
      <c r="D5013" s="295" t="s">
        <v>31</v>
      </c>
      <c r="E5013" s="297" t="n">
        <v>243.56</v>
      </c>
    </row>
    <row r="5014" customFormat="false" ht="40.5" hidden="false" customHeight="false" outlineLevel="0" collapsed="false">
      <c r="A5014" s="295" t="n">
        <v>86943</v>
      </c>
      <c r="B5014" s="295" t="s">
        <v>15834</v>
      </c>
      <c r="C5014" s="296" t="s">
        <v>15835</v>
      </c>
      <c r="D5014" s="295" t="s">
        <v>31</v>
      </c>
      <c r="E5014" s="297" t="n">
        <v>235.74</v>
      </c>
    </row>
    <row r="5015" customFormat="false" ht="40.5" hidden="false" customHeight="false" outlineLevel="0" collapsed="false">
      <c r="A5015" s="295" t="n">
        <v>86947</v>
      </c>
      <c r="B5015" s="295" t="s">
        <v>15836</v>
      </c>
      <c r="C5015" s="296" t="s">
        <v>15837</v>
      </c>
      <c r="D5015" s="295" t="s">
        <v>31</v>
      </c>
      <c r="E5015" s="297" t="n">
        <v>1284.36</v>
      </c>
    </row>
    <row r="5016" customFormat="false" ht="40.5" hidden="false" customHeight="false" outlineLevel="0" collapsed="false">
      <c r="A5016" s="295" t="n">
        <v>93396</v>
      </c>
      <c r="B5016" s="295" t="s">
        <v>15838</v>
      </c>
      <c r="C5016" s="296" t="s">
        <v>15839</v>
      </c>
      <c r="D5016" s="295" t="s">
        <v>31</v>
      </c>
      <c r="E5016" s="297" t="n">
        <v>659.02</v>
      </c>
    </row>
    <row r="5017" customFormat="false" ht="40.5" hidden="false" customHeight="false" outlineLevel="0" collapsed="false">
      <c r="A5017" s="295" t="n">
        <v>93441</v>
      </c>
      <c r="B5017" s="295" t="s">
        <v>15840</v>
      </c>
      <c r="C5017" s="296" t="s">
        <v>15841</v>
      </c>
      <c r="D5017" s="295" t="s">
        <v>31</v>
      </c>
      <c r="E5017" s="297" t="n">
        <v>1135.54</v>
      </c>
    </row>
    <row r="5018" customFormat="false" ht="40.5" hidden="false" customHeight="false" outlineLevel="0" collapsed="false">
      <c r="A5018" s="295" t="n">
        <v>93442</v>
      </c>
      <c r="B5018" s="295" t="s">
        <v>15842</v>
      </c>
      <c r="C5018" s="296" t="s">
        <v>15843</v>
      </c>
      <c r="D5018" s="295" t="s">
        <v>31</v>
      </c>
      <c r="E5018" s="297" t="n">
        <v>1306.95</v>
      </c>
    </row>
    <row r="5019" customFormat="false" ht="27" hidden="false" customHeight="false" outlineLevel="0" collapsed="false">
      <c r="A5019" s="295" t="n">
        <v>95469</v>
      </c>
      <c r="B5019" s="295" t="s">
        <v>15844</v>
      </c>
      <c r="C5019" s="296" t="s">
        <v>15845</v>
      </c>
      <c r="D5019" s="295" t="s">
        <v>31</v>
      </c>
      <c r="E5019" s="298" t="n">
        <v>259.23</v>
      </c>
    </row>
    <row r="5020" customFormat="false" ht="27" hidden="false" customHeight="false" outlineLevel="0" collapsed="false">
      <c r="A5020" s="295" t="n">
        <v>95470</v>
      </c>
      <c r="B5020" s="295" t="s">
        <v>15846</v>
      </c>
      <c r="C5020" s="296" t="s">
        <v>15847</v>
      </c>
      <c r="D5020" s="295" t="s">
        <v>31</v>
      </c>
      <c r="E5020" s="298" t="n">
        <v>270.56</v>
      </c>
    </row>
    <row r="5021" customFormat="false" ht="27" hidden="false" customHeight="false" outlineLevel="0" collapsed="false">
      <c r="A5021" s="295" t="n">
        <v>95471</v>
      </c>
      <c r="B5021" s="295" t="s">
        <v>15848</v>
      </c>
      <c r="C5021" s="296" t="s">
        <v>15849</v>
      </c>
      <c r="D5021" s="295" t="s">
        <v>31</v>
      </c>
      <c r="E5021" s="298" t="n">
        <v>670.63</v>
      </c>
    </row>
    <row r="5022" customFormat="false" ht="40.5" hidden="false" customHeight="false" outlineLevel="0" collapsed="false">
      <c r="A5022" s="295" t="n">
        <v>95472</v>
      </c>
      <c r="B5022" s="295" t="s">
        <v>15850</v>
      </c>
      <c r="C5022" s="296" t="s">
        <v>15851</v>
      </c>
      <c r="D5022" s="295" t="s">
        <v>31</v>
      </c>
      <c r="E5022" s="298" t="n">
        <v>681.96</v>
      </c>
    </row>
    <row r="5023" customFormat="false" ht="15" hidden="false" customHeight="false" outlineLevel="0" collapsed="false">
      <c r="A5023" s="295" t="n">
        <v>95542</v>
      </c>
      <c r="B5023" s="295" t="s">
        <v>15852</v>
      </c>
      <c r="C5023" s="296" t="s">
        <v>15853</v>
      </c>
      <c r="D5023" s="295" t="s">
        <v>31</v>
      </c>
      <c r="E5023" s="298" t="n">
        <v>26.87</v>
      </c>
    </row>
    <row r="5024" customFormat="false" ht="15" hidden="false" customHeight="false" outlineLevel="0" collapsed="false">
      <c r="A5024" s="295" t="n">
        <v>95543</v>
      </c>
      <c r="B5024" s="295" t="s">
        <v>15854</v>
      </c>
      <c r="C5024" s="296" t="s">
        <v>15855</v>
      </c>
      <c r="D5024" s="295" t="s">
        <v>31</v>
      </c>
      <c r="E5024" s="298" t="n">
        <v>45.77</v>
      </c>
    </row>
    <row r="5025" customFormat="false" ht="15" hidden="false" customHeight="false" outlineLevel="0" collapsed="false">
      <c r="A5025" s="295" t="n">
        <v>95544</v>
      </c>
      <c r="B5025" s="295" t="s">
        <v>15856</v>
      </c>
      <c r="C5025" s="296" t="s">
        <v>15857</v>
      </c>
      <c r="D5025" s="295" t="s">
        <v>31</v>
      </c>
      <c r="E5025" s="297" t="n">
        <v>32.44</v>
      </c>
    </row>
    <row r="5026" customFormat="false" ht="15" hidden="false" customHeight="false" outlineLevel="0" collapsed="false">
      <c r="A5026" s="295" t="n">
        <v>95545</v>
      </c>
      <c r="B5026" s="295" t="s">
        <v>15858</v>
      </c>
      <c r="C5026" s="296" t="s">
        <v>15859</v>
      </c>
      <c r="D5026" s="295" t="s">
        <v>31</v>
      </c>
      <c r="E5026" s="298" t="n">
        <v>31.85</v>
      </c>
    </row>
    <row r="5027" customFormat="false" ht="27" hidden="false" customHeight="false" outlineLevel="0" collapsed="false">
      <c r="A5027" s="295" t="n">
        <v>95546</v>
      </c>
      <c r="B5027" s="295" t="s">
        <v>15860</v>
      </c>
      <c r="C5027" s="296" t="s">
        <v>15861</v>
      </c>
      <c r="D5027" s="295" t="s">
        <v>31</v>
      </c>
      <c r="E5027" s="298" t="n">
        <v>113.79</v>
      </c>
    </row>
    <row r="5028" customFormat="false" ht="27" hidden="false" customHeight="false" outlineLevel="0" collapsed="false">
      <c r="A5028" s="295" t="n">
        <v>95547</v>
      </c>
      <c r="B5028" s="295" t="s">
        <v>15862</v>
      </c>
      <c r="C5028" s="296" t="s">
        <v>15863</v>
      </c>
      <c r="D5028" s="295" t="s">
        <v>31</v>
      </c>
      <c r="E5028" s="298" t="n">
        <v>64.75</v>
      </c>
    </row>
    <row r="5029" customFormat="false" ht="15" hidden="false" customHeight="false" outlineLevel="0" collapsed="false">
      <c r="A5029" s="295" t="n">
        <v>100848</v>
      </c>
      <c r="B5029" s="295" t="s">
        <v>15864</v>
      </c>
      <c r="C5029" s="296" t="s">
        <v>15865</v>
      </c>
      <c r="D5029" s="295" t="s">
        <v>31</v>
      </c>
      <c r="E5029" s="298" t="n">
        <v>481.86</v>
      </c>
    </row>
    <row r="5030" customFormat="false" ht="15" hidden="false" customHeight="false" outlineLevel="0" collapsed="false">
      <c r="A5030" s="295" t="n">
        <v>100849</v>
      </c>
      <c r="B5030" s="295" t="s">
        <v>15866</v>
      </c>
      <c r="C5030" s="296" t="s">
        <v>15867</v>
      </c>
      <c r="D5030" s="295" t="s">
        <v>31</v>
      </c>
      <c r="E5030" s="298" t="n">
        <v>41.37</v>
      </c>
    </row>
    <row r="5031" customFormat="false" ht="15" hidden="false" customHeight="false" outlineLevel="0" collapsed="false">
      <c r="A5031" s="295" t="n">
        <v>100851</v>
      </c>
      <c r="B5031" s="295" t="s">
        <v>15868</v>
      </c>
      <c r="C5031" s="296" t="s">
        <v>15869</v>
      </c>
      <c r="D5031" s="295" t="s">
        <v>31</v>
      </c>
      <c r="E5031" s="298" t="n">
        <v>83.2</v>
      </c>
    </row>
    <row r="5032" customFormat="false" ht="27" hidden="false" customHeight="false" outlineLevel="0" collapsed="false">
      <c r="A5032" s="295" t="n">
        <v>100852</v>
      </c>
      <c r="B5032" s="295" t="s">
        <v>15870</v>
      </c>
      <c r="C5032" s="296" t="s">
        <v>15871</v>
      </c>
      <c r="D5032" s="295" t="s">
        <v>31</v>
      </c>
      <c r="E5032" s="298" t="n">
        <v>232.48</v>
      </c>
    </row>
    <row r="5033" customFormat="false" ht="15" hidden="false" customHeight="false" outlineLevel="0" collapsed="false">
      <c r="A5033" s="295" t="n">
        <v>100853</v>
      </c>
      <c r="B5033" s="295" t="s">
        <v>15872</v>
      </c>
      <c r="C5033" s="296" t="s">
        <v>15873</v>
      </c>
      <c r="D5033" s="295" t="s">
        <v>31</v>
      </c>
      <c r="E5033" s="298" t="n">
        <v>379.57</v>
      </c>
    </row>
    <row r="5034" customFormat="false" ht="15" hidden="false" customHeight="false" outlineLevel="0" collapsed="false">
      <c r="A5034" s="295" t="n">
        <v>100854</v>
      </c>
      <c r="B5034" s="295" t="s">
        <v>15874</v>
      </c>
      <c r="C5034" s="296" t="s">
        <v>15875</v>
      </c>
      <c r="D5034" s="295" t="s">
        <v>31</v>
      </c>
      <c r="E5034" s="298" t="n">
        <v>1992.88</v>
      </c>
    </row>
    <row r="5035" customFormat="false" ht="27" hidden="false" customHeight="false" outlineLevel="0" collapsed="false">
      <c r="A5035" s="295" t="n">
        <v>100855</v>
      </c>
      <c r="B5035" s="295" t="s">
        <v>15876</v>
      </c>
      <c r="C5035" s="296" t="s">
        <v>15877</v>
      </c>
      <c r="D5035" s="295" t="s">
        <v>31</v>
      </c>
      <c r="E5035" s="298" t="n">
        <v>31.85</v>
      </c>
    </row>
    <row r="5036" customFormat="false" ht="15" hidden="false" customHeight="false" outlineLevel="0" collapsed="false">
      <c r="A5036" s="295" t="n">
        <v>100856</v>
      </c>
      <c r="B5036" s="295" t="s">
        <v>15878</v>
      </c>
      <c r="C5036" s="296" t="s">
        <v>15879</v>
      </c>
      <c r="D5036" s="295" t="s">
        <v>31</v>
      </c>
      <c r="E5036" s="298" t="n">
        <v>41.56</v>
      </c>
    </row>
    <row r="5037" customFormat="false" ht="15" hidden="false" customHeight="false" outlineLevel="0" collapsed="false">
      <c r="A5037" s="295" t="n">
        <v>100857</v>
      </c>
      <c r="B5037" s="295" t="s">
        <v>15880</v>
      </c>
      <c r="C5037" s="296" t="s">
        <v>15881</v>
      </c>
      <c r="D5037" s="295" t="s">
        <v>31</v>
      </c>
      <c r="E5037" s="298" t="n">
        <v>582.79</v>
      </c>
    </row>
    <row r="5038" customFormat="false" ht="15" hidden="false" customHeight="false" outlineLevel="0" collapsed="false">
      <c r="A5038" s="295" t="n">
        <v>100858</v>
      </c>
      <c r="B5038" s="295" t="s">
        <v>15882</v>
      </c>
      <c r="C5038" s="296" t="s">
        <v>15883</v>
      </c>
      <c r="D5038" s="295" t="s">
        <v>31</v>
      </c>
      <c r="E5038" s="298" t="n">
        <v>614.79</v>
      </c>
    </row>
    <row r="5039" customFormat="false" ht="27" hidden="false" customHeight="false" outlineLevel="0" collapsed="false">
      <c r="A5039" s="295" t="n">
        <v>100859</v>
      </c>
      <c r="B5039" s="295" t="s">
        <v>15884</v>
      </c>
      <c r="C5039" s="296" t="s">
        <v>15885</v>
      </c>
      <c r="D5039" s="295" t="s">
        <v>31</v>
      </c>
      <c r="E5039" s="298" t="n">
        <v>888.14</v>
      </c>
    </row>
    <row r="5040" customFormat="false" ht="27" hidden="false" customHeight="false" outlineLevel="0" collapsed="false">
      <c r="A5040" s="295" t="n">
        <v>100860</v>
      </c>
      <c r="B5040" s="295" t="s">
        <v>15886</v>
      </c>
      <c r="C5040" s="296" t="s">
        <v>15887</v>
      </c>
      <c r="D5040" s="295" t="s">
        <v>31</v>
      </c>
      <c r="E5040" s="298" t="n">
        <v>82.59</v>
      </c>
    </row>
    <row r="5041" customFormat="false" ht="27" hidden="false" customHeight="false" outlineLevel="0" collapsed="false">
      <c r="A5041" s="295" t="n">
        <v>100861</v>
      </c>
      <c r="B5041" s="295" t="s">
        <v>15888</v>
      </c>
      <c r="C5041" s="296" t="s">
        <v>15889</v>
      </c>
      <c r="D5041" s="295" t="s">
        <v>31</v>
      </c>
      <c r="E5041" s="298" t="n">
        <v>38.74</v>
      </c>
    </row>
    <row r="5042" customFormat="false" ht="27" hidden="false" customHeight="false" outlineLevel="0" collapsed="false">
      <c r="A5042" s="295" t="n">
        <v>100862</v>
      </c>
      <c r="B5042" s="295" t="s">
        <v>15890</v>
      </c>
      <c r="C5042" s="296" t="s">
        <v>15891</v>
      </c>
      <c r="D5042" s="295" t="s">
        <v>31</v>
      </c>
      <c r="E5042" s="298" t="n">
        <v>43.15</v>
      </c>
    </row>
    <row r="5043" customFormat="false" ht="27" hidden="false" customHeight="false" outlineLevel="0" collapsed="false">
      <c r="A5043" s="295" t="n">
        <v>100863</v>
      </c>
      <c r="B5043" s="295" t="s">
        <v>15892</v>
      </c>
      <c r="C5043" s="296" t="s">
        <v>15893</v>
      </c>
      <c r="D5043" s="295" t="s">
        <v>31</v>
      </c>
      <c r="E5043" s="298" t="n">
        <v>570.38</v>
      </c>
    </row>
    <row r="5044" customFormat="false" ht="27" hidden="false" customHeight="false" outlineLevel="0" collapsed="false">
      <c r="A5044" s="295" t="n">
        <v>100864</v>
      </c>
      <c r="B5044" s="295" t="s">
        <v>15894</v>
      </c>
      <c r="C5044" s="296" t="s">
        <v>15895</v>
      </c>
      <c r="D5044" s="295" t="s">
        <v>31</v>
      </c>
      <c r="E5044" s="298" t="n">
        <v>628.14</v>
      </c>
    </row>
    <row r="5045" customFormat="false" ht="27" hidden="false" customHeight="false" outlineLevel="0" collapsed="false">
      <c r="A5045" s="295" t="n">
        <v>100865</v>
      </c>
      <c r="B5045" s="295" t="s">
        <v>15896</v>
      </c>
      <c r="C5045" s="296" t="s">
        <v>15897</v>
      </c>
      <c r="D5045" s="295" t="s">
        <v>31</v>
      </c>
      <c r="E5045" s="298" t="n">
        <v>565.38</v>
      </c>
    </row>
    <row r="5046" customFormat="false" ht="27" hidden="false" customHeight="false" outlineLevel="0" collapsed="false">
      <c r="A5046" s="295" t="n">
        <v>100866</v>
      </c>
      <c r="B5046" s="295" t="s">
        <v>15898</v>
      </c>
      <c r="C5046" s="296" t="s">
        <v>15899</v>
      </c>
      <c r="D5046" s="295" t="s">
        <v>31</v>
      </c>
      <c r="E5046" s="298" t="n">
        <v>291.68</v>
      </c>
    </row>
    <row r="5047" customFormat="false" ht="27" hidden="false" customHeight="false" outlineLevel="0" collapsed="false">
      <c r="A5047" s="295" t="n">
        <v>100867</v>
      </c>
      <c r="B5047" s="295" t="s">
        <v>15900</v>
      </c>
      <c r="C5047" s="296" t="s">
        <v>15901</v>
      </c>
      <c r="D5047" s="295" t="s">
        <v>31</v>
      </c>
      <c r="E5047" s="298" t="n">
        <v>310.73</v>
      </c>
    </row>
    <row r="5048" customFormat="false" ht="27" hidden="false" customHeight="false" outlineLevel="0" collapsed="false">
      <c r="A5048" s="295" t="n">
        <v>100868</v>
      </c>
      <c r="B5048" s="295" t="s">
        <v>15902</v>
      </c>
      <c r="C5048" s="296" t="s">
        <v>15903</v>
      </c>
      <c r="D5048" s="295" t="s">
        <v>31</v>
      </c>
      <c r="E5048" s="298" t="n">
        <v>323.4</v>
      </c>
    </row>
    <row r="5049" customFormat="false" ht="27" hidden="false" customHeight="false" outlineLevel="0" collapsed="false">
      <c r="A5049" s="295" t="n">
        <v>100869</v>
      </c>
      <c r="B5049" s="295" t="s">
        <v>15904</v>
      </c>
      <c r="C5049" s="296" t="s">
        <v>15905</v>
      </c>
      <c r="D5049" s="295" t="s">
        <v>31</v>
      </c>
      <c r="E5049" s="298" t="n">
        <v>333.12</v>
      </c>
    </row>
    <row r="5050" customFormat="false" ht="27" hidden="false" customHeight="false" outlineLevel="0" collapsed="false">
      <c r="A5050" s="295" t="n">
        <v>100870</v>
      </c>
      <c r="B5050" s="295" t="s">
        <v>15906</v>
      </c>
      <c r="C5050" s="296" t="s">
        <v>15907</v>
      </c>
      <c r="D5050" s="295" t="s">
        <v>31</v>
      </c>
      <c r="E5050" s="298" t="n">
        <v>255.71</v>
      </c>
    </row>
    <row r="5051" customFormat="false" ht="27" hidden="false" customHeight="false" outlineLevel="0" collapsed="false">
      <c r="A5051" s="295" t="n">
        <v>100871</v>
      </c>
      <c r="B5051" s="295" t="s">
        <v>15908</v>
      </c>
      <c r="C5051" s="296" t="s">
        <v>15909</v>
      </c>
      <c r="D5051" s="295" t="s">
        <v>31</v>
      </c>
      <c r="E5051" s="298" t="n">
        <v>275.69</v>
      </c>
    </row>
    <row r="5052" customFormat="false" ht="27" hidden="false" customHeight="false" outlineLevel="0" collapsed="false">
      <c r="A5052" s="295" t="n">
        <v>100872</v>
      </c>
      <c r="B5052" s="295" t="s">
        <v>15910</v>
      </c>
      <c r="C5052" s="296" t="s">
        <v>15911</v>
      </c>
      <c r="D5052" s="295" t="s">
        <v>31</v>
      </c>
      <c r="E5052" s="298" t="n">
        <v>288.45</v>
      </c>
    </row>
    <row r="5053" customFormat="false" ht="27" hidden="false" customHeight="false" outlineLevel="0" collapsed="false">
      <c r="A5053" s="295" t="n">
        <v>100873</v>
      </c>
      <c r="B5053" s="295" t="s">
        <v>15912</v>
      </c>
      <c r="C5053" s="296" t="s">
        <v>15913</v>
      </c>
      <c r="D5053" s="295" t="s">
        <v>31</v>
      </c>
      <c r="E5053" s="298" t="n">
        <v>296.42</v>
      </c>
    </row>
    <row r="5054" customFormat="false" ht="15" hidden="false" customHeight="false" outlineLevel="0" collapsed="false">
      <c r="A5054" s="295" t="n">
        <v>100874</v>
      </c>
      <c r="B5054" s="295" t="s">
        <v>15914</v>
      </c>
      <c r="C5054" s="296" t="s">
        <v>15915</v>
      </c>
      <c r="D5054" s="295" t="s">
        <v>31</v>
      </c>
      <c r="E5054" s="298" t="n">
        <v>291.68</v>
      </c>
    </row>
    <row r="5055" customFormat="false" ht="27" hidden="false" customHeight="false" outlineLevel="0" collapsed="false">
      <c r="A5055" s="295" t="n">
        <v>100875</v>
      </c>
      <c r="B5055" s="295" t="s">
        <v>15916</v>
      </c>
      <c r="C5055" s="296" t="s">
        <v>15917</v>
      </c>
      <c r="D5055" s="295" t="s">
        <v>31</v>
      </c>
      <c r="E5055" s="298" t="n">
        <v>1042.47</v>
      </c>
    </row>
    <row r="5056" customFormat="false" ht="27" hidden="false" customHeight="false" outlineLevel="0" collapsed="false">
      <c r="A5056" s="295" t="n">
        <v>100878</v>
      </c>
      <c r="B5056" s="295" t="s">
        <v>15918</v>
      </c>
      <c r="C5056" s="296" t="s">
        <v>15919</v>
      </c>
      <c r="D5056" s="295" t="s">
        <v>31</v>
      </c>
      <c r="E5056" s="298" t="n">
        <v>572.77</v>
      </c>
    </row>
    <row r="5057" customFormat="false" ht="27" hidden="false" customHeight="false" outlineLevel="0" collapsed="false">
      <c r="A5057" s="295" t="n">
        <v>98052</v>
      </c>
      <c r="B5057" s="295" t="s">
        <v>15920</v>
      </c>
      <c r="C5057" s="296" t="s">
        <v>15921</v>
      </c>
      <c r="D5057" s="295" t="s">
        <v>31</v>
      </c>
      <c r="E5057" s="298" t="n">
        <v>1424.67</v>
      </c>
    </row>
    <row r="5058" customFormat="false" ht="27" hidden="false" customHeight="false" outlineLevel="0" collapsed="false">
      <c r="A5058" s="295" t="n">
        <v>98053</v>
      </c>
      <c r="B5058" s="295" t="s">
        <v>15922</v>
      </c>
      <c r="C5058" s="296" t="s">
        <v>15923</v>
      </c>
      <c r="D5058" s="295" t="s">
        <v>31</v>
      </c>
      <c r="E5058" s="298" t="n">
        <v>1953.48</v>
      </c>
    </row>
    <row r="5059" customFormat="false" ht="27" hidden="false" customHeight="false" outlineLevel="0" collapsed="false">
      <c r="A5059" s="295" t="n">
        <v>98054</v>
      </c>
      <c r="B5059" s="295" t="s">
        <v>15924</v>
      </c>
      <c r="C5059" s="296" t="s">
        <v>15925</v>
      </c>
      <c r="D5059" s="295" t="s">
        <v>31</v>
      </c>
      <c r="E5059" s="298" t="n">
        <v>3132.32</v>
      </c>
    </row>
    <row r="5060" customFormat="false" ht="27" hidden="false" customHeight="false" outlineLevel="0" collapsed="false">
      <c r="A5060" s="295" t="n">
        <v>98055</v>
      </c>
      <c r="B5060" s="295" t="s">
        <v>15926</v>
      </c>
      <c r="C5060" s="296" t="s">
        <v>15927</v>
      </c>
      <c r="D5060" s="295" t="s">
        <v>31</v>
      </c>
      <c r="E5060" s="298" t="n">
        <v>4273.24</v>
      </c>
    </row>
    <row r="5061" customFormat="false" ht="27" hidden="false" customHeight="false" outlineLevel="0" collapsed="false">
      <c r="A5061" s="295" t="n">
        <v>98056</v>
      </c>
      <c r="B5061" s="295" t="s">
        <v>15928</v>
      </c>
      <c r="C5061" s="296" t="s">
        <v>15929</v>
      </c>
      <c r="D5061" s="295" t="s">
        <v>31</v>
      </c>
      <c r="E5061" s="298" t="n">
        <v>4946.65</v>
      </c>
    </row>
    <row r="5062" customFormat="false" ht="27" hidden="false" customHeight="false" outlineLevel="0" collapsed="false">
      <c r="A5062" s="295" t="n">
        <v>98057</v>
      </c>
      <c r="B5062" s="295" t="s">
        <v>15930</v>
      </c>
      <c r="C5062" s="296" t="s">
        <v>15931</v>
      </c>
      <c r="D5062" s="295" t="s">
        <v>31</v>
      </c>
      <c r="E5062" s="298" t="n">
        <v>5923.92</v>
      </c>
    </row>
    <row r="5063" customFormat="false" ht="27" hidden="false" customHeight="false" outlineLevel="0" collapsed="false">
      <c r="A5063" s="295" t="n">
        <v>98058</v>
      </c>
      <c r="B5063" s="295" t="s">
        <v>15932</v>
      </c>
      <c r="C5063" s="296" t="s">
        <v>15933</v>
      </c>
      <c r="D5063" s="295" t="s">
        <v>31</v>
      </c>
      <c r="E5063" s="298" t="n">
        <v>1298.79</v>
      </c>
    </row>
    <row r="5064" customFormat="false" ht="27" hidden="false" customHeight="false" outlineLevel="0" collapsed="false">
      <c r="A5064" s="295" t="n">
        <v>98059</v>
      </c>
      <c r="B5064" s="295" t="s">
        <v>15934</v>
      </c>
      <c r="C5064" s="296" t="s">
        <v>15935</v>
      </c>
      <c r="D5064" s="295" t="s">
        <v>31</v>
      </c>
      <c r="E5064" s="298" t="n">
        <v>2805.69</v>
      </c>
    </row>
    <row r="5065" customFormat="false" ht="27" hidden="false" customHeight="false" outlineLevel="0" collapsed="false">
      <c r="A5065" s="295" t="n">
        <v>98060</v>
      </c>
      <c r="B5065" s="295" t="s">
        <v>15936</v>
      </c>
      <c r="C5065" s="296" t="s">
        <v>15937</v>
      </c>
      <c r="D5065" s="295" t="s">
        <v>31</v>
      </c>
      <c r="E5065" s="297" t="n">
        <v>3968.52</v>
      </c>
    </row>
    <row r="5066" customFormat="false" ht="27" hidden="false" customHeight="false" outlineLevel="0" collapsed="false">
      <c r="A5066" s="295" t="n">
        <v>98061</v>
      </c>
      <c r="B5066" s="295" t="s">
        <v>15938</v>
      </c>
      <c r="C5066" s="296" t="s">
        <v>15939</v>
      </c>
      <c r="D5066" s="295" t="s">
        <v>31</v>
      </c>
      <c r="E5066" s="297" t="n">
        <v>5547.2</v>
      </c>
    </row>
    <row r="5067" customFormat="false" ht="27" hidden="false" customHeight="false" outlineLevel="0" collapsed="false">
      <c r="A5067" s="295" t="n">
        <v>98062</v>
      </c>
      <c r="B5067" s="295" t="s">
        <v>15940</v>
      </c>
      <c r="C5067" s="296" t="s">
        <v>15941</v>
      </c>
      <c r="D5067" s="295" t="s">
        <v>31</v>
      </c>
      <c r="E5067" s="297" t="n">
        <v>2130.31</v>
      </c>
    </row>
    <row r="5068" customFormat="false" ht="27" hidden="false" customHeight="false" outlineLevel="0" collapsed="false">
      <c r="A5068" s="295" t="n">
        <v>98063</v>
      </c>
      <c r="B5068" s="295" t="s">
        <v>15942</v>
      </c>
      <c r="C5068" s="296" t="s">
        <v>15943</v>
      </c>
      <c r="D5068" s="295" t="s">
        <v>31</v>
      </c>
      <c r="E5068" s="297" t="n">
        <v>3247.02</v>
      </c>
    </row>
    <row r="5069" customFormat="false" ht="27" hidden="false" customHeight="false" outlineLevel="0" collapsed="false">
      <c r="A5069" s="295" t="n">
        <v>98064</v>
      </c>
      <c r="B5069" s="295" t="s">
        <v>15944</v>
      </c>
      <c r="C5069" s="296" t="s">
        <v>15945</v>
      </c>
      <c r="D5069" s="295" t="s">
        <v>31</v>
      </c>
      <c r="E5069" s="297" t="n">
        <v>3716</v>
      </c>
    </row>
    <row r="5070" customFormat="false" ht="27" hidden="false" customHeight="false" outlineLevel="0" collapsed="false">
      <c r="A5070" s="295" t="n">
        <v>98065</v>
      </c>
      <c r="B5070" s="295" t="s">
        <v>15946</v>
      </c>
      <c r="C5070" s="296" t="s">
        <v>15947</v>
      </c>
      <c r="D5070" s="295" t="s">
        <v>31</v>
      </c>
      <c r="E5070" s="297" t="n">
        <v>5150.12</v>
      </c>
    </row>
    <row r="5071" customFormat="false" ht="27" hidden="false" customHeight="false" outlineLevel="0" collapsed="false">
      <c r="A5071" s="295" t="n">
        <v>98066</v>
      </c>
      <c r="B5071" s="295" t="s">
        <v>15948</v>
      </c>
      <c r="C5071" s="296" t="s">
        <v>15949</v>
      </c>
      <c r="D5071" s="295" t="s">
        <v>31</v>
      </c>
      <c r="E5071" s="297" t="n">
        <v>4464.8</v>
      </c>
    </row>
    <row r="5072" customFormat="false" ht="40.5" hidden="false" customHeight="false" outlineLevel="0" collapsed="false">
      <c r="A5072" s="295" t="n">
        <v>98067</v>
      </c>
      <c r="B5072" s="295" t="s">
        <v>15950</v>
      </c>
      <c r="C5072" s="296" t="s">
        <v>15951</v>
      </c>
      <c r="D5072" s="295" t="s">
        <v>31</v>
      </c>
      <c r="E5072" s="297" t="n">
        <v>5947.09</v>
      </c>
    </row>
    <row r="5073" customFormat="false" ht="40.5" hidden="false" customHeight="false" outlineLevel="0" collapsed="false">
      <c r="A5073" s="295" t="n">
        <v>98068</v>
      </c>
      <c r="B5073" s="295" t="s">
        <v>15952</v>
      </c>
      <c r="C5073" s="296" t="s">
        <v>15953</v>
      </c>
      <c r="D5073" s="295" t="s">
        <v>31</v>
      </c>
      <c r="E5073" s="297" t="n">
        <v>8393.19</v>
      </c>
    </row>
    <row r="5074" customFormat="false" ht="40.5" hidden="false" customHeight="false" outlineLevel="0" collapsed="false">
      <c r="A5074" s="295" t="n">
        <v>98069</v>
      </c>
      <c r="B5074" s="295" t="s">
        <v>15954</v>
      </c>
      <c r="C5074" s="296" t="s">
        <v>15955</v>
      </c>
      <c r="D5074" s="295" t="s">
        <v>31</v>
      </c>
      <c r="E5074" s="297" t="n">
        <v>11272.1</v>
      </c>
    </row>
    <row r="5075" customFormat="false" ht="40.5" hidden="false" customHeight="false" outlineLevel="0" collapsed="false">
      <c r="A5075" s="295" t="n">
        <v>98070</v>
      </c>
      <c r="B5075" s="295" t="s">
        <v>15956</v>
      </c>
      <c r="C5075" s="296" t="s">
        <v>15957</v>
      </c>
      <c r="D5075" s="295" t="s">
        <v>31</v>
      </c>
      <c r="E5075" s="297" t="n">
        <v>12881.25</v>
      </c>
    </row>
    <row r="5076" customFormat="false" ht="40.5" hidden="false" customHeight="false" outlineLevel="0" collapsed="false">
      <c r="A5076" s="295" t="n">
        <v>98071</v>
      </c>
      <c r="B5076" s="295" t="s">
        <v>15958</v>
      </c>
      <c r="C5076" s="296" t="s">
        <v>15959</v>
      </c>
      <c r="D5076" s="295" t="s">
        <v>31</v>
      </c>
      <c r="E5076" s="297" t="n">
        <v>14063.69</v>
      </c>
    </row>
    <row r="5077" customFormat="false" ht="40.5" hidden="false" customHeight="false" outlineLevel="0" collapsed="false">
      <c r="A5077" s="295" t="n">
        <v>98072</v>
      </c>
      <c r="B5077" s="295" t="s">
        <v>15960</v>
      </c>
      <c r="C5077" s="296" t="s">
        <v>15961</v>
      </c>
      <c r="D5077" s="295" t="s">
        <v>31</v>
      </c>
      <c r="E5077" s="297" t="n">
        <v>3746.62</v>
      </c>
    </row>
    <row r="5078" customFormat="false" ht="40.5" hidden="false" customHeight="false" outlineLevel="0" collapsed="false">
      <c r="A5078" s="295" t="n">
        <v>98073</v>
      </c>
      <c r="B5078" s="295" t="s">
        <v>15962</v>
      </c>
      <c r="C5078" s="296" t="s">
        <v>15963</v>
      </c>
      <c r="D5078" s="295" t="s">
        <v>31</v>
      </c>
      <c r="E5078" s="297" t="n">
        <v>5864.58</v>
      </c>
    </row>
    <row r="5079" customFormat="false" ht="40.5" hidden="false" customHeight="false" outlineLevel="0" collapsed="false">
      <c r="A5079" s="295" t="n">
        <v>98074</v>
      </c>
      <c r="B5079" s="295" t="s">
        <v>15964</v>
      </c>
      <c r="C5079" s="296" t="s">
        <v>15965</v>
      </c>
      <c r="D5079" s="295" t="s">
        <v>31</v>
      </c>
      <c r="E5079" s="297" t="n">
        <v>9113.5</v>
      </c>
    </row>
    <row r="5080" customFormat="false" ht="40.5" hidden="false" customHeight="false" outlineLevel="0" collapsed="false">
      <c r="A5080" s="295" t="n">
        <v>98075</v>
      </c>
      <c r="B5080" s="295" t="s">
        <v>15966</v>
      </c>
      <c r="C5080" s="296" t="s">
        <v>15967</v>
      </c>
      <c r="D5080" s="295" t="s">
        <v>31</v>
      </c>
      <c r="E5080" s="297" t="n">
        <v>11854.9</v>
      </c>
    </row>
    <row r="5081" customFormat="false" ht="40.5" hidden="false" customHeight="false" outlineLevel="0" collapsed="false">
      <c r="A5081" s="295" t="n">
        <v>98076</v>
      </c>
      <c r="B5081" s="295" t="s">
        <v>15968</v>
      </c>
      <c r="C5081" s="296" t="s">
        <v>15969</v>
      </c>
      <c r="D5081" s="295" t="s">
        <v>31</v>
      </c>
      <c r="E5081" s="297" t="n">
        <v>13666.35</v>
      </c>
    </row>
    <row r="5082" customFormat="false" ht="40.5" hidden="false" customHeight="false" outlineLevel="0" collapsed="false">
      <c r="A5082" s="295" t="n">
        <v>98077</v>
      </c>
      <c r="B5082" s="295" t="s">
        <v>15970</v>
      </c>
      <c r="C5082" s="296" t="s">
        <v>15971</v>
      </c>
      <c r="D5082" s="295" t="s">
        <v>31</v>
      </c>
      <c r="E5082" s="297" t="n">
        <v>16092.42</v>
      </c>
    </row>
    <row r="5083" customFormat="false" ht="27" hidden="false" customHeight="false" outlineLevel="0" collapsed="false">
      <c r="A5083" s="295" t="n">
        <v>98078</v>
      </c>
      <c r="B5083" s="295" t="s">
        <v>15972</v>
      </c>
      <c r="C5083" s="296" t="s">
        <v>15973</v>
      </c>
      <c r="D5083" s="295" t="s">
        <v>31</v>
      </c>
      <c r="E5083" s="297" t="n">
        <v>4202.7</v>
      </c>
    </row>
    <row r="5084" customFormat="false" ht="27" hidden="false" customHeight="false" outlineLevel="0" collapsed="false">
      <c r="A5084" s="295" t="n">
        <v>98079</v>
      </c>
      <c r="B5084" s="295" t="s">
        <v>15974</v>
      </c>
      <c r="C5084" s="296" t="s">
        <v>15975</v>
      </c>
      <c r="D5084" s="295" t="s">
        <v>31</v>
      </c>
      <c r="E5084" s="297" t="n">
        <v>7359.16</v>
      </c>
    </row>
    <row r="5085" customFormat="false" ht="27" hidden="false" customHeight="false" outlineLevel="0" collapsed="false">
      <c r="A5085" s="295" t="n">
        <v>98080</v>
      </c>
      <c r="B5085" s="295" t="s">
        <v>15976</v>
      </c>
      <c r="C5085" s="296" t="s">
        <v>15977</v>
      </c>
      <c r="D5085" s="295" t="s">
        <v>31</v>
      </c>
      <c r="E5085" s="297" t="n">
        <v>9449.86</v>
      </c>
    </row>
    <row r="5086" customFormat="false" ht="27" hidden="false" customHeight="false" outlineLevel="0" collapsed="false">
      <c r="A5086" s="295" t="n">
        <v>98081</v>
      </c>
      <c r="B5086" s="295" t="s">
        <v>15978</v>
      </c>
      <c r="C5086" s="296" t="s">
        <v>15979</v>
      </c>
      <c r="D5086" s="295" t="s">
        <v>31</v>
      </c>
      <c r="E5086" s="297" t="n">
        <v>13989.52</v>
      </c>
    </row>
    <row r="5087" customFormat="false" ht="27" hidden="false" customHeight="false" outlineLevel="0" collapsed="false">
      <c r="A5087" s="295" t="n">
        <v>98082</v>
      </c>
      <c r="B5087" s="295" t="s">
        <v>15980</v>
      </c>
      <c r="C5087" s="296" t="s">
        <v>15981</v>
      </c>
      <c r="D5087" s="295" t="s">
        <v>31</v>
      </c>
      <c r="E5087" s="297" t="n">
        <v>3380.41</v>
      </c>
    </row>
    <row r="5088" customFormat="false" ht="27" hidden="false" customHeight="false" outlineLevel="0" collapsed="false">
      <c r="A5088" s="295" t="n">
        <v>98083</v>
      </c>
      <c r="B5088" s="295" t="s">
        <v>15982</v>
      </c>
      <c r="C5088" s="296" t="s">
        <v>15983</v>
      </c>
      <c r="D5088" s="295" t="s">
        <v>31</v>
      </c>
      <c r="E5088" s="297" t="n">
        <v>4448.47</v>
      </c>
    </row>
    <row r="5089" customFormat="false" ht="27" hidden="false" customHeight="false" outlineLevel="0" collapsed="false">
      <c r="A5089" s="295" t="n">
        <v>98084</v>
      </c>
      <c r="B5089" s="295" t="s">
        <v>15984</v>
      </c>
      <c r="C5089" s="296" t="s">
        <v>15985</v>
      </c>
      <c r="D5089" s="295" t="s">
        <v>31</v>
      </c>
      <c r="E5089" s="297" t="n">
        <v>6226.77</v>
      </c>
    </row>
    <row r="5090" customFormat="false" ht="27" hidden="false" customHeight="false" outlineLevel="0" collapsed="false">
      <c r="A5090" s="295" t="n">
        <v>98085</v>
      </c>
      <c r="B5090" s="295" t="s">
        <v>15986</v>
      </c>
      <c r="C5090" s="296" t="s">
        <v>15987</v>
      </c>
      <c r="D5090" s="295" t="s">
        <v>31</v>
      </c>
      <c r="E5090" s="297" t="n">
        <v>8447.68</v>
      </c>
    </row>
    <row r="5091" customFormat="false" ht="27" hidden="false" customHeight="false" outlineLevel="0" collapsed="false">
      <c r="A5091" s="295" t="n">
        <v>98086</v>
      </c>
      <c r="B5091" s="295" t="s">
        <v>15988</v>
      </c>
      <c r="C5091" s="296" t="s">
        <v>15989</v>
      </c>
      <c r="D5091" s="295" t="s">
        <v>31</v>
      </c>
      <c r="E5091" s="297" t="n">
        <v>9518.78</v>
      </c>
    </row>
    <row r="5092" customFormat="false" ht="27" hidden="false" customHeight="false" outlineLevel="0" collapsed="false">
      <c r="A5092" s="295" t="n">
        <v>98087</v>
      </c>
      <c r="B5092" s="295" t="s">
        <v>15990</v>
      </c>
      <c r="C5092" s="296" t="s">
        <v>15991</v>
      </c>
      <c r="D5092" s="295" t="s">
        <v>31</v>
      </c>
      <c r="E5092" s="297" t="n">
        <v>10127.61</v>
      </c>
    </row>
    <row r="5093" customFormat="false" ht="27" hidden="false" customHeight="false" outlineLevel="0" collapsed="false">
      <c r="A5093" s="295" t="n">
        <v>98088</v>
      </c>
      <c r="B5093" s="295" t="s">
        <v>15992</v>
      </c>
      <c r="C5093" s="296" t="s">
        <v>15993</v>
      </c>
      <c r="D5093" s="295" t="s">
        <v>31</v>
      </c>
      <c r="E5093" s="297" t="n">
        <v>2925.21</v>
      </c>
    </row>
    <row r="5094" customFormat="false" ht="27" hidden="false" customHeight="false" outlineLevel="0" collapsed="false">
      <c r="A5094" s="295" t="n">
        <v>98089</v>
      </c>
      <c r="B5094" s="295" t="s">
        <v>15994</v>
      </c>
      <c r="C5094" s="296" t="s">
        <v>15995</v>
      </c>
      <c r="D5094" s="295" t="s">
        <v>31</v>
      </c>
      <c r="E5094" s="297" t="n">
        <v>4630.02</v>
      </c>
    </row>
    <row r="5095" customFormat="false" ht="27" hidden="false" customHeight="false" outlineLevel="0" collapsed="false">
      <c r="A5095" s="295" t="n">
        <v>98090</v>
      </c>
      <c r="B5095" s="295" t="s">
        <v>15996</v>
      </c>
      <c r="C5095" s="296" t="s">
        <v>15997</v>
      </c>
      <c r="D5095" s="295" t="s">
        <v>31</v>
      </c>
      <c r="E5095" s="297" t="n">
        <v>7285.27</v>
      </c>
    </row>
    <row r="5096" customFormat="false" ht="27" hidden="false" customHeight="false" outlineLevel="0" collapsed="false">
      <c r="A5096" s="295" t="n">
        <v>98091</v>
      </c>
      <c r="B5096" s="295" t="s">
        <v>15998</v>
      </c>
      <c r="C5096" s="296" t="s">
        <v>15999</v>
      </c>
      <c r="D5096" s="295" t="s">
        <v>31</v>
      </c>
      <c r="E5096" s="297" t="n">
        <v>9523.07</v>
      </c>
    </row>
    <row r="5097" customFormat="false" ht="27" hidden="false" customHeight="false" outlineLevel="0" collapsed="false">
      <c r="A5097" s="295" t="n">
        <v>98092</v>
      </c>
      <c r="B5097" s="295" t="s">
        <v>16000</v>
      </c>
      <c r="C5097" s="296" t="s">
        <v>16001</v>
      </c>
      <c r="D5097" s="295" t="s">
        <v>31</v>
      </c>
      <c r="E5097" s="297" t="n">
        <v>11070.66</v>
      </c>
    </row>
    <row r="5098" customFormat="false" ht="27" hidden="false" customHeight="false" outlineLevel="0" collapsed="false">
      <c r="A5098" s="295" t="n">
        <v>98093</v>
      </c>
      <c r="B5098" s="295" t="s">
        <v>16002</v>
      </c>
      <c r="C5098" s="296" t="s">
        <v>16003</v>
      </c>
      <c r="D5098" s="295" t="s">
        <v>31</v>
      </c>
      <c r="E5098" s="297" t="n">
        <v>13073.03</v>
      </c>
    </row>
    <row r="5099" customFormat="false" ht="27" hidden="false" customHeight="false" outlineLevel="0" collapsed="false">
      <c r="A5099" s="295" t="n">
        <v>98094</v>
      </c>
      <c r="B5099" s="295" t="s">
        <v>16004</v>
      </c>
      <c r="C5099" s="296" t="s">
        <v>16005</v>
      </c>
      <c r="D5099" s="295" t="s">
        <v>31</v>
      </c>
      <c r="E5099" s="297" t="n">
        <v>2410.62</v>
      </c>
    </row>
    <row r="5100" customFormat="false" ht="27" hidden="false" customHeight="false" outlineLevel="0" collapsed="false">
      <c r="A5100" s="295" t="n">
        <v>98099</v>
      </c>
      <c r="B5100" s="295" t="s">
        <v>16006</v>
      </c>
      <c r="C5100" s="296" t="s">
        <v>16007</v>
      </c>
      <c r="D5100" s="295" t="s">
        <v>31</v>
      </c>
      <c r="E5100" s="297" t="n">
        <v>4116.4</v>
      </c>
    </row>
    <row r="5101" customFormat="false" ht="27" hidden="false" customHeight="false" outlineLevel="0" collapsed="false">
      <c r="A5101" s="295" t="n">
        <v>98100</v>
      </c>
      <c r="B5101" s="295" t="s">
        <v>16008</v>
      </c>
      <c r="C5101" s="296" t="s">
        <v>16009</v>
      </c>
      <c r="D5101" s="295" t="s">
        <v>31</v>
      </c>
      <c r="E5101" s="297" t="n">
        <v>5401.09</v>
      </c>
    </row>
    <row r="5102" customFormat="false" ht="27" hidden="false" customHeight="false" outlineLevel="0" collapsed="false">
      <c r="A5102" s="295" t="n">
        <v>98101</v>
      </c>
      <c r="B5102" s="295" t="s">
        <v>16010</v>
      </c>
      <c r="C5102" s="296" t="s">
        <v>16011</v>
      </c>
      <c r="D5102" s="295" t="s">
        <v>31</v>
      </c>
      <c r="E5102" s="297" t="n">
        <v>7983.66</v>
      </c>
    </row>
    <row r="5103" customFormat="false" ht="40.5" hidden="false" customHeight="false" outlineLevel="0" collapsed="false">
      <c r="A5103" s="295" t="n">
        <v>98109</v>
      </c>
      <c r="B5103" s="295" t="s">
        <v>16012</v>
      </c>
      <c r="C5103" s="296" t="s">
        <v>16013</v>
      </c>
      <c r="D5103" s="295" t="s">
        <v>31</v>
      </c>
      <c r="E5103" s="297" t="n">
        <v>701.98</v>
      </c>
    </row>
    <row r="5104" customFormat="false" ht="27" hidden="false" customHeight="false" outlineLevel="0" collapsed="false">
      <c r="A5104" s="295" t="n">
        <v>98110</v>
      </c>
      <c r="B5104" s="295" t="s">
        <v>16014</v>
      </c>
      <c r="C5104" s="296" t="s">
        <v>16015</v>
      </c>
      <c r="D5104" s="295" t="s">
        <v>31</v>
      </c>
      <c r="E5104" s="297" t="n">
        <v>350.94</v>
      </c>
    </row>
    <row r="5105" customFormat="false" ht="27" hidden="false" customHeight="false" outlineLevel="0" collapsed="false">
      <c r="A5105" s="295" t="n">
        <v>98111</v>
      </c>
      <c r="B5105" s="295" t="s">
        <v>16016</v>
      </c>
      <c r="C5105" s="296" t="s">
        <v>16017</v>
      </c>
      <c r="D5105" s="295" t="s">
        <v>31</v>
      </c>
      <c r="E5105" s="297" t="n">
        <v>47.62</v>
      </c>
    </row>
    <row r="5106" customFormat="false" ht="27" hidden="false" customHeight="false" outlineLevel="0" collapsed="false">
      <c r="A5106" s="295" t="n">
        <v>98112</v>
      </c>
      <c r="B5106" s="295" t="s">
        <v>16018</v>
      </c>
      <c r="C5106" s="296" t="s">
        <v>16019</v>
      </c>
      <c r="D5106" s="295" t="s">
        <v>31</v>
      </c>
      <c r="E5106" s="297" t="n">
        <v>89.21</v>
      </c>
    </row>
    <row r="5107" customFormat="false" ht="27" hidden="false" customHeight="false" outlineLevel="0" collapsed="false">
      <c r="A5107" s="295" t="n">
        <v>98114</v>
      </c>
      <c r="B5107" s="295" t="s">
        <v>16020</v>
      </c>
      <c r="C5107" s="296" t="s">
        <v>16021</v>
      </c>
      <c r="D5107" s="295" t="s">
        <v>31</v>
      </c>
      <c r="E5107" s="297" t="n">
        <v>704.07</v>
      </c>
    </row>
    <row r="5108" customFormat="false" ht="27" hidden="false" customHeight="false" outlineLevel="0" collapsed="false">
      <c r="A5108" s="295" t="n">
        <v>98115</v>
      </c>
      <c r="B5108" s="295" t="s">
        <v>16022</v>
      </c>
      <c r="C5108" s="296" t="s">
        <v>16023</v>
      </c>
      <c r="D5108" s="295" t="s">
        <v>31</v>
      </c>
      <c r="E5108" s="297" t="n">
        <v>88</v>
      </c>
    </row>
    <row r="5109" customFormat="false" ht="27" hidden="false" customHeight="false" outlineLevel="0" collapsed="false">
      <c r="A5109" s="295" t="n">
        <v>89957</v>
      </c>
      <c r="B5109" s="295" t="s">
        <v>16024</v>
      </c>
      <c r="C5109" s="296" t="s">
        <v>16025</v>
      </c>
      <c r="D5109" s="295" t="s">
        <v>31</v>
      </c>
      <c r="E5109" s="297" t="n">
        <v>132.37</v>
      </c>
    </row>
    <row r="5110" customFormat="false" ht="27" hidden="false" customHeight="false" outlineLevel="0" collapsed="false">
      <c r="A5110" s="295" t="n">
        <v>89959</v>
      </c>
      <c r="B5110" s="295" t="s">
        <v>16026</v>
      </c>
      <c r="C5110" s="296" t="s">
        <v>16027</v>
      </c>
      <c r="D5110" s="295" t="s">
        <v>31</v>
      </c>
      <c r="E5110" s="297" t="n">
        <v>214.1</v>
      </c>
    </row>
    <row r="5111" customFormat="false" ht="27" hidden="false" customHeight="false" outlineLevel="0" collapsed="false">
      <c r="A5111" s="295" t="n">
        <v>89349</v>
      </c>
      <c r="B5111" s="295" t="s">
        <v>16028</v>
      </c>
      <c r="C5111" s="296" t="s">
        <v>16029</v>
      </c>
      <c r="D5111" s="295" t="s">
        <v>31</v>
      </c>
      <c r="E5111" s="297" t="n">
        <v>23.31</v>
      </c>
    </row>
    <row r="5112" customFormat="false" ht="27" hidden="false" customHeight="false" outlineLevel="0" collapsed="false">
      <c r="A5112" s="295" t="n">
        <v>89351</v>
      </c>
      <c r="B5112" s="295" t="s">
        <v>16030</v>
      </c>
      <c r="C5112" s="296" t="s">
        <v>16031</v>
      </c>
      <c r="D5112" s="295" t="s">
        <v>31</v>
      </c>
      <c r="E5112" s="297" t="n">
        <v>28.81</v>
      </c>
    </row>
    <row r="5113" customFormat="false" ht="27" hidden="false" customHeight="false" outlineLevel="0" collapsed="false">
      <c r="A5113" s="295" t="n">
        <v>89352</v>
      </c>
      <c r="B5113" s="295" t="s">
        <v>16032</v>
      </c>
      <c r="C5113" s="296" t="s">
        <v>16033</v>
      </c>
      <c r="D5113" s="295" t="s">
        <v>31</v>
      </c>
      <c r="E5113" s="297" t="n">
        <v>31.68</v>
      </c>
    </row>
    <row r="5114" customFormat="false" ht="27" hidden="false" customHeight="false" outlineLevel="0" collapsed="false">
      <c r="A5114" s="295" t="n">
        <v>89353</v>
      </c>
      <c r="B5114" s="295" t="s">
        <v>16034</v>
      </c>
      <c r="C5114" s="296" t="s">
        <v>16035</v>
      </c>
      <c r="D5114" s="295" t="s">
        <v>31</v>
      </c>
      <c r="E5114" s="297" t="n">
        <v>34.8</v>
      </c>
    </row>
    <row r="5115" customFormat="false" ht="27" hidden="false" customHeight="false" outlineLevel="0" collapsed="false">
      <c r="A5115" s="295" t="n">
        <v>89354</v>
      </c>
      <c r="B5115" s="295" t="s">
        <v>16036</v>
      </c>
      <c r="C5115" s="296" t="s">
        <v>16037</v>
      </c>
      <c r="D5115" s="295" t="s">
        <v>31</v>
      </c>
      <c r="E5115" s="297" t="n">
        <v>597.96</v>
      </c>
    </row>
    <row r="5116" customFormat="false" ht="27" hidden="false" customHeight="false" outlineLevel="0" collapsed="false">
      <c r="A5116" s="295" t="n">
        <v>89969</v>
      </c>
      <c r="B5116" s="295" t="s">
        <v>16038</v>
      </c>
      <c r="C5116" s="296" t="s">
        <v>16039</v>
      </c>
      <c r="D5116" s="295" t="s">
        <v>31</v>
      </c>
      <c r="E5116" s="297" t="n">
        <v>39.96</v>
      </c>
    </row>
    <row r="5117" customFormat="false" ht="27" hidden="false" customHeight="false" outlineLevel="0" collapsed="false">
      <c r="A5117" s="295" t="n">
        <v>89970</v>
      </c>
      <c r="B5117" s="295" t="s">
        <v>16040</v>
      </c>
      <c r="C5117" s="296" t="s">
        <v>16041</v>
      </c>
      <c r="D5117" s="295" t="s">
        <v>31</v>
      </c>
      <c r="E5117" s="297" t="n">
        <v>41.62</v>
      </c>
    </row>
    <row r="5118" customFormat="false" ht="27" hidden="false" customHeight="false" outlineLevel="0" collapsed="false">
      <c r="A5118" s="295" t="n">
        <v>89971</v>
      </c>
      <c r="B5118" s="295" t="s">
        <v>16042</v>
      </c>
      <c r="C5118" s="296" t="s">
        <v>16043</v>
      </c>
      <c r="D5118" s="295" t="s">
        <v>31</v>
      </c>
      <c r="E5118" s="297" t="n">
        <v>41.44</v>
      </c>
    </row>
    <row r="5119" customFormat="false" ht="27" hidden="false" customHeight="false" outlineLevel="0" collapsed="false">
      <c r="A5119" s="295" t="n">
        <v>89972</v>
      </c>
      <c r="B5119" s="295" t="s">
        <v>16044</v>
      </c>
      <c r="C5119" s="296" t="s">
        <v>16045</v>
      </c>
      <c r="D5119" s="295" t="s">
        <v>31</v>
      </c>
      <c r="E5119" s="297" t="n">
        <v>46.44</v>
      </c>
    </row>
    <row r="5120" customFormat="false" ht="27" hidden="false" customHeight="false" outlineLevel="0" collapsed="false">
      <c r="A5120" s="295" t="n">
        <v>89973</v>
      </c>
      <c r="B5120" s="295" t="s">
        <v>16046</v>
      </c>
      <c r="C5120" s="296" t="s">
        <v>16047</v>
      </c>
      <c r="D5120" s="295" t="s">
        <v>31</v>
      </c>
      <c r="E5120" s="297" t="n">
        <v>786.13</v>
      </c>
    </row>
    <row r="5121" customFormat="false" ht="27" hidden="false" customHeight="false" outlineLevel="0" collapsed="false">
      <c r="A5121" s="295" t="n">
        <v>89974</v>
      </c>
      <c r="B5121" s="295" t="s">
        <v>16048</v>
      </c>
      <c r="C5121" s="296" t="s">
        <v>16049</v>
      </c>
      <c r="D5121" s="295" t="s">
        <v>31</v>
      </c>
      <c r="E5121" s="297" t="n">
        <v>262.15</v>
      </c>
    </row>
    <row r="5122" customFormat="false" ht="27" hidden="false" customHeight="false" outlineLevel="0" collapsed="false">
      <c r="A5122" s="295" t="n">
        <v>89984</v>
      </c>
      <c r="B5122" s="295" t="s">
        <v>16050</v>
      </c>
      <c r="C5122" s="296" t="s">
        <v>16051</v>
      </c>
      <c r="D5122" s="295" t="s">
        <v>31</v>
      </c>
      <c r="E5122" s="297" t="n">
        <v>74.79</v>
      </c>
    </row>
    <row r="5123" customFormat="false" ht="27" hidden="false" customHeight="false" outlineLevel="0" collapsed="false">
      <c r="A5123" s="295" t="n">
        <v>89985</v>
      </c>
      <c r="B5123" s="295" t="s">
        <v>16052</v>
      </c>
      <c r="C5123" s="296" t="s">
        <v>16053</v>
      </c>
      <c r="D5123" s="295" t="s">
        <v>31</v>
      </c>
      <c r="E5123" s="297" t="n">
        <v>78.61</v>
      </c>
    </row>
    <row r="5124" customFormat="false" ht="27" hidden="false" customHeight="false" outlineLevel="0" collapsed="false">
      <c r="A5124" s="295" t="n">
        <v>89986</v>
      </c>
      <c r="B5124" s="295" t="s">
        <v>16054</v>
      </c>
      <c r="C5124" s="296" t="s">
        <v>16055</v>
      </c>
      <c r="D5124" s="295" t="s">
        <v>31</v>
      </c>
      <c r="E5124" s="297" t="n">
        <v>72.87</v>
      </c>
    </row>
    <row r="5125" customFormat="false" ht="27" hidden="false" customHeight="false" outlineLevel="0" collapsed="false">
      <c r="A5125" s="295" t="n">
        <v>89987</v>
      </c>
      <c r="B5125" s="295" t="s">
        <v>16056</v>
      </c>
      <c r="C5125" s="296" t="s">
        <v>16057</v>
      </c>
      <c r="D5125" s="295" t="s">
        <v>31</v>
      </c>
      <c r="E5125" s="297" t="n">
        <v>82.81</v>
      </c>
    </row>
    <row r="5126" customFormat="false" ht="27" hidden="false" customHeight="false" outlineLevel="0" collapsed="false">
      <c r="A5126" s="295" t="n">
        <v>90371</v>
      </c>
      <c r="B5126" s="295" t="s">
        <v>16058</v>
      </c>
      <c r="C5126" s="296" t="s">
        <v>16059</v>
      </c>
      <c r="D5126" s="295" t="s">
        <v>31</v>
      </c>
      <c r="E5126" s="297" t="n">
        <v>22.37</v>
      </c>
    </row>
    <row r="5127" customFormat="false" ht="27" hidden="false" customHeight="false" outlineLevel="0" collapsed="false">
      <c r="A5127" s="295" t="n">
        <v>94489</v>
      </c>
      <c r="B5127" s="295" t="s">
        <v>16060</v>
      </c>
      <c r="C5127" s="296" t="s">
        <v>16061</v>
      </c>
      <c r="D5127" s="295" t="s">
        <v>31</v>
      </c>
      <c r="E5127" s="297" t="n">
        <v>22.41</v>
      </c>
    </row>
    <row r="5128" customFormat="false" ht="27" hidden="false" customHeight="false" outlineLevel="0" collapsed="false">
      <c r="A5128" s="295" t="n">
        <v>94490</v>
      </c>
      <c r="B5128" s="295" t="s">
        <v>16062</v>
      </c>
      <c r="C5128" s="296" t="s">
        <v>16063</v>
      </c>
      <c r="D5128" s="295" t="s">
        <v>31</v>
      </c>
      <c r="E5128" s="297" t="n">
        <v>33.05</v>
      </c>
    </row>
    <row r="5129" customFormat="false" ht="27" hidden="false" customHeight="false" outlineLevel="0" collapsed="false">
      <c r="A5129" s="295" t="n">
        <v>94491</v>
      </c>
      <c r="B5129" s="295" t="s">
        <v>16064</v>
      </c>
      <c r="C5129" s="296" t="s">
        <v>16065</v>
      </c>
      <c r="D5129" s="295" t="s">
        <v>31</v>
      </c>
      <c r="E5129" s="297" t="n">
        <v>45.05</v>
      </c>
    </row>
    <row r="5130" customFormat="false" ht="27" hidden="false" customHeight="false" outlineLevel="0" collapsed="false">
      <c r="A5130" s="295" t="n">
        <v>94492</v>
      </c>
      <c r="B5130" s="295" t="s">
        <v>16066</v>
      </c>
      <c r="C5130" s="296" t="s">
        <v>16067</v>
      </c>
      <c r="D5130" s="295" t="s">
        <v>31</v>
      </c>
      <c r="E5130" s="297" t="n">
        <v>46.31</v>
      </c>
    </row>
    <row r="5131" customFormat="false" ht="27" hidden="false" customHeight="false" outlineLevel="0" collapsed="false">
      <c r="A5131" s="295" t="n">
        <v>94493</v>
      </c>
      <c r="B5131" s="295" t="s">
        <v>16068</v>
      </c>
      <c r="C5131" s="296" t="s">
        <v>16069</v>
      </c>
      <c r="D5131" s="295" t="s">
        <v>31</v>
      </c>
      <c r="E5131" s="297" t="n">
        <v>84.71</v>
      </c>
    </row>
    <row r="5132" customFormat="false" ht="15" hidden="false" customHeight="false" outlineLevel="0" collapsed="false">
      <c r="A5132" s="295" t="n">
        <v>94495</v>
      </c>
      <c r="B5132" s="295" t="s">
        <v>16070</v>
      </c>
      <c r="C5132" s="296" t="s">
        <v>16071</v>
      </c>
      <c r="D5132" s="295" t="s">
        <v>31</v>
      </c>
      <c r="E5132" s="297" t="n">
        <v>53.88</v>
      </c>
    </row>
    <row r="5133" customFormat="false" ht="27" hidden="false" customHeight="false" outlineLevel="0" collapsed="false">
      <c r="A5133" s="295" t="n">
        <v>94496</v>
      </c>
      <c r="B5133" s="295" t="s">
        <v>16072</v>
      </c>
      <c r="C5133" s="296" t="s">
        <v>16073</v>
      </c>
      <c r="D5133" s="295" t="s">
        <v>31</v>
      </c>
      <c r="E5133" s="297" t="n">
        <v>73.4</v>
      </c>
    </row>
    <row r="5134" customFormat="false" ht="27" hidden="false" customHeight="false" outlineLevel="0" collapsed="false">
      <c r="A5134" s="295" t="n">
        <v>94497</v>
      </c>
      <c r="B5134" s="295" t="s">
        <v>16074</v>
      </c>
      <c r="C5134" s="296" t="s">
        <v>16075</v>
      </c>
      <c r="D5134" s="295" t="s">
        <v>31</v>
      </c>
      <c r="E5134" s="297" t="n">
        <v>92.96</v>
      </c>
    </row>
    <row r="5135" customFormat="false" ht="15" hidden="false" customHeight="false" outlineLevel="0" collapsed="false">
      <c r="A5135" s="295" t="n">
        <v>94498</v>
      </c>
      <c r="B5135" s="295" t="s">
        <v>16076</v>
      </c>
      <c r="C5135" s="296" t="s">
        <v>16077</v>
      </c>
      <c r="D5135" s="295" t="s">
        <v>31</v>
      </c>
      <c r="E5135" s="297" t="n">
        <v>128.39</v>
      </c>
    </row>
    <row r="5136" customFormat="false" ht="27" hidden="false" customHeight="false" outlineLevel="0" collapsed="false">
      <c r="A5136" s="295" t="n">
        <v>94499</v>
      </c>
      <c r="B5136" s="295" t="s">
        <v>16078</v>
      </c>
      <c r="C5136" s="296" t="s">
        <v>16079</v>
      </c>
      <c r="D5136" s="295" t="s">
        <v>31</v>
      </c>
      <c r="E5136" s="297" t="n">
        <v>256.09</v>
      </c>
    </row>
    <row r="5137" customFormat="false" ht="15" hidden="false" customHeight="false" outlineLevel="0" collapsed="false">
      <c r="A5137" s="295" t="n">
        <v>94500</v>
      </c>
      <c r="B5137" s="295" t="s">
        <v>16080</v>
      </c>
      <c r="C5137" s="296" t="s">
        <v>16081</v>
      </c>
      <c r="D5137" s="295" t="s">
        <v>31</v>
      </c>
      <c r="E5137" s="297" t="n">
        <v>310.8</v>
      </c>
    </row>
    <row r="5138" customFormat="false" ht="15" hidden="false" customHeight="false" outlineLevel="0" collapsed="false">
      <c r="A5138" s="295" t="n">
        <v>94501</v>
      </c>
      <c r="B5138" s="295" t="s">
        <v>16082</v>
      </c>
      <c r="C5138" s="296" t="s">
        <v>16083</v>
      </c>
      <c r="D5138" s="295" t="s">
        <v>31</v>
      </c>
      <c r="E5138" s="297" t="n">
        <v>628.78</v>
      </c>
    </row>
    <row r="5139" customFormat="false" ht="27" hidden="false" customHeight="false" outlineLevel="0" collapsed="false">
      <c r="A5139" s="295" t="n">
        <v>94792</v>
      </c>
      <c r="B5139" s="295" t="s">
        <v>16084</v>
      </c>
      <c r="C5139" s="296" t="s">
        <v>16085</v>
      </c>
      <c r="D5139" s="295" t="s">
        <v>31</v>
      </c>
      <c r="E5139" s="297" t="n">
        <v>100.93</v>
      </c>
    </row>
    <row r="5140" customFormat="false" ht="27" hidden="false" customHeight="false" outlineLevel="0" collapsed="false">
      <c r="A5140" s="295" t="n">
        <v>94793</v>
      </c>
      <c r="B5140" s="295" t="s">
        <v>16086</v>
      </c>
      <c r="C5140" s="296" t="s">
        <v>16087</v>
      </c>
      <c r="D5140" s="295" t="s">
        <v>31</v>
      </c>
      <c r="E5140" s="297" t="n">
        <v>138.41</v>
      </c>
    </row>
    <row r="5141" customFormat="false" ht="27" hidden="false" customHeight="false" outlineLevel="0" collapsed="false">
      <c r="A5141" s="295" t="n">
        <v>94794</v>
      </c>
      <c r="B5141" s="295" t="s">
        <v>16088</v>
      </c>
      <c r="C5141" s="296" t="s">
        <v>16089</v>
      </c>
      <c r="D5141" s="295" t="s">
        <v>31</v>
      </c>
      <c r="E5141" s="297" t="n">
        <v>146.64</v>
      </c>
    </row>
    <row r="5142" customFormat="false" ht="27" hidden="false" customHeight="false" outlineLevel="0" collapsed="false">
      <c r="A5142" s="295" t="n">
        <v>94795</v>
      </c>
      <c r="B5142" s="295" t="s">
        <v>16090</v>
      </c>
      <c r="C5142" s="296" t="s">
        <v>16091</v>
      </c>
      <c r="D5142" s="295" t="s">
        <v>31</v>
      </c>
      <c r="E5142" s="297" t="n">
        <v>64.19</v>
      </c>
    </row>
    <row r="5143" customFormat="false" ht="27" hidden="false" customHeight="false" outlineLevel="0" collapsed="false">
      <c r="A5143" s="295" t="n">
        <v>94796</v>
      </c>
      <c r="B5143" s="295" t="s">
        <v>16092</v>
      </c>
      <c r="C5143" s="296" t="s">
        <v>16093</v>
      </c>
      <c r="D5143" s="295" t="s">
        <v>31</v>
      </c>
      <c r="E5143" s="297" t="n">
        <v>71.54</v>
      </c>
    </row>
    <row r="5144" customFormat="false" ht="27" hidden="false" customHeight="false" outlineLevel="0" collapsed="false">
      <c r="A5144" s="295" t="n">
        <v>94797</v>
      </c>
      <c r="B5144" s="295" t="s">
        <v>16094</v>
      </c>
      <c r="C5144" s="296" t="s">
        <v>16095</v>
      </c>
      <c r="D5144" s="295" t="s">
        <v>31</v>
      </c>
      <c r="E5144" s="297" t="n">
        <v>154.08</v>
      </c>
    </row>
    <row r="5145" customFormat="false" ht="27" hidden="false" customHeight="false" outlineLevel="0" collapsed="false">
      <c r="A5145" s="295" t="n">
        <v>94798</v>
      </c>
      <c r="B5145" s="295" t="s">
        <v>16096</v>
      </c>
      <c r="C5145" s="296" t="s">
        <v>16097</v>
      </c>
      <c r="D5145" s="295" t="s">
        <v>31</v>
      </c>
      <c r="E5145" s="297" t="n">
        <v>258.9</v>
      </c>
    </row>
    <row r="5146" customFormat="false" ht="27" hidden="false" customHeight="false" outlineLevel="0" collapsed="false">
      <c r="A5146" s="295" t="n">
        <v>94799</v>
      </c>
      <c r="B5146" s="295" t="s">
        <v>16098</v>
      </c>
      <c r="C5146" s="296" t="s">
        <v>16099</v>
      </c>
      <c r="D5146" s="295" t="s">
        <v>31</v>
      </c>
      <c r="E5146" s="297" t="n">
        <v>316.72</v>
      </c>
    </row>
    <row r="5147" customFormat="false" ht="27" hidden="false" customHeight="false" outlineLevel="0" collapsed="false">
      <c r="A5147" s="295" t="n">
        <v>94800</v>
      </c>
      <c r="B5147" s="295" t="s">
        <v>16100</v>
      </c>
      <c r="C5147" s="296" t="s">
        <v>16101</v>
      </c>
      <c r="D5147" s="295" t="s">
        <v>31</v>
      </c>
      <c r="E5147" s="297" t="n">
        <v>406.51</v>
      </c>
    </row>
    <row r="5148" customFormat="false" ht="27" hidden="false" customHeight="false" outlineLevel="0" collapsed="false">
      <c r="A5148" s="295" t="n">
        <v>95248</v>
      </c>
      <c r="B5148" s="295" t="s">
        <v>16102</v>
      </c>
      <c r="C5148" s="296" t="s">
        <v>16103</v>
      </c>
      <c r="D5148" s="295" t="s">
        <v>31</v>
      </c>
      <c r="E5148" s="297" t="n">
        <v>46.01</v>
      </c>
    </row>
    <row r="5149" customFormat="false" ht="27" hidden="false" customHeight="false" outlineLevel="0" collapsed="false">
      <c r="A5149" s="295" t="n">
        <v>95249</v>
      </c>
      <c r="B5149" s="295" t="s">
        <v>16104</v>
      </c>
      <c r="C5149" s="296" t="s">
        <v>16105</v>
      </c>
      <c r="D5149" s="295" t="s">
        <v>31</v>
      </c>
      <c r="E5149" s="297" t="n">
        <v>54.2</v>
      </c>
    </row>
    <row r="5150" customFormat="false" ht="27" hidden="false" customHeight="false" outlineLevel="0" collapsed="false">
      <c r="A5150" s="295" t="n">
        <v>95250</v>
      </c>
      <c r="B5150" s="295" t="s">
        <v>16106</v>
      </c>
      <c r="C5150" s="296" t="s">
        <v>16107</v>
      </c>
      <c r="D5150" s="295" t="s">
        <v>31</v>
      </c>
      <c r="E5150" s="297" t="n">
        <v>73.15</v>
      </c>
    </row>
    <row r="5151" customFormat="false" ht="27" hidden="false" customHeight="false" outlineLevel="0" collapsed="false">
      <c r="A5151" s="295" t="n">
        <v>95251</v>
      </c>
      <c r="B5151" s="295" t="s">
        <v>16108</v>
      </c>
      <c r="C5151" s="296" t="s">
        <v>16109</v>
      </c>
      <c r="D5151" s="295" t="s">
        <v>31</v>
      </c>
      <c r="E5151" s="297" t="n">
        <v>108.22</v>
      </c>
    </row>
    <row r="5152" customFormat="false" ht="27" hidden="false" customHeight="false" outlineLevel="0" collapsed="false">
      <c r="A5152" s="295" t="n">
        <v>95252</v>
      </c>
      <c r="B5152" s="295" t="s">
        <v>16110</v>
      </c>
      <c r="C5152" s="296" t="s">
        <v>16111</v>
      </c>
      <c r="D5152" s="295" t="s">
        <v>31</v>
      </c>
      <c r="E5152" s="297" t="n">
        <v>131.17</v>
      </c>
    </row>
    <row r="5153" customFormat="false" ht="27" hidden="false" customHeight="false" outlineLevel="0" collapsed="false">
      <c r="A5153" s="295" t="n">
        <v>95253</v>
      </c>
      <c r="B5153" s="295" t="s">
        <v>16112</v>
      </c>
      <c r="C5153" s="296" t="s">
        <v>16113</v>
      </c>
      <c r="D5153" s="295" t="s">
        <v>31</v>
      </c>
      <c r="E5153" s="297" t="n">
        <v>199.59</v>
      </c>
    </row>
    <row r="5154" customFormat="false" ht="27" hidden="false" customHeight="false" outlineLevel="0" collapsed="false">
      <c r="A5154" s="295" t="n">
        <v>99619</v>
      </c>
      <c r="B5154" s="295" t="s">
        <v>16114</v>
      </c>
      <c r="C5154" s="296" t="s">
        <v>16115</v>
      </c>
      <c r="D5154" s="295" t="s">
        <v>31</v>
      </c>
      <c r="E5154" s="297" t="n">
        <v>66.52</v>
      </c>
    </row>
    <row r="5155" customFormat="false" ht="27" hidden="false" customHeight="false" outlineLevel="0" collapsed="false">
      <c r="A5155" s="295" t="n">
        <v>99620</v>
      </c>
      <c r="B5155" s="295" t="s">
        <v>16116</v>
      </c>
      <c r="C5155" s="296" t="s">
        <v>16117</v>
      </c>
      <c r="D5155" s="295" t="s">
        <v>31</v>
      </c>
      <c r="E5155" s="297" t="n">
        <v>90.36</v>
      </c>
    </row>
    <row r="5156" customFormat="false" ht="27" hidden="false" customHeight="false" outlineLevel="0" collapsed="false">
      <c r="A5156" s="295" t="n">
        <v>99621</v>
      </c>
      <c r="B5156" s="295" t="s">
        <v>16118</v>
      </c>
      <c r="C5156" s="296" t="s">
        <v>16119</v>
      </c>
      <c r="D5156" s="295" t="s">
        <v>31</v>
      </c>
      <c r="E5156" s="297" t="n">
        <v>134.42</v>
      </c>
    </row>
    <row r="5157" customFormat="false" ht="27" hidden="false" customHeight="false" outlineLevel="0" collapsed="false">
      <c r="A5157" s="295" t="n">
        <v>99622</v>
      </c>
      <c r="B5157" s="295" t="s">
        <v>16120</v>
      </c>
      <c r="C5157" s="296" t="s">
        <v>16121</v>
      </c>
      <c r="D5157" s="295" t="s">
        <v>31</v>
      </c>
      <c r="E5157" s="297" t="n">
        <v>151.7</v>
      </c>
    </row>
    <row r="5158" customFormat="false" ht="27" hidden="false" customHeight="false" outlineLevel="0" collapsed="false">
      <c r="A5158" s="295" t="n">
        <v>99623</v>
      </c>
      <c r="B5158" s="295" t="s">
        <v>16122</v>
      </c>
      <c r="C5158" s="296" t="s">
        <v>16123</v>
      </c>
      <c r="D5158" s="295" t="s">
        <v>31</v>
      </c>
      <c r="E5158" s="297" t="n">
        <v>211.36</v>
      </c>
    </row>
    <row r="5159" customFormat="false" ht="27" hidden="false" customHeight="false" outlineLevel="0" collapsed="false">
      <c r="A5159" s="295" t="n">
        <v>99624</v>
      </c>
      <c r="B5159" s="295" t="s">
        <v>16124</v>
      </c>
      <c r="C5159" s="296" t="s">
        <v>16125</v>
      </c>
      <c r="D5159" s="295" t="s">
        <v>31</v>
      </c>
      <c r="E5159" s="297" t="n">
        <v>300.96</v>
      </c>
    </row>
    <row r="5160" customFormat="false" ht="27" hidden="false" customHeight="false" outlineLevel="0" collapsed="false">
      <c r="A5160" s="295" t="n">
        <v>99625</v>
      </c>
      <c r="B5160" s="295" t="s">
        <v>16126</v>
      </c>
      <c r="C5160" s="296" t="s">
        <v>16127</v>
      </c>
      <c r="D5160" s="295" t="s">
        <v>31</v>
      </c>
      <c r="E5160" s="297" t="n">
        <v>413.3</v>
      </c>
    </row>
    <row r="5161" customFormat="false" ht="27" hidden="false" customHeight="false" outlineLevel="0" collapsed="false">
      <c r="A5161" s="295" t="n">
        <v>99626</v>
      </c>
      <c r="B5161" s="295" t="s">
        <v>16128</v>
      </c>
      <c r="C5161" s="296" t="s">
        <v>16129</v>
      </c>
      <c r="D5161" s="295" t="s">
        <v>31</v>
      </c>
      <c r="E5161" s="297" t="n">
        <v>634.52</v>
      </c>
    </row>
    <row r="5162" customFormat="false" ht="27" hidden="false" customHeight="false" outlineLevel="0" collapsed="false">
      <c r="A5162" s="295" t="n">
        <v>99627</v>
      </c>
      <c r="B5162" s="295" t="s">
        <v>16130</v>
      </c>
      <c r="C5162" s="296" t="s">
        <v>16131</v>
      </c>
      <c r="D5162" s="295" t="s">
        <v>31</v>
      </c>
      <c r="E5162" s="297" t="n">
        <v>40.21</v>
      </c>
    </row>
    <row r="5163" customFormat="false" ht="27" hidden="false" customHeight="false" outlineLevel="0" collapsed="false">
      <c r="A5163" s="295" t="n">
        <v>99628</v>
      </c>
      <c r="B5163" s="295" t="s">
        <v>16132</v>
      </c>
      <c r="C5163" s="296" t="s">
        <v>16133</v>
      </c>
      <c r="D5163" s="295" t="s">
        <v>31</v>
      </c>
      <c r="E5163" s="297" t="n">
        <v>44.26</v>
      </c>
    </row>
    <row r="5164" customFormat="false" ht="27" hidden="false" customHeight="false" outlineLevel="0" collapsed="false">
      <c r="A5164" s="295" t="n">
        <v>99629</v>
      </c>
      <c r="B5164" s="295" t="s">
        <v>16134</v>
      </c>
      <c r="C5164" s="296" t="s">
        <v>16135</v>
      </c>
      <c r="D5164" s="295" t="s">
        <v>31</v>
      </c>
      <c r="E5164" s="297" t="n">
        <v>49.5</v>
      </c>
    </row>
    <row r="5165" customFormat="false" ht="27" hidden="false" customHeight="false" outlineLevel="0" collapsed="false">
      <c r="A5165" s="295" t="n">
        <v>99630</v>
      </c>
      <c r="B5165" s="295" t="s">
        <v>16136</v>
      </c>
      <c r="C5165" s="296" t="s">
        <v>16137</v>
      </c>
      <c r="D5165" s="295" t="s">
        <v>31</v>
      </c>
      <c r="E5165" s="297" t="n">
        <v>73.4</v>
      </c>
    </row>
    <row r="5166" customFormat="false" ht="27" hidden="false" customHeight="false" outlineLevel="0" collapsed="false">
      <c r="A5166" s="295" t="n">
        <v>99631</v>
      </c>
      <c r="B5166" s="295" t="s">
        <v>16138</v>
      </c>
      <c r="C5166" s="296" t="s">
        <v>16139</v>
      </c>
      <c r="D5166" s="295" t="s">
        <v>31</v>
      </c>
      <c r="E5166" s="297" t="n">
        <v>85.76</v>
      </c>
    </row>
    <row r="5167" customFormat="false" ht="27" hidden="false" customHeight="false" outlineLevel="0" collapsed="false">
      <c r="A5167" s="295" t="n">
        <v>99632</v>
      </c>
      <c r="B5167" s="295" t="s">
        <v>16140</v>
      </c>
      <c r="C5167" s="296" t="s">
        <v>16141</v>
      </c>
      <c r="D5167" s="295" t="s">
        <v>31</v>
      </c>
      <c r="E5167" s="297" t="n">
        <v>123.18</v>
      </c>
    </row>
    <row r="5168" customFormat="false" ht="27" hidden="false" customHeight="false" outlineLevel="0" collapsed="false">
      <c r="A5168" s="295" t="n">
        <v>99633</v>
      </c>
      <c r="B5168" s="295" t="s">
        <v>16142</v>
      </c>
      <c r="C5168" s="296" t="s">
        <v>16143</v>
      </c>
      <c r="D5168" s="295" t="s">
        <v>31</v>
      </c>
      <c r="E5168" s="297" t="n">
        <v>262.43</v>
      </c>
    </row>
    <row r="5169" customFormat="false" ht="27" hidden="false" customHeight="false" outlineLevel="0" collapsed="false">
      <c r="A5169" s="295" t="n">
        <v>99634</v>
      </c>
      <c r="B5169" s="295" t="s">
        <v>16144</v>
      </c>
      <c r="C5169" s="296" t="s">
        <v>16145</v>
      </c>
      <c r="D5169" s="295" t="s">
        <v>31</v>
      </c>
      <c r="E5169" s="297" t="n">
        <v>444.69</v>
      </c>
    </row>
    <row r="5170" customFormat="false" ht="27" hidden="false" customHeight="false" outlineLevel="0" collapsed="false">
      <c r="A5170" s="295" t="n">
        <v>99635</v>
      </c>
      <c r="B5170" s="295" t="s">
        <v>16146</v>
      </c>
      <c r="C5170" s="296" t="s">
        <v>16147</v>
      </c>
      <c r="D5170" s="295" t="s">
        <v>31</v>
      </c>
      <c r="E5170" s="297" t="n">
        <v>298.62</v>
      </c>
    </row>
    <row r="5171" customFormat="false" ht="27" hidden="false" customHeight="false" outlineLevel="0" collapsed="false">
      <c r="A5171" s="295" t="n">
        <v>103008</v>
      </c>
      <c r="B5171" s="295" t="s">
        <v>16148</v>
      </c>
      <c r="C5171" s="296" t="s">
        <v>16149</v>
      </c>
      <c r="D5171" s="295" t="s">
        <v>31</v>
      </c>
      <c r="E5171" s="297" t="n">
        <v>54.13</v>
      </c>
    </row>
    <row r="5172" customFormat="false" ht="27" hidden="false" customHeight="false" outlineLevel="0" collapsed="false">
      <c r="A5172" s="295" t="n">
        <v>103009</v>
      </c>
      <c r="B5172" s="295" t="s">
        <v>16150</v>
      </c>
      <c r="C5172" s="296" t="s">
        <v>16151</v>
      </c>
      <c r="D5172" s="295" t="s">
        <v>31</v>
      </c>
      <c r="E5172" s="297" t="n">
        <v>193.72</v>
      </c>
    </row>
    <row r="5173" customFormat="false" ht="27" hidden="false" customHeight="false" outlineLevel="0" collapsed="false">
      <c r="A5173" s="295" t="n">
        <v>103010</v>
      </c>
      <c r="B5173" s="295" t="s">
        <v>16152</v>
      </c>
      <c r="C5173" s="296" t="s">
        <v>16153</v>
      </c>
      <c r="D5173" s="295" t="s">
        <v>31</v>
      </c>
      <c r="E5173" s="297" t="n">
        <v>41.04</v>
      </c>
    </row>
    <row r="5174" customFormat="false" ht="27" hidden="false" customHeight="false" outlineLevel="0" collapsed="false">
      <c r="A5174" s="295" t="n">
        <v>103011</v>
      </c>
      <c r="B5174" s="295" t="s">
        <v>16154</v>
      </c>
      <c r="C5174" s="296" t="s">
        <v>16155</v>
      </c>
      <c r="D5174" s="295" t="s">
        <v>31</v>
      </c>
      <c r="E5174" s="297" t="n">
        <v>45.92</v>
      </c>
    </row>
    <row r="5175" customFormat="false" ht="27" hidden="false" customHeight="false" outlineLevel="0" collapsed="false">
      <c r="A5175" s="295" t="n">
        <v>103012</v>
      </c>
      <c r="B5175" s="295" t="s">
        <v>16156</v>
      </c>
      <c r="C5175" s="296" t="s">
        <v>16157</v>
      </c>
      <c r="D5175" s="295" t="s">
        <v>31</v>
      </c>
      <c r="E5175" s="297" t="n">
        <v>72.21</v>
      </c>
    </row>
    <row r="5176" customFormat="false" ht="27" hidden="false" customHeight="false" outlineLevel="0" collapsed="false">
      <c r="A5176" s="295" t="n">
        <v>103013</v>
      </c>
      <c r="B5176" s="295" t="s">
        <v>16158</v>
      </c>
      <c r="C5176" s="296" t="s">
        <v>16159</v>
      </c>
      <c r="D5176" s="295" t="s">
        <v>31</v>
      </c>
      <c r="E5176" s="297" t="n">
        <v>78.02</v>
      </c>
    </row>
    <row r="5177" customFormat="false" ht="27" hidden="false" customHeight="false" outlineLevel="0" collapsed="false">
      <c r="A5177" s="295" t="n">
        <v>103014</v>
      </c>
      <c r="B5177" s="295" t="s">
        <v>16160</v>
      </c>
      <c r="C5177" s="296" t="s">
        <v>16161</v>
      </c>
      <c r="D5177" s="295" t="s">
        <v>31</v>
      </c>
      <c r="E5177" s="297" t="n">
        <v>116.99</v>
      </c>
    </row>
    <row r="5178" customFormat="false" ht="27" hidden="false" customHeight="false" outlineLevel="0" collapsed="false">
      <c r="A5178" s="295" t="n">
        <v>103015</v>
      </c>
      <c r="B5178" s="295" t="s">
        <v>16162</v>
      </c>
      <c r="C5178" s="296" t="s">
        <v>16163</v>
      </c>
      <c r="D5178" s="295" t="s">
        <v>31</v>
      </c>
      <c r="E5178" s="297" t="n">
        <v>205.95</v>
      </c>
    </row>
    <row r="5179" customFormat="false" ht="27" hidden="false" customHeight="false" outlineLevel="0" collapsed="false">
      <c r="A5179" s="295" t="n">
        <v>103016</v>
      </c>
      <c r="B5179" s="295" t="s">
        <v>16164</v>
      </c>
      <c r="C5179" s="296" t="s">
        <v>16165</v>
      </c>
      <c r="D5179" s="295" t="s">
        <v>31</v>
      </c>
      <c r="E5179" s="297" t="n">
        <v>281.22</v>
      </c>
    </row>
    <row r="5180" customFormat="false" ht="27" hidden="false" customHeight="false" outlineLevel="0" collapsed="false">
      <c r="A5180" s="295" t="n">
        <v>103017</v>
      </c>
      <c r="B5180" s="295" t="s">
        <v>16166</v>
      </c>
      <c r="C5180" s="296" t="s">
        <v>16167</v>
      </c>
      <c r="D5180" s="295" t="s">
        <v>31</v>
      </c>
      <c r="E5180" s="297" t="n">
        <v>489.28</v>
      </c>
    </row>
    <row r="5181" customFormat="false" ht="27" hidden="false" customHeight="false" outlineLevel="0" collapsed="false">
      <c r="A5181" s="295" t="n">
        <v>103018</v>
      </c>
      <c r="B5181" s="295" t="s">
        <v>16168</v>
      </c>
      <c r="C5181" s="296" t="s">
        <v>16169</v>
      </c>
      <c r="D5181" s="295" t="s">
        <v>31</v>
      </c>
      <c r="E5181" s="297" t="n">
        <v>244.05</v>
      </c>
    </row>
    <row r="5182" customFormat="false" ht="27" hidden="false" customHeight="false" outlineLevel="0" collapsed="false">
      <c r="A5182" s="295" t="n">
        <v>103019</v>
      </c>
      <c r="B5182" s="295" t="s">
        <v>16170</v>
      </c>
      <c r="C5182" s="296" t="s">
        <v>16171</v>
      </c>
      <c r="D5182" s="295" t="s">
        <v>31</v>
      </c>
      <c r="E5182" s="297" t="n">
        <v>263.44</v>
      </c>
    </row>
    <row r="5183" customFormat="false" ht="15" hidden="false" customHeight="false" outlineLevel="0" collapsed="false">
      <c r="A5183" s="295" t="n">
        <v>103029</v>
      </c>
      <c r="B5183" s="295" t="s">
        <v>16172</v>
      </c>
      <c r="C5183" s="296" t="s">
        <v>16173</v>
      </c>
      <c r="D5183" s="295" t="s">
        <v>31</v>
      </c>
      <c r="E5183" s="297" t="n">
        <v>39.8</v>
      </c>
    </row>
    <row r="5184" customFormat="false" ht="27" hidden="false" customHeight="false" outlineLevel="0" collapsed="false">
      <c r="A5184" s="295" t="n">
        <v>103036</v>
      </c>
      <c r="B5184" s="295" t="s">
        <v>16174</v>
      </c>
      <c r="C5184" s="296" t="s">
        <v>16175</v>
      </c>
      <c r="D5184" s="295" t="s">
        <v>31</v>
      </c>
      <c r="E5184" s="297" t="n">
        <v>17.86</v>
      </c>
    </row>
    <row r="5185" customFormat="false" ht="27" hidden="false" customHeight="false" outlineLevel="0" collapsed="false">
      <c r="A5185" s="295" t="n">
        <v>103037</v>
      </c>
      <c r="B5185" s="295" t="s">
        <v>16176</v>
      </c>
      <c r="C5185" s="296" t="s">
        <v>16177</v>
      </c>
      <c r="D5185" s="295" t="s">
        <v>31</v>
      </c>
      <c r="E5185" s="297" t="n">
        <v>35.21</v>
      </c>
    </row>
    <row r="5186" customFormat="false" ht="27" hidden="false" customHeight="false" outlineLevel="0" collapsed="false">
      <c r="A5186" s="295" t="n">
        <v>103038</v>
      </c>
      <c r="B5186" s="295" t="s">
        <v>16178</v>
      </c>
      <c r="C5186" s="296" t="s">
        <v>16179</v>
      </c>
      <c r="D5186" s="295" t="s">
        <v>31</v>
      </c>
      <c r="E5186" s="297" t="n">
        <v>47.14</v>
      </c>
    </row>
    <row r="5187" customFormat="false" ht="27" hidden="false" customHeight="false" outlineLevel="0" collapsed="false">
      <c r="A5187" s="295" t="n">
        <v>103039</v>
      </c>
      <c r="B5187" s="295" t="s">
        <v>16180</v>
      </c>
      <c r="C5187" s="296" t="s">
        <v>16181</v>
      </c>
      <c r="D5187" s="295" t="s">
        <v>31</v>
      </c>
      <c r="E5187" s="297" t="n">
        <v>51.54</v>
      </c>
    </row>
    <row r="5188" customFormat="false" ht="27" hidden="false" customHeight="false" outlineLevel="0" collapsed="false">
      <c r="A5188" s="295" t="n">
        <v>103040</v>
      </c>
      <c r="B5188" s="295" t="s">
        <v>16182</v>
      </c>
      <c r="C5188" s="296" t="s">
        <v>16183</v>
      </c>
      <c r="D5188" s="295" t="s">
        <v>31</v>
      </c>
      <c r="E5188" s="297" t="n">
        <v>76.32</v>
      </c>
    </row>
    <row r="5189" customFormat="false" ht="27" hidden="false" customHeight="false" outlineLevel="0" collapsed="false">
      <c r="A5189" s="295" t="n">
        <v>103041</v>
      </c>
      <c r="B5189" s="295" t="s">
        <v>16184</v>
      </c>
      <c r="C5189" s="296" t="s">
        <v>16185</v>
      </c>
      <c r="D5189" s="295" t="s">
        <v>31</v>
      </c>
      <c r="E5189" s="297" t="n">
        <v>14.96</v>
      </c>
    </row>
    <row r="5190" customFormat="false" ht="27" hidden="false" customHeight="false" outlineLevel="0" collapsed="false">
      <c r="A5190" s="295" t="n">
        <v>103042</v>
      </c>
      <c r="B5190" s="295" t="s">
        <v>16186</v>
      </c>
      <c r="C5190" s="296" t="s">
        <v>16187</v>
      </c>
      <c r="D5190" s="295" t="s">
        <v>31</v>
      </c>
      <c r="E5190" s="297" t="n">
        <v>18.61</v>
      </c>
    </row>
    <row r="5191" customFormat="false" ht="27" hidden="false" customHeight="false" outlineLevel="0" collapsed="false">
      <c r="A5191" s="295" t="n">
        <v>103043</v>
      </c>
      <c r="B5191" s="295" t="s">
        <v>16188</v>
      </c>
      <c r="C5191" s="296" t="s">
        <v>16189</v>
      </c>
      <c r="D5191" s="295" t="s">
        <v>31</v>
      </c>
      <c r="E5191" s="297" t="n">
        <v>17.21</v>
      </c>
    </row>
    <row r="5192" customFormat="false" ht="27" hidden="false" customHeight="false" outlineLevel="0" collapsed="false">
      <c r="A5192" s="295" t="n">
        <v>103044</v>
      </c>
      <c r="B5192" s="295" t="s">
        <v>16190</v>
      </c>
      <c r="C5192" s="296" t="s">
        <v>16191</v>
      </c>
      <c r="D5192" s="295" t="s">
        <v>31</v>
      </c>
      <c r="E5192" s="297" t="n">
        <v>23.29</v>
      </c>
    </row>
    <row r="5193" customFormat="false" ht="27" hidden="false" customHeight="false" outlineLevel="0" collapsed="false">
      <c r="A5193" s="295" t="n">
        <v>103045</v>
      </c>
      <c r="B5193" s="295" t="s">
        <v>16192</v>
      </c>
      <c r="C5193" s="296" t="s">
        <v>16193</v>
      </c>
      <c r="D5193" s="295" t="s">
        <v>31</v>
      </c>
      <c r="E5193" s="297" t="n">
        <v>7.57</v>
      </c>
    </row>
    <row r="5194" customFormat="false" ht="27" hidden="false" customHeight="false" outlineLevel="0" collapsed="false">
      <c r="A5194" s="295" t="n">
        <v>103046</v>
      </c>
      <c r="B5194" s="295" t="s">
        <v>16194</v>
      </c>
      <c r="C5194" s="296" t="s">
        <v>16195</v>
      </c>
      <c r="D5194" s="295" t="s">
        <v>31</v>
      </c>
      <c r="E5194" s="297" t="n">
        <v>17.66</v>
      </c>
    </row>
    <row r="5195" customFormat="false" ht="27" hidden="false" customHeight="false" outlineLevel="0" collapsed="false">
      <c r="A5195" s="295" t="n">
        <v>103047</v>
      </c>
      <c r="B5195" s="295" t="s">
        <v>16196</v>
      </c>
      <c r="C5195" s="296" t="s">
        <v>16197</v>
      </c>
      <c r="D5195" s="295" t="s">
        <v>31</v>
      </c>
      <c r="E5195" s="297" t="n">
        <v>18.31</v>
      </c>
    </row>
    <row r="5196" customFormat="false" ht="27" hidden="false" customHeight="false" outlineLevel="0" collapsed="false">
      <c r="A5196" s="295" t="n">
        <v>103048</v>
      </c>
      <c r="B5196" s="295" t="s">
        <v>16198</v>
      </c>
      <c r="C5196" s="296" t="s">
        <v>16199</v>
      </c>
      <c r="D5196" s="295" t="s">
        <v>31</v>
      </c>
      <c r="E5196" s="297" t="n">
        <v>13.85</v>
      </c>
    </row>
    <row r="5197" customFormat="false" ht="27" hidden="false" customHeight="false" outlineLevel="0" collapsed="false">
      <c r="A5197" s="295" t="n">
        <v>103049</v>
      </c>
      <c r="B5197" s="295" t="s">
        <v>16200</v>
      </c>
      <c r="C5197" s="296" t="s">
        <v>16201</v>
      </c>
      <c r="D5197" s="295" t="s">
        <v>31</v>
      </c>
      <c r="E5197" s="297" t="n">
        <v>14.97</v>
      </c>
    </row>
    <row r="5198" customFormat="false" ht="15" hidden="false" customHeight="false" outlineLevel="0" collapsed="false">
      <c r="A5198" s="295" t="n">
        <v>103050</v>
      </c>
      <c r="B5198" s="295" t="s">
        <v>16202</v>
      </c>
      <c r="C5198" s="296" t="s">
        <v>16203</v>
      </c>
      <c r="D5198" s="295" t="s">
        <v>31</v>
      </c>
      <c r="E5198" s="297" t="n">
        <v>21.09</v>
      </c>
    </row>
    <row r="5199" customFormat="false" ht="15" hidden="false" customHeight="false" outlineLevel="0" collapsed="false">
      <c r="A5199" s="295" t="n">
        <v>103051</v>
      </c>
      <c r="B5199" s="295" t="s">
        <v>16204</v>
      </c>
      <c r="C5199" s="296" t="s">
        <v>16205</v>
      </c>
      <c r="D5199" s="295" t="s">
        <v>31</v>
      </c>
      <c r="E5199" s="297" t="n">
        <v>25.9</v>
      </c>
    </row>
    <row r="5200" customFormat="false" ht="15" hidden="false" customHeight="false" outlineLevel="0" collapsed="false">
      <c r="A5200" s="295" t="n">
        <v>103052</v>
      </c>
      <c r="B5200" s="295" t="s">
        <v>16206</v>
      </c>
      <c r="C5200" s="296" t="s">
        <v>16207</v>
      </c>
      <c r="D5200" s="295" t="s">
        <v>31</v>
      </c>
      <c r="E5200" s="297" t="n">
        <v>36.78</v>
      </c>
    </row>
    <row r="5201" customFormat="false" ht="27" hidden="false" customHeight="false" outlineLevel="0" collapsed="false">
      <c r="A5201" s="295" t="n">
        <v>95634</v>
      </c>
      <c r="B5201" s="295" t="s">
        <v>16208</v>
      </c>
      <c r="C5201" s="296" t="s">
        <v>16209</v>
      </c>
      <c r="D5201" s="295" t="s">
        <v>31</v>
      </c>
      <c r="E5201" s="297" t="n">
        <v>187.17</v>
      </c>
    </row>
    <row r="5202" customFormat="false" ht="27" hidden="false" customHeight="false" outlineLevel="0" collapsed="false">
      <c r="A5202" s="295" t="n">
        <v>95635</v>
      </c>
      <c r="B5202" s="295" t="s">
        <v>16210</v>
      </c>
      <c r="C5202" s="296" t="s">
        <v>16211</v>
      </c>
      <c r="D5202" s="295" t="s">
        <v>31</v>
      </c>
      <c r="E5202" s="297" t="n">
        <v>198.13</v>
      </c>
    </row>
    <row r="5203" customFormat="false" ht="27" hidden="false" customHeight="false" outlineLevel="0" collapsed="false">
      <c r="A5203" s="295" t="n">
        <v>95636</v>
      </c>
      <c r="B5203" s="295" t="s">
        <v>16212</v>
      </c>
      <c r="C5203" s="296" t="s">
        <v>16213</v>
      </c>
      <c r="D5203" s="295" t="s">
        <v>31</v>
      </c>
      <c r="E5203" s="297" t="n">
        <v>346.38</v>
      </c>
    </row>
    <row r="5204" customFormat="false" ht="27" hidden="false" customHeight="false" outlineLevel="0" collapsed="false">
      <c r="A5204" s="295" t="n">
        <v>95637</v>
      </c>
      <c r="B5204" s="295" t="s">
        <v>16214</v>
      </c>
      <c r="C5204" s="296" t="s">
        <v>16215</v>
      </c>
      <c r="D5204" s="295" t="s">
        <v>31</v>
      </c>
      <c r="E5204" s="297" t="n">
        <v>531.58</v>
      </c>
    </row>
    <row r="5205" customFormat="false" ht="27" hidden="false" customHeight="false" outlineLevel="0" collapsed="false">
      <c r="A5205" s="295" t="n">
        <v>95638</v>
      </c>
      <c r="B5205" s="295" t="s">
        <v>16216</v>
      </c>
      <c r="C5205" s="296" t="s">
        <v>16217</v>
      </c>
      <c r="D5205" s="295" t="s">
        <v>31</v>
      </c>
      <c r="E5205" s="297" t="n">
        <v>649.14</v>
      </c>
    </row>
    <row r="5206" customFormat="false" ht="27" hidden="false" customHeight="false" outlineLevel="0" collapsed="false">
      <c r="A5206" s="295" t="n">
        <v>95639</v>
      </c>
      <c r="B5206" s="295" t="s">
        <v>16218</v>
      </c>
      <c r="C5206" s="296" t="s">
        <v>16219</v>
      </c>
      <c r="D5206" s="295" t="s">
        <v>31</v>
      </c>
      <c r="E5206" s="297" t="n">
        <v>849.57</v>
      </c>
    </row>
    <row r="5207" customFormat="false" ht="27" hidden="false" customHeight="false" outlineLevel="0" collapsed="false">
      <c r="A5207" s="295" t="n">
        <v>95641</v>
      </c>
      <c r="B5207" s="295" t="s">
        <v>16220</v>
      </c>
      <c r="C5207" s="296" t="s">
        <v>16221</v>
      </c>
      <c r="D5207" s="295" t="s">
        <v>31</v>
      </c>
      <c r="E5207" s="297" t="n">
        <v>299.3</v>
      </c>
    </row>
    <row r="5208" customFormat="false" ht="27" hidden="false" customHeight="false" outlineLevel="0" collapsed="false">
      <c r="A5208" s="295" t="n">
        <v>95642</v>
      </c>
      <c r="B5208" s="295" t="s">
        <v>16222</v>
      </c>
      <c r="C5208" s="296" t="s">
        <v>16223</v>
      </c>
      <c r="D5208" s="295" t="s">
        <v>31</v>
      </c>
      <c r="E5208" s="297" t="n">
        <v>441.8</v>
      </c>
    </row>
    <row r="5209" customFormat="false" ht="27" hidden="false" customHeight="false" outlineLevel="0" collapsed="false">
      <c r="A5209" s="295" t="n">
        <v>95643</v>
      </c>
      <c r="B5209" s="295" t="s">
        <v>16224</v>
      </c>
      <c r="C5209" s="296" t="s">
        <v>16225</v>
      </c>
      <c r="D5209" s="295" t="s">
        <v>31</v>
      </c>
      <c r="E5209" s="297" t="n">
        <v>577.49</v>
      </c>
    </row>
    <row r="5210" customFormat="false" ht="27" hidden="false" customHeight="false" outlineLevel="0" collapsed="false">
      <c r="A5210" s="295" t="n">
        <v>95644</v>
      </c>
      <c r="B5210" s="295" t="s">
        <v>16226</v>
      </c>
      <c r="C5210" s="296" t="s">
        <v>16227</v>
      </c>
      <c r="D5210" s="295" t="s">
        <v>31</v>
      </c>
      <c r="E5210" s="297" t="n">
        <v>226.08</v>
      </c>
    </row>
    <row r="5211" customFormat="false" ht="27" hidden="false" customHeight="false" outlineLevel="0" collapsed="false">
      <c r="A5211" s="295" t="n">
        <v>95645</v>
      </c>
      <c r="B5211" s="295" t="s">
        <v>16228</v>
      </c>
      <c r="C5211" s="296" t="s">
        <v>16229</v>
      </c>
      <c r="D5211" s="295" t="s">
        <v>31</v>
      </c>
      <c r="E5211" s="297" t="n">
        <v>412.02</v>
      </c>
    </row>
    <row r="5212" customFormat="false" ht="27" hidden="false" customHeight="false" outlineLevel="0" collapsed="false">
      <c r="A5212" s="295" t="n">
        <v>95646</v>
      </c>
      <c r="B5212" s="295" t="s">
        <v>16230</v>
      </c>
      <c r="C5212" s="296" t="s">
        <v>16231</v>
      </c>
      <c r="D5212" s="295" t="s">
        <v>31</v>
      </c>
      <c r="E5212" s="297" t="n">
        <v>614.18</v>
      </c>
    </row>
    <row r="5213" customFormat="false" ht="27" hidden="false" customHeight="false" outlineLevel="0" collapsed="false">
      <c r="A5213" s="295" t="n">
        <v>95647</v>
      </c>
      <c r="B5213" s="295" t="s">
        <v>16232</v>
      </c>
      <c r="C5213" s="296" t="s">
        <v>16233</v>
      </c>
      <c r="D5213" s="295" t="s">
        <v>31</v>
      </c>
      <c r="E5213" s="297" t="n">
        <v>804.68</v>
      </c>
    </row>
    <row r="5214" customFormat="false" ht="15" hidden="false" customHeight="false" outlineLevel="0" collapsed="false">
      <c r="A5214" s="295" t="n">
        <v>95673</v>
      </c>
      <c r="B5214" s="295" t="s">
        <v>16234</v>
      </c>
      <c r="C5214" s="296" t="s">
        <v>16235</v>
      </c>
      <c r="D5214" s="295" t="s">
        <v>31</v>
      </c>
      <c r="E5214" s="297" t="n">
        <v>133.6</v>
      </c>
    </row>
    <row r="5215" customFormat="false" ht="15" hidden="false" customHeight="false" outlineLevel="0" collapsed="false">
      <c r="A5215" s="295" t="n">
        <v>95674</v>
      </c>
      <c r="B5215" s="295" t="s">
        <v>16236</v>
      </c>
      <c r="C5215" s="296" t="s">
        <v>16237</v>
      </c>
      <c r="D5215" s="295" t="s">
        <v>31</v>
      </c>
      <c r="E5215" s="297" t="n">
        <v>142.08</v>
      </c>
    </row>
    <row r="5216" customFormat="false" ht="15" hidden="false" customHeight="false" outlineLevel="0" collapsed="false">
      <c r="A5216" s="295" t="n">
        <v>95675</v>
      </c>
      <c r="B5216" s="295" t="s">
        <v>16238</v>
      </c>
      <c r="C5216" s="296" t="s">
        <v>16239</v>
      </c>
      <c r="D5216" s="295" t="s">
        <v>31</v>
      </c>
      <c r="E5216" s="297" t="n">
        <v>173.8</v>
      </c>
    </row>
    <row r="5217" customFormat="false" ht="27" hidden="false" customHeight="false" outlineLevel="0" collapsed="false">
      <c r="A5217" s="295" t="n">
        <v>95676</v>
      </c>
      <c r="B5217" s="295" t="s">
        <v>16240</v>
      </c>
      <c r="C5217" s="296" t="s">
        <v>16241</v>
      </c>
      <c r="D5217" s="295" t="s">
        <v>31</v>
      </c>
      <c r="E5217" s="297" t="n">
        <v>82.91</v>
      </c>
    </row>
    <row r="5218" customFormat="false" ht="27" hidden="false" customHeight="false" outlineLevel="0" collapsed="false">
      <c r="A5218" s="295" t="n">
        <v>97741</v>
      </c>
      <c r="B5218" s="295" t="s">
        <v>16242</v>
      </c>
      <c r="C5218" s="296" t="s">
        <v>16243</v>
      </c>
      <c r="D5218" s="295" t="s">
        <v>31</v>
      </c>
      <c r="E5218" s="297" t="n">
        <v>169.08</v>
      </c>
    </row>
    <row r="5219" customFormat="false" ht="15" hidden="false" customHeight="false" outlineLevel="0" collapsed="false">
      <c r="A5219" s="295" t="n">
        <v>90436</v>
      </c>
      <c r="B5219" s="295" t="s">
        <v>16244</v>
      </c>
      <c r="C5219" s="296" t="s">
        <v>16245</v>
      </c>
      <c r="D5219" s="295" t="s">
        <v>31</v>
      </c>
      <c r="E5219" s="297" t="n">
        <v>12.62</v>
      </c>
    </row>
    <row r="5220" customFormat="false" ht="27" hidden="false" customHeight="false" outlineLevel="0" collapsed="false">
      <c r="A5220" s="295" t="n">
        <v>90437</v>
      </c>
      <c r="B5220" s="295" t="s">
        <v>16246</v>
      </c>
      <c r="C5220" s="296" t="s">
        <v>16247</v>
      </c>
      <c r="D5220" s="295" t="s">
        <v>31</v>
      </c>
      <c r="E5220" s="297" t="n">
        <v>30.67</v>
      </c>
    </row>
    <row r="5221" customFormat="false" ht="15" hidden="false" customHeight="false" outlineLevel="0" collapsed="false">
      <c r="A5221" s="295" t="n">
        <v>90438</v>
      </c>
      <c r="B5221" s="295" t="s">
        <v>16248</v>
      </c>
      <c r="C5221" s="296" t="s">
        <v>16249</v>
      </c>
      <c r="D5221" s="295" t="s">
        <v>31</v>
      </c>
      <c r="E5221" s="297" t="n">
        <v>43.96</v>
      </c>
    </row>
    <row r="5222" customFormat="false" ht="15" hidden="false" customHeight="false" outlineLevel="0" collapsed="false">
      <c r="A5222" s="295" t="n">
        <v>90439</v>
      </c>
      <c r="B5222" s="295" t="s">
        <v>16250</v>
      </c>
      <c r="C5222" s="296" t="s">
        <v>16251</v>
      </c>
      <c r="D5222" s="295" t="s">
        <v>31</v>
      </c>
      <c r="E5222" s="297" t="n">
        <v>53.17</v>
      </c>
    </row>
    <row r="5223" customFormat="false" ht="27" hidden="false" customHeight="false" outlineLevel="0" collapsed="false">
      <c r="A5223" s="295" t="n">
        <v>90440</v>
      </c>
      <c r="B5223" s="295" t="s">
        <v>16252</v>
      </c>
      <c r="C5223" s="296" t="s">
        <v>16253</v>
      </c>
      <c r="D5223" s="295" t="s">
        <v>31</v>
      </c>
      <c r="E5223" s="297" t="n">
        <v>85.15</v>
      </c>
    </row>
    <row r="5224" customFormat="false" ht="15" hidden="false" customHeight="false" outlineLevel="0" collapsed="false">
      <c r="A5224" s="295" t="n">
        <v>90441</v>
      </c>
      <c r="B5224" s="295" t="s">
        <v>16254</v>
      </c>
      <c r="C5224" s="296" t="s">
        <v>16255</v>
      </c>
      <c r="D5224" s="295" t="s">
        <v>31</v>
      </c>
      <c r="E5224" s="297" t="n">
        <v>108.76</v>
      </c>
    </row>
    <row r="5225" customFormat="false" ht="27" hidden="false" customHeight="false" outlineLevel="0" collapsed="false">
      <c r="A5225" s="295" t="n">
        <v>90443</v>
      </c>
      <c r="B5225" s="295" t="s">
        <v>16256</v>
      </c>
      <c r="C5225" s="296" t="s">
        <v>16257</v>
      </c>
      <c r="D5225" s="295" t="s">
        <v>85</v>
      </c>
      <c r="E5225" s="297" t="n">
        <v>11.47</v>
      </c>
    </row>
    <row r="5226" customFormat="false" ht="27" hidden="false" customHeight="false" outlineLevel="0" collapsed="false">
      <c r="A5226" s="295" t="n">
        <v>90444</v>
      </c>
      <c r="B5226" s="295" t="s">
        <v>16258</v>
      </c>
      <c r="C5226" s="296" t="s">
        <v>16259</v>
      </c>
      <c r="D5226" s="295" t="s">
        <v>85</v>
      </c>
      <c r="E5226" s="297" t="n">
        <v>22.81</v>
      </c>
    </row>
    <row r="5227" customFormat="false" ht="27" hidden="false" customHeight="false" outlineLevel="0" collapsed="false">
      <c r="A5227" s="295" t="n">
        <v>90445</v>
      </c>
      <c r="B5227" s="295" t="s">
        <v>16260</v>
      </c>
      <c r="C5227" s="296" t="s">
        <v>16261</v>
      </c>
      <c r="D5227" s="295" t="s">
        <v>85</v>
      </c>
      <c r="E5227" s="297" t="n">
        <v>24.36</v>
      </c>
    </row>
    <row r="5228" customFormat="false" ht="27" hidden="false" customHeight="false" outlineLevel="0" collapsed="false">
      <c r="A5228" s="295" t="n">
        <v>90446</v>
      </c>
      <c r="B5228" s="295" t="s">
        <v>16262</v>
      </c>
      <c r="C5228" s="296" t="s">
        <v>16263</v>
      </c>
      <c r="D5228" s="295" t="s">
        <v>85</v>
      </c>
      <c r="E5228" s="297" t="n">
        <v>26.46</v>
      </c>
    </row>
    <row r="5229" customFormat="false" ht="27" hidden="false" customHeight="false" outlineLevel="0" collapsed="false">
      <c r="A5229" s="295" t="n">
        <v>90447</v>
      </c>
      <c r="B5229" s="295" t="s">
        <v>16264</v>
      </c>
      <c r="C5229" s="296" t="s">
        <v>16265</v>
      </c>
      <c r="D5229" s="295" t="s">
        <v>85</v>
      </c>
      <c r="E5229" s="297" t="n">
        <v>5.73</v>
      </c>
    </row>
    <row r="5230" customFormat="false" ht="27" hidden="false" customHeight="false" outlineLevel="0" collapsed="false">
      <c r="A5230" s="295" t="n">
        <v>90451</v>
      </c>
      <c r="B5230" s="295" t="s">
        <v>16266</v>
      </c>
      <c r="C5230" s="296" t="s">
        <v>16267</v>
      </c>
      <c r="D5230" s="295" t="s">
        <v>31</v>
      </c>
      <c r="E5230" s="297" t="n">
        <v>3.9</v>
      </c>
    </row>
    <row r="5231" customFormat="false" ht="27" hidden="false" customHeight="false" outlineLevel="0" collapsed="false">
      <c r="A5231" s="295" t="n">
        <v>90452</v>
      </c>
      <c r="B5231" s="295" t="s">
        <v>16268</v>
      </c>
      <c r="C5231" s="296" t="s">
        <v>16269</v>
      </c>
      <c r="D5231" s="295" t="s">
        <v>31</v>
      </c>
      <c r="E5231" s="297" t="n">
        <v>15.69</v>
      </c>
    </row>
    <row r="5232" customFormat="false" ht="15" hidden="false" customHeight="false" outlineLevel="0" collapsed="false">
      <c r="A5232" s="295" t="n">
        <v>90453</v>
      </c>
      <c r="B5232" s="295" t="s">
        <v>16270</v>
      </c>
      <c r="C5232" s="296" t="s">
        <v>16271</v>
      </c>
      <c r="D5232" s="295" t="s">
        <v>31</v>
      </c>
      <c r="E5232" s="297" t="n">
        <v>2.79</v>
      </c>
    </row>
    <row r="5233" customFormat="false" ht="27" hidden="false" customHeight="false" outlineLevel="0" collapsed="false">
      <c r="A5233" s="295" t="n">
        <v>90454</v>
      </c>
      <c r="B5233" s="295" t="s">
        <v>16272</v>
      </c>
      <c r="C5233" s="296" t="s">
        <v>16273</v>
      </c>
      <c r="D5233" s="295" t="s">
        <v>31</v>
      </c>
      <c r="E5233" s="297" t="n">
        <v>5.13</v>
      </c>
    </row>
    <row r="5234" customFormat="false" ht="15" hidden="false" customHeight="false" outlineLevel="0" collapsed="false">
      <c r="A5234" s="295" t="n">
        <v>90455</v>
      </c>
      <c r="B5234" s="295" t="s">
        <v>16274</v>
      </c>
      <c r="C5234" s="296" t="s">
        <v>16275</v>
      </c>
      <c r="D5234" s="295" t="s">
        <v>31</v>
      </c>
      <c r="E5234" s="297" t="n">
        <v>6.63</v>
      </c>
    </row>
    <row r="5235" customFormat="false" ht="15" hidden="false" customHeight="false" outlineLevel="0" collapsed="false">
      <c r="A5235" s="295" t="n">
        <v>90456</v>
      </c>
      <c r="B5235" s="295" t="s">
        <v>16276</v>
      </c>
      <c r="C5235" s="296" t="s">
        <v>16277</v>
      </c>
      <c r="D5235" s="295" t="s">
        <v>31</v>
      </c>
      <c r="E5235" s="297" t="n">
        <v>3.68</v>
      </c>
    </row>
    <row r="5236" customFormat="false" ht="27" hidden="false" customHeight="false" outlineLevel="0" collapsed="false">
      <c r="A5236" s="295" t="n">
        <v>90457</v>
      </c>
      <c r="B5236" s="295" t="s">
        <v>16278</v>
      </c>
      <c r="C5236" s="296" t="s">
        <v>16279</v>
      </c>
      <c r="D5236" s="295" t="s">
        <v>31</v>
      </c>
      <c r="E5236" s="297" t="n">
        <v>8.4</v>
      </c>
    </row>
    <row r="5237" customFormat="false" ht="27" hidden="false" customHeight="false" outlineLevel="0" collapsed="false">
      <c r="A5237" s="295" t="n">
        <v>90458</v>
      </c>
      <c r="B5237" s="295" t="s">
        <v>16280</v>
      </c>
      <c r="C5237" s="296" t="s">
        <v>16281</v>
      </c>
      <c r="D5237" s="295" t="s">
        <v>31</v>
      </c>
      <c r="E5237" s="297" t="n">
        <v>23.83</v>
      </c>
    </row>
    <row r="5238" customFormat="false" ht="15" hidden="false" customHeight="false" outlineLevel="0" collapsed="false">
      <c r="A5238" s="295" t="n">
        <v>90459</v>
      </c>
      <c r="B5238" s="295" t="s">
        <v>16282</v>
      </c>
      <c r="C5238" s="296" t="s">
        <v>16283</v>
      </c>
      <c r="D5238" s="295" t="s">
        <v>31</v>
      </c>
      <c r="E5238" s="298" t="n">
        <v>33.61</v>
      </c>
    </row>
    <row r="5239" customFormat="false" ht="27" hidden="false" customHeight="false" outlineLevel="0" collapsed="false">
      <c r="A5239" s="295" t="n">
        <v>90460</v>
      </c>
      <c r="B5239" s="295" t="s">
        <v>16284</v>
      </c>
      <c r="C5239" s="296" t="s">
        <v>16285</v>
      </c>
      <c r="D5239" s="295" t="s">
        <v>85</v>
      </c>
      <c r="E5239" s="298" t="n">
        <v>11</v>
      </c>
    </row>
    <row r="5240" customFormat="false" ht="27" hidden="false" customHeight="false" outlineLevel="0" collapsed="false">
      <c r="A5240" s="295" t="n">
        <v>90461</v>
      </c>
      <c r="B5240" s="295" t="s">
        <v>16286</v>
      </c>
      <c r="C5240" s="296" t="s">
        <v>16287</v>
      </c>
      <c r="D5240" s="295" t="s">
        <v>85</v>
      </c>
      <c r="E5240" s="298" t="n">
        <v>7.04</v>
      </c>
    </row>
    <row r="5241" customFormat="false" ht="27" hidden="false" customHeight="false" outlineLevel="0" collapsed="false">
      <c r="A5241" s="295" t="n">
        <v>90462</v>
      </c>
      <c r="B5241" s="295" t="s">
        <v>16288</v>
      </c>
      <c r="C5241" s="296" t="s">
        <v>16289</v>
      </c>
      <c r="D5241" s="295" t="s">
        <v>85</v>
      </c>
      <c r="E5241" s="298" t="n">
        <v>1.47</v>
      </c>
    </row>
    <row r="5242" customFormat="false" ht="27" hidden="false" customHeight="false" outlineLevel="0" collapsed="false">
      <c r="A5242" s="295" t="n">
        <v>90463</v>
      </c>
      <c r="B5242" s="295" t="s">
        <v>16290</v>
      </c>
      <c r="C5242" s="296" t="s">
        <v>16291</v>
      </c>
      <c r="D5242" s="295" t="s">
        <v>85</v>
      </c>
      <c r="E5242" s="297" t="n">
        <v>1.26</v>
      </c>
    </row>
    <row r="5243" customFormat="false" ht="27" hidden="false" customHeight="false" outlineLevel="0" collapsed="false">
      <c r="A5243" s="295" t="n">
        <v>90466</v>
      </c>
      <c r="B5243" s="295" t="s">
        <v>16292</v>
      </c>
      <c r="C5243" s="296" t="s">
        <v>16293</v>
      </c>
      <c r="D5243" s="295" t="s">
        <v>85</v>
      </c>
      <c r="E5243" s="297" t="n">
        <v>11.78</v>
      </c>
    </row>
    <row r="5244" customFormat="false" ht="27" hidden="false" customHeight="false" outlineLevel="0" collapsed="false">
      <c r="A5244" s="295" t="n">
        <v>90467</v>
      </c>
      <c r="B5244" s="295" t="s">
        <v>16294</v>
      </c>
      <c r="C5244" s="296" t="s">
        <v>16295</v>
      </c>
      <c r="D5244" s="295" t="s">
        <v>85</v>
      </c>
      <c r="E5244" s="297" t="n">
        <v>18.67</v>
      </c>
    </row>
    <row r="5245" customFormat="false" ht="27" hidden="false" customHeight="false" outlineLevel="0" collapsed="false">
      <c r="A5245" s="295" t="n">
        <v>90468</v>
      </c>
      <c r="B5245" s="295" t="s">
        <v>16296</v>
      </c>
      <c r="C5245" s="296" t="s">
        <v>16297</v>
      </c>
      <c r="D5245" s="295" t="s">
        <v>85</v>
      </c>
      <c r="E5245" s="297" t="n">
        <v>5.34</v>
      </c>
    </row>
    <row r="5246" customFormat="false" ht="27" hidden="false" customHeight="false" outlineLevel="0" collapsed="false">
      <c r="A5246" s="295" t="n">
        <v>90469</v>
      </c>
      <c r="B5246" s="295" t="s">
        <v>16298</v>
      </c>
      <c r="C5246" s="296" t="s">
        <v>16299</v>
      </c>
      <c r="D5246" s="295" t="s">
        <v>85</v>
      </c>
      <c r="E5246" s="297" t="n">
        <v>8.59</v>
      </c>
    </row>
    <row r="5247" customFormat="false" ht="27" hidden="false" customHeight="false" outlineLevel="0" collapsed="false">
      <c r="A5247" s="295" t="n">
        <v>90470</v>
      </c>
      <c r="B5247" s="295" t="s">
        <v>16300</v>
      </c>
      <c r="C5247" s="296" t="s">
        <v>16301</v>
      </c>
      <c r="D5247" s="295" t="s">
        <v>85</v>
      </c>
      <c r="E5247" s="297" t="n">
        <v>11.93</v>
      </c>
    </row>
    <row r="5248" customFormat="false" ht="27" hidden="false" customHeight="false" outlineLevel="0" collapsed="false">
      <c r="A5248" s="295" t="n">
        <v>91166</v>
      </c>
      <c r="B5248" s="295" t="s">
        <v>16302</v>
      </c>
      <c r="C5248" s="296" t="s">
        <v>16303</v>
      </c>
      <c r="D5248" s="295" t="s">
        <v>85</v>
      </c>
      <c r="E5248" s="298" t="n">
        <v>3.4</v>
      </c>
    </row>
    <row r="5249" customFormat="false" ht="27" hidden="false" customHeight="false" outlineLevel="0" collapsed="false">
      <c r="A5249" s="295" t="n">
        <v>91167</v>
      </c>
      <c r="B5249" s="295" t="s">
        <v>16304</v>
      </c>
      <c r="C5249" s="296" t="s">
        <v>16305</v>
      </c>
      <c r="D5249" s="295" t="s">
        <v>85</v>
      </c>
      <c r="E5249" s="297" t="n">
        <v>10.35</v>
      </c>
    </row>
    <row r="5250" customFormat="false" ht="40.5" hidden="false" customHeight="false" outlineLevel="0" collapsed="false">
      <c r="A5250" s="295" t="n">
        <v>91168</v>
      </c>
      <c r="B5250" s="295" t="s">
        <v>16306</v>
      </c>
      <c r="C5250" s="296" t="s">
        <v>16307</v>
      </c>
      <c r="D5250" s="295" t="s">
        <v>85</v>
      </c>
      <c r="E5250" s="298" t="n">
        <v>7.83</v>
      </c>
    </row>
    <row r="5251" customFormat="false" ht="27" hidden="false" customHeight="false" outlineLevel="0" collapsed="false">
      <c r="A5251" s="295" t="n">
        <v>91169</v>
      </c>
      <c r="B5251" s="295" t="s">
        <v>16308</v>
      </c>
      <c r="C5251" s="296" t="s">
        <v>16309</v>
      </c>
      <c r="D5251" s="295" t="s">
        <v>85</v>
      </c>
      <c r="E5251" s="298" t="n">
        <v>9.3</v>
      </c>
    </row>
    <row r="5252" customFormat="false" ht="40.5" hidden="false" customHeight="false" outlineLevel="0" collapsed="false">
      <c r="A5252" s="295" t="n">
        <v>91170</v>
      </c>
      <c r="B5252" s="295" t="s">
        <v>16310</v>
      </c>
      <c r="C5252" s="296" t="s">
        <v>16311</v>
      </c>
      <c r="D5252" s="295" t="s">
        <v>85</v>
      </c>
      <c r="E5252" s="298" t="n">
        <v>2.66</v>
      </c>
    </row>
    <row r="5253" customFormat="false" ht="40.5" hidden="false" customHeight="false" outlineLevel="0" collapsed="false">
      <c r="A5253" s="295" t="n">
        <v>91171</v>
      </c>
      <c r="B5253" s="295" t="s">
        <v>16312</v>
      </c>
      <c r="C5253" s="296" t="s">
        <v>16313</v>
      </c>
      <c r="D5253" s="295" t="s">
        <v>85</v>
      </c>
      <c r="E5253" s="297" t="n">
        <v>3.34</v>
      </c>
    </row>
    <row r="5254" customFormat="false" ht="27" hidden="false" customHeight="false" outlineLevel="0" collapsed="false">
      <c r="A5254" s="295" t="n">
        <v>91172</v>
      </c>
      <c r="B5254" s="295" t="s">
        <v>16314</v>
      </c>
      <c r="C5254" s="296" t="s">
        <v>16315</v>
      </c>
      <c r="D5254" s="295" t="s">
        <v>85</v>
      </c>
      <c r="E5254" s="298" t="n">
        <v>4.91</v>
      </c>
    </row>
    <row r="5255" customFormat="false" ht="27" hidden="false" customHeight="false" outlineLevel="0" collapsed="false">
      <c r="A5255" s="295" t="n">
        <v>91173</v>
      </c>
      <c r="B5255" s="295" t="s">
        <v>16316</v>
      </c>
      <c r="C5255" s="296" t="s">
        <v>16317</v>
      </c>
      <c r="D5255" s="295" t="s">
        <v>85</v>
      </c>
      <c r="E5255" s="297" t="n">
        <v>1.35</v>
      </c>
    </row>
    <row r="5256" customFormat="false" ht="40.5" hidden="false" customHeight="false" outlineLevel="0" collapsed="false">
      <c r="A5256" s="295" t="n">
        <v>91174</v>
      </c>
      <c r="B5256" s="295" t="s">
        <v>16318</v>
      </c>
      <c r="C5256" s="296" t="s">
        <v>16319</v>
      </c>
      <c r="D5256" s="295" t="s">
        <v>85</v>
      </c>
      <c r="E5256" s="298" t="n">
        <v>2.65</v>
      </c>
    </row>
    <row r="5257" customFormat="false" ht="27" hidden="false" customHeight="false" outlineLevel="0" collapsed="false">
      <c r="A5257" s="295" t="n">
        <v>91175</v>
      </c>
      <c r="B5257" s="295" t="s">
        <v>16320</v>
      </c>
      <c r="C5257" s="296" t="s">
        <v>16321</v>
      </c>
      <c r="D5257" s="295" t="s">
        <v>85</v>
      </c>
      <c r="E5257" s="298" t="n">
        <v>4.32</v>
      </c>
    </row>
    <row r="5258" customFormat="false" ht="27" hidden="false" customHeight="false" outlineLevel="0" collapsed="false">
      <c r="A5258" s="295" t="n">
        <v>91176</v>
      </c>
      <c r="B5258" s="295" t="s">
        <v>16322</v>
      </c>
      <c r="C5258" s="296" t="s">
        <v>16323</v>
      </c>
      <c r="D5258" s="295" t="s">
        <v>85</v>
      </c>
      <c r="E5258" s="297" t="n">
        <v>24.84</v>
      </c>
    </row>
    <row r="5259" customFormat="false" ht="40.5" hidden="false" customHeight="false" outlineLevel="0" collapsed="false">
      <c r="A5259" s="295" t="n">
        <v>91177</v>
      </c>
      <c r="B5259" s="295" t="s">
        <v>16324</v>
      </c>
      <c r="C5259" s="296" t="s">
        <v>16325</v>
      </c>
      <c r="D5259" s="295" t="s">
        <v>85</v>
      </c>
      <c r="E5259" s="298" t="n">
        <v>11.97</v>
      </c>
    </row>
    <row r="5260" customFormat="false" ht="27" hidden="false" customHeight="false" outlineLevel="0" collapsed="false">
      <c r="A5260" s="295" t="n">
        <v>91178</v>
      </c>
      <c r="B5260" s="295" t="s">
        <v>16326</v>
      </c>
      <c r="C5260" s="296" t="s">
        <v>16327</v>
      </c>
      <c r="D5260" s="295" t="s">
        <v>85</v>
      </c>
      <c r="E5260" s="297" t="n">
        <v>13.38</v>
      </c>
    </row>
    <row r="5261" customFormat="false" ht="40.5" hidden="false" customHeight="false" outlineLevel="0" collapsed="false">
      <c r="A5261" s="295" t="n">
        <v>91179</v>
      </c>
      <c r="B5261" s="295" t="s">
        <v>16328</v>
      </c>
      <c r="C5261" s="296" t="s">
        <v>16329</v>
      </c>
      <c r="D5261" s="295" t="s">
        <v>85</v>
      </c>
      <c r="E5261" s="297" t="n">
        <v>6.38</v>
      </c>
    </row>
    <row r="5262" customFormat="false" ht="40.5" hidden="false" customHeight="false" outlineLevel="0" collapsed="false">
      <c r="A5262" s="295" t="n">
        <v>91180</v>
      </c>
      <c r="B5262" s="295" t="s">
        <v>16330</v>
      </c>
      <c r="C5262" s="296" t="s">
        <v>16331</v>
      </c>
      <c r="D5262" s="295" t="s">
        <v>85</v>
      </c>
      <c r="E5262" s="298" t="n">
        <v>5.71</v>
      </c>
    </row>
    <row r="5263" customFormat="false" ht="27" hidden="false" customHeight="false" outlineLevel="0" collapsed="false">
      <c r="A5263" s="295" t="n">
        <v>91181</v>
      </c>
      <c r="B5263" s="295" t="s">
        <v>16332</v>
      </c>
      <c r="C5263" s="296" t="s">
        <v>16333</v>
      </c>
      <c r="D5263" s="295" t="s">
        <v>85</v>
      </c>
      <c r="E5263" s="297" t="n">
        <v>6.41</v>
      </c>
    </row>
    <row r="5264" customFormat="false" ht="27" hidden="false" customHeight="false" outlineLevel="0" collapsed="false">
      <c r="A5264" s="295" t="n">
        <v>91182</v>
      </c>
      <c r="B5264" s="295" t="s">
        <v>16334</v>
      </c>
      <c r="C5264" s="296" t="s">
        <v>16335</v>
      </c>
      <c r="D5264" s="295" t="s">
        <v>85</v>
      </c>
      <c r="E5264" s="297" t="n">
        <v>24.77</v>
      </c>
    </row>
    <row r="5265" customFormat="false" ht="27" hidden="false" customHeight="false" outlineLevel="0" collapsed="false">
      <c r="A5265" s="295" t="n">
        <v>91183</v>
      </c>
      <c r="B5265" s="295" t="s">
        <v>16336</v>
      </c>
      <c r="C5265" s="296" t="s">
        <v>16337</v>
      </c>
      <c r="D5265" s="295" t="s">
        <v>85</v>
      </c>
      <c r="E5265" s="297" t="n">
        <v>12.16</v>
      </c>
    </row>
    <row r="5266" customFormat="false" ht="27" hidden="false" customHeight="false" outlineLevel="0" collapsed="false">
      <c r="A5266" s="295" t="n">
        <v>91184</v>
      </c>
      <c r="B5266" s="295" t="s">
        <v>16338</v>
      </c>
      <c r="C5266" s="296" t="s">
        <v>16339</v>
      </c>
      <c r="D5266" s="295" t="s">
        <v>85</v>
      </c>
      <c r="E5266" s="297" t="n">
        <v>11.3</v>
      </c>
    </row>
    <row r="5267" customFormat="false" ht="27" hidden="false" customHeight="false" outlineLevel="0" collapsed="false">
      <c r="A5267" s="295" t="n">
        <v>91185</v>
      </c>
      <c r="B5267" s="295" t="s">
        <v>16340</v>
      </c>
      <c r="C5267" s="296" t="s">
        <v>16341</v>
      </c>
      <c r="D5267" s="295" t="s">
        <v>85</v>
      </c>
      <c r="E5267" s="298" t="n">
        <v>6.35</v>
      </c>
    </row>
    <row r="5268" customFormat="false" ht="40.5" hidden="false" customHeight="false" outlineLevel="0" collapsed="false">
      <c r="A5268" s="295" t="n">
        <v>91186</v>
      </c>
      <c r="B5268" s="295" t="s">
        <v>16342</v>
      </c>
      <c r="C5268" s="296" t="s">
        <v>16343</v>
      </c>
      <c r="D5268" s="295" t="s">
        <v>85</v>
      </c>
      <c r="E5268" s="297" t="n">
        <v>5.18</v>
      </c>
    </row>
    <row r="5269" customFormat="false" ht="27" hidden="false" customHeight="false" outlineLevel="0" collapsed="false">
      <c r="A5269" s="295" t="n">
        <v>91187</v>
      </c>
      <c r="B5269" s="295" t="s">
        <v>16344</v>
      </c>
      <c r="C5269" s="296" t="s">
        <v>16345</v>
      </c>
      <c r="D5269" s="295" t="s">
        <v>85</v>
      </c>
      <c r="E5269" s="298" t="n">
        <v>5.96</v>
      </c>
    </row>
    <row r="5270" customFormat="false" ht="27" hidden="false" customHeight="false" outlineLevel="0" collapsed="false">
      <c r="A5270" s="295" t="n">
        <v>91188</v>
      </c>
      <c r="B5270" s="295" t="s">
        <v>16346</v>
      </c>
      <c r="C5270" s="296" t="s">
        <v>16347</v>
      </c>
      <c r="D5270" s="295" t="s">
        <v>31</v>
      </c>
      <c r="E5270" s="298" t="n">
        <v>6.47</v>
      </c>
    </row>
    <row r="5271" customFormat="false" ht="27" hidden="false" customHeight="false" outlineLevel="0" collapsed="false">
      <c r="A5271" s="295" t="n">
        <v>91189</v>
      </c>
      <c r="B5271" s="295" t="s">
        <v>16348</v>
      </c>
      <c r="C5271" s="296" t="s">
        <v>16349</v>
      </c>
      <c r="D5271" s="295" t="s">
        <v>31</v>
      </c>
      <c r="E5271" s="298" t="n">
        <v>46.35</v>
      </c>
    </row>
    <row r="5272" customFormat="false" ht="27" hidden="false" customHeight="false" outlineLevel="0" collapsed="false">
      <c r="A5272" s="295" t="n">
        <v>91190</v>
      </c>
      <c r="B5272" s="295" t="s">
        <v>16350</v>
      </c>
      <c r="C5272" s="296" t="s">
        <v>16351</v>
      </c>
      <c r="D5272" s="295" t="s">
        <v>31</v>
      </c>
      <c r="E5272" s="298" t="n">
        <v>4.55</v>
      </c>
    </row>
    <row r="5273" customFormat="false" ht="15" hidden="false" customHeight="false" outlineLevel="0" collapsed="false">
      <c r="A5273" s="295" t="n">
        <v>91191</v>
      </c>
      <c r="B5273" s="295" t="s">
        <v>16352</v>
      </c>
      <c r="C5273" s="296" t="s">
        <v>16353</v>
      </c>
      <c r="D5273" s="295" t="s">
        <v>31</v>
      </c>
      <c r="E5273" s="298" t="n">
        <v>4.82</v>
      </c>
    </row>
    <row r="5274" customFormat="false" ht="15" hidden="false" customHeight="false" outlineLevel="0" collapsed="false">
      <c r="A5274" s="295" t="n">
        <v>91192</v>
      </c>
      <c r="B5274" s="295" t="s">
        <v>16354</v>
      </c>
      <c r="C5274" s="296" t="s">
        <v>16355</v>
      </c>
      <c r="D5274" s="295" t="s">
        <v>31</v>
      </c>
      <c r="E5274" s="297" t="n">
        <v>5.33</v>
      </c>
    </row>
    <row r="5275" customFormat="false" ht="27" hidden="false" customHeight="false" outlineLevel="0" collapsed="false">
      <c r="A5275" s="295" t="n">
        <v>91222</v>
      </c>
      <c r="B5275" s="295" t="s">
        <v>16356</v>
      </c>
      <c r="C5275" s="296" t="s">
        <v>16357</v>
      </c>
      <c r="D5275" s="295" t="s">
        <v>85</v>
      </c>
      <c r="E5275" s="297" t="n">
        <v>12.35</v>
      </c>
    </row>
    <row r="5276" customFormat="false" ht="40.5" hidden="false" customHeight="false" outlineLevel="0" collapsed="false">
      <c r="A5276" s="295" t="n">
        <v>94480</v>
      </c>
      <c r="B5276" s="295" t="s">
        <v>16358</v>
      </c>
      <c r="C5276" s="296" t="s">
        <v>16359</v>
      </c>
      <c r="D5276" s="295" t="s">
        <v>31</v>
      </c>
      <c r="E5276" s="297" t="n">
        <v>2420.96</v>
      </c>
    </row>
    <row r="5277" customFormat="false" ht="40.5" hidden="false" customHeight="false" outlineLevel="0" collapsed="false">
      <c r="A5277" s="295" t="n">
        <v>94481</v>
      </c>
      <c r="B5277" s="295" t="s">
        <v>16360</v>
      </c>
      <c r="C5277" s="296" t="s">
        <v>16361</v>
      </c>
      <c r="D5277" s="295" t="s">
        <v>31</v>
      </c>
      <c r="E5277" s="297" t="n">
        <v>1695.85</v>
      </c>
    </row>
    <row r="5278" customFormat="false" ht="40.5" hidden="false" customHeight="false" outlineLevel="0" collapsed="false">
      <c r="A5278" s="295" t="n">
        <v>94482</v>
      </c>
      <c r="B5278" s="295" t="s">
        <v>16362</v>
      </c>
      <c r="C5278" s="296" t="s">
        <v>16363</v>
      </c>
      <c r="D5278" s="295" t="s">
        <v>31</v>
      </c>
      <c r="E5278" s="297" t="n">
        <v>1326.71</v>
      </c>
    </row>
    <row r="5279" customFormat="false" ht="40.5" hidden="false" customHeight="false" outlineLevel="0" collapsed="false">
      <c r="A5279" s="295" t="n">
        <v>94483</v>
      </c>
      <c r="B5279" s="295" t="s">
        <v>16364</v>
      </c>
      <c r="C5279" s="296" t="s">
        <v>16365</v>
      </c>
      <c r="D5279" s="295" t="s">
        <v>31</v>
      </c>
      <c r="E5279" s="297" t="n">
        <v>1109.72</v>
      </c>
    </row>
    <row r="5280" customFormat="false" ht="15" hidden="false" customHeight="false" outlineLevel="0" collapsed="false">
      <c r="A5280" s="295" t="n">
        <v>95541</v>
      </c>
      <c r="B5280" s="295" t="s">
        <v>16366</v>
      </c>
      <c r="C5280" s="296" t="s">
        <v>16367</v>
      </c>
      <c r="D5280" s="295" t="s">
        <v>31</v>
      </c>
      <c r="E5280" s="297" t="n">
        <v>4.09</v>
      </c>
    </row>
    <row r="5281" customFormat="false" ht="27" hidden="false" customHeight="false" outlineLevel="0" collapsed="false">
      <c r="A5281" s="295" t="n">
        <v>96559</v>
      </c>
      <c r="B5281" s="295" t="s">
        <v>16368</v>
      </c>
      <c r="C5281" s="296" t="s">
        <v>16369</v>
      </c>
      <c r="D5281" s="295" t="s">
        <v>81</v>
      </c>
      <c r="E5281" s="297" t="n">
        <v>30.53</v>
      </c>
    </row>
    <row r="5282" customFormat="false" ht="27" hidden="false" customHeight="false" outlineLevel="0" collapsed="false">
      <c r="A5282" s="295" t="n">
        <v>96560</v>
      </c>
      <c r="B5282" s="295" t="s">
        <v>16370</v>
      </c>
      <c r="C5282" s="296" t="s">
        <v>16371</v>
      </c>
      <c r="D5282" s="295" t="s">
        <v>81</v>
      </c>
      <c r="E5282" s="297" t="n">
        <v>20.56</v>
      </c>
    </row>
    <row r="5283" customFormat="false" ht="27" hidden="false" customHeight="false" outlineLevel="0" collapsed="false">
      <c r="A5283" s="295" t="n">
        <v>96561</v>
      </c>
      <c r="B5283" s="295" t="s">
        <v>16372</v>
      </c>
      <c r="C5283" s="296" t="s">
        <v>16373</v>
      </c>
      <c r="D5283" s="295" t="s">
        <v>81</v>
      </c>
      <c r="E5283" s="297" t="n">
        <v>15.32</v>
      </c>
    </row>
    <row r="5284" customFormat="false" ht="40.5" hidden="false" customHeight="false" outlineLevel="0" collapsed="false">
      <c r="A5284" s="295" t="n">
        <v>96562</v>
      </c>
      <c r="B5284" s="295" t="s">
        <v>16374</v>
      </c>
      <c r="C5284" s="296" t="s">
        <v>16375</v>
      </c>
      <c r="D5284" s="295" t="s">
        <v>85</v>
      </c>
      <c r="E5284" s="297" t="n">
        <v>18.94</v>
      </c>
    </row>
    <row r="5285" customFormat="false" ht="40.5" hidden="false" customHeight="false" outlineLevel="0" collapsed="false">
      <c r="A5285" s="295" t="n">
        <v>96563</v>
      </c>
      <c r="B5285" s="295" t="s">
        <v>16376</v>
      </c>
      <c r="C5285" s="296" t="s">
        <v>16377</v>
      </c>
      <c r="D5285" s="295" t="s">
        <v>85</v>
      </c>
      <c r="E5285" s="297" t="n">
        <v>24.22</v>
      </c>
    </row>
    <row r="5286" customFormat="false" ht="27" hidden="false" customHeight="false" outlineLevel="0" collapsed="false">
      <c r="A5286" s="295" t="n">
        <v>101802</v>
      </c>
      <c r="B5286" s="295" t="s">
        <v>16378</v>
      </c>
      <c r="C5286" s="296" t="s">
        <v>16379</v>
      </c>
      <c r="D5286" s="295" t="s">
        <v>31</v>
      </c>
      <c r="E5286" s="297" t="n">
        <v>1563.2</v>
      </c>
    </row>
    <row r="5287" customFormat="false" ht="27" hidden="false" customHeight="false" outlineLevel="0" collapsed="false">
      <c r="A5287" s="295" t="n">
        <v>101803</v>
      </c>
      <c r="B5287" s="295" t="s">
        <v>16380</v>
      </c>
      <c r="C5287" s="296" t="s">
        <v>16381</v>
      </c>
      <c r="D5287" s="295" t="s">
        <v>31</v>
      </c>
      <c r="E5287" s="297" t="n">
        <v>986.07</v>
      </c>
    </row>
    <row r="5288" customFormat="false" ht="27" hidden="false" customHeight="false" outlineLevel="0" collapsed="false">
      <c r="A5288" s="295" t="n">
        <v>101804</v>
      </c>
      <c r="B5288" s="295" t="s">
        <v>16382</v>
      </c>
      <c r="C5288" s="296" t="s">
        <v>16383</v>
      </c>
      <c r="D5288" s="295" t="s">
        <v>31</v>
      </c>
      <c r="E5288" s="297" t="n">
        <v>1250.32</v>
      </c>
    </row>
    <row r="5289" customFormat="false" ht="27" hidden="false" customHeight="false" outlineLevel="0" collapsed="false">
      <c r="A5289" s="295" t="n">
        <v>101805</v>
      </c>
      <c r="B5289" s="295" t="s">
        <v>16384</v>
      </c>
      <c r="C5289" s="296" t="s">
        <v>16385</v>
      </c>
      <c r="D5289" s="295" t="s">
        <v>31</v>
      </c>
      <c r="E5289" s="297" t="n">
        <v>1592.8</v>
      </c>
    </row>
    <row r="5290" customFormat="false" ht="27" hidden="false" customHeight="false" outlineLevel="0" collapsed="false">
      <c r="A5290" s="295" t="n">
        <v>102111</v>
      </c>
      <c r="B5290" s="295" t="s">
        <v>16386</v>
      </c>
      <c r="C5290" s="296" t="s">
        <v>16387</v>
      </c>
      <c r="D5290" s="295" t="s">
        <v>31</v>
      </c>
      <c r="E5290" s="297" t="n">
        <v>1230.31</v>
      </c>
    </row>
    <row r="5291" customFormat="false" ht="27" hidden="false" customHeight="false" outlineLevel="0" collapsed="false">
      <c r="A5291" s="295" t="n">
        <v>102112</v>
      </c>
      <c r="B5291" s="295" t="s">
        <v>16388</v>
      </c>
      <c r="C5291" s="296" t="s">
        <v>16389</v>
      </c>
      <c r="D5291" s="295" t="s">
        <v>31</v>
      </c>
      <c r="E5291" s="297" t="n">
        <v>113.51</v>
      </c>
    </row>
    <row r="5292" customFormat="false" ht="27" hidden="false" customHeight="false" outlineLevel="0" collapsed="false">
      <c r="A5292" s="295" t="n">
        <v>102113</v>
      </c>
      <c r="B5292" s="295" t="s">
        <v>16390</v>
      </c>
      <c r="C5292" s="296" t="s">
        <v>16391</v>
      </c>
      <c r="D5292" s="295" t="s">
        <v>31</v>
      </c>
      <c r="E5292" s="297" t="n">
        <v>1998.93</v>
      </c>
    </row>
    <row r="5293" customFormat="false" ht="27" hidden="false" customHeight="false" outlineLevel="0" collapsed="false">
      <c r="A5293" s="295" t="n">
        <v>102114</v>
      </c>
      <c r="B5293" s="295" t="s">
        <v>16392</v>
      </c>
      <c r="C5293" s="296" t="s">
        <v>16393</v>
      </c>
      <c r="D5293" s="295" t="s">
        <v>31</v>
      </c>
      <c r="E5293" s="297" t="n">
        <v>116.38</v>
      </c>
    </row>
    <row r="5294" customFormat="false" ht="27" hidden="false" customHeight="false" outlineLevel="0" collapsed="false">
      <c r="A5294" s="295" t="n">
        <v>102115</v>
      </c>
      <c r="B5294" s="295" t="s">
        <v>16394</v>
      </c>
      <c r="C5294" s="296" t="s">
        <v>16395</v>
      </c>
      <c r="D5294" s="295" t="s">
        <v>31</v>
      </c>
      <c r="E5294" s="297" t="n">
        <v>3511.89</v>
      </c>
    </row>
    <row r="5295" customFormat="false" ht="27" hidden="false" customHeight="false" outlineLevel="0" collapsed="false">
      <c r="A5295" s="295" t="n">
        <v>102116</v>
      </c>
      <c r="B5295" s="295" t="s">
        <v>16396</v>
      </c>
      <c r="C5295" s="296" t="s">
        <v>16397</v>
      </c>
      <c r="D5295" s="295" t="s">
        <v>31</v>
      </c>
      <c r="E5295" s="297" t="n">
        <v>2137.92</v>
      </c>
    </row>
    <row r="5296" customFormat="false" ht="27" hidden="false" customHeight="false" outlineLevel="0" collapsed="false">
      <c r="A5296" s="295" t="n">
        <v>102117</v>
      </c>
      <c r="B5296" s="295" t="s">
        <v>16398</v>
      </c>
      <c r="C5296" s="296" t="s">
        <v>16399</v>
      </c>
      <c r="D5296" s="295" t="s">
        <v>31</v>
      </c>
      <c r="E5296" s="297" t="n">
        <v>119.83</v>
      </c>
    </row>
    <row r="5297" customFormat="false" ht="27" hidden="false" customHeight="false" outlineLevel="0" collapsed="false">
      <c r="A5297" s="295" t="n">
        <v>102118</v>
      </c>
      <c r="B5297" s="295" t="s">
        <v>16400</v>
      </c>
      <c r="C5297" s="296" t="s">
        <v>16401</v>
      </c>
      <c r="D5297" s="295" t="s">
        <v>31</v>
      </c>
      <c r="E5297" s="297" t="n">
        <v>2938.71</v>
      </c>
    </row>
    <row r="5298" customFormat="false" ht="27" hidden="false" customHeight="false" outlineLevel="0" collapsed="false">
      <c r="A5298" s="295" t="n">
        <v>102119</v>
      </c>
      <c r="B5298" s="295" t="s">
        <v>16402</v>
      </c>
      <c r="C5298" s="296" t="s">
        <v>16403</v>
      </c>
      <c r="D5298" s="295" t="s">
        <v>31</v>
      </c>
      <c r="E5298" s="297" t="n">
        <v>122.83</v>
      </c>
    </row>
    <row r="5299" customFormat="false" ht="27" hidden="false" customHeight="false" outlineLevel="0" collapsed="false">
      <c r="A5299" s="295" t="n">
        <v>102121</v>
      </c>
      <c r="B5299" s="295" t="s">
        <v>16404</v>
      </c>
      <c r="C5299" s="296" t="s">
        <v>16405</v>
      </c>
      <c r="D5299" s="295" t="s">
        <v>31</v>
      </c>
      <c r="E5299" s="297" t="n">
        <v>154.03</v>
      </c>
    </row>
    <row r="5300" customFormat="false" ht="27" hidden="false" customHeight="false" outlineLevel="0" collapsed="false">
      <c r="A5300" s="295" t="n">
        <v>102122</v>
      </c>
      <c r="B5300" s="295" t="s">
        <v>16406</v>
      </c>
      <c r="C5300" s="296" t="s">
        <v>16407</v>
      </c>
      <c r="D5300" s="295" t="s">
        <v>31</v>
      </c>
      <c r="E5300" s="297" t="n">
        <v>10094.1</v>
      </c>
    </row>
    <row r="5301" customFormat="false" ht="27" hidden="false" customHeight="false" outlineLevel="0" collapsed="false">
      <c r="A5301" s="295" t="n">
        <v>102123</v>
      </c>
      <c r="B5301" s="295" t="s">
        <v>16408</v>
      </c>
      <c r="C5301" s="296" t="s">
        <v>16409</v>
      </c>
      <c r="D5301" s="295" t="s">
        <v>31</v>
      </c>
      <c r="E5301" s="297" t="n">
        <v>162.92</v>
      </c>
    </row>
    <row r="5302" customFormat="false" ht="27" hidden="false" customHeight="false" outlineLevel="0" collapsed="false">
      <c r="A5302" s="295" t="n">
        <v>102136</v>
      </c>
      <c r="B5302" s="295" t="s">
        <v>16410</v>
      </c>
      <c r="C5302" s="296" t="s">
        <v>16411</v>
      </c>
      <c r="D5302" s="295" t="s">
        <v>31</v>
      </c>
      <c r="E5302" s="297" t="n">
        <v>59.58</v>
      </c>
    </row>
    <row r="5303" customFormat="false" ht="27" hidden="false" customHeight="false" outlineLevel="0" collapsed="false">
      <c r="A5303" s="295" t="n">
        <v>102137</v>
      </c>
      <c r="B5303" s="295" t="s">
        <v>16412</v>
      </c>
      <c r="C5303" s="296" t="s">
        <v>16413</v>
      </c>
      <c r="D5303" s="295" t="s">
        <v>31</v>
      </c>
      <c r="E5303" s="297" t="n">
        <v>68.09</v>
      </c>
    </row>
    <row r="5304" customFormat="false" ht="27" hidden="false" customHeight="false" outlineLevel="0" collapsed="false">
      <c r="A5304" s="295" t="n">
        <v>102138</v>
      </c>
      <c r="B5304" s="295" t="s">
        <v>16414</v>
      </c>
      <c r="C5304" s="296" t="s">
        <v>16415</v>
      </c>
      <c r="D5304" s="295" t="s">
        <v>31</v>
      </c>
      <c r="E5304" s="297" t="n">
        <v>177.4</v>
      </c>
    </row>
    <row r="5305" customFormat="false" ht="40.5" hidden="false" customHeight="false" outlineLevel="0" collapsed="false">
      <c r="A5305" s="295" t="n">
        <v>103517</v>
      </c>
      <c r="B5305" s="295" t="s">
        <v>16416</v>
      </c>
      <c r="C5305" s="296" t="s">
        <v>16417</v>
      </c>
      <c r="D5305" s="295" t="s">
        <v>31</v>
      </c>
      <c r="E5305" s="297" t="n">
        <v>3454.48</v>
      </c>
    </row>
    <row r="5306" customFormat="false" ht="27" hidden="false" customHeight="false" outlineLevel="0" collapsed="false">
      <c r="A5306" s="295" t="n">
        <v>103519</v>
      </c>
      <c r="B5306" s="295" t="s">
        <v>16418</v>
      </c>
      <c r="C5306" s="296" t="s">
        <v>16419</v>
      </c>
      <c r="D5306" s="295" t="s">
        <v>31</v>
      </c>
      <c r="E5306" s="297" t="n">
        <v>9.72</v>
      </c>
    </row>
    <row r="5307" customFormat="false" ht="40.5" hidden="false" customHeight="false" outlineLevel="0" collapsed="false">
      <c r="A5307" s="295" t="n">
        <v>103520</v>
      </c>
      <c r="B5307" s="295" t="s">
        <v>16420</v>
      </c>
      <c r="C5307" s="296" t="s">
        <v>16421</v>
      </c>
      <c r="D5307" s="295" t="s">
        <v>31</v>
      </c>
      <c r="E5307" s="297" t="n">
        <v>5728.74</v>
      </c>
    </row>
    <row r="5308" customFormat="false" ht="40.5" hidden="false" customHeight="false" outlineLevel="0" collapsed="false">
      <c r="A5308" s="295" t="n">
        <v>103521</v>
      </c>
      <c r="B5308" s="295" t="s">
        <v>16422</v>
      </c>
      <c r="C5308" s="296" t="s">
        <v>16423</v>
      </c>
      <c r="D5308" s="295" t="s">
        <v>31</v>
      </c>
      <c r="E5308" s="297" t="n">
        <v>7605.85</v>
      </c>
    </row>
    <row r="5309" customFormat="false" ht="40.5" hidden="false" customHeight="false" outlineLevel="0" collapsed="false">
      <c r="A5309" s="295" t="n">
        <v>103522</v>
      </c>
      <c r="B5309" s="295" t="s">
        <v>16424</v>
      </c>
      <c r="C5309" s="296" t="s">
        <v>16425</v>
      </c>
      <c r="D5309" s="295" t="s">
        <v>31</v>
      </c>
      <c r="E5309" s="297" t="n">
        <v>7605.13</v>
      </c>
    </row>
    <row r="5310" customFormat="false" ht="40.5" hidden="false" customHeight="false" outlineLevel="0" collapsed="false">
      <c r="A5310" s="295" t="n">
        <v>103523</v>
      </c>
      <c r="B5310" s="295" t="s">
        <v>16426</v>
      </c>
      <c r="C5310" s="296" t="s">
        <v>16427</v>
      </c>
      <c r="D5310" s="295" t="s">
        <v>31</v>
      </c>
      <c r="E5310" s="297" t="n">
        <v>11478.6</v>
      </c>
    </row>
    <row r="5311" customFormat="false" ht="27" hidden="false" customHeight="false" outlineLevel="0" collapsed="false">
      <c r="A5311" s="295" t="n">
        <v>104031</v>
      </c>
      <c r="B5311" s="295" t="s">
        <v>16428</v>
      </c>
      <c r="C5311" s="296" t="s">
        <v>16429</v>
      </c>
      <c r="D5311" s="295" t="s">
        <v>31</v>
      </c>
      <c r="E5311" s="297" t="n">
        <v>22.15</v>
      </c>
    </row>
    <row r="5312" customFormat="false" ht="27" hidden="false" customHeight="false" outlineLevel="0" collapsed="false">
      <c r="A5312" s="295" t="n">
        <v>104032</v>
      </c>
      <c r="B5312" s="295" t="s">
        <v>16430</v>
      </c>
      <c r="C5312" s="296" t="s">
        <v>16431</v>
      </c>
      <c r="D5312" s="295" t="s">
        <v>31</v>
      </c>
      <c r="E5312" s="297" t="n">
        <v>28.24</v>
      </c>
    </row>
    <row r="5313" customFormat="false" ht="27" hidden="false" customHeight="false" outlineLevel="0" collapsed="false">
      <c r="A5313" s="295" t="n">
        <v>104033</v>
      </c>
      <c r="B5313" s="295" t="s">
        <v>16432</v>
      </c>
      <c r="C5313" s="296" t="s">
        <v>16433</v>
      </c>
      <c r="D5313" s="295" t="s">
        <v>31</v>
      </c>
      <c r="E5313" s="297" t="n">
        <v>25.59</v>
      </c>
    </row>
    <row r="5314" customFormat="false" ht="27" hidden="false" customHeight="false" outlineLevel="0" collapsed="false">
      <c r="A5314" s="295" t="n">
        <v>104034</v>
      </c>
      <c r="B5314" s="295" t="s">
        <v>16434</v>
      </c>
      <c r="C5314" s="296" t="s">
        <v>16435</v>
      </c>
      <c r="D5314" s="295" t="s">
        <v>31</v>
      </c>
      <c r="E5314" s="297" t="n">
        <v>33.83</v>
      </c>
    </row>
    <row r="5315" customFormat="false" ht="27" hidden="false" customHeight="false" outlineLevel="0" collapsed="false">
      <c r="A5315" s="295" t="n">
        <v>104035</v>
      </c>
      <c r="B5315" s="295" t="s">
        <v>16436</v>
      </c>
      <c r="C5315" s="296" t="s">
        <v>16437</v>
      </c>
      <c r="D5315" s="295" t="s">
        <v>31</v>
      </c>
      <c r="E5315" s="297" t="n">
        <v>41.8</v>
      </c>
    </row>
    <row r="5316" customFormat="false" ht="27" hidden="false" customHeight="false" outlineLevel="0" collapsed="false">
      <c r="A5316" s="295" t="n">
        <v>104036</v>
      </c>
      <c r="B5316" s="295" t="s">
        <v>16438</v>
      </c>
      <c r="C5316" s="296" t="s">
        <v>16439</v>
      </c>
      <c r="D5316" s="295" t="s">
        <v>31</v>
      </c>
      <c r="E5316" s="297" t="n">
        <v>43.11</v>
      </c>
    </row>
    <row r="5317" customFormat="false" ht="27" hidden="false" customHeight="false" outlineLevel="0" collapsed="false">
      <c r="A5317" s="295" t="n">
        <v>104039</v>
      </c>
      <c r="B5317" s="295" t="s">
        <v>16440</v>
      </c>
      <c r="C5317" s="296" t="s">
        <v>16441</v>
      </c>
      <c r="D5317" s="295" t="s">
        <v>31</v>
      </c>
      <c r="E5317" s="297" t="n">
        <v>83.08</v>
      </c>
    </row>
    <row r="5318" customFormat="false" ht="27" hidden="false" customHeight="false" outlineLevel="0" collapsed="false">
      <c r="A5318" s="295" t="n">
        <v>104043</v>
      </c>
      <c r="B5318" s="295" t="s">
        <v>16442</v>
      </c>
      <c r="C5318" s="296" t="s">
        <v>16443</v>
      </c>
      <c r="D5318" s="295" t="s">
        <v>31</v>
      </c>
      <c r="E5318" s="297" t="n">
        <v>9.34</v>
      </c>
    </row>
    <row r="5319" customFormat="false" ht="27" hidden="false" customHeight="false" outlineLevel="0" collapsed="false">
      <c r="A5319" s="295" t="n">
        <v>104044</v>
      </c>
      <c r="B5319" s="295" t="s">
        <v>16444</v>
      </c>
      <c r="C5319" s="296" t="s">
        <v>16445</v>
      </c>
      <c r="D5319" s="295" t="s">
        <v>31</v>
      </c>
      <c r="E5319" s="297" t="n">
        <v>9.87</v>
      </c>
    </row>
    <row r="5320" customFormat="false" ht="27" hidden="false" customHeight="false" outlineLevel="0" collapsed="false">
      <c r="A5320" s="295" t="n">
        <v>104045</v>
      </c>
      <c r="B5320" s="295" t="s">
        <v>16446</v>
      </c>
      <c r="C5320" s="296" t="s">
        <v>16447</v>
      </c>
      <c r="D5320" s="295" t="s">
        <v>31</v>
      </c>
      <c r="E5320" s="297" t="n">
        <v>15.73</v>
      </c>
    </row>
    <row r="5321" customFormat="false" ht="27" hidden="false" customHeight="false" outlineLevel="0" collapsed="false">
      <c r="A5321" s="295" t="n">
        <v>104046</v>
      </c>
      <c r="B5321" s="295" t="s">
        <v>16448</v>
      </c>
      <c r="C5321" s="296" t="s">
        <v>16449</v>
      </c>
      <c r="D5321" s="295" t="s">
        <v>31</v>
      </c>
      <c r="E5321" s="297" t="n">
        <v>8.9</v>
      </c>
    </row>
    <row r="5322" customFormat="false" ht="27" hidden="false" customHeight="false" outlineLevel="0" collapsed="false">
      <c r="A5322" s="295" t="n">
        <v>104047</v>
      </c>
      <c r="B5322" s="295" t="s">
        <v>16450</v>
      </c>
      <c r="C5322" s="296" t="s">
        <v>16451</v>
      </c>
      <c r="D5322" s="295" t="s">
        <v>31</v>
      </c>
      <c r="E5322" s="297" t="n">
        <v>10.31</v>
      </c>
    </row>
    <row r="5323" customFormat="false" ht="27" hidden="false" customHeight="false" outlineLevel="0" collapsed="false">
      <c r="A5323" s="295" t="n">
        <v>104048</v>
      </c>
      <c r="B5323" s="295" t="s">
        <v>16452</v>
      </c>
      <c r="C5323" s="296" t="s">
        <v>16453</v>
      </c>
      <c r="D5323" s="295" t="s">
        <v>31</v>
      </c>
      <c r="E5323" s="297" t="n">
        <v>15.34</v>
      </c>
    </row>
    <row r="5324" customFormat="false" ht="27" hidden="false" customHeight="false" outlineLevel="0" collapsed="false">
      <c r="A5324" s="295" t="n">
        <v>104049</v>
      </c>
      <c r="B5324" s="295" t="s">
        <v>16454</v>
      </c>
      <c r="C5324" s="296" t="s">
        <v>16455</v>
      </c>
      <c r="D5324" s="295" t="s">
        <v>31</v>
      </c>
      <c r="E5324" s="297" t="n">
        <v>6.23</v>
      </c>
    </row>
    <row r="5325" customFormat="false" ht="27" hidden="false" customHeight="false" outlineLevel="0" collapsed="false">
      <c r="A5325" s="295" t="n">
        <v>104050</v>
      </c>
      <c r="B5325" s="295" t="s">
        <v>16456</v>
      </c>
      <c r="C5325" s="296" t="s">
        <v>16457</v>
      </c>
      <c r="D5325" s="295" t="s">
        <v>31</v>
      </c>
      <c r="E5325" s="297" t="n">
        <v>9.89</v>
      </c>
    </row>
    <row r="5326" customFormat="false" ht="27" hidden="false" customHeight="false" outlineLevel="0" collapsed="false">
      <c r="A5326" s="295" t="n">
        <v>104051</v>
      </c>
      <c r="B5326" s="295" t="s">
        <v>16458</v>
      </c>
      <c r="C5326" s="296" t="s">
        <v>16459</v>
      </c>
      <c r="D5326" s="295" t="s">
        <v>31</v>
      </c>
      <c r="E5326" s="297" t="n">
        <v>8.32</v>
      </c>
    </row>
    <row r="5327" customFormat="false" ht="27" hidden="false" customHeight="false" outlineLevel="0" collapsed="false">
      <c r="A5327" s="295" t="n">
        <v>104052</v>
      </c>
      <c r="B5327" s="295" t="s">
        <v>16460</v>
      </c>
      <c r="C5327" s="296" t="s">
        <v>16461</v>
      </c>
      <c r="D5327" s="295" t="s">
        <v>31</v>
      </c>
      <c r="E5327" s="297" t="n">
        <v>11.66</v>
      </c>
    </row>
    <row r="5328" customFormat="false" ht="27" hidden="false" customHeight="false" outlineLevel="0" collapsed="false">
      <c r="A5328" s="295" t="n">
        <v>104053</v>
      </c>
      <c r="B5328" s="295" t="s">
        <v>16462</v>
      </c>
      <c r="C5328" s="296" t="s">
        <v>16463</v>
      </c>
      <c r="D5328" s="295" t="s">
        <v>31</v>
      </c>
      <c r="E5328" s="297" t="n">
        <v>9.77</v>
      </c>
    </row>
    <row r="5329" customFormat="false" ht="27" hidden="false" customHeight="false" outlineLevel="0" collapsed="false">
      <c r="A5329" s="295" t="n">
        <v>104054</v>
      </c>
      <c r="B5329" s="295" t="s">
        <v>16464</v>
      </c>
      <c r="C5329" s="296" t="s">
        <v>16465</v>
      </c>
      <c r="D5329" s="295" t="s">
        <v>31</v>
      </c>
      <c r="E5329" s="297" t="n">
        <v>19.63</v>
      </c>
    </row>
    <row r="5330" customFormat="false" ht="27" hidden="false" customHeight="false" outlineLevel="0" collapsed="false">
      <c r="A5330" s="295" t="n">
        <v>104055</v>
      </c>
      <c r="B5330" s="295" t="s">
        <v>16466</v>
      </c>
      <c r="C5330" s="296" t="s">
        <v>16467</v>
      </c>
      <c r="D5330" s="295" t="s">
        <v>31</v>
      </c>
      <c r="E5330" s="297" t="n">
        <v>12.87</v>
      </c>
    </row>
    <row r="5331" customFormat="false" ht="15" hidden="false" customHeight="false" outlineLevel="0" collapsed="false">
      <c r="A5331" s="295" t="n">
        <v>104056</v>
      </c>
      <c r="B5331" s="295" t="s">
        <v>16468</v>
      </c>
      <c r="C5331" s="296" t="s">
        <v>16469</v>
      </c>
      <c r="D5331" s="295" t="s">
        <v>31</v>
      </c>
      <c r="E5331" s="297" t="n">
        <v>18.89</v>
      </c>
    </row>
    <row r="5332" customFormat="false" ht="15" hidden="false" customHeight="false" outlineLevel="0" collapsed="false">
      <c r="A5332" s="295" t="n">
        <v>104058</v>
      </c>
      <c r="B5332" s="295" t="s">
        <v>16470</v>
      </c>
      <c r="C5332" s="296" t="s">
        <v>16471</v>
      </c>
      <c r="D5332" s="295" t="s">
        <v>31</v>
      </c>
      <c r="E5332" s="297" t="n">
        <v>6.44</v>
      </c>
    </row>
    <row r="5333" customFormat="false" ht="15" hidden="false" customHeight="false" outlineLevel="0" collapsed="false">
      <c r="A5333" s="295" t="n">
        <v>104059</v>
      </c>
      <c r="B5333" s="295" t="s">
        <v>16472</v>
      </c>
      <c r="C5333" s="296" t="s">
        <v>16473</v>
      </c>
      <c r="D5333" s="295" t="s">
        <v>31</v>
      </c>
      <c r="E5333" s="297" t="n">
        <v>12.18</v>
      </c>
    </row>
    <row r="5334" customFormat="false" ht="15" hidden="false" customHeight="false" outlineLevel="0" collapsed="false">
      <c r="A5334" s="295" t="n">
        <v>104060</v>
      </c>
      <c r="B5334" s="295" t="s">
        <v>16474</v>
      </c>
      <c r="C5334" s="296" t="s">
        <v>16475</v>
      </c>
      <c r="D5334" s="295" t="s">
        <v>85</v>
      </c>
      <c r="E5334" s="297" t="n">
        <v>9.5</v>
      </c>
    </row>
    <row r="5335" customFormat="false" ht="15" hidden="false" customHeight="false" outlineLevel="0" collapsed="false">
      <c r="A5335" s="295" t="n">
        <v>104061</v>
      </c>
      <c r="B5335" s="295" t="s">
        <v>16476</v>
      </c>
      <c r="C5335" s="296" t="s">
        <v>16477</v>
      </c>
      <c r="D5335" s="295" t="s">
        <v>85</v>
      </c>
      <c r="E5335" s="297" t="n">
        <v>17.07</v>
      </c>
    </row>
    <row r="5336" customFormat="false" ht="40.5" hidden="false" customHeight="false" outlineLevel="0" collapsed="false">
      <c r="A5336" s="295" t="n">
        <v>104112</v>
      </c>
      <c r="B5336" s="295" t="s">
        <v>16478</v>
      </c>
      <c r="C5336" s="296" t="s">
        <v>16479</v>
      </c>
      <c r="D5336" s="295" t="s">
        <v>31</v>
      </c>
      <c r="E5336" s="297" t="n">
        <v>152.13</v>
      </c>
    </row>
    <row r="5337" customFormat="false" ht="40.5" hidden="false" customHeight="false" outlineLevel="0" collapsed="false">
      <c r="A5337" s="295" t="n">
        <v>104114</v>
      </c>
      <c r="B5337" s="295" t="s">
        <v>16480</v>
      </c>
      <c r="C5337" s="296" t="s">
        <v>16481</v>
      </c>
      <c r="D5337" s="295" t="s">
        <v>31</v>
      </c>
      <c r="E5337" s="297" t="n">
        <v>228.66</v>
      </c>
    </row>
    <row r="5338" customFormat="false" ht="40.5" hidden="false" customHeight="false" outlineLevel="0" collapsed="false">
      <c r="A5338" s="295" t="n">
        <v>104116</v>
      </c>
      <c r="B5338" s="295" t="s">
        <v>16482</v>
      </c>
      <c r="C5338" s="296" t="s">
        <v>16483</v>
      </c>
      <c r="D5338" s="295" t="s">
        <v>31</v>
      </c>
      <c r="E5338" s="297" t="n">
        <v>305.2</v>
      </c>
    </row>
    <row r="5339" customFormat="false" ht="40.5" hidden="false" customHeight="false" outlineLevel="0" collapsed="false">
      <c r="A5339" s="295" t="n">
        <v>104118</v>
      </c>
      <c r="B5339" s="295" t="s">
        <v>16484</v>
      </c>
      <c r="C5339" s="296" t="s">
        <v>16485</v>
      </c>
      <c r="D5339" s="295" t="s">
        <v>31</v>
      </c>
      <c r="E5339" s="297" t="n">
        <v>223.56</v>
      </c>
    </row>
    <row r="5340" customFormat="false" ht="40.5" hidden="false" customHeight="false" outlineLevel="0" collapsed="false">
      <c r="A5340" s="295" t="n">
        <v>104120</v>
      </c>
      <c r="B5340" s="295" t="s">
        <v>16486</v>
      </c>
      <c r="C5340" s="296" t="s">
        <v>16487</v>
      </c>
      <c r="D5340" s="295" t="s">
        <v>31</v>
      </c>
      <c r="E5340" s="297" t="n">
        <v>349.65</v>
      </c>
    </row>
    <row r="5341" customFormat="false" ht="40.5" hidden="false" customHeight="false" outlineLevel="0" collapsed="false">
      <c r="A5341" s="295" t="n">
        <v>104122</v>
      </c>
      <c r="B5341" s="295" t="s">
        <v>16488</v>
      </c>
      <c r="C5341" s="296" t="s">
        <v>16489</v>
      </c>
      <c r="D5341" s="295" t="s">
        <v>31</v>
      </c>
      <c r="E5341" s="297" t="n">
        <v>475.75</v>
      </c>
    </row>
    <row r="5342" customFormat="false" ht="27" hidden="false" customHeight="false" outlineLevel="0" collapsed="false">
      <c r="A5342" s="295" t="n">
        <v>104062</v>
      </c>
      <c r="B5342" s="295" t="s">
        <v>16490</v>
      </c>
      <c r="C5342" s="296" t="s">
        <v>16491</v>
      </c>
      <c r="D5342" s="295" t="s">
        <v>31</v>
      </c>
      <c r="E5342" s="297" t="n">
        <v>81.3</v>
      </c>
    </row>
    <row r="5343" customFormat="false" ht="27" hidden="false" customHeight="false" outlineLevel="0" collapsed="false">
      <c r="A5343" s="295" t="n">
        <v>104063</v>
      </c>
      <c r="B5343" s="295" t="s">
        <v>16492</v>
      </c>
      <c r="C5343" s="296" t="s">
        <v>16493</v>
      </c>
      <c r="D5343" s="295" t="s">
        <v>31</v>
      </c>
      <c r="E5343" s="297" t="n">
        <v>60.33</v>
      </c>
    </row>
    <row r="5344" customFormat="false" ht="27" hidden="false" customHeight="false" outlineLevel="0" collapsed="false">
      <c r="A5344" s="295" t="n">
        <v>104064</v>
      </c>
      <c r="B5344" s="295" t="s">
        <v>16494</v>
      </c>
      <c r="C5344" s="296" t="s">
        <v>16495</v>
      </c>
      <c r="D5344" s="295" t="s">
        <v>31</v>
      </c>
      <c r="E5344" s="297" t="n">
        <v>270.25</v>
      </c>
    </row>
    <row r="5345" customFormat="false" ht="27" hidden="false" customHeight="false" outlineLevel="0" collapsed="false">
      <c r="A5345" s="295" t="n">
        <v>104065</v>
      </c>
      <c r="B5345" s="295" t="s">
        <v>16496</v>
      </c>
      <c r="C5345" s="296" t="s">
        <v>16497</v>
      </c>
      <c r="D5345" s="295" t="s">
        <v>31</v>
      </c>
      <c r="E5345" s="297" t="n">
        <v>195.55</v>
      </c>
    </row>
    <row r="5346" customFormat="false" ht="27" hidden="false" customHeight="false" outlineLevel="0" collapsed="false">
      <c r="A5346" s="295" t="n">
        <v>104066</v>
      </c>
      <c r="B5346" s="295" t="s">
        <v>16498</v>
      </c>
      <c r="C5346" s="296" t="s">
        <v>16499</v>
      </c>
      <c r="D5346" s="295" t="s">
        <v>31</v>
      </c>
      <c r="E5346" s="297" t="n">
        <v>47.13</v>
      </c>
    </row>
    <row r="5347" customFormat="false" ht="27" hidden="false" customHeight="false" outlineLevel="0" collapsed="false">
      <c r="A5347" s="295" t="n">
        <v>104067</v>
      </c>
      <c r="B5347" s="295" t="s">
        <v>16500</v>
      </c>
      <c r="C5347" s="296" t="s">
        <v>16501</v>
      </c>
      <c r="D5347" s="295" t="s">
        <v>31</v>
      </c>
      <c r="E5347" s="297" t="n">
        <v>132.07</v>
      </c>
    </row>
    <row r="5348" customFormat="false" ht="27" hidden="false" customHeight="false" outlineLevel="0" collapsed="false">
      <c r="A5348" s="295" t="n">
        <v>104068</v>
      </c>
      <c r="B5348" s="295" t="s">
        <v>16502</v>
      </c>
      <c r="C5348" s="296" t="s">
        <v>16503</v>
      </c>
      <c r="D5348" s="295" t="s">
        <v>31</v>
      </c>
      <c r="E5348" s="297" t="n">
        <v>159.87</v>
      </c>
    </row>
    <row r="5349" customFormat="false" ht="27" hidden="false" customHeight="false" outlineLevel="0" collapsed="false">
      <c r="A5349" s="295" t="n">
        <v>104069</v>
      </c>
      <c r="B5349" s="295" t="s">
        <v>16504</v>
      </c>
      <c r="C5349" s="296" t="s">
        <v>16505</v>
      </c>
      <c r="D5349" s="295" t="s">
        <v>31</v>
      </c>
      <c r="E5349" s="297" t="n">
        <v>298.62</v>
      </c>
    </row>
    <row r="5350" customFormat="false" ht="15" hidden="false" customHeight="false" outlineLevel="0" collapsed="false">
      <c r="A5350" s="295" t="n">
        <v>104070</v>
      </c>
      <c r="B5350" s="295" t="s">
        <v>16506</v>
      </c>
      <c r="C5350" s="296" t="s">
        <v>16507</v>
      </c>
      <c r="D5350" s="295" t="s">
        <v>31</v>
      </c>
      <c r="E5350" s="297" t="n">
        <v>104.15</v>
      </c>
    </row>
    <row r="5351" customFormat="false" ht="15" hidden="false" customHeight="false" outlineLevel="0" collapsed="false">
      <c r="A5351" s="295" t="n">
        <v>104071</v>
      </c>
      <c r="B5351" s="295" t="s">
        <v>16508</v>
      </c>
      <c r="C5351" s="296" t="s">
        <v>16509</v>
      </c>
      <c r="D5351" s="295" t="s">
        <v>31</v>
      </c>
      <c r="E5351" s="297" t="n">
        <v>227.46</v>
      </c>
    </row>
    <row r="5352" customFormat="false" ht="15" hidden="false" customHeight="false" outlineLevel="0" collapsed="false">
      <c r="A5352" s="295" t="n">
        <v>104072</v>
      </c>
      <c r="B5352" s="295" t="s">
        <v>16510</v>
      </c>
      <c r="C5352" s="296" t="s">
        <v>16511</v>
      </c>
      <c r="D5352" s="295" t="s">
        <v>31</v>
      </c>
      <c r="E5352" s="297" t="n">
        <v>323.34</v>
      </c>
    </row>
    <row r="5353" customFormat="false" ht="27" hidden="false" customHeight="false" outlineLevel="0" collapsed="false">
      <c r="A5353" s="295" t="n">
        <v>104076</v>
      </c>
      <c r="B5353" s="295" t="s">
        <v>16512</v>
      </c>
      <c r="C5353" s="296" t="s">
        <v>16513</v>
      </c>
      <c r="D5353" s="295" t="s">
        <v>31</v>
      </c>
      <c r="E5353" s="297" t="n">
        <v>50.78</v>
      </c>
    </row>
    <row r="5354" customFormat="false" ht="15" hidden="false" customHeight="false" outlineLevel="0" collapsed="false">
      <c r="A5354" s="295" t="n">
        <v>104077</v>
      </c>
      <c r="B5354" s="295" t="s">
        <v>16514</v>
      </c>
      <c r="C5354" s="296" t="s">
        <v>16515</v>
      </c>
      <c r="D5354" s="295" t="s">
        <v>31</v>
      </c>
      <c r="E5354" s="297" t="n">
        <v>72.04</v>
      </c>
    </row>
    <row r="5355" customFormat="false" ht="27" hidden="false" customHeight="false" outlineLevel="0" collapsed="false">
      <c r="A5355" s="295" t="n">
        <v>104078</v>
      </c>
      <c r="B5355" s="295" t="s">
        <v>16516</v>
      </c>
      <c r="C5355" s="296" t="s">
        <v>16517</v>
      </c>
      <c r="D5355" s="295" t="s">
        <v>31</v>
      </c>
      <c r="E5355" s="297" t="n">
        <v>120.03</v>
      </c>
    </row>
    <row r="5356" customFormat="false" ht="27" hidden="false" customHeight="false" outlineLevel="0" collapsed="false">
      <c r="A5356" s="295" t="n">
        <v>104079</v>
      </c>
      <c r="B5356" s="295" t="s">
        <v>16518</v>
      </c>
      <c r="C5356" s="296" t="s">
        <v>16519</v>
      </c>
      <c r="D5356" s="295" t="s">
        <v>31</v>
      </c>
      <c r="E5356" s="297" t="n">
        <v>153.53</v>
      </c>
    </row>
    <row r="5357" customFormat="false" ht="27" hidden="false" customHeight="false" outlineLevel="0" collapsed="false">
      <c r="A5357" s="295" t="n">
        <v>104080</v>
      </c>
      <c r="B5357" s="295" t="s">
        <v>16520</v>
      </c>
      <c r="C5357" s="296" t="s">
        <v>16521</v>
      </c>
      <c r="D5357" s="295" t="s">
        <v>31</v>
      </c>
      <c r="E5357" s="297" t="n">
        <v>164.89</v>
      </c>
    </row>
    <row r="5358" customFormat="false" ht="27" hidden="false" customHeight="false" outlineLevel="0" collapsed="false">
      <c r="A5358" s="295" t="n">
        <v>104081</v>
      </c>
      <c r="B5358" s="295" t="s">
        <v>16522</v>
      </c>
      <c r="C5358" s="296" t="s">
        <v>16523</v>
      </c>
      <c r="D5358" s="295" t="s">
        <v>31</v>
      </c>
      <c r="E5358" s="297" t="n">
        <v>341.92</v>
      </c>
    </row>
    <row r="5359" customFormat="false" ht="15" hidden="false" customHeight="false" outlineLevel="0" collapsed="false">
      <c r="A5359" s="295" t="n">
        <v>104082</v>
      </c>
      <c r="B5359" s="295" t="s">
        <v>16524</v>
      </c>
      <c r="C5359" s="296" t="s">
        <v>16525</v>
      </c>
      <c r="D5359" s="295" t="s">
        <v>31</v>
      </c>
      <c r="E5359" s="297" t="n">
        <v>49.35</v>
      </c>
    </row>
    <row r="5360" customFormat="false" ht="15" hidden="false" customHeight="false" outlineLevel="0" collapsed="false">
      <c r="A5360" s="295" t="n">
        <v>104083</v>
      </c>
      <c r="B5360" s="295" t="s">
        <v>16526</v>
      </c>
      <c r="C5360" s="296" t="s">
        <v>16527</v>
      </c>
      <c r="D5360" s="295" t="s">
        <v>31</v>
      </c>
      <c r="E5360" s="297" t="n">
        <v>110.07</v>
      </c>
    </row>
    <row r="5361" customFormat="false" ht="15" hidden="false" customHeight="false" outlineLevel="0" collapsed="false">
      <c r="A5361" s="295" t="n">
        <v>104084</v>
      </c>
      <c r="B5361" s="295" t="s">
        <v>16528</v>
      </c>
      <c r="C5361" s="296" t="s">
        <v>16529</v>
      </c>
      <c r="D5361" s="295" t="s">
        <v>31</v>
      </c>
      <c r="E5361" s="297" t="n">
        <v>121.76</v>
      </c>
    </row>
    <row r="5362" customFormat="false" ht="15" hidden="false" customHeight="false" outlineLevel="0" collapsed="false">
      <c r="A5362" s="295" t="n">
        <v>104085</v>
      </c>
      <c r="B5362" s="295" t="s">
        <v>16530</v>
      </c>
      <c r="C5362" s="296" t="s">
        <v>16531</v>
      </c>
      <c r="D5362" s="295" t="s">
        <v>85</v>
      </c>
      <c r="E5362" s="297" t="n">
        <v>55.15</v>
      </c>
    </row>
    <row r="5363" customFormat="false" ht="15" hidden="false" customHeight="false" outlineLevel="0" collapsed="false">
      <c r="A5363" s="295" t="n">
        <v>104086</v>
      </c>
      <c r="B5363" s="295" t="s">
        <v>16532</v>
      </c>
      <c r="C5363" s="296" t="s">
        <v>16533</v>
      </c>
      <c r="D5363" s="295" t="s">
        <v>85</v>
      </c>
      <c r="E5363" s="297" t="n">
        <v>106.96</v>
      </c>
    </row>
    <row r="5364" customFormat="false" ht="40.5" hidden="false" customHeight="false" outlineLevel="0" collapsed="false">
      <c r="A5364" s="295" t="n">
        <v>104124</v>
      </c>
      <c r="B5364" s="295" t="s">
        <v>16534</v>
      </c>
      <c r="C5364" s="296" t="s">
        <v>16535</v>
      </c>
      <c r="D5364" s="295" t="s">
        <v>31</v>
      </c>
      <c r="E5364" s="297" t="n">
        <v>358.9</v>
      </c>
    </row>
    <row r="5365" customFormat="false" ht="40.5" hidden="false" customHeight="false" outlineLevel="0" collapsed="false">
      <c r="A5365" s="295" t="n">
        <v>104125</v>
      </c>
      <c r="B5365" s="295" t="s">
        <v>16536</v>
      </c>
      <c r="C5365" s="296" t="s">
        <v>16537</v>
      </c>
      <c r="D5365" s="295" t="s">
        <v>31</v>
      </c>
      <c r="E5365" s="297" t="n">
        <v>480.7</v>
      </c>
    </row>
    <row r="5366" customFormat="false" ht="40.5" hidden="false" customHeight="false" outlineLevel="0" collapsed="false">
      <c r="A5366" s="295" t="n">
        <v>104127</v>
      </c>
      <c r="B5366" s="295" t="s">
        <v>16538</v>
      </c>
      <c r="C5366" s="296" t="s">
        <v>16539</v>
      </c>
      <c r="D5366" s="295" t="s">
        <v>31</v>
      </c>
      <c r="E5366" s="297" t="n">
        <v>841.64</v>
      </c>
    </row>
    <row r="5367" customFormat="false" ht="40.5" hidden="false" customHeight="false" outlineLevel="0" collapsed="false">
      <c r="A5367" s="295" t="n">
        <v>104130</v>
      </c>
      <c r="B5367" s="295" t="s">
        <v>16540</v>
      </c>
      <c r="C5367" s="296" t="s">
        <v>16541</v>
      </c>
      <c r="D5367" s="295" t="s">
        <v>31</v>
      </c>
      <c r="E5367" s="297" t="n">
        <v>543.87</v>
      </c>
    </row>
    <row r="5368" customFormat="false" ht="40.5" hidden="false" customHeight="false" outlineLevel="0" collapsed="false">
      <c r="A5368" s="295" t="n">
        <v>104131</v>
      </c>
      <c r="B5368" s="295" t="s">
        <v>16542</v>
      </c>
      <c r="C5368" s="296" t="s">
        <v>16543</v>
      </c>
      <c r="D5368" s="295" t="s">
        <v>31</v>
      </c>
      <c r="E5368" s="297" t="n">
        <v>665.85</v>
      </c>
    </row>
    <row r="5369" customFormat="false" ht="40.5" hidden="false" customHeight="false" outlineLevel="0" collapsed="false">
      <c r="A5369" s="295" t="n">
        <v>104133</v>
      </c>
      <c r="B5369" s="295" t="s">
        <v>16544</v>
      </c>
      <c r="C5369" s="296" t="s">
        <v>16545</v>
      </c>
      <c r="D5369" s="295" t="s">
        <v>31</v>
      </c>
      <c r="E5369" s="297" t="n">
        <v>1132.45</v>
      </c>
    </row>
    <row r="5370" customFormat="false" ht="40.5" hidden="false" customHeight="false" outlineLevel="0" collapsed="false">
      <c r="A5370" s="295" t="n">
        <v>104136</v>
      </c>
      <c r="B5370" s="295" t="s">
        <v>16546</v>
      </c>
      <c r="C5370" s="296" t="s">
        <v>16547</v>
      </c>
      <c r="D5370" s="295" t="s">
        <v>31</v>
      </c>
      <c r="E5370" s="297" t="n">
        <v>729.94</v>
      </c>
    </row>
    <row r="5371" customFormat="false" ht="40.5" hidden="false" customHeight="false" outlineLevel="0" collapsed="false">
      <c r="A5371" s="295" t="n">
        <v>104137</v>
      </c>
      <c r="B5371" s="295" t="s">
        <v>16548</v>
      </c>
      <c r="C5371" s="296" t="s">
        <v>16549</v>
      </c>
      <c r="D5371" s="295" t="s">
        <v>31</v>
      </c>
      <c r="E5371" s="297" t="n">
        <v>852.12</v>
      </c>
    </row>
    <row r="5372" customFormat="false" ht="40.5" hidden="false" customHeight="false" outlineLevel="0" collapsed="false">
      <c r="A5372" s="295" t="n">
        <v>104139</v>
      </c>
      <c r="B5372" s="295" t="s">
        <v>16550</v>
      </c>
      <c r="C5372" s="296" t="s">
        <v>16551</v>
      </c>
      <c r="D5372" s="295" t="s">
        <v>31</v>
      </c>
      <c r="E5372" s="297" t="n">
        <v>1424.38</v>
      </c>
    </row>
    <row r="5373" customFormat="false" ht="40.5" hidden="false" customHeight="false" outlineLevel="0" collapsed="false">
      <c r="A5373" s="295" t="n">
        <v>104142</v>
      </c>
      <c r="B5373" s="295" t="s">
        <v>16552</v>
      </c>
      <c r="C5373" s="296" t="s">
        <v>16553</v>
      </c>
      <c r="D5373" s="295" t="s">
        <v>31</v>
      </c>
      <c r="E5373" s="297" t="n">
        <v>463.49</v>
      </c>
    </row>
    <row r="5374" customFormat="false" ht="40.5" hidden="false" customHeight="false" outlineLevel="0" collapsed="false">
      <c r="A5374" s="295" t="n">
        <v>104143</v>
      </c>
      <c r="B5374" s="295" t="s">
        <v>16554</v>
      </c>
      <c r="C5374" s="296" t="s">
        <v>16555</v>
      </c>
      <c r="D5374" s="295" t="s">
        <v>31</v>
      </c>
      <c r="E5374" s="297" t="n">
        <v>606.97</v>
      </c>
    </row>
    <row r="5375" customFormat="false" ht="40.5" hidden="false" customHeight="false" outlineLevel="0" collapsed="false">
      <c r="A5375" s="295" t="n">
        <v>104145</v>
      </c>
      <c r="B5375" s="295" t="s">
        <v>16556</v>
      </c>
      <c r="C5375" s="296" t="s">
        <v>16557</v>
      </c>
      <c r="D5375" s="295" t="s">
        <v>31</v>
      </c>
      <c r="E5375" s="297" t="n">
        <v>950.4</v>
      </c>
    </row>
    <row r="5376" customFormat="false" ht="40.5" hidden="false" customHeight="false" outlineLevel="0" collapsed="false">
      <c r="A5376" s="295" t="n">
        <v>104148</v>
      </c>
      <c r="B5376" s="295" t="s">
        <v>16558</v>
      </c>
      <c r="C5376" s="296" t="s">
        <v>16559</v>
      </c>
      <c r="D5376" s="295" t="s">
        <v>31</v>
      </c>
      <c r="E5376" s="297" t="n">
        <v>717.97</v>
      </c>
    </row>
    <row r="5377" customFormat="false" ht="40.5" hidden="false" customHeight="false" outlineLevel="0" collapsed="false">
      <c r="A5377" s="295" t="n">
        <v>104149</v>
      </c>
      <c r="B5377" s="295" t="s">
        <v>16560</v>
      </c>
      <c r="C5377" s="296" t="s">
        <v>16561</v>
      </c>
      <c r="D5377" s="295" t="s">
        <v>31</v>
      </c>
      <c r="E5377" s="297" t="n">
        <v>861.84</v>
      </c>
    </row>
    <row r="5378" customFormat="false" ht="40.5" hidden="false" customHeight="false" outlineLevel="0" collapsed="false">
      <c r="A5378" s="295" t="n">
        <v>104151</v>
      </c>
      <c r="B5378" s="295" t="s">
        <v>16562</v>
      </c>
      <c r="C5378" s="296" t="s">
        <v>16563</v>
      </c>
      <c r="D5378" s="295" t="s">
        <v>31</v>
      </c>
      <c r="E5378" s="297" t="n">
        <v>1313.88</v>
      </c>
    </row>
    <row r="5379" customFormat="false" ht="40.5" hidden="false" customHeight="false" outlineLevel="0" collapsed="false">
      <c r="A5379" s="295" t="n">
        <v>104154</v>
      </c>
      <c r="B5379" s="295" t="s">
        <v>16564</v>
      </c>
      <c r="C5379" s="296" t="s">
        <v>16565</v>
      </c>
      <c r="D5379" s="295" t="s">
        <v>31</v>
      </c>
      <c r="E5379" s="297" t="n">
        <v>974.82</v>
      </c>
    </row>
    <row r="5380" customFormat="false" ht="40.5" hidden="false" customHeight="false" outlineLevel="0" collapsed="false">
      <c r="A5380" s="295" t="n">
        <v>104155</v>
      </c>
      <c r="B5380" s="295" t="s">
        <v>16566</v>
      </c>
      <c r="C5380" s="296" t="s">
        <v>16567</v>
      </c>
      <c r="D5380" s="295" t="s">
        <v>31</v>
      </c>
      <c r="E5380" s="297" t="n">
        <v>1119.09</v>
      </c>
    </row>
    <row r="5381" customFormat="false" ht="40.5" hidden="false" customHeight="false" outlineLevel="0" collapsed="false">
      <c r="A5381" s="295" t="n">
        <v>104157</v>
      </c>
      <c r="B5381" s="295" t="s">
        <v>16568</v>
      </c>
      <c r="C5381" s="296" t="s">
        <v>16569</v>
      </c>
      <c r="D5381" s="295" t="s">
        <v>31</v>
      </c>
      <c r="E5381" s="297" t="n">
        <v>1679.74</v>
      </c>
    </row>
    <row r="5382" customFormat="false" ht="27" hidden="false" customHeight="false" outlineLevel="0" collapsed="false">
      <c r="A5382" s="295" t="n">
        <v>96520</v>
      </c>
      <c r="B5382" s="295" t="s">
        <v>16570</v>
      </c>
      <c r="C5382" s="296" t="s">
        <v>16571</v>
      </c>
      <c r="D5382" s="295" t="s">
        <v>96</v>
      </c>
      <c r="E5382" s="297" t="n">
        <v>94.5</v>
      </c>
    </row>
    <row r="5383" customFormat="false" ht="27" hidden="false" customHeight="false" outlineLevel="0" collapsed="false">
      <c r="A5383" s="295" t="n">
        <v>96521</v>
      </c>
      <c r="B5383" s="295" t="s">
        <v>16572</v>
      </c>
      <c r="C5383" s="296" t="s">
        <v>16573</v>
      </c>
      <c r="D5383" s="295" t="s">
        <v>96</v>
      </c>
      <c r="E5383" s="297" t="n">
        <v>44.14</v>
      </c>
    </row>
    <row r="5384" customFormat="false" ht="27" hidden="false" customHeight="false" outlineLevel="0" collapsed="false">
      <c r="A5384" s="295" t="n">
        <v>96522</v>
      </c>
      <c r="B5384" s="295" t="s">
        <v>16574</v>
      </c>
      <c r="C5384" s="296" t="s">
        <v>16575</v>
      </c>
      <c r="D5384" s="295" t="s">
        <v>96</v>
      </c>
      <c r="E5384" s="297" t="n">
        <v>122.24</v>
      </c>
    </row>
    <row r="5385" customFormat="false" ht="27" hidden="false" customHeight="false" outlineLevel="0" collapsed="false">
      <c r="A5385" s="295" t="n">
        <v>96523</v>
      </c>
      <c r="B5385" s="295" t="s">
        <v>16576</v>
      </c>
      <c r="C5385" s="296" t="s">
        <v>16577</v>
      </c>
      <c r="D5385" s="295" t="s">
        <v>96</v>
      </c>
      <c r="E5385" s="297" t="n">
        <v>77.04</v>
      </c>
    </row>
    <row r="5386" customFormat="false" ht="27" hidden="false" customHeight="false" outlineLevel="0" collapsed="false">
      <c r="A5386" s="295" t="n">
        <v>96524</v>
      </c>
      <c r="B5386" s="295" t="s">
        <v>16578</v>
      </c>
      <c r="C5386" s="296" t="s">
        <v>16579</v>
      </c>
      <c r="D5386" s="295" t="s">
        <v>96</v>
      </c>
      <c r="E5386" s="297" t="n">
        <v>161.45</v>
      </c>
    </row>
    <row r="5387" customFormat="false" ht="27" hidden="false" customHeight="false" outlineLevel="0" collapsed="false">
      <c r="A5387" s="295" t="n">
        <v>96525</v>
      </c>
      <c r="B5387" s="295" t="s">
        <v>16580</v>
      </c>
      <c r="C5387" s="296" t="s">
        <v>16581</v>
      </c>
      <c r="D5387" s="295" t="s">
        <v>96</v>
      </c>
      <c r="E5387" s="297" t="n">
        <v>40.91</v>
      </c>
    </row>
    <row r="5388" customFormat="false" ht="27" hidden="false" customHeight="false" outlineLevel="0" collapsed="false">
      <c r="A5388" s="295" t="n">
        <v>96526</v>
      </c>
      <c r="B5388" s="295" t="s">
        <v>16582</v>
      </c>
      <c r="C5388" s="296" t="s">
        <v>16583</v>
      </c>
      <c r="D5388" s="295" t="s">
        <v>96</v>
      </c>
      <c r="E5388" s="297" t="n">
        <v>247.91</v>
      </c>
    </row>
    <row r="5389" customFormat="false" ht="27" hidden="false" customHeight="false" outlineLevel="0" collapsed="false">
      <c r="A5389" s="295" t="n">
        <v>96527</v>
      </c>
      <c r="B5389" s="295" t="s">
        <v>16584</v>
      </c>
      <c r="C5389" s="296" t="s">
        <v>16585</v>
      </c>
      <c r="D5389" s="295" t="s">
        <v>96</v>
      </c>
      <c r="E5389" s="297" t="n">
        <v>100.82</v>
      </c>
    </row>
    <row r="5390" customFormat="false" ht="27" hidden="false" customHeight="false" outlineLevel="0" collapsed="false">
      <c r="A5390" s="295" t="n">
        <v>96528</v>
      </c>
      <c r="B5390" s="295" t="s">
        <v>16586</v>
      </c>
      <c r="C5390" s="296" t="s">
        <v>16587</v>
      </c>
      <c r="D5390" s="295" t="s">
        <v>81</v>
      </c>
      <c r="E5390" s="297" t="n">
        <v>198.67</v>
      </c>
    </row>
    <row r="5391" customFormat="false" ht="27" hidden="false" customHeight="false" outlineLevel="0" collapsed="false">
      <c r="A5391" s="295" t="n">
        <v>101114</v>
      </c>
      <c r="B5391" s="295" t="s">
        <v>16588</v>
      </c>
      <c r="C5391" s="296" t="s">
        <v>16589</v>
      </c>
      <c r="D5391" s="295" t="s">
        <v>96</v>
      </c>
      <c r="E5391" s="297" t="n">
        <v>4</v>
      </c>
    </row>
    <row r="5392" customFormat="false" ht="27" hidden="false" customHeight="false" outlineLevel="0" collapsed="false">
      <c r="A5392" s="295" t="n">
        <v>101115</v>
      </c>
      <c r="B5392" s="295" t="s">
        <v>16590</v>
      </c>
      <c r="C5392" s="296" t="s">
        <v>16591</v>
      </c>
      <c r="D5392" s="295" t="s">
        <v>96</v>
      </c>
      <c r="E5392" s="297" t="n">
        <v>3.44</v>
      </c>
    </row>
    <row r="5393" customFormat="false" ht="27" hidden="false" customHeight="false" outlineLevel="0" collapsed="false">
      <c r="A5393" s="295" t="n">
        <v>101116</v>
      </c>
      <c r="B5393" s="295" t="s">
        <v>16592</v>
      </c>
      <c r="C5393" s="296" t="s">
        <v>16593</v>
      </c>
      <c r="D5393" s="295" t="s">
        <v>96</v>
      </c>
      <c r="E5393" s="297" t="n">
        <v>2.16</v>
      </c>
    </row>
    <row r="5394" customFormat="false" ht="27" hidden="false" customHeight="false" outlineLevel="0" collapsed="false">
      <c r="A5394" s="295" t="n">
        <v>101117</v>
      </c>
      <c r="B5394" s="295" t="s">
        <v>16594</v>
      </c>
      <c r="C5394" s="296" t="s">
        <v>16595</v>
      </c>
      <c r="D5394" s="295" t="s">
        <v>96</v>
      </c>
      <c r="E5394" s="297" t="n">
        <v>3.07</v>
      </c>
    </row>
    <row r="5395" customFormat="false" ht="27" hidden="false" customHeight="false" outlineLevel="0" collapsed="false">
      <c r="A5395" s="295" t="n">
        <v>101118</v>
      </c>
      <c r="B5395" s="295" t="s">
        <v>16596</v>
      </c>
      <c r="C5395" s="296" t="s">
        <v>16597</v>
      </c>
      <c r="D5395" s="295" t="s">
        <v>96</v>
      </c>
      <c r="E5395" s="297" t="n">
        <v>3.49</v>
      </c>
    </row>
    <row r="5396" customFormat="false" ht="27" hidden="false" customHeight="false" outlineLevel="0" collapsed="false">
      <c r="A5396" s="295" t="n">
        <v>101119</v>
      </c>
      <c r="B5396" s="295" t="s">
        <v>16598</v>
      </c>
      <c r="C5396" s="296" t="s">
        <v>16599</v>
      </c>
      <c r="D5396" s="295" t="s">
        <v>96</v>
      </c>
      <c r="E5396" s="297" t="n">
        <v>7.63</v>
      </c>
    </row>
    <row r="5397" customFormat="false" ht="27" hidden="false" customHeight="false" outlineLevel="0" collapsed="false">
      <c r="A5397" s="295" t="n">
        <v>101120</v>
      </c>
      <c r="B5397" s="295" t="s">
        <v>16600</v>
      </c>
      <c r="C5397" s="296" t="s">
        <v>16601</v>
      </c>
      <c r="D5397" s="295" t="s">
        <v>96</v>
      </c>
      <c r="E5397" s="297" t="n">
        <v>6.57</v>
      </c>
    </row>
    <row r="5398" customFormat="false" ht="27" hidden="false" customHeight="false" outlineLevel="0" collapsed="false">
      <c r="A5398" s="295" t="n">
        <v>101121</v>
      </c>
      <c r="B5398" s="295" t="s">
        <v>16602</v>
      </c>
      <c r="C5398" s="296" t="s">
        <v>16603</v>
      </c>
      <c r="D5398" s="295" t="s">
        <v>96</v>
      </c>
      <c r="E5398" s="297" t="n">
        <v>4.14</v>
      </c>
    </row>
    <row r="5399" customFormat="false" ht="27" hidden="false" customHeight="false" outlineLevel="0" collapsed="false">
      <c r="A5399" s="295" t="n">
        <v>101122</v>
      </c>
      <c r="B5399" s="295" t="s">
        <v>16604</v>
      </c>
      <c r="C5399" s="296" t="s">
        <v>16605</v>
      </c>
      <c r="D5399" s="295" t="s">
        <v>96</v>
      </c>
      <c r="E5399" s="297" t="n">
        <v>5.85</v>
      </c>
    </row>
    <row r="5400" customFormat="false" ht="27" hidden="false" customHeight="false" outlineLevel="0" collapsed="false">
      <c r="A5400" s="295" t="n">
        <v>101123</v>
      </c>
      <c r="B5400" s="295" t="s">
        <v>16606</v>
      </c>
      <c r="C5400" s="296" t="s">
        <v>16607</v>
      </c>
      <c r="D5400" s="295" t="s">
        <v>96</v>
      </c>
      <c r="E5400" s="297" t="n">
        <v>6.65</v>
      </c>
    </row>
    <row r="5401" customFormat="false" ht="27" hidden="false" customHeight="false" outlineLevel="0" collapsed="false">
      <c r="A5401" s="295" t="n">
        <v>101124</v>
      </c>
      <c r="B5401" s="295" t="s">
        <v>16608</v>
      </c>
      <c r="C5401" s="296" t="s">
        <v>16609</v>
      </c>
      <c r="D5401" s="295" t="s">
        <v>96</v>
      </c>
      <c r="E5401" s="297" t="n">
        <v>14.58</v>
      </c>
    </row>
    <row r="5402" customFormat="false" ht="27" hidden="false" customHeight="false" outlineLevel="0" collapsed="false">
      <c r="A5402" s="295" t="n">
        <v>101125</v>
      </c>
      <c r="B5402" s="295" t="s">
        <v>16610</v>
      </c>
      <c r="C5402" s="296" t="s">
        <v>16611</v>
      </c>
      <c r="D5402" s="295" t="s">
        <v>96</v>
      </c>
      <c r="E5402" s="297" t="n">
        <v>14.02</v>
      </c>
    </row>
    <row r="5403" customFormat="false" ht="27" hidden="false" customHeight="false" outlineLevel="0" collapsed="false">
      <c r="A5403" s="295" t="n">
        <v>101126</v>
      </c>
      <c r="B5403" s="295" t="s">
        <v>16612</v>
      </c>
      <c r="C5403" s="296" t="s">
        <v>16613</v>
      </c>
      <c r="D5403" s="295" t="s">
        <v>96</v>
      </c>
      <c r="E5403" s="297" t="n">
        <v>12.73</v>
      </c>
    </row>
    <row r="5404" customFormat="false" ht="27" hidden="false" customHeight="false" outlineLevel="0" collapsed="false">
      <c r="A5404" s="295" t="n">
        <v>101127</v>
      </c>
      <c r="B5404" s="295" t="s">
        <v>16614</v>
      </c>
      <c r="C5404" s="296" t="s">
        <v>16615</v>
      </c>
      <c r="D5404" s="295" t="s">
        <v>96</v>
      </c>
      <c r="E5404" s="297" t="n">
        <v>13.65</v>
      </c>
    </row>
    <row r="5405" customFormat="false" ht="27" hidden="false" customHeight="false" outlineLevel="0" collapsed="false">
      <c r="A5405" s="295" t="n">
        <v>101128</v>
      </c>
      <c r="B5405" s="295" t="s">
        <v>16616</v>
      </c>
      <c r="C5405" s="296" t="s">
        <v>16617</v>
      </c>
      <c r="D5405" s="295" t="s">
        <v>96</v>
      </c>
      <c r="E5405" s="297" t="n">
        <v>14.07</v>
      </c>
    </row>
    <row r="5406" customFormat="false" ht="27" hidden="false" customHeight="false" outlineLevel="0" collapsed="false">
      <c r="A5406" s="295" t="n">
        <v>101129</v>
      </c>
      <c r="B5406" s="295" t="s">
        <v>16618</v>
      </c>
      <c r="C5406" s="296" t="s">
        <v>16619</v>
      </c>
      <c r="D5406" s="295" t="s">
        <v>96</v>
      </c>
      <c r="E5406" s="297" t="n">
        <v>18.64</v>
      </c>
    </row>
    <row r="5407" customFormat="false" ht="27" hidden="false" customHeight="false" outlineLevel="0" collapsed="false">
      <c r="A5407" s="295" t="n">
        <v>101130</v>
      </c>
      <c r="B5407" s="295" t="s">
        <v>16620</v>
      </c>
      <c r="C5407" s="296" t="s">
        <v>16621</v>
      </c>
      <c r="D5407" s="295" t="s">
        <v>96</v>
      </c>
      <c r="E5407" s="297" t="n">
        <v>17.58</v>
      </c>
    </row>
    <row r="5408" customFormat="false" ht="27" hidden="false" customHeight="false" outlineLevel="0" collapsed="false">
      <c r="A5408" s="295" t="n">
        <v>101131</v>
      </c>
      <c r="B5408" s="295" t="s">
        <v>16622</v>
      </c>
      <c r="C5408" s="296" t="s">
        <v>16623</v>
      </c>
      <c r="D5408" s="295" t="s">
        <v>96</v>
      </c>
      <c r="E5408" s="297" t="n">
        <v>15.15</v>
      </c>
    </row>
    <row r="5409" customFormat="false" ht="27" hidden="false" customHeight="false" outlineLevel="0" collapsed="false">
      <c r="A5409" s="295" t="n">
        <v>101132</v>
      </c>
      <c r="B5409" s="295" t="s">
        <v>16624</v>
      </c>
      <c r="C5409" s="296" t="s">
        <v>16625</v>
      </c>
      <c r="D5409" s="295" t="s">
        <v>96</v>
      </c>
      <c r="E5409" s="297" t="n">
        <v>16.86</v>
      </c>
    </row>
    <row r="5410" customFormat="false" ht="27" hidden="false" customHeight="false" outlineLevel="0" collapsed="false">
      <c r="A5410" s="295" t="n">
        <v>101133</v>
      </c>
      <c r="B5410" s="295" t="s">
        <v>16626</v>
      </c>
      <c r="C5410" s="296" t="s">
        <v>16627</v>
      </c>
      <c r="D5410" s="295" t="s">
        <v>96</v>
      </c>
      <c r="E5410" s="297" t="n">
        <v>17.66</v>
      </c>
    </row>
    <row r="5411" customFormat="false" ht="40.5" hidden="false" customHeight="false" outlineLevel="0" collapsed="false">
      <c r="A5411" s="295" t="n">
        <v>101134</v>
      </c>
      <c r="B5411" s="295" t="s">
        <v>16628</v>
      </c>
      <c r="C5411" s="296" t="s">
        <v>16629</v>
      </c>
      <c r="D5411" s="295" t="s">
        <v>96</v>
      </c>
      <c r="E5411" s="297" t="n">
        <v>15.26</v>
      </c>
    </row>
    <row r="5412" customFormat="false" ht="40.5" hidden="false" customHeight="false" outlineLevel="0" collapsed="false">
      <c r="A5412" s="295" t="n">
        <v>101135</v>
      </c>
      <c r="B5412" s="295" t="s">
        <v>16630</v>
      </c>
      <c r="C5412" s="296" t="s">
        <v>16631</v>
      </c>
      <c r="D5412" s="295" t="s">
        <v>96</v>
      </c>
      <c r="E5412" s="297" t="n">
        <v>14.7</v>
      </c>
    </row>
    <row r="5413" customFormat="false" ht="40.5" hidden="false" customHeight="false" outlineLevel="0" collapsed="false">
      <c r="A5413" s="295" t="n">
        <v>101136</v>
      </c>
      <c r="B5413" s="295" t="s">
        <v>16632</v>
      </c>
      <c r="C5413" s="296" t="s">
        <v>16633</v>
      </c>
      <c r="D5413" s="295" t="s">
        <v>96</v>
      </c>
      <c r="E5413" s="297" t="n">
        <v>13.42</v>
      </c>
    </row>
    <row r="5414" customFormat="false" ht="40.5" hidden="false" customHeight="false" outlineLevel="0" collapsed="false">
      <c r="A5414" s="295" t="n">
        <v>101137</v>
      </c>
      <c r="B5414" s="295" t="s">
        <v>16634</v>
      </c>
      <c r="C5414" s="296" t="s">
        <v>16635</v>
      </c>
      <c r="D5414" s="295" t="s">
        <v>96</v>
      </c>
      <c r="E5414" s="297" t="n">
        <v>14.33</v>
      </c>
    </row>
    <row r="5415" customFormat="false" ht="40.5" hidden="false" customHeight="false" outlineLevel="0" collapsed="false">
      <c r="A5415" s="295" t="n">
        <v>101138</v>
      </c>
      <c r="B5415" s="295" t="s">
        <v>16636</v>
      </c>
      <c r="C5415" s="296" t="s">
        <v>16637</v>
      </c>
      <c r="D5415" s="295" t="s">
        <v>96</v>
      </c>
      <c r="E5415" s="297" t="n">
        <v>14.75</v>
      </c>
    </row>
    <row r="5416" customFormat="false" ht="40.5" hidden="false" customHeight="false" outlineLevel="0" collapsed="false">
      <c r="A5416" s="295" t="n">
        <v>101139</v>
      </c>
      <c r="B5416" s="295" t="s">
        <v>16638</v>
      </c>
      <c r="C5416" s="296" t="s">
        <v>16639</v>
      </c>
      <c r="D5416" s="295" t="s">
        <v>96</v>
      </c>
      <c r="E5416" s="297" t="n">
        <v>19.34</v>
      </c>
    </row>
    <row r="5417" customFormat="false" ht="40.5" hidden="false" customHeight="false" outlineLevel="0" collapsed="false">
      <c r="A5417" s="295" t="n">
        <v>101140</v>
      </c>
      <c r="B5417" s="295" t="s">
        <v>16640</v>
      </c>
      <c r="C5417" s="296" t="s">
        <v>16641</v>
      </c>
      <c r="D5417" s="295" t="s">
        <v>96</v>
      </c>
      <c r="E5417" s="297" t="n">
        <v>18.28</v>
      </c>
    </row>
    <row r="5418" customFormat="false" ht="40.5" hidden="false" customHeight="false" outlineLevel="0" collapsed="false">
      <c r="A5418" s="295" t="n">
        <v>101141</v>
      </c>
      <c r="B5418" s="295" t="s">
        <v>16642</v>
      </c>
      <c r="C5418" s="296" t="s">
        <v>16643</v>
      </c>
      <c r="D5418" s="295" t="s">
        <v>96</v>
      </c>
      <c r="E5418" s="297" t="n">
        <v>15.85</v>
      </c>
    </row>
    <row r="5419" customFormat="false" ht="40.5" hidden="false" customHeight="false" outlineLevel="0" collapsed="false">
      <c r="A5419" s="295" t="n">
        <v>101142</v>
      </c>
      <c r="B5419" s="295" t="s">
        <v>16644</v>
      </c>
      <c r="C5419" s="296" t="s">
        <v>16645</v>
      </c>
      <c r="D5419" s="295" t="s">
        <v>96</v>
      </c>
      <c r="E5419" s="297" t="n">
        <v>17.56</v>
      </c>
    </row>
    <row r="5420" customFormat="false" ht="40.5" hidden="false" customHeight="false" outlineLevel="0" collapsed="false">
      <c r="A5420" s="295" t="n">
        <v>101143</v>
      </c>
      <c r="B5420" s="295" t="s">
        <v>16646</v>
      </c>
      <c r="C5420" s="296" t="s">
        <v>16647</v>
      </c>
      <c r="D5420" s="295" t="s">
        <v>96</v>
      </c>
      <c r="E5420" s="297" t="n">
        <v>18.36</v>
      </c>
    </row>
    <row r="5421" customFormat="false" ht="40.5" hidden="false" customHeight="false" outlineLevel="0" collapsed="false">
      <c r="A5421" s="295" t="n">
        <v>101144</v>
      </c>
      <c r="B5421" s="295" t="s">
        <v>16648</v>
      </c>
      <c r="C5421" s="296" t="s">
        <v>16649</v>
      </c>
      <c r="D5421" s="295" t="s">
        <v>96</v>
      </c>
      <c r="E5421" s="297" t="n">
        <v>15.41</v>
      </c>
    </row>
    <row r="5422" customFormat="false" ht="40.5" hidden="false" customHeight="false" outlineLevel="0" collapsed="false">
      <c r="A5422" s="295" t="n">
        <v>101145</v>
      </c>
      <c r="B5422" s="295" t="s">
        <v>16650</v>
      </c>
      <c r="C5422" s="296" t="s">
        <v>16651</v>
      </c>
      <c r="D5422" s="295" t="s">
        <v>96</v>
      </c>
      <c r="E5422" s="297" t="n">
        <v>14.85</v>
      </c>
    </row>
    <row r="5423" customFormat="false" ht="40.5" hidden="false" customHeight="false" outlineLevel="0" collapsed="false">
      <c r="A5423" s="295" t="n">
        <v>101146</v>
      </c>
      <c r="B5423" s="295" t="s">
        <v>16652</v>
      </c>
      <c r="C5423" s="296" t="s">
        <v>16653</v>
      </c>
      <c r="D5423" s="295" t="s">
        <v>96</v>
      </c>
      <c r="E5423" s="297" t="n">
        <v>13.57</v>
      </c>
    </row>
    <row r="5424" customFormat="false" ht="40.5" hidden="false" customHeight="false" outlineLevel="0" collapsed="false">
      <c r="A5424" s="295" t="n">
        <v>101147</v>
      </c>
      <c r="B5424" s="295" t="s">
        <v>16654</v>
      </c>
      <c r="C5424" s="296" t="s">
        <v>16655</v>
      </c>
      <c r="D5424" s="295" t="s">
        <v>96</v>
      </c>
      <c r="E5424" s="297" t="n">
        <v>14.48</v>
      </c>
    </row>
    <row r="5425" customFormat="false" ht="40.5" hidden="false" customHeight="false" outlineLevel="0" collapsed="false">
      <c r="A5425" s="295" t="n">
        <v>101148</v>
      </c>
      <c r="B5425" s="295" t="s">
        <v>16656</v>
      </c>
      <c r="C5425" s="296" t="s">
        <v>16657</v>
      </c>
      <c r="D5425" s="295" t="s">
        <v>96</v>
      </c>
      <c r="E5425" s="297" t="n">
        <v>14.9</v>
      </c>
    </row>
    <row r="5426" customFormat="false" ht="40.5" hidden="false" customHeight="false" outlineLevel="0" collapsed="false">
      <c r="A5426" s="295" t="n">
        <v>101149</v>
      </c>
      <c r="B5426" s="295" t="s">
        <v>16658</v>
      </c>
      <c r="C5426" s="296" t="s">
        <v>16659</v>
      </c>
      <c r="D5426" s="295" t="s">
        <v>96</v>
      </c>
      <c r="E5426" s="297" t="n">
        <v>19.49</v>
      </c>
    </row>
    <row r="5427" customFormat="false" ht="40.5" hidden="false" customHeight="false" outlineLevel="0" collapsed="false">
      <c r="A5427" s="295" t="n">
        <v>101150</v>
      </c>
      <c r="B5427" s="295" t="s">
        <v>16660</v>
      </c>
      <c r="C5427" s="296" t="s">
        <v>16661</v>
      </c>
      <c r="D5427" s="295" t="s">
        <v>96</v>
      </c>
      <c r="E5427" s="297" t="n">
        <v>18.43</v>
      </c>
    </row>
    <row r="5428" customFormat="false" ht="40.5" hidden="false" customHeight="false" outlineLevel="0" collapsed="false">
      <c r="A5428" s="295" t="n">
        <v>101151</v>
      </c>
      <c r="B5428" s="295" t="s">
        <v>16662</v>
      </c>
      <c r="C5428" s="296" t="s">
        <v>16663</v>
      </c>
      <c r="D5428" s="295" t="s">
        <v>96</v>
      </c>
      <c r="E5428" s="297" t="n">
        <v>16</v>
      </c>
    </row>
    <row r="5429" customFormat="false" ht="40.5" hidden="false" customHeight="false" outlineLevel="0" collapsed="false">
      <c r="A5429" s="295" t="n">
        <v>101152</v>
      </c>
      <c r="B5429" s="295" t="s">
        <v>16664</v>
      </c>
      <c r="C5429" s="296" t="s">
        <v>16665</v>
      </c>
      <c r="D5429" s="295" t="s">
        <v>96</v>
      </c>
      <c r="E5429" s="297" t="n">
        <v>17.71</v>
      </c>
    </row>
    <row r="5430" customFormat="false" ht="40.5" hidden="false" customHeight="false" outlineLevel="0" collapsed="false">
      <c r="A5430" s="295" t="n">
        <v>101153</v>
      </c>
      <c r="B5430" s="295" t="s">
        <v>16666</v>
      </c>
      <c r="C5430" s="296" t="s">
        <v>16667</v>
      </c>
      <c r="D5430" s="295" t="s">
        <v>96</v>
      </c>
      <c r="E5430" s="297" t="n">
        <v>18.51</v>
      </c>
    </row>
    <row r="5431" customFormat="false" ht="54" hidden="false" customHeight="false" outlineLevel="0" collapsed="false">
      <c r="A5431" s="295" t="n">
        <v>101206</v>
      </c>
      <c r="B5431" s="295" t="s">
        <v>16668</v>
      </c>
      <c r="C5431" s="296" t="s">
        <v>16669</v>
      </c>
      <c r="D5431" s="295" t="s">
        <v>96</v>
      </c>
      <c r="E5431" s="297" t="n">
        <v>12.77</v>
      </c>
    </row>
    <row r="5432" customFormat="false" ht="54" hidden="false" customHeight="false" outlineLevel="0" collapsed="false">
      <c r="A5432" s="295" t="n">
        <v>101207</v>
      </c>
      <c r="B5432" s="295" t="s">
        <v>16670</v>
      </c>
      <c r="C5432" s="296" t="s">
        <v>16671</v>
      </c>
      <c r="D5432" s="295" t="s">
        <v>96</v>
      </c>
      <c r="E5432" s="297" t="n">
        <v>11.32</v>
      </c>
    </row>
    <row r="5433" customFormat="false" ht="54" hidden="false" customHeight="false" outlineLevel="0" collapsed="false">
      <c r="A5433" s="295" t="n">
        <v>101208</v>
      </c>
      <c r="B5433" s="295" t="s">
        <v>16672</v>
      </c>
      <c r="C5433" s="296" t="s">
        <v>16673</v>
      </c>
      <c r="D5433" s="295" t="s">
        <v>96</v>
      </c>
      <c r="E5433" s="297" t="n">
        <v>10.92</v>
      </c>
    </row>
    <row r="5434" customFormat="false" ht="54" hidden="false" customHeight="false" outlineLevel="0" collapsed="false">
      <c r="A5434" s="295" t="n">
        <v>101209</v>
      </c>
      <c r="B5434" s="295" t="s">
        <v>16674</v>
      </c>
      <c r="C5434" s="296" t="s">
        <v>16675</v>
      </c>
      <c r="D5434" s="295" t="s">
        <v>96</v>
      </c>
      <c r="E5434" s="297" t="n">
        <v>10.17</v>
      </c>
    </row>
    <row r="5435" customFormat="false" ht="54" hidden="false" customHeight="false" outlineLevel="0" collapsed="false">
      <c r="A5435" s="295" t="n">
        <v>101210</v>
      </c>
      <c r="B5435" s="295" t="s">
        <v>16676</v>
      </c>
      <c r="C5435" s="296" t="s">
        <v>16677</v>
      </c>
      <c r="D5435" s="295" t="s">
        <v>96</v>
      </c>
      <c r="E5435" s="297" t="n">
        <v>18.21</v>
      </c>
    </row>
    <row r="5436" customFormat="false" ht="54" hidden="false" customHeight="false" outlineLevel="0" collapsed="false">
      <c r="A5436" s="295" t="n">
        <v>101211</v>
      </c>
      <c r="B5436" s="295" t="s">
        <v>16678</v>
      </c>
      <c r="C5436" s="296" t="s">
        <v>16679</v>
      </c>
      <c r="D5436" s="295" t="s">
        <v>96</v>
      </c>
      <c r="E5436" s="297" t="n">
        <v>19.57</v>
      </c>
    </row>
    <row r="5437" customFormat="false" ht="54" hidden="false" customHeight="false" outlineLevel="0" collapsed="false">
      <c r="A5437" s="295" t="n">
        <v>101212</v>
      </c>
      <c r="B5437" s="295" t="s">
        <v>16680</v>
      </c>
      <c r="C5437" s="296" t="s">
        <v>16681</v>
      </c>
      <c r="D5437" s="295" t="s">
        <v>96</v>
      </c>
      <c r="E5437" s="297" t="n">
        <v>22.77</v>
      </c>
    </row>
    <row r="5438" customFormat="false" ht="54" hidden="false" customHeight="false" outlineLevel="0" collapsed="false">
      <c r="A5438" s="295" t="n">
        <v>101213</v>
      </c>
      <c r="B5438" s="295" t="s">
        <v>16682</v>
      </c>
      <c r="C5438" s="296" t="s">
        <v>16683</v>
      </c>
      <c r="D5438" s="295" t="s">
        <v>96</v>
      </c>
      <c r="E5438" s="297" t="n">
        <v>25.33</v>
      </c>
    </row>
    <row r="5439" customFormat="false" ht="54" hidden="false" customHeight="false" outlineLevel="0" collapsed="false">
      <c r="A5439" s="295" t="n">
        <v>101214</v>
      </c>
      <c r="B5439" s="295" t="s">
        <v>16684</v>
      </c>
      <c r="C5439" s="296" t="s">
        <v>16685</v>
      </c>
      <c r="D5439" s="295" t="s">
        <v>96</v>
      </c>
      <c r="E5439" s="297" t="n">
        <v>30.81</v>
      </c>
    </row>
    <row r="5440" customFormat="false" ht="54" hidden="false" customHeight="false" outlineLevel="0" collapsed="false">
      <c r="A5440" s="295" t="n">
        <v>101215</v>
      </c>
      <c r="B5440" s="295" t="s">
        <v>16686</v>
      </c>
      <c r="C5440" s="296" t="s">
        <v>16687</v>
      </c>
      <c r="D5440" s="295" t="s">
        <v>96</v>
      </c>
      <c r="E5440" s="297" t="n">
        <v>17.43</v>
      </c>
    </row>
    <row r="5441" customFormat="false" ht="54" hidden="false" customHeight="false" outlineLevel="0" collapsed="false">
      <c r="A5441" s="295" t="n">
        <v>101216</v>
      </c>
      <c r="B5441" s="295" t="s">
        <v>16688</v>
      </c>
      <c r="C5441" s="296" t="s">
        <v>16689</v>
      </c>
      <c r="D5441" s="295" t="s">
        <v>96</v>
      </c>
      <c r="E5441" s="297" t="n">
        <v>18.39</v>
      </c>
    </row>
    <row r="5442" customFormat="false" ht="54" hidden="false" customHeight="false" outlineLevel="0" collapsed="false">
      <c r="A5442" s="295" t="n">
        <v>101217</v>
      </c>
      <c r="B5442" s="295" t="s">
        <v>16690</v>
      </c>
      <c r="C5442" s="296" t="s">
        <v>16691</v>
      </c>
      <c r="D5442" s="295" t="s">
        <v>96</v>
      </c>
      <c r="E5442" s="297" t="n">
        <v>21.33</v>
      </c>
    </row>
    <row r="5443" customFormat="false" ht="54" hidden="false" customHeight="false" outlineLevel="0" collapsed="false">
      <c r="A5443" s="295" t="n">
        <v>101218</v>
      </c>
      <c r="B5443" s="295" t="s">
        <v>16692</v>
      </c>
      <c r="C5443" s="296" t="s">
        <v>16693</v>
      </c>
      <c r="D5443" s="295" t="s">
        <v>96</v>
      </c>
      <c r="E5443" s="297" t="n">
        <v>22.72</v>
      </c>
    </row>
    <row r="5444" customFormat="false" ht="54" hidden="false" customHeight="false" outlineLevel="0" collapsed="false">
      <c r="A5444" s="295" t="n">
        <v>101219</v>
      </c>
      <c r="B5444" s="295" t="s">
        <v>16694</v>
      </c>
      <c r="C5444" s="296" t="s">
        <v>16695</v>
      </c>
      <c r="D5444" s="295" t="s">
        <v>96</v>
      </c>
      <c r="E5444" s="297" t="n">
        <v>27.66</v>
      </c>
    </row>
    <row r="5445" customFormat="false" ht="54" hidden="false" customHeight="false" outlineLevel="0" collapsed="false">
      <c r="A5445" s="295" t="n">
        <v>101220</v>
      </c>
      <c r="B5445" s="295" t="s">
        <v>16696</v>
      </c>
      <c r="C5445" s="296" t="s">
        <v>16697</v>
      </c>
      <c r="D5445" s="295" t="s">
        <v>96</v>
      </c>
      <c r="E5445" s="297" t="n">
        <v>17.13</v>
      </c>
    </row>
    <row r="5446" customFormat="false" ht="54" hidden="false" customHeight="false" outlineLevel="0" collapsed="false">
      <c r="A5446" s="295" t="n">
        <v>101221</v>
      </c>
      <c r="B5446" s="295" t="s">
        <v>16698</v>
      </c>
      <c r="C5446" s="296" t="s">
        <v>16699</v>
      </c>
      <c r="D5446" s="295" t="s">
        <v>96</v>
      </c>
      <c r="E5446" s="297" t="n">
        <v>18.21</v>
      </c>
    </row>
    <row r="5447" customFormat="false" ht="54" hidden="false" customHeight="false" outlineLevel="0" collapsed="false">
      <c r="A5447" s="295" t="n">
        <v>101222</v>
      </c>
      <c r="B5447" s="295" t="s">
        <v>16700</v>
      </c>
      <c r="C5447" s="296" t="s">
        <v>16701</v>
      </c>
      <c r="D5447" s="295" t="s">
        <v>96</v>
      </c>
      <c r="E5447" s="297" t="n">
        <v>21.17</v>
      </c>
    </row>
    <row r="5448" customFormat="false" ht="54" hidden="false" customHeight="false" outlineLevel="0" collapsed="false">
      <c r="A5448" s="295" t="n">
        <v>101223</v>
      </c>
      <c r="B5448" s="295" t="s">
        <v>16702</v>
      </c>
      <c r="C5448" s="296" t="s">
        <v>16703</v>
      </c>
      <c r="D5448" s="295" t="s">
        <v>96</v>
      </c>
      <c r="E5448" s="297" t="n">
        <v>23.49</v>
      </c>
    </row>
    <row r="5449" customFormat="false" ht="54" hidden="false" customHeight="false" outlineLevel="0" collapsed="false">
      <c r="A5449" s="295" t="n">
        <v>101224</v>
      </c>
      <c r="B5449" s="295" t="s">
        <v>16704</v>
      </c>
      <c r="C5449" s="296" t="s">
        <v>16705</v>
      </c>
      <c r="D5449" s="295" t="s">
        <v>96</v>
      </c>
      <c r="E5449" s="297" t="n">
        <v>29.48</v>
      </c>
    </row>
    <row r="5450" customFormat="false" ht="54" hidden="false" customHeight="false" outlineLevel="0" collapsed="false">
      <c r="A5450" s="295" t="n">
        <v>101225</v>
      </c>
      <c r="B5450" s="295" t="s">
        <v>16706</v>
      </c>
      <c r="C5450" s="296" t="s">
        <v>16707</v>
      </c>
      <c r="D5450" s="295" t="s">
        <v>96</v>
      </c>
      <c r="E5450" s="297" t="n">
        <v>15.77</v>
      </c>
    </row>
    <row r="5451" customFormat="false" ht="54" hidden="false" customHeight="false" outlineLevel="0" collapsed="false">
      <c r="A5451" s="295" t="n">
        <v>101226</v>
      </c>
      <c r="B5451" s="295" t="s">
        <v>16708</v>
      </c>
      <c r="C5451" s="296" t="s">
        <v>16709</v>
      </c>
      <c r="D5451" s="295" t="s">
        <v>96</v>
      </c>
      <c r="E5451" s="297" t="n">
        <v>16.7</v>
      </c>
    </row>
    <row r="5452" customFormat="false" ht="54" hidden="false" customHeight="false" outlineLevel="0" collapsed="false">
      <c r="A5452" s="295" t="n">
        <v>101227</v>
      </c>
      <c r="B5452" s="295" t="s">
        <v>16710</v>
      </c>
      <c r="C5452" s="296" t="s">
        <v>16711</v>
      </c>
      <c r="D5452" s="295" t="s">
        <v>96</v>
      </c>
      <c r="E5452" s="297" t="n">
        <v>19.35</v>
      </c>
    </row>
    <row r="5453" customFormat="false" ht="54" hidden="false" customHeight="false" outlineLevel="0" collapsed="false">
      <c r="A5453" s="295" t="n">
        <v>101228</v>
      </c>
      <c r="B5453" s="295" t="s">
        <v>16712</v>
      </c>
      <c r="C5453" s="296" t="s">
        <v>16713</v>
      </c>
      <c r="D5453" s="295" t="s">
        <v>96</v>
      </c>
      <c r="E5453" s="297" t="n">
        <v>20.79</v>
      </c>
    </row>
    <row r="5454" customFormat="false" ht="54" hidden="false" customHeight="false" outlineLevel="0" collapsed="false">
      <c r="A5454" s="295" t="n">
        <v>101229</v>
      </c>
      <c r="B5454" s="295" t="s">
        <v>16714</v>
      </c>
      <c r="C5454" s="296" t="s">
        <v>16715</v>
      </c>
      <c r="D5454" s="295" t="s">
        <v>96</v>
      </c>
      <c r="E5454" s="297" t="n">
        <v>26.16</v>
      </c>
    </row>
    <row r="5455" customFormat="false" ht="54" hidden="false" customHeight="false" outlineLevel="0" collapsed="false">
      <c r="A5455" s="295" t="n">
        <v>101230</v>
      </c>
      <c r="B5455" s="295" t="s">
        <v>16716</v>
      </c>
      <c r="C5455" s="296" t="s">
        <v>16717</v>
      </c>
      <c r="D5455" s="295" t="s">
        <v>96</v>
      </c>
      <c r="E5455" s="297" t="n">
        <v>11.33</v>
      </c>
    </row>
    <row r="5456" customFormat="false" ht="54" hidden="false" customHeight="false" outlineLevel="0" collapsed="false">
      <c r="A5456" s="295" t="n">
        <v>101231</v>
      </c>
      <c r="B5456" s="295" t="s">
        <v>16718</v>
      </c>
      <c r="C5456" s="296" t="s">
        <v>16719</v>
      </c>
      <c r="D5456" s="295" t="s">
        <v>96</v>
      </c>
      <c r="E5456" s="297" t="n">
        <v>10.79</v>
      </c>
    </row>
    <row r="5457" customFormat="false" ht="54" hidden="false" customHeight="false" outlineLevel="0" collapsed="false">
      <c r="A5457" s="295" t="n">
        <v>101232</v>
      </c>
      <c r="B5457" s="295" t="s">
        <v>16720</v>
      </c>
      <c r="C5457" s="296" t="s">
        <v>16721</v>
      </c>
      <c r="D5457" s="295" t="s">
        <v>96</v>
      </c>
      <c r="E5457" s="297" t="n">
        <v>9.82</v>
      </c>
    </row>
    <row r="5458" customFormat="false" ht="54" hidden="false" customHeight="false" outlineLevel="0" collapsed="false">
      <c r="A5458" s="295" t="n">
        <v>101233</v>
      </c>
      <c r="B5458" s="295" t="s">
        <v>16722</v>
      </c>
      <c r="C5458" s="296" t="s">
        <v>16723</v>
      </c>
      <c r="D5458" s="295" t="s">
        <v>96</v>
      </c>
      <c r="E5458" s="297" t="n">
        <v>9.09</v>
      </c>
    </row>
    <row r="5459" customFormat="false" ht="54" hidden="false" customHeight="false" outlineLevel="0" collapsed="false">
      <c r="A5459" s="295" t="n">
        <v>101234</v>
      </c>
      <c r="B5459" s="295" t="s">
        <v>16724</v>
      </c>
      <c r="C5459" s="296" t="s">
        <v>16725</v>
      </c>
      <c r="D5459" s="295" t="s">
        <v>96</v>
      </c>
      <c r="E5459" s="297" t="n">
        <v>17.69</v>
      </c>
    </row>
    <row r="5460" customFormat="false" ht="54" hidden="false" customHeight="false" outlineLevel="0" collapsed="false">
      <c r="A5460" s="295" t="n">
        <v>101235</v>
      </c>
      <c r="B5460" s="295" t="s">
        <v>16726</v>
      </c>
      <c r="C5460" s="296" t="s">
        <v>16727</v>
      </c>
      <c r="D5460" s="295" t="s">
        <v>96</v>
      </c>
      <c r="E5460" s="297" t="n">
        <v>18.75</v>
      </c>
    </row>
    <row r="5461" customFormat="false" ht="54" hidden="false" customHeight="false" outlineLevel="0" collapsed="false">
      <c r="A5461" s="295" t="n">
        <v>101236</v>
      </c>
      <c r="B5461" s="295" t="s">
        <v>16728</v>
      </c>
      <c r="C5461" s="296" t="s">
        <v>16729</v>
      </c>
      <c r="D5461" s="295" t="s">
        <v>96</v>
      </c>
      <c r="E5461" s="297" t="n">
        <v>21.82</v>
      </c>
    </row>
    <row r="5462" customFormat="false" ht="54" hidden="false" customHeight="false" outlineLevel="0" collapsed="false">
      <c r="A5462" s="295" t="n">
        <v>101237</v>
      </c>
      <c r="B5462" s="295" t="s">
        <v>16730</v>
      </c>
      <c r="C5462" s="296" t="s">
        <v>16731</v>
      </c>
      <c r="D5462" s="295" t="s">
        <v>96</v>
      </c>
      <c r="E5462" s="297" t="n">
        <v>23.41</v>
      </c>
    </row>
    <row r="5463" customFormat="false" ht="54" hidden="false" customHeight="false" outlineLevel="0" collapsed="false">
      <c r="A5463" s="295" t="n">
        <v>101238</v>
      </c>
      <c r="B5463" s="295" t="s">
        <v>16732</v>
      </c>
      <c r="C5463" s="296" t="s">
        <v>16733</v>
      </c>
      <c r="D5463" s="295" t="s">
        <v>96</v>
      </c>
      <c r="E5463" s="297" t="n">
        <v>29.56</v>
      </c>
    </row>
    <row r="5464" customFormat="false" ht="54" hidden="false" customHeight="false" outlineLevel="0" collapsed="false">
      <c r="A5464" s="295" t="n">
        <v>101239</v>
      </c>
      <c r="B5464" s="295" t="s">
        <v>16734</v>
      </c>
      <c r="C5464" s="296" t="s">
        <v>16735</v>
      </c>
      <c r="D5464" s="295" t="s">
        <v>96</v>
      </c>
      <c r="E5464" s="297" t="n">
        <v>15.76</v>
      </c>
    </row>
    <row r="5465" customFormat="false" ht="54" hidden="false" customHeight="false" outlineLevel="0" collapsed="false">
      <c r="A5465" s="295" t="n">
        <v>101240</v>
      </c>
      <c r="B5465" s="295" t="s">
        <v>16736</v>
      </c>
      <c r="C5465" s="296" t="s">
        <v>16737</v>
      </c>
      <c r="D5465" s="295" t="s">
        <v>96</v>
      </c>
      <c r="E5465" s="297" t="n">
        <v>16.73</v>
      </c>
    </row>
    <row r="5466" customFormat="false" ht="54" hidden="false" customHeight="false" outlineLevel="0" collapsed="false">
      <c r="A5466" s="295" t="n">
        <v>101241</v>
      </c>
      <c r="B5466" s="295" t="s">
        <v>16738</v>
      </c>
      <c r="C5466" s="296" t="s">
        <v>16739</v>
      </c>
      <c r="D5466" s="295" t="s">
        <v>96</v>
      </c>
      <c r="E5466" s="297" t="n">
        <v>19.5</v>
      </c>
    </row>
    <row r="5467" customFormat="false" ht="54" hidden="false" customHeight="false" outlineLevel="0" collapsed="false">
      <c r="A5467" s="295" t="n">
        <v>101242</v>
      </c>
      <c r="B5467" s="295" t="s">
        <v>16740</v>
      </c>
      <c r="C5467" s="296" t="s">
        <v>16741</v>
      </c>
      <c r="D5467" s="295" t="s">
        <v>96</v>
      </c>
      <c r="E5467" s="297" t="n">
        <v>21.68</v>
      </c>
    </row>
    <row r="5468" customFormat="false" ht="54" hidden="false" customHeight="false" outlineLevel="0" collapsed="false">
      <c r="A5468" s="295" t="n">
        <v>101243</v>
      </c>
      <c r="B5468" s="295" t="s">
        <v>16742</v>
      </c>
      <c r="C5468" s="296" t="s">
        <v>16743</v>
      </c>
      <c r="D5468" s="295" t="s">
        <v>96</v>
      </c>
      <c r="E5468" s="297" t="n">
        <v>26.47</v>
      </c>
    </row>
    <row r="5469" customFormat="false" ht="54" hidden="false" customHeight="false" outlineLevel="0" collapsed="false">
      <c r="A5469" s="295" t="n">
        <v>101244</v>
      </c>
      <c r="B5469" s="295" t="s">
        <v>16744</v>
      </c>
      <c r="C5469" s="296" t="s">
        <v>16745</v>
      </c>
      <c r="D5469" s="295" t="s">
        <v>96</v>
      </c>
      <c r="E5469" s="297" t="n">
        <v>16.42</v>
      </c>
    </row>
    <row r="5470" customFormat="false" ht="54" hidden="false" customHeight="false" outlineLevel="0" collapsed="false">
      <c r="A5470" s="295" t="n">
        <v>101245</v>
      </c>
      <c r="B5470" s="295" t="s">
        <v>16746</v>
      </c>
      <c r="C5470" s="296" t="s">
        <v>16747</v>
      </c>
      <c r="D5470" s="295" t="s">
        <v>96</v>
      </c>
      <c r="E5470" s="297" t="n">
        <v>17.49</v>
      </c>
    </row>
    <row r="5471" customFormat="false" ht="54" hidden="false" customHeight="false" outlineLevel="0" collapsed="false">
      <c r="A5471" s="295" t="n">
        <v>101246</v>
      </c>
      <c r="B5471" s="295" t="s">
        <v>16748</v>
      </c>
      <c r="C5471" s="296" t="s">
        <v>16749</v>
      </c>
      <c r="D5471" s="295" t="s">
        <v>96</v>
      </c>
      <c r="E5471" s="297" t="n">
        <v>20.35</v>
      </c>
    </row>
    <row r="5472" customFormat="false" ht="54" hidden="false" customHeight="false" outlineLevel="0" collapsed="false">
      <c r="A5472" s="295" t="n">
        <v>101247</v>
      </c>
      <c r="B5472" s="295" t="s">
        <v>16750</v>
      </c>
      <c r="C5472" s="296" t="s">
        <v>16751</v>
      </c>
      <c r="D5472" s="295" t="s">
        <v>96</v>
      </c>
      <c r="E5472" s="297" t="n">
        <v>22.56</v>
      </c>
    </row>
    <row r="5473" customFormat="false" ht="54" hidden="false" customHeight="false" outlineLevel="0" collapsed="false">
      <c r="A5473" s="295" t="n">
        <v>101248</v>
      </c>
      <c r="B5473" s="295" t="s">
        <v>16752</v>
      </c>
      <c r="C5473" s="296" t="s">
        <v>16753</v>
      </c>
      <c r="D5473" s="295" t="s">
        <v>96</v>
      </c>
      <c r="E5473" s="297" t="n">
        <v>28.32</v>
      </c>
    </row>
    <row r="5474" customFormat="false" ht="54" hidden="false" customHeight="false" outlineLevel="0" collapsed="false">
      <c r="A5474" s="295" t="n">
        <v>101249</v>
      </c>
      <c r="B5474" s="295" t="s">
        <v>16754</v>
      </c>
      <c r="C5474" s="296" t="s">
        <v>16755</v>
      </c>
      <c r="D5474" s="295" t="s">
        <v>96</v>
      </c>
      <c r="E5474" s="297" t="n">
        <v>14.48</v>
      </c>
    </row>
    <row r="5475" customFormat="false" ht="54" hidden="false" customHeight="false" outlineLevel="0" collapsed="false">
      <c r="A5475" s="295" t="n">
        <v>101250</v>
      </c>
      <c r="B5475" s="295" t="s">
        <v>16756</v>
      </c>
      <c r="C5475" s="296" t="s">
        <v>16757</v>
      </c>
      <c r="D5475" s="295" t="s">
        <v>96</v>
      </c>
      <c r="E5475" s="297" t="n">
        <v>16</v>
      </c>
    </row>
    <row r="5476" customFormat="false" ht="54" hidden="false" customHeight="false" outlineLevel="0" collapsed="false">
      <c r="A5476" s="295" t="n">
        <v>101251</v>
      </c>
      <c r="B5476" s="295" t="s">
        <v>16758</v>
      </c>
      <c r="C5476" s="296" t="s">
        <v>16759</v>
      </c>
      <c r="D5476" s="295" t="s">
        <v>96</v>
      </c>
      <c r="E5476" s="297" t="n">
        <v>18.35</v>
      </c>
    </row>
    <row r="5477" customFormat="false" ht="54" hidden="false" customHeight="false" outlineLevel="0" collapsed="false">
      <c r="A5477" s="295" t="n">
        <v>101252</v>
      </c>
      <c r="B5477" s="295" t="s">
        <v>16760</v>
      </c>
      <c r="C5477" s="296" t="s">
        <v>16761</v>
      </c>
      <c r="D5477" s="295" t="s">
        <v>96</v>
      </c>
      <c r="E5477" s="297" t="n">
        <v>19.93</v>
      </c>
    </row>
    <row r="5478" customFormat="false" ht="54" hidden="false" customHeight="false" outlineLevel="0" collapsed="false">
      <c r="A5478" s="295" t="n">
        <v>101253</v>
      </c>
      <c r="B5478" s="295" t="s">
        <v>16762</v>
      </c>
      <c r="C5478" s="296" t="s">
        <v>16763</v>
      </c>
      <c r="D5478" s="295" t="s">
        <v>96</v>
      </c>
      <c r="E5478" s="297" t="n">
        <v>25.12</v>
      </c>
    </row>
    <row r="5479" customFormat="false" ht="54" hidden="false" customHeight="false" outlineLevel="0" collapsed="false">
      <c r="A5479" s="295" t="n">
        <v>101254</v>
      </c>
      <c r="B5479" s="295" t="s">
        <v>16764</v>
      </c>
      <c r="C5479" s="296" t="s">
        <v>16765</v>
      </c>
      <c r="D5479" s="295" t="s">
        <v>96</v>
      </c>
      <c r="E5479" s="297" t="n">
        <v>12.97</v>
      </c>
    </row>
    <row r="5480" customFormat="false" ht="54" hidden="false" customHeight="false" outlineLevel="0" collapsed="false">
      <c r="A5480" s="295" t="n">
        <v>101255</v>
      </c>
      <c r="B5480" s="295" t="s">
        <v>16766</v>
      </c>
      <c r="C5480" s="296" t="s">
        <v>16767</v>
      </c>
      <c r="D5480" s="295" t="s">
        <v>96</v>
      </c>
      <c r="E5480" s="297" t="n">
        <v>11.61</v>
      </c>
    </row>
    <row r="5481" customFormat="false" ht="54" hidden="false" customHeight="false" outlineLevel="0" collapsed="false">
      <c r="A5481" s="295" t="n">
        <v>101256</v>
      </c>
      <c r="B5481" s="295" t="s">
        <v>16768</v>
      </c>
      <c r="C5481" s="296" t="s">
        <v>16769</v>
      </c>
      <c r="D5481" s="295" t="s">
        <v>96</v>
      </c>
      <c r="E5481" s="297" t="n">
        <v>20.09</v>
      </c>
    </row>
    <row r="5482" customFormat="false" ht="54" hidden="false" customHeight="false" outlineLevel="0" collapsed="false">
      <c r="A5482" s="295" t="n">
        <v>101257</v>
      </c>
      <c r="B5482" s="295" t="s">
        <v>16770</v>
      </c>
      <c r="C5482" s="296" t="s">
        <v>16771</v>
      </c>
      <c r="D5482" s="295" t="s">
        <v>96</v>
      </c>
      <c r="E5482" s="297" t="n">
        <v>21.31</v>
      </c>
    </row>
    <row r="5483" customFormat="false" ht="54" hidden="false" customHeight="false" outlineLevel="0" collapsed="false">
      <c r="A5483" s="295" t="n">
        <v>101258</v>
      </c>
      <c r="B5483" s="295" t="s">
        <v>16772</v>
      </c>
      <c r="C5483" s="296" t="s">
        <v>16773</v>
      </c>
      <c r="D5483" s="295" t="s">
        <v>96</v>
      </c>
      <c r="E5483" s="297" t="n">
        <v>24.7</v>
      </c>
    </row>
    <row r="5484" customFormat="false" ht="54" hidden="false" customHeight="false" outlineLevel="0" collapsed="false">
      <c r="A5484" s="295" t="n">
        <v>101259</v>
      </c>
      <c r="B5484" s="295" t="s">
        <v>16774</v>
      </c>
      <c r="C5484" s="296" t="s">
        <v>16775</v>
      </c>
      <c r="D5484" s="295" t="s">
        <v>96</v>
      </c>
      <c r="E5484" s="297" t="n">
        <v>27.36</v>
      </c>
    </row>
    <row r="5485" customFormat="false" ht="54" hidden="false" customHeight="false" outlineLevel="0" collapsed="false">
      <c r="A5485" s="295" t="n">
        <v>101260</v>
      </c>
      <c r="B5485" s="295" t="s">
        <v>16776</v>
      </c>
      <c r="C5485" s="296" t="s">
        <v>16777</v>
      </c>
      <c r="D5485" s="295" t="s">
        <v>96</v>
      </c>
      <c r="E5485" s="297" t="n">
        <v>34.22</v>
      </c>
    </row>
    <row r="5486" customFormat="false" ht="54" hidden="false" customHeight="false" outlineLevel="0" collapsed="false">
      <c r="A5486" s="295" t="n">
        <v>101261</v>
      </c>
      <c r="B5486" s="295" t="s">
        <v>16778</v>
      </c>
      <c r="C5486" s="296" t="s">
        <v>16779</v>
      </c>
      <c r="D5486" s="295" t="s">
        <v>96</v>
      </c>
      <c r="E5486" s="297" t="n">
        <v>19.07</v>
      </c>
    </row>
    <row r="5487" customFormat="false" ht="54" hidden="false" customHeight="false" outlineLevel="0" collapsed="false">
      <c r="A5487" s="295" t="n">
        <v>101262</v>
      </c>
      <c r="B5487" s="295" t="s">
        <v>16780</v>
      </c>
      <c r="C5487" s="296" t="s">
        <v>16781</v>
      </c>
      <c r="D5487" s="295" t="s">
        <v>96</v>
      </c>
      <c r="E5487" s="297" t="n">
        <v>20.26</v>
      </c>
    </row>
    <row r="5488" customFormat="false" ht="54" hidden="false" customHeight="false" outlineLevel="0" collapsed="false">
      <c r="A5488" s="295" t="n">
        <v>101263</v>
      </c>
      <c r="B5488" s="295" t="s">
        <v>16782</v>
      </c>
      <c r="C5488" s="296" t="s">
        <v>16783</v>
      </c>
      <c r="D5488" s="295" t="s">
        <v>96</v>
      </c>
      <c r="E5488" s="297" t="n">
        <v>23.47</v>
      </c>
    </row>
    <row r="5489" customFormat="false" ht="54" hidden="false" customHeight="false" outlineLevel="0" collapsed="false">
      <c r="A5489" s="295" t="n">
        <v>101264</v>
      </c>
      <c r="B5489" s="295" t="s">
        <v>16784</v>
      </c>
      <c r="C5489" s="296" t="s">
        <v>16785</v>
      </c>
      <c r="D5489" s="295" t="s">
        <v>96</v>
      </c>
      <c r="E5489" s="297" t="n">
        <v>25.97</v>
      </c>
    </row>
    <row r="5490" customFormat="false" ht="54" hidden="false" customHeight="false" outlineLevel="0" collapsed="false">
      <c r="A5490" s="295" t="n">
        <v>101265</v>
      </c>
      <c r="B5490" s="295" t="s">
        <v>16786</v>
      </c>
      <c r="C5490" s="296" t="s">
        <v>16787</v>
      </c>
      <c r="D5490" s="295" t="s">
        <v>96</v>
      </c>
      <c r="E5490" s="297" t="n">
        <v>32.45</v>
      </c>
    </row>
    <row r="5491" customFormat="false" ht="54" hidden="false" customHeight="false" outlineLevel="0" collapsed="false">
      <c r="A5491" s="295" t="n">
        <v>101266</v>
      </c>
      <c r="B5491" s="295" t="s">
        <v>16788</v>
      </c>
      <c r="C5491" s="296" t="s">
        <v>16789</v>
      </c>
      <c r="D5491" s="295" t="s">
        <v>96</v>
      </c>
      <c r="E5491" s="297" t="n">
        <v>11.6</v>
      </c>
    </row>
    <row r="5492" customFormat="false" ht="54" hidden="false" customHeight="false" outlineLevel="0" collapsed="false">
      <c r="A5492" s="295" t="n">
        <v>101267</v>
      </c>
      <c r="B5492" s="295" t="s">
        <v>16790</v>
      </c>
      <c r="C5492" s="296" t="s">
        <v>16791</v>
      </c>
      <c r="D5492" s="295" t="s">
        <v>96</v>
      </c>
      <c r="E5492" s="297" t="n">
        <v>11.09</v>
      </c>
    </row>
    <row r="5493" customFormat="false" ht="54" hidden="false" customHeight="false" outlineLevel="0" collapsed="false">
      <c r="A5493" s="295" t="n">
        <v>101268</v>
      </c>
      <c r="B5493" s="295" t="s">
        <v>16792</v>
      </c>
      <c r="C5493" s="296" t="s">
        <v>16793</v>
      </c>
      <c r="D5493" s="295" t="s">
        <v>96</v>
      </c>
      <c r="E5493" s="297" t="n">
        <v>18.41</v>
      </c>
    </row>
    <row r="5494" customFormat="false" ht="54" hidden="false" customHeight="false" outlineLevel="0" collapsed="false">
      <c r="A5494" s="295" t="n">
        <v>101269</v>
      </c>
      <c r="B5494" s="295" t="s">
        <v>16794</v>
      </c>
      <c r="C5494" s="296" t="s">
        <v>16795</v>
      </c>
      <c r="D5494" s="295" t="s">
        <v>96</v>
      </c>
      <c r="E5494" s="297" t="n">
        <v>20.39</v>
      </c>
    </row>
    <row r="5495" customFormat="false" ht="54" hidden="false" customHeight="false" outlineLevel="0" collapsed="false">
      <c r="A5495" s="295" t="n">
        <v>101270</v>
      </c>
      <c r="B5495" s="295" t="s">
        <v>16796</v>
      </c>
      <c r="C5495" s="296" t="s">
        <v>16797</v>
      </c>
      <c r="D5495" s="295" t="s">
        <v>96</v>
      </c>
      <c r="E5495" s="297" t="n">
        <v>23.65</v>
      </c>
    </row>
    <row r="5496" customFormat="false" ht="54" hidden="false" customHeight="false" outlineLevel="0" collapsed="false">
      <c r="A5496" s="295" t="n">
        <v>101271</v>
      </c>
      <c r="B5496" s="295" t="s">
        <v>16798</v>
      </c>
      <c r="C5496" s="296" t="s">
        <v>16799</v>
      </c>
      <c r="D5496" s="295" t="s">
        <v>96</v>
      </c>
      <c r="E5496" s="297" t="n">
        <v>26.2</v>
      </c>
    </row>
    <row r="5497" customFormat="false" ht="54" hidden="false" customHeight="false" outlineLevel="0" collapsed="false">
      <c r="A5497" s="295" t="n">
        <v>101272</v>
      </c>
      <c r="B5497" s="295" t="s">
        <v>16800</v>
      </c>
      <c r="C5497" s="296" t="s">
        <v>16801</v>
      </c>
      <c r="D5497" s="295" t="s">
        <v>96</v>
      </c>
      <c r="E5497" s="297" t="n">
        <v>32.78</v>
      </c>
    </row>
    <row r="5498" customFormat="false" ht="54" hidden="false" customHeight="false" outlineLevel="0" collapsed="false">
      <c r="A5498" s="295" t="n">
        <v>101273</v>
      </c>
      <c r="B5498" s="295" t="s">
        <v>16802</v>
      </c>
      <c r="C5498" s="296" t="s">
        <v>16803</v>
      </c>
      <c r="D5498" s="295" t="s">
        <v>96</v>
      </c>
      <c r="E5498" s="297" t="n">
        <v>17.64</v>
      </c>
    </row>
    <row r="5499" customFormat="false" ht="54" hidden="false" customHeight="false" outlineLevel="0" collapsed="false">
      <c r="A5499" s="295" t="n">
        <v>101274</v>
      </c>
      <c r="B5499" s="295" t="s">
        <v>16804</v>
      </c>
      <c r="C5499" s="296" t="s">
        <v>16805</v>
      </c>
      <c r="D5499" s="295" t="s">
        <v>96</v>
      </c>
      <c r="E5499" s="297" t="n">
        <v>19.43</v>
      </c>
    </row>
    <row r="5500" customFormat="false" ht="54" hidden="false" customHeight="false" outlineLevel="0" collapsed="false">
      <c r="A5500" s="295" t="n">
        <v>101275</v>
      </c>
      <c r="B5500" s="295" t="s">
        <v>16806</v>
      </c>
      <c r="C5500" s="296" t="s">
        <v>16807</v>
      </c>
      <c r="D5500" s="295" t="s">
        <v>96</v>
      </c>
      <c r="E5500" s="297" t="n">
        <v>22.57</v>
      </c>
    </row>
    <row r="5501" customFormat="false" ht="54" hidden="false" customHeight="false" outlineLevel="0" collapsed="false">
      <c r="A5501" s="295" t="n">
        <v>101276</v>
      </c>
      <c r="B5501" s="295" t="s">
        <v>16808</v>
      </c>
      <c r="C5501" s="296" t="s">
        <v>16809</v>
      </c>
      <c r="D5501" s="295" t="s">
        <v>96</v>
      </c>
      <c r="E5501" s="297" t="n">
        <v>24.93</v>
      </c>
    </row>
    <row r="5502" customFormat="false" ht="54" hidden="false" customHeight="false" outlineLevel="0" collapsed="false">
      <c r="A5502" s="295" t="n">
        <v>101277</v>
      </c>
      <c r="B5502" s="295" t="s">
        <v>16810</v>
      </c>
      <c r="C5502" s="296" t="s">
        <v>16811</v>
      </c>
      <c r="D5502" s="295" t="s">
        <v>96</v>
      </c>
      <c r="E5502" s="297" t="n">
        <v>31.82</v>
      </c>
    </row>
    <row r="5503" customFormat="false" ht="27" hidden="false" customHeight="false" outlineLevel="0" collapsed="false">
      <c r="A5503" s="295" t="n">
        <v>102354</v>
      </c>
      <c r="B5503" s="295" t="s">
        <v>16812</v>
      </c>
      <c r="C5503" s="296" t="s">
        <v>16813</v>
      </c>
      <c r="D5503" s="295" t="s">
        <v>96</v>
      </c>
      <c r="E5503" s="297" t="n">
        <v>147.6</v>
      </c>
    </row>
    <row r="5504" customFormat="false" ht="27" hidden="false" customHeight="false" outlineLevel="0" collapsed="false">
      <c r="A5504" s="295" t="n">
        <v>102355</v>
      </c>
      <c r="B5504" s="295" t="s">
        <v>16814</v>
      </c>
      <c r="C5504" s="296" t="s">
        <v>16815</v>
      </c>
      <c r="D5504" s="295" t="s">
        <v>96</v>
      </c>
      <c r="E5504" s="297" t="n">
        <v>167.58</v>
      </c>
    </row>
    <row r="5505" customFormat="false" ht="27" hidden="false" customHeight="false" outlineLevel="0" collapsed="false">
      <c r="A5505" s="295" t="n">
        <v>102360</v>
      </c>
      <c r="B5505" s="295" t="s">
        <v>16816</v>
      </c>
      <c r="C5505" s="296" t="s">
        <v>16817</v>
      </c>
      <c r="D5505" s="295" t="s">
        <v>96</v>
      </c>
      <c r="E5505" s="297" t="n">
        <v>23.46</v>
      </c>
    </row>
    <row r="5506" customFormat="false" ht="27" hidden="false" customHeight="false" outlineLevel="0" collapsed="false">
      <c r="A5506" s="295" t="n">
        <v>102361</v>
      </c>
      <c r="B5506" s="295" t="s">
        <v>16818</v>
      </c>
      <c r="C5506" s="296" t="s">
        <v>16819</v>
      </c>
      <c r="D5506" s="295" t="s">
        <v>96</v>
      </c>
      <c r="E5506" s="297" t="n">
        <v>34</v>
      </c>
    </row>
    <row r="5507" customFormat="false" ht="40.5" hidden="false" customHeight="false" outlineLevel="0" collapsed="false">
      <c r="A5507" s="295" t="n">
        <v>90082</v>
      </c>
      <c r="B5507" s="295" t="s">
        <v>16820</v>
      </c>
      <c r="C5507" s="296" t="s">
        <v>16821</v>
      </c>
      <c r="D5507" s="295" t="s">
        <v>96</v>
      </c>
      <c r="E5507" s="297" t="n">
        <v>11.19</v>
      </c>
    </row>
    <row r="5508" customFormat="false" ht="40.5" hidden="false" customHeight="false" outlineLevel="0" collapsed="false">
      <c r="A5508" s="295" t="n">
        <v>90084</v>
      </c>
      <c r="B5508" s="295" t="s">
        <v>16822</v>
      </c>
      <c r="C5508" s="296" t="s">
        <v>16823</v>
      </c>
      <c r="D5508" s="295" t="s">
        <v>96</v>
      </c>
      <c r="E5508" s="297" t="n">
        <v>10.83</v>
      </c>
    </row>
    <row r="5509" customFormat="false" ht="40.5" hidden="false" customHeight="false" outlineLevel="0" collapsed="false">
      <c r="A5509" s="295" t="n">
        <v>90086</v>
      </c>
      <c r="B5509" s="295" t="s">
        <v>16824</v>
      </c>
      <c r="C5509" s="296" t="s">
        <v>16825</v>
      </c>
      <c r="D5509" s="295" t="s">
        <v>96</v>
      </c>
      <c r="E5509" s="297" t="n">
        <v>10.24</v>
      </c>
    </row>
    <row r="5510" customFormat="false" ht="40.5" hidden="false" customHeight="false" outlineLevel="0" collapsed="false">
      <c r="A5510" s="295" t="n">
        <v>90087</v>
      </c>
      <c r="B5510" s="295" t="s">
        <v>16826</v>
      </c>
      <c r="C5510" s="296" t="s">
        <v>16827</v>
      </c>
      <c r="D5510" s="295" t="s">
        <v>96</v>
      </c>
      <c r="E5510" s="297" t="n">
        <v>9.48</v>
      </c>
    </row>
    <row r="5511" customFormat="false" ht="40.5" hidden="false" customHeight="false" outlineLevel="0" collapsed="false">
      <c r="A5511" s="295" t="n">
        <v>90090</v>
      </c>
      <c r="B5511" s="295" t="s">
        <v>16828</v>
      </c>
      <c r="C5511" s="296" t="s">
        <v>16829</v>
      </c>
      <c r="D5511" s="295" t="s">
        <v>96</v>
      </c>
      <c r="E5511" s="297" t="n">
        <v>9.29</v>
      </c>
    </row>
    <row r="5512" customFormat="false" ht="40.5" hidden="false" customHeight="false" outlineLevel="0" collapsed="false">
      <c r="A5512" s="295" t="n">
        <v>90091</v>
      </c>
      <c r="B5512" s="295" t="s">
        <v>16830</v>
      </c>
      <c r="C5512" s="296" t="s">
        <v>16831</v>
      </c>
      <c r="D5512" s="295" t="s">
        <v>96</v>
      </c>
      <c r="E5512" s="297" t="n">
        <v>6.04</v>
      </c>
    </row>
    <row r="5513" customFormat="false" ht="40.5" hidden="false" customHeight="false" outlineLevel="0" collapsed="false">
      <c r="A5513" s="295" t="n">
        <v>90092</v>
      </c>
      <c r="B5513" s="295" t="s">
        <v>16832</v>
      </c>
      <c r="C5513" s="296" t="s">
        <v>16833</v>
      </c>
      <c r="D5513" s="295" t="s">
        <v>96</v>
      </c>
      <c r="E5513" s="297" t="n">
        <v>5.97</v>
      </c>
    </row>
    <row r="5514" customFormat="false" ht="40.5" hidden="false" customHeight="false" outlineLevel="0" collapsed="false">
      <c r="A5514" s="295" t="n">
        <v>90094</v>
      </c>
      <c r="B5514" s="295" t="s">
        <v>16834</v>
      </c>
      <c r="C5514" s="296" t="s">
        <v>16835</v>
      </c>
      <c r="D5514" s="295" t="s">
        <v>96</v>
      </c>
      <c r="E5514" s="297" t="n">
        <v>5.65</v>
      </c>
    </row>
    <row r="5515" customFormat="false" ht="40.5" hidden="false" customHeight="false" outlineLevel="0" collapsed="false">
      <c r="A5515" s="295" t="n">
        <v>90095</v>
      </c>
      <c r="B5515" s="295" t="s">
        <v>16836</v>
      </c>
      <c r="C5515" s="296" t="s">
        <v>16837</v>
      </c>
      <c r="D5515" s="295" t="s">
        <v>96</v>
      </c>
      <c r="E5515" s="297" t="n">
        <v>5.21</v>
      </c>
    </row>
    <row r="5516" customFormat="false" ht="40.5" hidden="false" customHeight="false" outlineLevel="0" collapsed="false">
      <c r="A5516" s="295" t="n">
        <v>90098</v>
      </c>
      <c r="B5516" s="295" t="s">
        <v>16838</v>
      </c>
      <c r="C5516" s="296" t="s">
        <v>16839</v>
      </c>
      <c r="D5516" s="295" t="s">
        <v>96</v>
      </c>
      <c r="E5516" s="297" t="n">
        <v>5.14</v>
      </c>
    </row>
    <row r="5517" customFormat="false" ht="40.5" hidden="false" customHeight="false" outlineLevel="0" collapsed="false">
      <c r="A5517" s="295" t="n">
        <v>90099</v>
      </c>
      <c r="B5517" s="295" t="s">
        <v>16840</v>
      </c>
      <c r="C5517" s="296" t="s">
        <v>16841</v>
      </c>
      <c r="D5517" s="295" t="s">
        <v>96</v>
      </c>
      <c r="E5517" s="297" t="n">
        <v>14.99</v>
      </c>
    </row>
    <row r="5518" customFormat="false" ht="40.5" hidden="false" customHeight="false" outlineLevel="0" collapsed="false">
      <c r="A5518" s="295" t="n">
        <v>90100</v>
      </c>
      <c r="B5518" s="295" t="s">
        <v>16842</v>
      </c>
      <c r="C5518" s="296" t="s">
        <v>16843</v>
      </c>
      <c r="D5518" s="295" t="s">
        <v>96</v>
      </c>
      <c r="E5518" s="297" t="n">
        <v>12.74</v>
      </c>
    </row>
    <row r="5519" customFormat="false" ht="40.5" hidden="false" customHeight="false" outlineLevel="0" collapsed="false">
      <c r="A5519" s="295" t="n">
        <v>90101</v>
      </c>
      <c r="B5519" s="295" t="s">
        <v>16844</v>
      </c>
      <c r="C5519" s="296" t="s">
        <v>16845</v>
      </c>
      <c r="D5519" s="295" t="s">
        <v>96</v>
      </c>
      <c r="E5519" s="297" t="n">
        <v>12.58</v>
      </c>
    </row>
    <row r="5520" customFormat="false" ht="40.5" hidden="false" customHeight="false" outlineLevel="0" collapsed="false">
      <c r="A5520" s="295" t="n">
        <v>90102</v>
      </c>
      <c r="B5520" s="295" t="s">
        <v>16846</v>
      </c>
      <c r="C5520" s="296" t="s">
        <v>16847</v>
      </c>
      <c r="D5520" s="295" t="s">
        <v>96</v>
      </c>
      <c r="E5520" s="297" t="n">
        <v>11.45</v>
      </c>
    </row>
    <row r="5521" customFormat="false" ht="40.5" hidden="false" customHeight="false" outlineLevel="0" collapsed="false">
      <c r="A5521" s="295" t="n">
        <v>90105</v>
      </c>
      <c r="B5521" s="295" t="s">
        <v>16848</v>
      </c>
      <c r="C5521" s="296" t="s">
        <v>16849</v>
      </c>
      <c r="D5521" s="295" t="s">
        <v>96</v>
      </c>
      <c r="E5521" s="297" t="n">
        <v>8.27</v>
      </c>
    </row>
    <row r="5522" customFormat="false" ht="40.5" hidden="false" customHeight="false" outlineLevel="0" collapsed="false">
      <c r="A5522" s="295" t="n">
        <v>90106</v>
      </c>
      <c r="B5522" s="295" t="s">
        <v>16850</v>
      </c>
      <c r="C5522" s="296" t="s">
        <v>16851</v>
      </c>
      <c r="D5522" s="295" t="s">
        <v>96</v>
      </c>
      <c r="E5522" s="297" t="n">
        <v>7.03</v>
      </c>
    </row>
    <row r="5523" customFormat="false" ht="54" hidden="false" customHeight="false" outlineLevel="0" collapsed="false">
      <c r="A5523" s="295" t="n">
        <v>90107</v>
      </c>
      <c r="B5523" s="295" t="s">
        <v>16852</v>
      </c>
      <c r="C5523" s="296" t="s">
        <v>16853</v>
      </c>
      <c r="D5523" s="295" t="s">
        <v>96</v>
      </c>
      <c r="E5523" s="297" t="n">
        <v>6.94</v>
      </c>
    </row>
    <row r="5524" customFormat="false" ht="40.5" hidden="false" customHeight="false" outlineLevel="0" collapsed="false">
      <c r="A5524" s="295" t="n">
        <v>90108</v>
      </c>
      <c r="B5524" s="295" t="s">
        <v>16854</v>
      </c>
      <c r="C5524" s="296" t="s">
        <v>16855</v>
      </c>
      <c r="D5524" s="295" t="s">
        <v>96</v>
      </c>
      <c r="E5524" s="297" t="n">
        <v>6.31</v>
      </c>
    </row>
    <row r="5525" customFormat="false" ht="15" hidden="false" customHeight="false" outlineLevel="0" collapsed="false">
      <c r="A5525" s="295" t="n">
        <v>93358</v>
      </c>
      <c r="B5525" s="295" t="s">
        <v>16856</v>
      </c>
      <c r="C5525" s="296" t="s">
        <v>16857</v>
      </c>
      <c r="D5525" s="295" t="s">
        <v>96</v>
      </c>
      <c r="E5525" s="297" t="n">
        <v>63.49</v>
      </c>
    </row>
    <row r="5526" customFormat="false" ht="40.5" hidden="false" customHeight="false" outlineLevel="0" collapsed="false">
      <c r="A5526" s="295" t="n">
        <v>102276</v>
      </c>
      <c r="B5526" s="295" t="s">
        <v>16858</v>
      </c>
      <c r="C5526" s="296" t="s">
        <v>16859</v>
      </c>
      <c r="D5526" s="295" t="s">
        <v>96</v>
      </c>
      <c r="E5526" s="297" t="n">
        <v>12.58</v>
      </c>
    </row>
    <row r="5527" customFormat="false" ht="40.5" hidden="false" customHeight="false" outlineLevel="0" collapsed="false">
      <c r="A5527" s="295" t="n">
        <v>102277</v>
      </c>
      <c r="B5527" s="295" t="s">
        <v>16860</v>
      </c>
      <c r="C5527" s="296" t="s">
        <v>16861</v>
      </c>
      <c r="D5527" s="295" t="s">
        <v>96</v>
      </c>
      <c r="E5527" s="297" t="n">
        <v>9.93</v>
      </c>
    </row>
    <row r="5528" customFormat="false" ht="40.5" hidden="false" customHeight="false" outlineLevel="0" collapsed="false">
      <c r="A5528" s="295" t="n">
        <v>102278</v>
      </c>
      <c r="B5528" s="295" t="s">
        <v>16862</v>
      </c>
      <c r="C5528" s="296" t="s">
        <v>16863</v>
      </c>
      <c r="D5528" s="295" t="s">
        <v>96</v>
      </c>
      <c r="E5528" s="297" t="n">
        <v>9.89</v>
      </c>
    </row>
    <row r="5529" customFormat="false" ht="40.5" hidden="false" customHeight="false" outlineLevel="0" collapsed="false">
      <c r="A5529" s="295" t="n">
        <v>102279</v>
      </c>
      <c r="B5529" s="295" t="s">
        <v>16864</v>
      </c>
      <c r="C5529" s="296" t="s">
        <v>16865</v>
      </c>
      <c r="D5529" s="295" t="s">
        <v>96</v>
      </c>
      <c r="E5529" s="297" t="n">
        <v>6.94</v>
      </c>
    </row>
    <row r="5530" customFormat="false" ht="40.5" hidden="false" customHeight="false" outlineLevel="0" collapsed="false">
      <c r="A5530" s="295" t="n">
        <v>102280</v>
      </c>
      <c r="B5530" s="295" t="s">
        <v>16866</v>
      </c>
      <c r="C5530" s="296" t="s">
        <v>16867</v>
      </c>
      <c r="D5530" s="295" t="s">
        <v>96</v>
      </c>
      <c r="E5530" s="297" t="n">
        <v>5.48</v>
      </c>
    </row>
    <row r="5531" customFormat="false" ht="40.5" hidden="false" customHeight="false" outlineLevel="0" collapsed="false">
      <c r="A5531" s="295" t="n">
        <v>102281</v>
      </c>
      <c r="B5531" s="295" t="s">
        <v>16868</v>
      </c>
      <c r="C5531" s="296" t="s">
        <v>16869</v>
      </c>
      <c r="D5531" s="295" t="s">
        <v>96</v>
      </c>
      <c r="E5531" s="297" t="n">
        <v>5.45</v>
      </c>
    </row>
    <row r="5532" customFormat="false" ht="40.5" hidden="false" customHeight="false" outlineLevel="0" collapsed="false">
      <c r="A5532" s="295" t="n">
        <v>102282</v>
      </c>
      <c r="B5532" s="295" t="s">
        <v>16870</v>
      </c>
      <c r="C5532" s="296" t="s">
        <v>16871</v>
      </c>
      <c r="D5532" s="295" t="s">
        <v>96</v>
      </c>
      <c r="E5532" s="297" t="n">
        <v>13.97</v>
      </c>
    </row>
    <row r="5533" customFormat="false" ht="40.5" hidden="false" customHeight="false" outlineLevel="0" collapsed="false">
      <c r="A5533" s="295" t="n">
        <v>102283</v>
      </c>
      <c r="B5533" s="295" t="s">
        <v>16872</v>
      </c>
      <c r="C5533" s="296" t="s">
        <v>16873</v>
      </c>
      <c r="D5533" s="295" t="s">
        <v>96</v>
      </c>
      <c r="E5533" s="297" t="n">
        <v>12.41</v>
      </c>
    </row>
    <row r="5534" customFormat="false" ht="40.5" hidden="false" customHeight="false" outlineLevel="0" collapsed="false">
      <c r="A5534" s="295" t="n">
        <v>102284</v>
      </c>
      <c r="B5534" s="295" t="s">
        <v>16874</v>
      </c>
      <c r="C5534" s="296" t="s">
        <v>16875</v>
      </c>
      <c r="D5534" s="295" t="s">
        <v>96</v>
      </c>
      <c r="E5534" s="297" t="n">
        <v>12.03</v>
      </c>
    </row>
    <row r="5535" customFormat="false" ht="40.5" hidden="false" customHeight="false" outlineLevel="0" collapsed="false">
      <c r="A5535" s="295" t="n">
        <v>102285</v>
      </c>
      <c r="B5535" s="295" t="s">
        <v>16876</v>
      </c>
      <c r="C5535" s="296" t="s">
        <v>16877</v>
      </c>
      <c r="D5535" s="295" t="s">
        <v>96</v>
      </c>
      <c r="E5535" s="297" t="n">
        <v>11.37</v>
      </c>
    </row>
    <row r="5536" customFormat="false" ht="40.5" hidden="false" customHeight="false" outlineLevel="0" collapsed="false">
      <c r="A5536" s="295" t="n">
        <v>102286</v>
      </c>
      <c r="B5536" s="295" t="s">
        <v>16878</v>
      </c>
      <c r="C5536" s="296" t="s">
        <v>16879</v>
      </c>
      <c r="D5536" s="295" t="s">
        <v>96</v>
      </c>
      <c r="E5536" s="297" t="n">
        <v>11.05</v>
      </c>
    </row>
    <row r="5537" customFormat="false" ht="40.5" hidden="false" customHeight="false" outlineLevel="0" collapsed="false">
      <c r="A5537" s="295" t="n">
        <v>102287</v>
      </c>
      <c r="B5537" s="295" t="s">
        <v>16880</v>
      </c>
      <c r="C5537" s="296" t="s">
        <v>16881</v>
      </c>
      <c r="D5537" s="295" t="s">
        <v>96</v>
      </c>
      <c r="E5537" s="297" t="n">
        <v>11</v>
      </c>
    </row>
    <row r="5538" customFormat="false" ht="40.5" hidden="false" customHeight="false" outlineLevel="0" collapsed="false">
      <c r="A5538" s="295" t="n">
        <v>102288</v>
      </c>
      <c r="B5538" s="295" t="s">
        <v>16882</v>
      </c>
      <c r="C5538" s="296" t="s">
        <v>16883</v>
      </c>
      <c r="D5538" s="295" t="s">
        <v>96</v>
      </c>
      <c r="E5538" s="297" t="n">
        <v>10.56</v>
      </c>
    </row>
    <row r="5539" customFormat="false" ht="40.5" hidden="false" customHeight="false" outlineLevel="0" collapsed="false">
      <c r="A5539" s="295" t="n">
        <v>102289</v>
      </c>
      <c r="B5539" s="295" t="s">
        <v>16884</v>
      </c>
      <c r="C5539" s="296" t="s">
        <v>16885</v>
      </c>
      <c r="D5539" s="295" t="s">
        <v>96</v>
      </c>
      <c r="E5539" s="297" t="n">
        <v>10.32</v>
      </c>
    </row>
    <row r="5540" customFormat="false" ht="40.5" hidden="false" customHeight="false" outlineLevel="0" collapsed="false">
      <c r="A5540" s="295" t="n">
        <v>102290</v>
      </c>
      <c r="B5540" s="295" t="s">
        <v>16886</v>
      </c>
      <c r="C5540" s="296" t="s">
        <v>16887</v>
      </c>
      <c r="D5540" s="295" t="s">
        <v>96</v>
      </c>
      <c r="E5540" s="297" t="n">
        <v>7.71</v>
      </c>
    </row>
    <row r="5541" customFormat="false" ht="40.5" hidden="false" customHeight="false" outlineLevel="0" collapsed="false">
      <c r="A5541" s="295" t="n">
        <v>102291</v>
      </c>
      <c r="B5541" s="295" t="s">
        <v>16888</v>
      </c>
      <c r="C5541" s="296" t="s">
        <v>16889</v>
      </c>
      <c r="D5541" s="295" t="s">
        <v>96</v>
      </c>
      <c r="E5541" s="297" t="n">
        <v>6.85</v>
      </c>
    </row>
    <row r="5542" customFormat="false" ht="40.5" hidden="false" customHeight="false" outlineLevel="0" collapsed="false">
      <c r="A5542" s="295" t="n">
        <v>102292</v>
      </c>
      <c r="B5542" s="295" t="s">
        <v>16890</v>
      </c>
      <c r="C5542" s="296" t="s">
        <v>16891</v>
      </c>
      <c r="D5542" s="295" t="s">
        <v>96</v>
      </c>
      <c r="E5542" s="297" t="n">
        <v>6.64</v>
      </c>
    </row>
    <row r="5543" customFormat="false" ht="40.5" hidden="false" customHeight="false" outlineLevel="0" collapsed="false">
      <c r="A5543" s="295" t="n">
        <v>102293</v>
      </c>
      <c r="B5543" s="295" t="s">
        <v>16892</v>
      </c>
      <c r="C5543" s="296" t="s">
        <v>16893</v>
      </c>
      <c r="D5543" s="295" t="s">
        <v>96</v>
      </c>
      <c r="E5543" s="297" t="n">
        <v>6.28</v>
      </c>
    </row>
    <row r="5544" customFormat="false" ht="40.5" hidden="false" customHeight="false" outlineLevel="0" collapsed="false">
      <c r="A5544" s="295" t="n">
        <v>102294</v>
      </c>
      <c r="B5544" s="295" t="s">
        <v>16894</v>
      </c>
      <c r="C5544" s="296" t="s">
        <v>16895</v>
      </c>
      <c r="D5544" s="295" t="s">
        <v>96</v>
      </c>
      <c r="E5544" s="297" t="n">
        <v>6.1</v>
      </c>
    </row>
    <row r="5545" customFormat="false" ht="40.5" hidden="false" customHeight="false" outlineLevel="0" collapsed="false">
      <c r="A5545" s="295" t="n">
        <v>102295</v>
      </c>
      <c r="B5545" s="295" t="s">
        <v>16896</v>
      </c>
      <c r="C5545" s="296" t="s">
        <v>16897</v>
      </c>
      <c r="D5545" s="295" t="s">
        <v>96</v>
      </c>
      <c r="E5545" s="297" t="n">
        <v>6.06</v>
      </c>
    </row>
    <row r="5546" customFormat="false" ht="40.5" hidden="false" customHeight="false" outlineLevel="0" collapsed="false">
      <c r="A5546" s="295" t="n">
        <v>102296</v>
      </c>
      <c r="B5546" s="295" t="s">
        <v>16898</v>
      </c>
      <c r="C5546" s="296" t="s">
        <v>16899</v>
      </c>
      <c r="D5546" s="295" t="s">
        <v>96</v>
      </c>
      <c r="E5546" s="297" t="n">
        <v>5.81</v>
      </c>
    </row>
    <row r="5547" customFormat="false" ht="40.5" hidden="false" customHeight="false" outlineLevel="0" collapsed="false">
      <c r="A5547" s="295" t="n">
        <v>102297</v>
      </c>
      <c r="B5547" s="295" t="s">
        <v>16900</v>
      </c>
      <c r="C5547" s="296" t="s">
        <v>16901</v>
      </c>
      <c r="D5547" s="295" t="s">
        <v>96</v>
      </c>
      <c r="E5547" s="297" t="n">
        <v>5.68</v>
      </c>
    </row>
    <row r="5548" customFormat="false" ht="40.5" hidden="false" customHeight="false" outlineLevel="0" collapsed="false">
      <c r="A5548" s="295" t="n">
        <v>102298</v>
      </c>
      <c r="B5548" s="295" t="s">
        <v>16902</v>
      </c>
      <c r="C5548" s="296" t="s">
        <v>16903</v>
      </c>
      <c r="D5548" s="295" t="s">
        <v>96</v>
      </c>
      <c r="E5548" s="297" t="n">
        <v>16.66</v>
      </c>
    </row>
    <row r="5549" customFormat="false" ht="40.5" hidden="false" customHeight="false" outlineLevel="0" collapsed="false">
      <c r="A5549" s="295" t="n">
        <v>102299</v>
      </c>
      <c r="B5549" s="295" t="s">
        <v>16904</v>
      </c>
      <c r="C5549" s="296" t="s">
        <v>16905</v>
      </c>
      <c r="D5549" s="295" t="s">
        <v>96</v>
      </c>
      <c r="E5549" s="297" t="n">
        <v>14.15</v>
      </c>
    </row>
    <row r="5550" customFormat="false" ht="40.5" hidden="false" customHeight="false" outlineLevel="0" collapsed="false">
      <c r="A5550" s="295" t="n">
        <v>102300</v>
      </c>
      <c r="B5550" s="295" t="s">
        <v>16906</v>
      </c>
      <c r="C5550" s="296" t="s">
        <v>16907</v>
      </c>
      <c r="D5550" s="295" t="s">
        <v>96</v>
      </c>
      <c r="E5550" s="297" t="n">
        <v>13.98</v>
      </c>
    </row>
    <row r="5551" customFormat="false" ht="40.5" hidden="false" customHeight="false" outlineLevel="0" collapsed="false">
      <c r="A5551" s="295" t="n">
        <v>102301</v>
      </c>
      <c r="B5551" s="295" t="s">
        <v>16908</v>
      </c>
      <c r="C5551" s="296" t="s">
        <v>16909</v>
      </c>
      <c r="D5551" s="295" t="s">
        <v>96</v>
      </c>
      <c r="E5551" s="297" t="n">
        <v>12.7</v>
      </c>
    </row>
    <row r="5552" customFormat="false" ht="40.5" hidden="false" customHeight="false" outlineLevel="0" collapsed="false">
      <c r="A5552" s="295" t="n">
        <v>102302</v>
      </c>
      <c r="B5552" s="295" t="s">
        <v>16910</v>
      </c>
      <c r="C5552" s="296" t="s">
        <v>16911</v>
      </c>
      <c r="D5552" s="295" t="s">
        <v>96</v>
      </c>
      <c r="E5552" s="297" t="n">
        <v>9.19</v>
      </c>
    </row>
    <row r="5553" customFormat="false" ht="40.5" hidden="false" customHeight="false" outlineLevel="0" collapsed="false">
      <c r="A5553" s="295" t="n">
        <v>102303</v>
      </c>
      <c r="B5553" s="295" t="s">
        <v>16912</v>
      </c>
      <c r="C5553" s="296" t="s">
        <v>16913</v>
      </c>
      <c r="D5553" s="295" t="s">
        <v>96</v>
      </c>
      <c r="E5553" s="297" t="n">
        <v>7.8</v>
      </c>
    </row>
    <row r="5554" customFormat="false" ht="40.5" hidden="false" customHeight="false" outlineLevel="0" collapsed="false">
      <c r="A5554" s="295" t="n">
        <v>102304</v>
      </c>
      <c r="B5554" s="295" t="s">
        <v>16914</v>
      </c>
      <c r="C5554" s="296" t="s">
        <v>16915</v>
      </c>
      <c r="D5554" s="295" t="s">
        <v>96</v>
      </c>
      <c r="E5554" s="297" t="n">
        <v>7.7</v>
      </c>
    </row>
    <row r="5555" customFormat="false" ht="40.5" hidden="false" customHeight="false" outlineLevel="0" collapsed="false">
      <c r="A5555" s="295" t="n">
        <v>102305</v>
      </c>
      <c r="B5555" s="295" t="s">
        <v>16916</v>
      </c>
      <c r="C5555" s="296" t="s">
        <v>16917</v>
      </c>
      <c r="D5555" s="295" t="s">
        <v>96</v>
      </c>
      <c r="E5555" s="297" t="n">
        <v>7.01</v>
      </c>
    </row>
    <row r="5556" customFormat="false" ht="40.5" hidden="false" customHeight="false" outlineLevel="0" collapsed="false">
      <c r="A5556" s="295" t="n">
        <v>102306</v>
      </c>
      <c r="B5556" s="295" t="s">
        <v>16918</v>
      </c>
      <c r="C5556" s="296" t="s">
        <v>16919</v>
      </c>
      <c r="D5556" s="295" t="s">
        <v>96</v>
      </c>
      <c r="E5556" s="297" t="n">
        <v>15.74</v>
      </c>
    </row>
    <row r="5557" customFormat="false" ht="40.5" hidden="false" customHeight="false" outlineLevel="0" collapsed="false">
      <c r="A5557" s="295" t="n">
        <v>102307</v>
      </c>
      <c r="B5557" s="295" t="s">
        <v>16920</v>
      </c>
      <c r="C5557" s="296" t="s">
        <v>16921</v>
      </c>
      <c r="D5557" s="295" t="s">
        <v>96</v>
      </c>
      <c r="E5557" s="297" t="n">
        <v>13.97</v>
      </c>
    </row>
    <row r="5558" customFormat="false" ht="40.5" hidden="false" customHeight="false" outlineLevel="0" collapsed="false">
      <c r="A5558" s="295" t="n">
        <v>102308</v>
      </c>
      <c r="B5558" s="295" t="s">
        <v>16922</v>
      </c>
      <c r="C5558" s="296" t="s">
        <v>16923</v>
      </c>
      <c r="D5558" s="295" t="s">
        <v>96</v>
      </c>
      <c r="E5558" s="297" t="n">
        <v>13.54</v>
      </c>
    </row>
    <row r="5559" customFormat="false" ht="40.5" hidden="false" customHeight="false" outlineLevel="0" collapsed="false">
      <c r="A5559" s="295" t="n">
        <v>102309</v>
      </c>
      <c r="B5559" s="295" t="s">
        <v>16924</v>
      </c>
      <c r="C5559" s="296" t="s">
        <v>16925</v>
      </c>
      <c r="D5559" s="295" t="s">
        <v>96</v>
      </c>
      <c r="E5559" s="297" t="n">
        <v>12.82</v>
      </c>
    </row>
    <row r="5560" customFormat="false" ht="40.5" hidden="false" customHeight="false" outlineLevel="0" collapsed="false">
      <c r="A5560" s="295" t="n">
        <v>102310</v>
      </c>
      <c r="B5560" s="295" t="s">
        <v>16926</v>
      </c>
      <c r="C5560" s="296" t="s">
        <v>16927</v>
      </c>
      <c r="D5560" s="295" t="s">
        <v>96</v>
      </c>
      <c r="E5560" s="297" t="n">
        <v>12.43</v>
      </c>
    </row>
    <row r="5561" customFormat="false" ht="40.5" hidden="false" customHeight="false" outlineLevel="0" collapsed="false">
      <c r="A5561" s="295" t="n">
        <v>102311</v>
      </c>
      <c r="B5561" s="295" t="s">
        <v>16928</v>
      </c>
      <c r="C5561" s="296" t="s">
        <v>16929</v>
      </c>
      <c r="D5561" s="295" t="s">
        <v>96</v>
      </c>
      <c r="E5561" s="297" t="n">
        <v>12.37</v>
      </c>
    </row>
    <row r="5562" customFormat="false" ht="40.5" hidden="false" customHeight="false" outlineLevel="0" collapsed="false">
      <c r="A5562" s="295" t="n">
        <v>102312</v>
      </c>
      <c r="B5562" s="295" t="s">
        <v>16930</v>
      </c>
      <c r="C5562" s="296" t="s">
        <v>16931</v>
      </c>
      <c r="D5562" s="295" t="s">
        <v>96</v>
      </c>
      <c r="E5562" s="297" t="n">
        <v>11.88</v>
      </c>
    </row>
    <row r="5563" customFormat="false" ht="40.5" hidden="false" customHeight="false" outlineLevel="0" collapsed="false">
      <c r="A5563" s="295" t="n">
        <v>102313</v>
      </c>
      <c r="B5563" s="295" t="s">
        <v>16932</v>
      </c>
      <c r="C5563" s="296" t="s">
        <v>16933</v>
      </c>
      <c r="D5563" s="295" t="s">
        <v>96</v>
      </c>
      <c r="E5563" s="297" t="n">
        <v>11.61</v>
      </c>
    </row>
    <row r="5564" customFormat="false" ht="40.5" hidden="false" customHeight="false" outlineLevel="0" collapsed="false">
      <c r="A5564" s="295" t="n">
        <v>102314</v>
      </c>
      <c r="B5564" s="295" t="s">
        <v>16934</v>
      </c>
      <c r="C5564" s="296" t="s">
        <v>16935</v>
      </c>
      <c r="D5564" s="295" t="s">
        <v>96</v>
      </c>
      <c r="E5564" s="297" t="n">
        <v>8.68</v>
      </c>
    </row>
    <row r="5565" customFormat="false" ht="40.5" hidden="false" customHeight="false" outlineLevel="0" collapsed="false">
      <c r="A5565" s="295" t="n">
        <v>102315</v>
      </c>
      <c r="B5565" s="295" t="s">
        <v>16936</v>
      </c>
      <c r="C5565" s="296" t="s">
        <v>16937</v>
      </c>
      <c r="D5565" s="295" t="s">
        <v>96</v>
      </c>
      <c r="E5565" s="297" t="n">
        <v>7.71</v>
      </c>
    </row>
    <row r="5566" customFormat="false" ht="40.5" hidden="false" customHeight="false" outlineLevel="0" collapsed="false">
      <c r="A5566" s="295" t="n">
        <v>102316</v>
      </c>
      <c r="B5566" s="295" t="s">
        <v>16938</v>
      </c>
      <c r="C5566" s="296" t="s">
        <v>16939</v>
      </c>
      <c r="D5566" s="295" t="s">
        <v>96</v>
      </c>
      <c r="E5566" s="297" t="n">
        <v>7.47</v>
      </c>
    </row>
    <row r="5567" customFormat="false" ht="40.5" hidden="false" customHeight="false" outlineLevel="0" collapsed="false">
      <c r="A5567" s="295" t="n">
        <v>102317</v>
      </c>
      <c r="B5567" s="295" t="s">
        <v>16940</v>
      </c>
      <c r="C5567" s="296" t="s">
        <v>16941</v>
      </c>
      <c r="D5567" s="295" t="s">
        <v>96</v>
      </c>
      <c r="E5567" s="297" t="n">
        <v>7.06</v>
      </c>
    </row>
    <row r="5568" customFormat="false" ht="40.5" hidden="false" customHeight="false" outlineLevel="0" collapsed="false">
      <c r="A5568" s="295" t="n">
        <v>102318</v>
      </c>
      <c r="B5568" s="295" t="s">
        <v>16942</v>
      </c>
      <c r="C5568" s="296" t="s">
        <v>16943</v>
      </c>
      <c r="D5568" s="295" t="s">
        <v>96</v>
      </c>
      <c r="E5568" s="297" t="n">
        <v>6.87</v>
      </c>
    </row>
    <row r="5569" customFormat="false" ht="40.5" hidden="false" customHeight="false" outlineLevel="0" collapsed="false">
      <c r="A5569" s="295" t="n">
        <v>102319</v>
      </c>
      <c r="B5569" s="295" t="s">
        <v>16944</v>
      </c>
      <c r="C5569" s="296" t="s">
        <v>16945</v>
      </c>
      <c r="D5569" s="295" t="s">
        <v>96</v>
      </c>
      <c r="E5569" s="297" t="n">
        <v>6.81</v>
      </c>
    </row>
    <row r="5570" customFormat="false" ht="40.5" hidden="false" customHeight="false" outlineLevel="0" collapsed="false">
      <c r="A5570" s="295" t="n">
        <v>102320</v>
      </c>
      <c r="B5570" s="295" t="s">
        <v>16946</v>
      </c>
      <c r="C5570" s="296" t="s">
        <v>16947</v>
      </c>
      <c r="D5570" s="295" t="s">
        <v>96</v>
      </c>
      <c r="E5570" s="297" t="n">
        <v>6.55</v>
      </c>
    </row>
    <row r="5571" customFormat="false" ht="40.5" hidden="false" customHeight="false" outlineLevel="0" collapsed="false">
      <c r="A5571" s="295" t="n">
        <v>102321</v>
      </c>
      <c r="B5571" s="295" t="s">
        <v>16948</v>
      </c>
      <c r="C5571" s="296" t="s">
        <v>16949</v>
      </c>
      <c r="D5571" s="295" t="s">
        <v>96</v>
      </c>
      <c r="E5571" s="297" t="n">
        <v>6.41</v>
      </c>
    </row>
    <row r="5572" customFormat="false" ht="40.5" hidden="false" customHeight="false" outlineLevel="0" collapsed="false">
      <c r="A5572" s="295" t="n">
        <v>102322</v>
      </c>
      <c r="B5572" s="295" t="s">
        <v>16950</v>
      </c>
      <c r="C5572" s="296" t="s">
        <v>16951</v>
      </c>
      <c r="D5572" s="295" t="s">
        <v>96</v>
      </c>
      <c r="E5572" s="297" t="n">
        <v>18.75</v>
      </c>
    </row>
    <row r="5573" customFormat="false" ht="40.5" hidden="false" customHeight="false" outlineLevel="0" collapsed="false">
      <c r="A5573" s="295" t="n">
        <v>102323</v>
      </c>
      <c r="B5573" s="295" t="s">
        <v>16952</v>
      </c>
      <c r="C5573" s="296" t="s">
        <v>16953</v>
      </c>
      <c r="D5573" s="295" t="s">
        <v>96</v>
      </c>
      <c r="E5573" s="297" t="n">
        <v>15.92</v>
      </c>
    </row>
    <row r="5574" customFormat="false" ht="40.5" hidden="false" customHeight="false" outlineLevel="0" collapsed="false">
      <c r="A5574" s="295" t="n">
        <v>102324</v>
      </c>
      <c r="B5574" s="295" t="s">
        <v>16954</v>
      </c>
      <c r="C5574" s="296" t="s">
        <v>16955</v>
      </c>
      <c r="D5574" s="295" t="s">
        <v>96</v>
      </c>
      <c r="E5574" s="297" t="n">
        <v>15.72</v>
      </c>
    </row>
    <row r="5575" customFormat="false" ht="40.5" hidden="false" customHeight="false" outlineLevel="0" collapsed="false">
      <c r="A5575" s="295" t="n">
        <v>102325</v>
      </c>
      <c r="B5575" s="295" t="s">
        <v>16956</v>
      </c>
      <c r="C5575" s="296" t="s">
        <v>16957</v>
      </c>
      <c r="D5575" s="295" t="s">
        <v>96</v>
      </c>
      <c r="E5575" s="297" t="n">
        <v>14.3</v>
      </c>
    </row>
    <row r="5576" customFormat="false" ht="40.5" hidden="false" customHeight="false" outlineLevel="0" collapsed="false">
      <c r="A5576" s="295" t="n">
        <v>102326</v>
      </c>
      <c r="B5576" s="295" t="s">
        <v>16958</v>
      </c>
      <c r="C5576" s="296" t="s">
        <v>16959</v>
      </c>
      <c r="D5576" s="295" t="s">
        <v>96</v>
      </c>
      <c r="E5576" s="297" t="n">
        <v>10.34</v>
      </c>
    </row>
    <row r="5577" customFormat="false" ht="40.5" hidden="false" customHeight="false" outlineLevel="0" collapsed="false">
      <c r="A5577" s="295" t="n">
        <v>102327</v>
      </c>
      <c r="B5577" s="295" t="s">
        <v>16960</v>
      </c>
      <c r="C5577" s="296" t="s">
        <v>16961</v>
      </c>
      <c r="D5577" s="295" t="s">
        <v>96</v>
      </c>
      <c r="E5577" s="297" t="n">
        <v>8.79</v>
      </c>
    </row>
    <row r="5578" customFormat="false" ht="40.5" hidden="false" customHeight="false" outlineLevel="0" collapsed="false">
      <c r="A5578" s="295" t="n">
        <v>102328</v>
      </c>
      <c r="B5578" s="295" t="s">
        <v>16962</v>
      </c>
      <c r="C5578" s="296" t="s">
        <v>16963</v>
      </c>
      <c r="D5578" s="295" t="s">
        <v>96</v>
      </c>
      <c r="E5578" s="297" t="n">
        <v>8.66</v>
      </c>
    </row>
    <row r="5579" customFormat="false" ht="40.5" hidden="false" customHeight="false" outlineLevel="0" collapsed="false">
      <c r="A5579" s="295" t="n">
        <v>102329</v>
      </c>
      <c r="B5579" s="295" t="s">
        <v>16964</v>
      </c>
      <c r="C5579" s="296" t="s">
        <v>16965</v>
      </c>
      <c r="D5579" s="295" t="s">
        <v>96</v>
      </c>
      <c r="E5579" s="297" t="n">
        <v>7.89</v>
      </c>
    </row>
    <row r="5580" customFormat="false" ht="40.5" hidden="false" customHeight="false" outlineLevel="0" collapsed="false">
      <c r="A5580" s="295" t="n">
        <v>94304</v>
      </c>
      <c r="B5580" s="295" t="s">
        <v>16966</v>
      </c>
      <c r="C5580" s="296" t="s">
        <v>16967</v>
      </c>
      <c r="D5580" s="295" t="s">
        <v>96</v>
      </c>
      <c r="E5580" s="297" t="n">
        <v>86.33</v>
      </c>
    </row>
    <row r="5581" customFormat="false" ht="40.5" hidden="false" customHeight="false" outlineLevel="0" collapsed="false">
      <c r="A5581" s="295" t="n">
        <v>94305</v>
      </c>
      <c r="B5581" s="295" t="s">
        <v>16968</v>
      </c>
      <c r="C5581" s="296" t="s">
        <v>16969</v>
      </c>
      <c r="D5581" s="295" t="s">
        <v>96</v>
      </c>
      <c r="E5581" s="297" t="n">
        <v>82.53</v>
      </c>
    </row>
    <row r="5582" customFormat="false" ht="40.5" hidden="false" customHeight="false" outlineLevel="0" collapsed="false">
      <c r="A5582" s="295" t="n">
        <v>94306</v>
      </c>
      <c r="B5582" s="295" t="s">
        <v>16970</v>
      </c>
      <c r="C5582" s="296" t="s">
        <v>16971</v>
      </c>
      <c r="D5582" s="295" t="s">
        <v>96</v>
      </c>
      <c r="E5582" s="297" t="n">
        <v>77.7</v>
      </c>
    </row>
    <row r="5583" customFormat="false" ht="40.5" hidden="false" customHeight="false" outlineLevel="0" collapsed="false">
      <c r="A5583" s="295" t="n">
        <v>94307</v>
      </c>
      <c r="B5583" s="295" t="s">
        <v>16972</v>
      </c>
      <c r="C5583" s="296" t="s">
        <v>16973</v>
      </c>
      <c r="D5583" s="295" t="s">
        <v>96</v>
      </c>
      <c r="E5583" s="297" t="n">
        <v>78.82</v>
      </c>
    </row>
    <row r="5584" customFormat="false" ht="40.5" hidden="false" customHeight="false" outlineLevel="0" collapsed="false">
      <c r="A5584" s="295" t="n">
        <v>94308</v>
      </c>
      <c r="B5584" s="295" t="s">
        <v>16974</v>
      </c>
      <c r="C5584" s="296" t="s">
        <v>16975</v>
      </c>
      <c r="D5584" s="295" t="s">
        <v>96</v>
      </c>
      <c r="E5584" s="297" t="n">
        <v>75.79</v>
      </c>
    </row>
    <row r="5585" customFormat="false" ht="40.5" hidden="false" customHeight="false" outlineLevel="0" collapsed="false">
      <c r="A5585" s="295" t="n">
        <v>94309</v>
      </c>
      <c r="B5585" s="295" t="s">
        <v>16976</v>
      </c>
      <c r="C5585" s="296" t="s">
        <v>16977</v>
      </c>
      <c r="D5585" s="295" t="s">
        <v>96</v>
      </c>
      <c r="E5585" s="297" t="n">
        <v>77.18</v>
      </c>
    </row>
    <row r="5586" customFormat="false" ht="40.5" hidden="false" customHeight="false" outlineLevel="0" collapsed="false">
      <c r="A5586" s="295" t="n">
        <v>94310</v>
      </c>
      <c r="B5586" s="295" t="s">
        <v>16978</v>
      </c>
      <c r="C5586" s="296" t="s">
        <v>16979</v>
      </c>
      <c r="D5586" s="295" t="s">
        <v>96</v>
      </c>
      <c r="E5586" s="297" t="n">
        <v>74.82</v>
      </c>
    </row>
    <row r="5587" customFormat="false" ht="40.5" hidden="false" customHeight="false" outlineLevel="0" collapsed="false">
      <c r="A5587" s="295" t="n">
        <v>94315</v>
      </c>
      <c r="B5587" s="295" t="s">
        <v>16980</v>
      </c>
      <c r="C5587" s="296" t="s">
        <v>16981</v>
      </c>
      <c r="D5587" s="295" t="s">
        <v>96</v>
      </c>
      <c r="E5587" s="297" t="n">
        <v>92.44</v>
      </c>
    </row>
    <row r="5588" customFormat="false" ht="40.5" hidden="false" customHeight="false" outlineLevel="0" collapsed="false">
      <c r="A5588" s="295" t="n">
        <v>94316</v>
      </c>
      <c r="B5588" s="295" t="s">
        <v>16982</v>
      </c>
      <c r="C5588" s="296" t="s">
        <v>16983</v>
      </c>
      <c r="D5588" s="295" t="s">
        <v>96</v>
      </c>
      <c r="E5588" s="297" t="n">
        <v>83.99</v>
      </c>
    </row>
    <row r="5589" customFormat="false" ht="40.5" hidden="false" customHeight="false" outlineLevel="0" collapsed="false">
      <c r="A5589" s="295" t="n">
        <v>94317</v>
      </c>
      <c r="B5589" s="295" t="s">
        <v>16984</v>
      </c>
      <c r="C5589" s="296" t="s">
        <v>16985</v>
      </c>
      <c r="D5589" s="295" t="s">
        <v>96</v>
      </c>
      <c r="E5589" s="297" t="n">
        <v>80.25</v>
      </c>
    </row>
    <row r="5590" customFormat="false" ht="40.5" hidden="false" customHeight="false" outlineLevel="0" collapsed="false">
      <c r="A5590" s="295" t="n">
        <v>94318</v>
      </c>
      <c r="B5590" s="295" t="s">
        <v>16986</v>
      </c>
      <c r="C5590" s="296" t="s">
        <v>16987</v>
      </c>
      <c r="D5590" s="295" t="s">
        <v>96</v>
      </c>
      <c r="E5590" s="297" t="n">
        <v>75.46</v>
      </c>
    </row>
    <row r="5591" customFormat="false" ht="15" hidden="false" customHeight="false" outlineLevel="0" collapsed="false">
      <c r="A5591" s="295" t="n">
        <v>94319</v>
      </c>
      <c r="B5591" s="295" t="s">
        <v>16988</v>
      </c>
      <c r="C5591" s="296" t="s">
        <v>16989</v>
      </c>
      <c r="D5591" s="295" t="s">
        <v>96</v>
      </c>
      <c r="E5591" s="297" t="n">
        <v>92.92</v>
      </c>
    </row>
    <row r="5592" customFormat="false" ht="40.5" hidden="false" customHeight="false" outlineLevel="0" collapsed="false">
      <c r="A5592" s="295" t="n">
        <v>94327</v>
      </c>
      <c r="B5592" s="295" t="s">
        <v>16990</v>
      </c>
      <c r="C5592" s="296" t="s">
        <v>16991</v>
      </c>
      <c r="D5592" s="295" t="s">
        <v>96</v>
      </c>
      <c r="E5592" s="297" t="n">
        <v>118.59</v>
      </c>
    </row>
    <row r="5593" customFormat="false" ht="40.5" hidden="false" customHeight="false" outlineLevel="0" collapsed="false">
      <c r="A5593" s="295" t="n">
        <v>94328</v>
      </c>
      <c r="B5593" s="295" t="s">
        <v>16992</v>
      </c>
      <c r="C5593" s="296" t="s">
        <v>16993</v>
      </c>
      <c r="D5593" s="295" t="s">
        <v>96</v>
      </c>
      <c r="E5593" s="297" t="n">
        <v>114.79</v>
      </c>
    </row>
    <row r="5594" customFormat="false" ht="40.5" hidden="false" customHeight="false" outlineLevel="0" collapsed="false">
      <c r="A5594" s="295" t="n">
        <v>94329</v>
      </c>
      <c r="B5594" s="295" t="s">
        <v>16994</v>
      </c>
      <c r="C5594" s="296" t="s">
        <v>16995</v>
      </c>
      <c r="D5594" s="295" t="s">
        <v>96</v>
      </c>
      <c r="E5594" s="297" t="n">
        <v>109.96</v>
      </c>
    </row>
    <row r="5595" customFormat="false" ht="40.5" hidden="false" customHeight="false" outlineLevel="0" collapsed="false">
      <c r="A5595" s="295" t="n">
        <v>94330</v>
      </c>
      <c r="B5595" s="295" t="s">
        <v>16996</v>
      </c>
      <c r="C5595" s="296" t="s">
        <v>16997</v>
      </c>
      <c r="D5595" s="295" t="s">
        <v>96</v>
      </c>
      <c r="E5595" s="297" t="n">
        <v>111.08</v>
      </c>
    </row>
    <row r="5596" customFormat="false" ht="40.5" hidden="false" customHeight="false" outlineLevel="0" collapsed="false">
      <c r="A5596" s="295" t="n">
        <v>94331</v>
      </c>
      <c r="B5596" s="295" t="s">
        <v>16998</v>
      </c>
      <c r="C5596" s="296" t="s">
        <v>16999</v>
      </c>
      <c r="D5596" s="295" t="s">
        <v>96</v>
      </c>
      <c r="E5596" s="297" t="n">
        <v>108.05</v>
      </c>
    </row>
    <row r="5597" customFormat="false" ht="40.5" hidden="false" customHeight="false" outlineLevel="0" collapsed="false">
      <c r="A5597" s="295" t="n">
        <v>94332</v>
      </c>
      <c r="B5597" s="295" t="s">
        <v>17000</v>
      </c>
      <c r="C5597" s="296" t="s">
        <v>17001</v>
      </c>
      <c r="D5597" s="295" t="s">
        <v>96</v>
      </c>
      <c r="E5597" s="297" t="n">
        <v>109.44</v>
      </c>
    </row>
    <row r="5598" customFormat="false" ht="40.5" hidden="false" customHeight="false" outlineLevel="0" collapsed="false">
      <c r="A5598" s="295" t="n">
        <v>94333</v>
      </c>
      <c r="B5598" s="295" t="s">
        <v>17002</v>
      </c>
      <c r="C5598" s="296" t="s">
        <v>17003</v>
      </c>
      <c r="D5598" s="295" t="s">
        <v>96</v>
      </c>
      <c r="E5598" s="297" t="n">
        <v>107.08</v>
      </c>
    </row>
    <row r="5599" customFormat="false" ht="40.5" hidden="false" customHeight="false" outlineLevel="0" collapsed="false">
      <c r="A5599" s="295" t="n">
        <v>94338</v>
      </c>
      <c r="B5599" s="295" t="s">
        <v>17004</v>
      </c>
      <c r="C5599" s="296" t="s">
        <v>17005</v>
      </c>
      <c r="D5599" s="295" t="s">
        <v>96</v>
      </c>
      <c r="E5599" s="297" t="n">
        <v>124.7</v>
      </c>
    </row>
    <row r="5600" customFormat="false" ht="40.5" hidden="false" customHeight="false" outlineLevel="0" collapsed="false">
      <c r="A5600" s="295" t="n">
        <v>94339</v>
      </c>
      <c r="B5600" s="295" t="s">
        <v>17006</v>
      </c>
      <c r="C5600" s="296" t="s">
        <v>17007</v>
      </c>
      <c r="D5600" s="295" t="s">
        <v>96</v>
      </c>
      <c r="E5600" s="297" t="n">
        <v>116.25</v>
      </c>
    </row>
    <row r="5601" customFormat="false" ht="40.5" hidden="false" customHeight="false" outlineLevel="0" collapsed="false">
      <c r="A5601" s="295" t="n">
        <v>94340</v>
      </c>
      <c r="B5601" s="295" t="s">
        <v>17008</v>
      </c>
      <c r="C5601" s="296" t="s">
        <v>17009</v>
      </c>
      <c r="D5601" s="295" t="s">
        <v>96</v>
      </c>
      <c r="E5601" s="297" t="n">
        <v>112.51</v>
      </c>
    </row>
    <row r="5602" customFormat="false" ht="40.5" hidden="false" customHeight="false" outlineLevel="0" collapsed="false">
      <c r="A5602" s="295" t="n">
        <v>94341</v>
      </c>
      <c r="B5602" s="295" t="s">
        <v>17010</v>
      </c>
      <c r="C5602" s="296" t="s">
        <v>17011</v>
      </c>
      <c r="D5602" s="295" t="s">
        <v>96</v>
      </c>
      <c r="E5602" s="297" t="n">
        <v>107.72</v>
      </c>
    </row>
    <row r="5603" customFormat="false" ht="15" hidden="false" customHeight="false" outlineLevel="0" collapsed="false">
      <c r="A5603" s="295" t="n">
        <v>94342</v>
      </c>
      <c r="B5603" s="295" t="s">
        <v>17012</v>
      </c>
      <c r="C5603" s="296" t="s">
        <v>17013</v>
      </c>
      <c r="D5603" s="295" t="s">
        <v>96</v>
      </c>
      <c r="E5603" s="297" t="n">
        <v>125.18</v>
      </c>
    </row>
    <row r="5604" customFormat="false" ht="27" hidden="false" customHeight="false" outlineLevel="0" collapsed="false">
      <c r="A5604" s="295" t="n">
        <v>96385</v>
      </c>
      <c r="B5604" s="295" t="s">
        <v>17014</v>
      </c>
      <c r="C5604" s="296" t="s">
        <v>17015</v>
      </c>
      <c r="D5604" s="295" t="s">
        <v>96</v>
      </c>
      <c r="E5604" s="297" t="n">
        <v>10.89</v>
      </c>
    </row>
    <row r="5605" customFormat="false" ht="27" hidden="false" customHeight="false" outlineLevel="0" collapsed="false">
      <c r="A5605" s="295" t="n">
        <v>96386</v>
      </c>
      <c r="B5605" s="295" t="s">
        <v>17016</v>
      </c>
      <c r="C5605" s="296" t="s">
        <v>17017</v>
      </c>
      <c r="D5605" s="295" t="s">
        <v>96</v>
      </c>
      <c r="E5605" s="297" t="n">
        <v>7.88</v>
      </c>
    </row>
    <row r="5606" customFormat="false" ht="40.5" hidden="false" customHeight="false" outlineLevel="0" collapsed="false">
      <c r="A5606" s="295" t="n">
        <v>93360</v>
      </c>
      <c r="B5606" s="295" t="s">
        <v>17018</v>
      </c>
      <c r="C5606" s="296" t="s">
        <v>17019</v>
      </c>
      <c r="D5606" s="295" t="s">
        <v>96</v>
      </c>
      <c r="E5606" s="297" t="n">
        <v>22.54</v>
      </c>
    </row>
    <row r="5607" customFormat="false" ht="40.5" hidden="false" customHeight="false" outlineLevel="0" collapsed="false">
      <c r="A5607" s="295" t="n">
        <v>93361</v>
      </c>
      <c r="B5607" s="295" t="s">
        <v>17020</v>
      </c>
      <c r="C5607" s="296" t="s">
        <v>17021</v>
      </c>
      <c r="D5607" s="295" t="s">
        <v>96</v>
      </c>
      <c r="E5607" s="297" t="n">
        <v>18.87</v>
      </c>
    </row>
    <row r="5608" customFormat="false" ht="40.5" hidden="false" customHeight="false" outlineLevel="0" collapsed="false">
      <c r="A5608" s="295" t="n">
        <v>93362</v>
      </c>
      <c r="B5608" s="295" t="s">
        <v>17022</v>
      </c>
      <c r="C5608" s="296" t="s">
        <v>17023</v>
      </c>
      <c r="D5608" s="295" t="s">
        <v>96</v>
      </c>
      <c r="E5608" s="297" t="n">
        <v>13.93</v>
      </c>
    </row>
    <row r="5609" customFormat="false" ht="40.5" hidden="false" customHeight="false" outlineLevel="0" collapsed="false">
      <c r="A5609" s="295" t="n">
        <v>93363</v>
      </c>
      <c r="B5609" s="295" t="s">
        <v>17024</v>
      </c>
      <c r="C5609" s="296" t="s">
        <v>17025</v>
      </c>
      <c r="D5609" s="295" t="s">
        <v>96</v>
      </c>
      <c r="E5609" s="297" t="n">
        <v>15.02</v>
      </c>
    </row>
    <row r="5610" customFormat="false" ht="54" hidden="false" customHeight="false" outlineLevel="0" collapsed="false">
      <c r="A5610" s="295" t="n">
        <v>93364</v>
      </c>
      <c r="B5610" s="295" t="s">
        <v>17026</v>
      </c>
      <c r="C5610" s="296" t="s">
        <v>17027</v>
      </c>
      <c r="D5610" s="295" t="s">
        <v>96</v>
      </c>
      <c r="E5610" s="297" t="n">
        <v>12.01</v>
      </c>
    </row>
    <row r="5611" customFormat="false" ht="40.5" hidden="false" customHeight="false" outlineLevel="0" collapsed="false">
      <c r="A5611" s="295" t="n">
        <v>93365</v>
      </c>
      <c r="B5611" s="295" t="s">
        <v>17028</v>
      </c>
      <c r="C5611" s="296" t="s">
        <v>17029</v>
      </c>
      <c r="D5611" s="295" t="s">
        <v>96</v>
      </c>
      <c r="E5611" s="297" t="n">
        <v>13.31</v>
      </c>
    </row>
    <row r="5612" customFormat="false" ht="40.5" hidden="false" customHeight="false" outlineLevel="0" collapsed="false">
      <c r="A5612" s="295" t="n">
        <v>93366</v>
      </c>
      <c r="B5612" s="295" t="s">
        <v>17030</v>
      </c>
      <c r="C5612" s="296" t="s">
        <v>17031</v>
      </c>
      <c r="D5612" s="295" t="s">
        <v>96</v>
      </c>
      <c r="E5612" s="297" t="n">
        <v>11.05</v>
      </c>
    </row>
    <row r="5613" customFormat="false" ht="40.5" hidden="false" customHeight="false" outlineLevel="0" collapsed="false">
      <c r="A5613" s="295" t="n">
        <v>93367</v>
      </c>
      <c r="B5613" s="295" t="s">
        <v>17032</v>
      </c>
      <c r="C5613" s="296" t="s">
        <v>17033</v>
      </c>
      <c r="D5613" s="295" t="s">
        <v>96</v>
      </c>
      <c r="E5613" s="297" t="n">
        <v>21.05</v>
      </c>
    </row>
    <row r="5614" customFormat="false" ht="40.5" hidden="false" customHeight="false" outlineLevel="0" collapsed="false">
      <c r="A5614" s="295" t="n">
        <v>93368</v>
      </c>
      <c r="B5614" s="295" t="s">
        <v>17034</v>
      </c>
      <c r="C5614" s="296" t="s">
        <v>17035</v>
      </c>
      <c r="D5614" s="295" t="s">
        <v>96</v>
      </c>
      <c r="E5614" s="297" t="n">
        <v>17.26</v>
      </c>
    </row>
    <row r="5615" customFormat="false" ht="54" hidden="false" customHeight="false" outlineLevel="0" collapsed="false">
      <c r="A5615" s="295" t="n">
        <v>93369</v>
      </c>
      <c r="B5615" s="295" t="s">
        <v>17036</v>
      </c>
      <c r="C5615" s="296" t="s">
        <v>17037</v>
      </c>
      <c r="D5615" s="295" t="s">
        <v>96</v>
      </c>
      <c r="E5615" s="297" t="n">
        <v>12.43</v>
      </c>
    </row>
    <row r="5616" customFormat="false" ht="40.5" hidden="false" customHeight="false" outlineLevel="0" collapsed="false">
      <c r="A5616" s="295" t="n">
        <v>93370</v>
      </c>
      <c r="B5616" s="295" t="s">
        <v>17038</v>
      </c>
      <c r="C5616" s="296" t="s">
        <v>17039</v>
      </c>
      <c r="D5616" s="295" t="s">
        <v>96</v>
      </c>
      <c r="E5616" s="297" t="n">
        <v>13.55</v>
      </c>
    </row>
    <row r="5617" customFormat="false" ht="54" hidden="false" customHeight="false" outlineLevel="0" collapsed="false">
      <c r="A5617" s="295" t="n">
        <v>93371</v>
      </c>
      <c r="B5617" s="295" t="s">
        <v>17040</v>
      </c>
      <c r="C5617" s="296" t="s">
        <v>17041</v>
      </c>
      <c r="D5617" s="295" t="s">
        <v>96</v>
      </c>
      <c r="E5617" s="297" t="n">
        <v>10.53</v>
      </c>
    </row>
    <row r="5618" customFormat="false" ht="40.5" hidden="false" customHeight="false" outlineLevel="0" collapsed="false">
      <c r="A5618" s="295" t="n">
        <v>93372</v>
      </c>
      <c r="B5618" s="295" t="s">
        <v>17042</v>
      </c>
      <c r="C5618" s="296" t="s">
        <v>17043</v>
      </c>
      <c r="D5618" s="295" t="s">
        <v>96</v>
      </c>
      <c r="E5618" s="297" t="n">
        <v>11.92</v>
      </c>
    </row>
    <row r="5619" customFormat="false" ht="54" hidden="false" customHeight="false" outlineLevel="0" collapsed="false">
      <c r="A5619" s="295" t="n">
        <v>93373</v>
      </c>
      <c r="B5619" s="295" t="s">
        <v>17044</v>
      </c>
      <c r="C5619" s="296" t="s">
        <v>17045</v>
      </c>
      <c r="D5619" s="295" t="s">
        <v>96</v>
      </c>
      <c r="E5619" s="297" t="n">
        <v>9.57</v>
      </c>
    </row>
    <row r="5620" customFormat="false" ht="40.5" hidden="false" customHeight="false" outlineLevel="0" collapsed="false">
      <c r="A5620" s="295" t="n">
        <v>93374</v>
      </c>
      <c r="B5620" s="295" t="s">
        <v>17046</v>
      </c>
      <c r="C5620" s="296" t="s">
        <v>17047</v>
      </c>
      <c r="D5620" s="295" t="s">
        <v>96</v>
      </c>
      <c r="E5620" s="297" t="n">
        <v>25.06</v>
      </c>
    </row>
    <row r="5621" customFormat="false" ht="40.5" hidden="false" customHeight="false" outlineLevel="0" collapsed="false">
      <c r="A5621" s="295" t="n">
        <v>93375</v>
      </c>
      <c r="B5621" s="295" t="s">
        <v>17048</v>
      </c>
      <c r="C5621" s="296" t="s">
        <v>17049</v>
      </c>
      <c r="D5621" s="295" t="s">
        <v>96</v>
      </c>
      <c r="E5621" s="297" t="n">
        <v>19.39</v>
      </c>
    </row>
    <row r="5622" customFormat="false" ht="40.5" hidden="false" customHeight="false" outlineLevel="0" collapsed="false">
      <c r="A5622" s="295" t="n">
        <v>93376</v>
      </c>
      <c r="B5622" s="295" t="s">
        <v>17050</v>
      </c>
      <c r="C5622" s="296" t="s">
        <v>17051</v>
      </c>
      <c r="D5622" s="295" t="s">
        <v>96</v>
      </c>
      <c r="E5622" s="297" t="n">
        <v>15.95</v>
      </c>
    </row>
    <row r="5623" customFormat="false" ht="54" hidden="false" customHeight="false" outlineLevel="0" collapsed="false">
      <c r="A5623" s="295" t="n">
        <v>93377</v>
      </c>
      <c r="B5623" s="295" t="s">
        <v>17052</v>
      </c>
      <c r="C5623" s="296" t="s">
        <v>17053</v>
      </c>
      <c r="D5623" s="295" t="s">
        <v>96</v>
      </c>
      <c r="E5623" s="297" t="n">
        <v>10.88</v>
      </c>
    </row>
    <row r="5624" customFormat="false" ht="40.5" hidden="false" customHeight="false" outlineLevel="0" collapsed="false">
      <c r="A5624" s="295" t="n">
        <v>93378</v>
      </c>
      <c r="B5624" s="295" t="s">
        <v>17054</v>
      </c>
      <c r="C5624" s="296" t="s">
        <v>17055</v>
      </c>
      <c r="D5624" s="295" t="s">
        <v>96</v>
      </c>
      <c r="E5624" s="297" t="n">
        <v>23.42</v>
      </c>
    </row>
    <row r="5625" customFormat="false" ht="40.5" hidden="false" customHeight="false" outlineLevel="0" collapsed="false">
      <c r="A5625" s="295" t="n">
        <v>93379</v>
      </c>
      <c r="B5625" s="295" t="s">
        <v>17056</v>
      </c>
      <c r="C5625" s="296" t="s">
        <v>17057</v>
      </c>
      <c r="D5625" s="295" t="s">
        <v>96</v>
      </c>
      <c r="E5625" s="297" t="n">
        <v>18.13</v>
      </c>
    </row>
    <row r="5626" customFormat="false" ht="40.5" hidden="false" customHeight="false" outlineLevel="0" collapsed="false">
      <c r="A5626" s="295" t="n">
        <v>93380</v>
      </c>
      <c r="B5626" s="295" t="s">
        <v>17058</v>
      </c>
      <c r="C5626" s="296" t="s">
        <v>17059</v>
      </c>
      <c r="D5626" s="295" t="s">
        <v>96</v>
      </c>
      <c r="E5626" s="297" t="n">
        <v>14.97</v>
      </c>
    </row>
    <row r="5627" customFormat="false" ht="54" hidden="false" customHeight="false" outlineLevel="0" collapsed="false">
      <c r="A5627" s="295" t="n">
        <v>93381</v>
      </c>
      <c r="B5627" s="295" t="s">
        <v>17060</v>
      </c>
      <c r="C5627" s="296" t="s">
        <v>17061</v>
      </c>
      <c r="D5627" s="295" t="s">
        <v>96</v>
      </c>
      <c r="E5627" s="297" t="n">
        <v>10.2</v>
      </c>
    </row>
    <row r="5628" customFormat="false" ht="15" hidden="false" customHeight="false" outlineLevel="0" collapsed="false">
      <c r="A5628" s="295" t="n">
        <v>93382</v>
      </c>
      <c r="B5628" s="295" t="s">
        <v>17062</v>
      </c>
      <c r="C5628" s="296" t="s">
        <v>17063</v>
      </c>
      <c r="D5628" s="295" t="s">
        <v>96</v>
      </c>
      <c r="E5628" s="297" t="n">
        <v>27.66</v>
      </c>
    </row>
    <row r="5629" customFormat="false" ht="15" hidden="false" customHeight="false" outlineLevel="0" collapsed="false">
      <c r="A5629" s="295" t="n">
        <v>96995</v>
      </c>
      <c r="B5629" s="295" t="s">
        <v>17064</v>
      </c>
      <c r="C5629" s="296" t="s">
        <v>17065</v>
      </c>
      <c r="D5629" s="295" t="s">
        <v>96</v>
      </c>
      <c r="E5629" s="297" t="n">
        <v>38.49</v>
      </c>
    </row>
    <row r="5630" customFormat="false" ht="27" hidden="false" customHeight="false" outlineLevel="0" collapsed="false">
      <c r="A5630" s="295" t="n">
        <v>97916</v>
      </c>
      <c r="B5630" s="295" t="s">
        <v>17066</v>
      </c>
      <c r="C5630" s="296" t="s">
        <v>17067</v>
      </c>
      <c r="D5630" s="295" t="s">
        <v>17068</v>
      </c>
      <c r="E5630" s="297" t="n">
        <v>2.42</v>
      </c>
    </row>
    <row r="5631" customFormat="false" ht="27" hidden="false" customHeight="false" outlineLevel="0" collapsed="false">
      <c r="A5631" s="295" t="n">
        <v>97917</v>
      </c>
      <c r="B5631" s="295" t="s">
        <v>17069</v>
      </c>
      <c r="C5631" s="296" t="s">
        <v>17070</v>
      </c>
      <c r="D5631" s="295" t="s">
        <v>17068</v>
      </c>
      <c r="E5631" s="297" t="n">
        <v>2.09</v>
      </c>
    </row>
    <row r="5632" customFormat="false" ht="27" hidden="false" customHeight="false" outlineLevel="0" collapsed="false">
      <c r="A5632" s="295" t="n">
        <v>97918</v>
      </c>
      <c r="B5632" s="295" t="s">
        <v>17071</v>
      </c>
      <c r="C5632" s="296" t="s">
        <v>17072</v>
      </c>
      <c r="D5632" s="295" t="s">
        <v>17068</v>
      </c>
      <c r="E5632" s="297" t="n">
        <v>1.92</v>
      </c>
    </row>
    <row r="5633" customFormat="false" ht="27" hidden="false" customHeight="false" outlineLevel="0" collapsed="false">
      <c r="A5633" s="295" t="n">
        <v>97919</v>
      </c>
      <c r="B5633" s="295" t="s">
        <v>17073</v>
      </c>
      <c r="C5633" s="296" t="s">
        <v>17074</v>
      </c>
      <c r="D5633" s="295" t="s">
        <v>17068</v>
      </c>
      <c r="E5633" s="297" t="n">
        <v>0.76</v>
      </c>
    </row>
    <row r="5634" customFormat="false" ht="27" hidden="false" customHeight="false" outlineLevel="0" collapsed="false">
      <c r="A5634" s="295" t="n">
        <v>101616</v>
      </c>
      <c r="B5634" s="295" t="s">
        <v>17075</v>
      </c>
      <c r="C5634" s="296" t="s">
        <v>17076</v>
      </c>
      <c r="D5634" s="295" t="s">
        <v>81</v>
      </c>
      <c r="E5634" s="297" t="n">
        <v>5.04</v>
      </c>
    </row>
    <row r="5635" customFormat="false" ht="27" hidden="false" customHeight="false" outlineLevel="0" collapsed="false">
      <c r="A5635" s="295" t="n">
        <v>101617</v>
      </c>
      <c r="B5635" s="295" t="s">
        <v>17077</v>
      </c>
      <c r="C5635" s="296" t="s">
        <v>17078</v>
      </c>
      <c r="D5635" s="295" t="s">
        <v>81</v>
      </c>
      <c r="E5635" s="297" t="n">
        <v>2.48</v>
      </c>
    </row>
    <row r="5636" customFormat="false" ht="27" hidden="false" customHeight="false" outlineLevel="0" collapsed="false">
      <c r="A5636" s="295" t="n">
        <v>101618</v>
      </c>
      <c r="B5636" s="295" t="s">
        <v>17079</v>
      </c>
      <c r="C5636" s="296" t="s">
        <v>17080</v>
      </c>
      <c r="D5636" s="295" t="s">
        <v>96</v>
      </c>
      <c r="E5636" s="297" t="n">
        <v>271.89</v>
      </c>
    </row>
    <row r="5637" customFormat="false" ht="27" hidden="false" customHeight="false" outlineLevel="0" collapsed="false">
      <c r="A5637" s="295" t="n">
        <v>101619</v>
      </c>
      <c r="B5637" s="295" t="s">
        <v>17081</v>
      </c>
      <c r="C5637" s="296" t="s">
        <v>17082</v>
      </c>
      <c r="D5637" s="295" t="s">
        <v>96</v>
      </c>
      <c r="E5637" s="297" t="n">
        <v>250.5</v>
      </c>
    </row>
    <row r="5638" customFormat="false" ht="27" hidden="false" customHeight="false" outlineLevel="0" collapsed="false">
      <c r="A5638" s="295" t="n">
        <v>101620</v>
      </c>
      <c r="B5638" s="295" t="s">
        <v>17083</v>
      </c>
      <c r="C5638" s="296" t="s">
        <v>17084</v>
      </c>
      <c r="D5638" s="295" t="s">
        <v>96</v>
      </c>
      <c r="E5638" s="297" t="n">
        <v>251.43</v>
      </c>
    </row>
    <row r="5639" customFormat="false" ht="27" hidden="false" customHeight="false" outlineLevel="0" collapsed="false">
      <c r="A5639" s="295" t="n">
        <v>101621</v>
      </c>
      <c r="B5639" s="295" t="s">
        <v>17085</v>
      </c>
      <c r="C5639" s="296" t="s">
        <v>17086</v>
      </c>
      <c r="D5639" s="295" t="s">
        <v>96</v>
      </c>
      <c r="E5639" s="297" t="n">
        <v>230.04</v>
      </c>
    </row>
    <row r="5640" customFormat="false" ht="27" hidden="false" customHeight="false" outlineLevel="0" collapsed="false">
      <c r="A5640" s="295" t="n">
        <v>101622</v>
      </c>
      <c r="B5640" s="295" t="s">
        <v>17087</v>
      </c>
      <c r="C5640" s="296" t="s">
        <v>17088</v>
      </c>
      <c r="D5640" s="295" t="s">
        <v>96</v>
      </c>
      <c r="E5640" s="297" t="n">
        <v>256.3</v>
      </c>
    </row>
    <row r="5641" customFormat="false" ht="27" hidden="false" customHeight="false" outlineLevel="0" collapsed="false">
      <c r="A5641" s="295" t="n">
        <v>101623</v>
      </c>
      <c r="B5641" s="295" t="s">
        <v>17089</v>
      </c>
      <c r="C5641" s="296" t="s">
        <v>17090</v>
      </c>
      <c r="D5641" s="295" t="s">
        <v>96</v>
      </c>
      <c r="E5641" s="297" t="n">
        <v>231.28</v>
      </c>
    </row>
    <row r="5642" customFormat="false" ht="27" hidden="false" customHeight="false" outlineLevel="0" collapsed="false">
      <c r="A5642" s="295" t="n">
        <v>101624</v>
      </c>
      <c r="B5642" s="295" t="s">
        <v>17091</v>
      </c>
      <c r="C5642" s="296" t="s">
        <v>17092</v>
      </c>
      <c r="D5642" s="295" t="s">
        <v>96</v>
      </c>
      <c r="E5642" s="297" t="n">
        <v>191.36</v>
      </c>
    </row>
    <row r="5643" customFormat="false" ht="27" hidden="false" customHeight="false" outlineLevel="0" collapsed="false">
      <c r="A5643" s="295" t="n">
        <v>101625</v>
      </c>
      <c r="B5643" s="295" t="s">
        <v>17093</v>
      </c>
      <c r="C5643" s="296" t="s">
        <v>17094</v>
      </c>
      <c r="D5643" s="295" t="s">
        <v>96</v>
      </c>
      <c r="E5643" s="297" t="n">
        <v>221.4</v>
      </c>
    </row>
    <row r="5644" customFormat="false" ht="15" hidden="false" customHeight="false" outlineLevel="0" collapsed="false">
      <c r="A5644" s="295" t="n">
        <v>95606</v>
      </c>
      <c r="B5644" s="295" t="s">
        <v>17095</v>
      </c>
      <c r="C5644" s="296" t="s">
        <v>17096</v>
      </c>
      <c r="D5644" s="295" t="s">
        <v>96</v>
      </c>
      <c r="E5644" s="297" t="n">
        <v>2.37</v>
      </c>
    </row>
    <row r="5645" customFormat="false" ht="27" hidden="false" customHeight="false" outlineLevel="0" collapsed="false">
      <c r="A5645" s="295" t="n">
        <v>101159</v>
      </c>
      <c r="B5645" s="295" t="s">
        <v>213</v>
      </c>
      <c r="C5645" s="296" t="s">
        <v>214</v>
      </c>
      <c r="D5645" s="295" t="s">
        <v>81</v>
      </c>
      <c r="E5645" s="297" t="n">
        <v>134.15</v>
      </c>
    </row>
    <row r="5646" customFormat="false" ht="27" hidden="false" customHeight="false" outlineLevel="0" collapsed="false">
      <c r="A5646" s="295" t="n">
        <v>103322</v>
      </c>
      <c r="B5646" s="295" t="s">
        <v>17097</v>
      </c>
      <c r="C5646" s="296" t="s">
        <v>17098</v>
      </c>
      <c r="D5646" s="295" t="s">
        <v>81</v>
      </c>
      <c r="E5646" s="297" t="n">
        <v>57.94</v>
      </c>
    </row>
    <row r="5647" customFormat="false" ht="27" hidden="false" customHeight="false" outlineLevel="0" collapsed="false">
      <c r="A5647" s="295" t="n">
        <v>103323</v>
      </c>
      <c r="B5647" s="295" t="s">
        <v>17099</v>
      </c>
      <c r="C5647" s="296" t="s">
        <v>17100</v>
      </c>
      <c r="D5647" s="295" t="s">
        <v>81</v>
      </c>
      <c r="E5647" s="298" t="n">
        <v>58.63</v>
      </c>
    </row>
    <row r="5648" customFormat="false" ht="27" hidden="false" customHeight="false" outlineLevel="0" collapsed="false">
      <c r="A5648" s="295" t="n">
        <v>103324</v>
      </c>
      <c r="B5648" s="295" t="s">
        <v>17101</v>
      </c>
      <c r="C5648" s="296" t="s">
        <v>17102</v>
      </c>
      <c r="D5648" s="295" t="s">
        <v>81</v>
      </c>
      <c r="E5648" s="298" t="n">
        <v>76.83</v>
      </c>
    </row>
    <row r="5649" customFormat="false" ht="27" hidden="false" customHeight="false" outlineLevel="0" collapsed="false">
      <c r="A5649" s="295" t="n">
        <v>103325</v>
      </c>
      <c r="B5649" s="295" t="s">
        <v>17103</v>
      </c>
      <c r="C5649" s="296" t="s">
        <v>17104</v>
      </c>
      <c r="D5649" s="295" t="s">
        <v>81</v>
      </c>
      <c r="E5649" s="297" t="n">
        <v>77.61</v>
      </c>
    </row>
    <row r="5650" customFormat="false" ht="27" hidden="false" customHeight="false" outlineLevel="0" collapsed="false">
      <c r="A5650" s="295" t="n">
        <v>103326</v>
      </c>
      <c r="B5650" s="295" t="s">
        <v>17105</v>
      </c>
      <c r="C5650" s="296" t="s">
        <v>17106</v>
      </c>
      <c r="D5650" s="295" t="s">
        <v>81</v>
      </c>
      <c r="E5650" s="297" t="n">
        <v>93.47</v>
      </c>
    </row>
    <row r="5651" customFormat="false" ht="27" hidden="false" customHeight="false" outlineLevel="0" collapsed="false">
      <c r="A5651" s="295" t="n">
        <v>103327</v>
      </c>
      <c r="B5651" s="295" t="s">
        <v>17107</v>
      </c>
      <c r="C5651" s="296" t="s">
        <v>17108</v>
      </c>
      <c r="D5651" s="295" t="s">
        <v>81</v>
      </c>
      <c r="E5651" s="297" t="n">
        <v>94.39</v>
      </c>
    </row>
    <row r="5652" customFormat="false" ht="27" hidden="false" customHeight="false" outlineLevel="0" collapsed="false">
      <c r="A5652" s="295" t="n">
        <v>103328</v>
      </c>
      <c r="B5652" s="295" t="s">
        <v>17109</v>
      </c>
      <c r="C5652" s="296" t="s">
        <v>17110</v>
      </c>
      <c r="D5652" s="295" t="s">
        <v>81</v>
      </c>
      <c r="E5652" s="297" t="n">
        <v>83.31</v>
      </c>
    </row>
    <row r="5653" customFormat="false" ht="27" hidden="false" customHeight="false" outlineLevel="0" collapsed="false">
      <c r="A5653" s="295" t="n">
        <v>103329</v>
      </c>
      <c r="B5653" s="295" t="s">
        <v>17111</v>
      </c>
      <c r="C5653" s="296" t="s">
        <v>17112</v>
      </c>
      <c r="D5653" s="295" t="s">
        <v>81</v>
      </c>
      <c r="E5653" s="297" t="n">
        <v>83.91</v>
      </c>
    </row>
    <row r="5654" customFormat="false" ht="27" hidden="false" customHeight="false" outlineLevel="0" collapsed="false">
      <c r="A5654" s="295" t="n">
        <v>103330</v>
      </c>
      <c r="B5654" s="295" t="s">
        <v>17113</v>
      </c>
      <c r="C5654" s="296" t="s">
        <v>17114</v>
      </c>
      <c r="D5654" s="295" t="s">
        <v>81</v>
      </c>
      <c r="E5654" s="297" t="n">
        <v>79.9</v>
      </c>
    </row>
    <row r="5655" customFormat="false" ht="27" hidden="false" customHeight="false" outlineLevel="0" collapsed="false">
      <c r="A5655" s="295" t="n">
        <v>103331</v>
      </c>
      <c r="B5655" s="295" t="s">
        <v>17115</v>
      </c>
      <c r="C5655" s="296" t="s">
        <v>17116</v>
      </c>
      <c r="D5655" s="295" t="s">
        <v>81</v>
      </c>
      <c r="E5655" s="297" t="n">
        <v>80.55</v>
      </c>
    </row>
    <row r="5656" customFormat="false" ht="27" hidden="false" customHeight="false" outlineLevel="0" collapsed="false">
      <c r="A5656" s="295" t="n">
        <v>103332</v>
      </c>
      <c r="B5656" s="295" t="s">
        <v>17117</v>
      </c>
      <c r="C5656" s="296" t="s">
        <v>17118</v>
      </c>
      <c r="D5656" s="295" t="s">
        <v>81</v>
      </c>
      <c r="E5656" s="297" t="n">
        <v>108.45</v>
      </c>
    </row>
    <row r="5657" customFormat="false" ht="27" hidden="false" customHeight="false" outlineLevel="0" collapsed="false">
      <c r="A5657" s="295" t="n">
        <v>103333</v>
      </c>
      <c r="B5657" s="295" t="s">
        <v>17119</v>
      </c>
      <c r="C5657" s="296" t="s">
        <v>17120</v>
      </c>
      <c r="D5657" s="295" t="s">
        <v>81</v>
      </c>
      <c r="E5657" s="297" t="n">
        <v>109.15</v>
      </c>
    </row>
    <row r="5658" customFormat="false" ht="40.5" hidden="false" customHeight="false" outlineLevel="0" collapsed="false">
      <c r="A5658" s="295" t="n">
        <v>103334</v>
      </c>
      <c r="B5658" s="295" t="s">
        <v>17121</v>
      </c>
      <c r="C5658" s="296" t="s">
        <v>17122</v>
      </c>
      <c r="D5658" s="295" t="s">
        <v>81</v>
      </c>
      <c r="E5658" s="297" t="n">
        <v>135.08</v>
      </c>
    </row>
    <row r="5659" customFormat="false" ht="40.5" hidden="false" customHeight="false" outlineLevel="0" collapsed="false">
      <c r="A5659" s="295" t="n">
        <v>103335</v>
      </c>
      <c r="B5659" s="295" t="s">
        <v>17123</v>
      </c>
      <c r="C5659" s="296" t="s">
        <v>17124</v>
      </c>
      <c r="D5659" s="295" t="s">
        <v>81</v>
      </c>
      <c r="E5659" s="297" t="n">
        <v>136.29</v>
      </c>
    </row>
    <row r="5660" customFormat="false" ht="27" hidden="false" customHeight="false" outlineLevel="0" collapsed="false">
      <c r="A5660" s="295" t="n">
        <v>103350</v>
      </c>
      <c r="B5660" s="295" t="s">
        <v>17125</v>
      </c>
      <c r="C5660" s="296" t="s">
        <v>17126</v>
      </c>
      <c r="D5660" s="295" t="s">
        <v>81</v>
      </c>
      <c r="E5660" s="297" t="n">
        <v>165.5</v>
      </c>
    </row>
    <row r="5661" customFormat="false" ht="27" hidden="false" customHeight="false" outlineLevel="0" collapsed="false">
      <c r="A5661" s="295" t="n">
        <v>103351</v>
      </c>
      <c r="B5661" s="295" t="s">
        <v>17127</v>
      </c>
      <c r="C5661" s="296" t="s">
        <v>17128</v>
      </c>
      <c r="D5661" s="295" t="s">
        <v>81</v>
      </c>
      <c r="E5661" s="297" t="n">
        <v>166.39</v>
      </c>
    </row>
    <row r="5662" customFormat="false" ht="27" hidden="false" customHeight="false" outlineLevel="0" collapsed="false">
      <c r="A5662" s="295" t="n">
        <v>103356</v>
      </c>
      <c r="B5662" s="295" t="s">
        <v>17129</v>
      </c>
      <c r="C5662" s="296" t="s">
        <v>17130</v>
      </c>
      <c r="D5662" s="295" t="s">
        <v>81</v>
      </c>
      <c r="E5662" s="297" t="n">
        <v>53.92</v>
      </c>
    </row>
    <row r="5663" customFormat="false" ht="27" hidden="false" customHeight="false" outlineLevel="0" collapsed="false">
      <c r="A5663" s="295" t="n">
        <v>103357</v>
      </c>
      <c r="B5663" s="295" t="s">
        <v>17131</v>
      </c>
      <c r="C5663" s="296" t="s">
        <v>17132</v>
      </c>
      <c r="D5663" s="295" t="s">
        <v>81</v>
      </c>
      <c r="E5663" s="297" t="n">
        <v>54.43</v>
      </c>
    </row>
    <row r="5664" customFormat="false" ht="40.5" hidden="false" customHeight="false" outlineLevel="0" collapsed="false">
      <c r="A5664" s="295" t="n">
        <v>89282</v>
      </c>
      <c r="B5664" s="295" t="s">
        <v>17133</v>
      </c>
      <c r="C5664" s="296" t="s">
        <v>17134</v>
      </c>
      <c r="D5664" s="295" t="s">
        <v>81</v>
      </c>
      <c r="E5664" s="297" t="n">
        <v>77.02</v>
      </c>
    </row>
    <row r="5665" customFormat="false" ht="40.5" hidden="false" customHeight="false" outlineLevel="0" collapsed="false">
      <c r="A5665" s="295" t="n">
        <v>89283</v>
      </c>
      <c r="B5665" s="295" t="s">
        <v>17135</v>
      </c>
      <c r="C5665" s="296" t="s">
        <v>17136</v>
      </c>
      <c r="D5665" s="295" t="s">
        <v>81</v>
      </c>
      <c r="E5665" s="297" t="n">
        <v>77.76</v>
      </c>
    </row>
    <row r="5666" customFormat="false" ht="40.5" hidden="false" customHeight="false" outlineLevel="0" collapsed="false">
      <c r="A5666" s="295" t="n">
        <v>89284</v>
      </c>
      <c r="B5666" s="295" t="s">
        <v>17137</v>
      </c>
      <c r="C5666" s="296" t="s">
        <v>17138</v>
      </c>
      <c r="D5666" s="295" t="s">
        <v>81</v>
      </c>
      <c r="E5666" s="297" t="n">
        <v>70.5</v>
      </c>
    </row>
    <row r="5667" customFormat="false" ht="40.5" hidden="false" customHeight="false" outlineLevel="0" collapsed="false">
      <c r="A5667" s="295" t="n">
        <v>89285</v>
      </c>
      <c r="B5667" s="295" t="s">
        <v>17139</v>
      </c>
      <c r="C5667" s="296" t="s">
        <v>17140</v>
      </c>
      <c r="D5667" s="295" t="s">
        <v>81</v>
      </c>
      <c r="E5667" s="297" t="n">
        <v>71.24</v>
      </c>
    </row>
    <row r="5668" customFormat="false" ht="40.5" hidden="false" customHeight="false" outlineLevel="0" collapsed="false">
      <c r="A5668" s="295" t="n">
        <v>89286</v>
      </c>
      <c r="B5668" s="295" t="s">
        <v>17141</v>
      </c>
      <c r="C5668" s="296" t="s">
        <v>17142</v>
      </c>
      <c r="D5668" s="295" t="s">
        <v>81</v>
      </c>
      <c r="E5668" s="297" t="n">
        <v>81.82</v>
      </c>
    </row>
    <row r="5669" customFormat="false" ht="40.5" hidden="false" customHeight="false" outlineLevel="0" collapsed="false">
      <c r="A5669" s="295" t="n">
        <v>89287</v>
      </c>
      <c r="B5669" s="295" t="s">
        <v>17143</v>
      </c>
      <c r="C5669" s="296" t="s">
        <v>17144</v>
      </c>
      <c r="D5669" s="295" t="s">
        <v>81</v>
      </c>
      <c r="E5669" s="298" t="n">
        <v>82.56</v>
      </c>
    </row>
    <row r="5670" customFormat="false" ht="40.5" hidden="false" customHeight="false" outlineLevel="0" collapsed="false">
      <c r="A5670" s="295" t="n">
        <v>89288</v>
      </c>
      <c r="B5670" s="295" t="s">
        <v>17145</v>
      </c>
      <c r="C5670" s="296" t="s">
        <v>17146</v>
      </c>
      <c r="D5670" s="295" t="s">
        <v>81</v>
      </c>
      <c r="E5670" s="297" t="n">
        <v>73.19</v>
      </c>
    </row>
    <row r="5671" customFormat="false" ht="40.5" hidden="false" customHeight="false" outlineLevel="0" collapsed="false">
      <c r="A5671" s="295" t="n">
        <v>89289</v>
      </c>
      <c r="B5671" s="295" t="s">
        <v>17147</v>
      </c>
      <c r="C5671" s="296" t="s">
        <v>17148</v>
      </c>
      <c r="D5671" s="295" t="s">
        <v>81</v>
      </c>
      <c r="E5671" s="297" t="n">
        <v>73.93</v>
      </c>
    </row>
    <row r="5672" customFormat="false" ht="40.5" hidden="false" customHeight="false" outlineLevel="0" collapsed="false">
      <c r="A5672" s="295" t="n">
        <v>89290</v>
      </c>
      <c r="B5672" s="295" t="s">
        <v>17149</v>
      </c>
      <c r="C5672" s="296" t="s">
        <v>17150</v>
      </c>
      <c r="D5672" s="295" t="s">
        <v>81</v>
      </c>
      <c r="E5672" s="297" t="n">
        <v>87.02</v>
      </c>
    </row>
    <row r="5673" customFormat="false" ht="40.5" hidden="false" customHeight="false" outlineLevel="0" collapsed="false">
      <c r="A5673" s="295" t="n">
        <v>89291</v>
      </c>
      <c r="B5673" s="295" t="s">
        <v>17151</v>
      </c>
      <c r="C5673" s="296" t="s">
        <v>17152</v>
      </c>
      <c r="D5673" s="295" t="s">
        <v>81</v>
      </c>
      <c r="E5673" s="297" t="n">
        <v>87.84</v>
      </c>
    </row>
    <row r="5674" customFormat="false" ht="40.5" hidden="false" customHeight="false" outlineLevel="0" collapsed="false">
      <c r="A5674" s="295" t="n">
        <v>89292</v>
      </c>
      <c r="B5674" s="295" t="s">
        <v>17153</v>
      </c>
      <c r="C5674" s="296" t="s">
        <v>17154</v>
      </c>
      <c r="D5674" s="295" t="s">
        <v>81</v>
      </c>
      <c r="E5674" s="297" t="n">
        <v>80.45</v>
      </c>
    </row>
    <row r="5675" customFormat="false" ht="40.5" hidden="false" customHeight="false" outlineLevel="0" collapsed="false">
      <c r="A5675" s="295" t="n">
        <v>89293</v>
      </c>
      <c r="B5675" s="295" t="s">
        <v>17155</v>
      </c>
      <c r="C5675" s="296" t="s">
        <v>17156</v>
      </c>
      <c r="D5675" s="295" t="s">
        <v>81</v>
      </c>
      <c r="E5675" s="298" t="n">
        <v>81.27</v>
      </c>
    </row>
    <row r="5676" customFormat="false" ht="40.5" hidden="false" customHeight="false" outlineLevel="0" collapsed="false">
      <c r="A5676" s="295" t="n">
        <v>89294</v>
      </c>
      <c r="B5676" s="295" t="s">
        <v>17157</v>
      </c>
      <c r="C5676" s="296" t="s">
        <v>17158</v>
      </c>
      <c r="D5676" s="295" t="s">
        <v>81</v>
      </c>
      <c r="E5676" s="298" t="n">
        <v>93.88</v>
      </c>
    </row>
    <row r="5677" customFormat="false" ht="40.5" hidden="false" customHeight="false" outlineLevel="0" collapsed="false">
      <c r="A5677" s="295" t="n">
        <v>89295</v>
      </c>
      <c r="B5677" s="295" t="s">
        <v>17159</v>
      </c>
      <c r="C5677" s="296" t="s">
        <v>17160</v>
      </c>
      <c r="D5677" s="295" t="s">
        <v>81</v>
      </c>
      <c r="E5677" s="298" t="n">
        <v>94.7</v>
      </c>
    </row>
    <row r="5678" customFormat="false" ht="40.5" hidden="false" customHeight="false" outlineLevel="0" collapsed="false">
      <c r="A5678" s="295" t="n">
        <v>89296</v>
      </c>
      <c r="B5678" s="295" t="s">
        <v>17161</v>
      </c>
      <c r="C5678" s="296" t="s">
        <v>17162</v>
      </c>
      <c r="D5678" s="295" t="s">
        <v>81</v>
      </c>
      <c r="E5678" s="298" t="n">
        <v>84.15</v>
      </c>
    </row>
    <row r="5679" customFormat="false" ht="40.5" hidden="false" customHeight="false" outlineLevel="0" collapsed="false">
      <c r="A5679" s="295" t="n">
        <v>89297</v>
      </c>
      <c r="B5679" s="295" t="s">
        <v>17163</v>
      </c>
      <c r="C5679" s="296" t="s">
        <v>17164</v>
      </c>
      <c r="D5679" s="295" t="s">
        <v>81</v>
      </c>
      <c r="E5679" s="297" t="n">
        <v>84.97</v>
      </c>
    </row>
    <row r="5680" customFormat="false" ht="40.5" hidden="false" customHeight="false" outlineLevel="0" collapsed="false">
      <c r="A5680" s="295" t="n">
        <v>89298</v>
      </c>
      <c r="B5680" s="295" t="s">
        <v>17165</v>
      </c>
      <c r="C5680" s="296" t="s">
        <v>17166</v>
      </c>
      <c r="D5680" s="295" t="s">
        <v>81</v>
      </c>
      <c r="E5680" s="297" t="n">
        <v>89.34</v>
      </c>
    </row>
    <row r="5681" customFormat="false" ht="40.5" hidden="false" customHeight="false" outlineLevel="0" collapsed="false">
      <c r="A5681" s="295" t="n">
        <v>89299</v>
      </c>
      <c r="B5681" s="295" t="s">
        <v>17167</v>
      </c>
      <c r="C5681" s="296" t="s">
        <v>17168</v>
      </c>
      <c r="D5681" s="295" t="s">
        <v>81</v>
      </c>
      <c r="E5681" s="297" t="n">
        <v>90.39</v>
      </c>
    </row>
    <row r="5682" customFormat="false" ht="40.5" hidden="false" customHeight="false" outlineLevel="0" collapsed="false">
      <c r="A5682" s="295" t="n">
        <v>89300</v>
      </c>
      <c r="B5682" s="295" t="s">
        <v>17169</v>
      </c>
      <c r="C5682" s="296" t="s">
        <v>17170</v>
      </c>
      <c r="D5682" s="295" t="s">
        <v>81</v>
      </c>
      <c r="E5682" s="297" t="n">
        <v>82.81</v>
      </c>
    </row>
    <row r="5683" customFormat="false" ht="40.5" hidden="false" customHeight="false" outlineLevel="0" collapsed="false">
      <c r="A5683" s="295" t="n">
        <v>89301</v>
      </c>
      <c r="B5683" s="295" t="s">
        <v>17171</v>
      </c>
      <c r="C5683" s="296" t="s">
        <v>17172</v>
      </c>
      <c r="D5683" s="295" t="s">
        <v>81</v>
      </c>
      <c r="E5683" s="297" t="n">
        <v>83.86</v>
      </c>
    </row>
    <row r="5684" customFormat="false" ht="40.5" hidden="false" customHeight="false" outlineLevel="0" collapsed="false">
      <c r="A5684" s="295" t="n">
        <v>89302</v>
      </c>
      <c r="B5684" s="295" t="s">
        <v>17173</v>
      </c>
      <c r="C5684" s="296" t="s">
        <v>17174</v>
      </c>
      <c r="D5684" s="295" t="s">
        <v>81</v>
      </c>
      <c r="E5684" s="297" t="n">
        <v>97.45</v>
      </c>
    </row>
    <row r="5685" customFormat="false" ht="40.5" hidden="false" customHeight="false" outlineLevel="0" collapsed="false">
      <c r="A5685" s="295" t="n">
        <v>89303</v>
      </c>
      <c r="B5685" s="295" t="s">
        <v>17175</v>
      </c>
      <c r="C5685" s="296" t="s">
        <v>17176</v>
      </c>
      <c r="D5685" s="295" t="s">
        <v>81</v>
      </c>
      <c r="E5685" s="297" t="n">
        <v>98.5</v>
      </c>
    </row>
    <row r="5686" customFormat="false" ht="40.5" hidden="false" customHeight="false" outlineLevel="0" collapsed="false">
      <c r="A5686" s="295" t="n">
        <v>89304</v>
      </c>
      <c r="B5686" s="295" t="s">
        <v>17177</v>
      </c>
      <c r="C5686" s="296" t="s">
        <v>17178</v>
      </c>
      <c r="D5686" s="295" t="s">
        <v>81</v>
      </c>
      <c r="E5686" s="297" t="n">
        <v>87.56</v>
      </c>
    </row>
    <row r="5687" customFormat="false" ht="40.5" hidden="false" customHeight="false" outlineLevel="0" collapsed="false">
      <c r="A5687" s="295" t="n">
        <v>89305</v>
      </c>
      <c r="B5687" s="295" t="s">
        <v>17179</v>
      </c>
      <c r="C5687" s="296" t="s">
        <v>17180</v>
      </c>
      <c r="D5687" s="295" t="s">
        <v>81</v>
      </c>
      <c r="E5687" s="297" t="n">
        <v>88.61</v>
      </c>
    </row>
    <row r="5688" customFormat="false" ht="40.5" hidden="false" customHeight="false" outlineLevel="0" collapsed="false">
      <c r="A5688" s="295" t="n">
        <v>89306</v>
      </c>
      <c r="B5688" s="295" t="s">
        <v>17181</v>
      </c>
      <c r="C5688" s="296" t="s">
        <v>17182</v>
      </c>
      <c r="D5688" s="295" t="s">
        <v>81</v>
      </c>
      <c r="E5688" s="297" t="n">
        <v>99.7</v>
      </c>
    </row>
    <row r="5689" customFormat="false" ht="40.5" hidden="false" customHeight="false" outlineLevel="0" collapsed="false">
      <c r="A5689" s="295" t="n">
        <v>89307</v>
      </c>
      <c r="B5689" s="295" t="s">
        <v>17183</v>
      </c>
      <c r="C5689" s="296" t="s">
        <v>17184</v>
      </c>
      <c r="D5689" s="295" t="s">
        <v>81</v>
      </c>
      <c r="E5689" s="297" t="n">
        <v>100.86</v>
      </c>
    </row>
    <row r="5690" customFormat="false" ht="40.5" hidden="false" customHeight="false" outlineLevel="0" collapsed="false">
      <c r="A5690" s="295" t="n">
        <v>89308</v>
      </c>
      <c r="B5690" s="295" t="s">
        <v>17185</v>
      </c>
      <c r="C5690" s="296" t="s">
        <v>17186</v>
      </c>
      <c r="D5690" s="295" t="s">
        <v>81</v>
      </c>
      <c r="E5690" s="297" t="n">
        <v>93.12</v>
      </c>
    </row>
    <row r="5691" customFormat="false" ht="40.5" hidden="false" customHeight="false" outlineLevel="0" collapsed="false">
      <c r="A5691" s="295" t="n">
        <v>89309</v>
      </c>
      <c r="B5691" s="295" t="s">
        <v>17187</v>
      </c>
      <c r="C5691" s="296" t="s">
        <v>17188</v>
      </c>
      <c r="D5691" s="295" t="s">
        <v>81</v>
      </c>
      <c r="E5691" s="297" t="n">
        <v>94.28</v>
      </c>
    </row>
    <row r="5692" customFormat="false" ht="40.5" hidden="false" customHeight="false" outlineLevel="0" collapsed="false">
      <c r="A5692" s="295" t="n">
        <v>89310</v>
      </c>
      <c r="B5692" s="295" t="s">
        <v>17189</v>
      </c>
      <c r="C5692" s="296" t="s">
        <v>17190</v>
      </c>
      <c r="D5692" s="295" t="s">
        <v>81</v>
      </c>
      <c r="E5692" s="297" t="n">
        <v>113.04</v>
      </c>
    </row>
    <row r="5693" customFormat="false" ht="40.5" hidden="false" customHeight="false" outlineLevel="0" collapsed="false">
      <c r="A5693" s="295" t="n">
        <v>89311</v>
      </c>
      <c r="B5693" s="295" t="s">
        <v>17191</v>
      </c>
      <c r="C5693" s="296" t="s">
        <v>17192</v>
      </c>
      <c r="D5693" s="295" t="s">
        <v>81</v>
      </c>
      <c r="E5693" s="297" t="n">
        <v>114.2</v>
      </c>
    </row>
    <row r="5694" customFormat="false" ht="40.5" hidden="false" customHeight="false" outlineLevel="0" collapsed="false">
      <c r="A5694" s="295" t="n">
        <v>89312</v>
      </c>
      <c r="B5694" s="295" t="s">
        <v>17193</v>
      </c>
      <c r="C5694" s="296" t="s">
        <v>17194</v>
      </c>
      <c r="D5694" s="295" t="s">
        <v>81</v>
      </c>
      <c r="E5694" s="297" t="n">
        <v>98.88</v>
      </c>
    </row>
    <row r="5695" customFormat="false" ht="40.5" hidden="false" customHeight="false" outlineLevel="0" collapsed="false">
      <c r="A5695" s="295" t="n">
        <v>89313</v>
      </c>
      <c r="B5695" s="295" t="s">
        <v>17195</v>
      </c>
      <c r="C5695" s="296" t="s">
        <v>17196</v>
      </c>
      <c r="D5695" s="295" t="s">
        <v>81</v>
      </c>
      <c r="E5695" s="297" t="n">
        <v>100.04</v>
      </c>
    </row>
    <row r="5696" customFormat="false" ht="15" hidden="false" customHeight="false" outlineLevel="0" collapsed="false">
      <c r="A5696" s="295" t="n">
        <v>101157</v>
      </c>
      <c r="B5696" s="295" t="s">
        <v>17197</v>
      </c>
      <c r="C5696" s="296" t="s">
        <v>17198</v>
      </c>
      <c r="D5696" s="295" t="s">
        <v>81</v>
      </c>
      <c r="E5696" s="297" t="n">
        <v>61.35</v>
      </c>
    </row>
    <row r="5697" customFormat="false" ht="15" hidden="false" customHeight="false" outlineLevel="0" collapsed="false">
      <c r="A5697" s="295" t="n">
        <v>101158</v>
      </c>
      <c r="B5697" s="295" t="s">
        <v>17199</v>
      </c>
      <c r="C5697" s="296" t="s">
        <v>17200</v>
      </c>
      <c r="D5697" s="295" t="s">
        <v>81</v>
      </c>
      <c r="E5697" s="297" t="n">
        <v>80.73</v>
      </c>
    </row>
    <row r="5698" customFormat="false" ht="27" hidden="false" customHeight="false" outlineLevel="0" collapsed="false">
      <c r="A5698" s="295" t="n">
        <v>101162</v>
      </c>
      <c r="B5698" s="295" t="s">
        <v>17201</v>
      </c>
      <c r="C5698" s="296" t="s">
        <v>17202</v>
      </c>
      <c r="D5698" s="295" t="s">
        <v>81</v>
      </c>
      <c r="E5698" s="297" t="n">
        <v>148.44</v>
      </c>
    </row>
    <row r="5699" customFormat="false" ht="27" hidden="false" customHeight="false" outlineLevel="0" collapsed="false">
      <c r="A5699" s="295" t="n">
        <v>103316</v>
      </c>
      <c r="B5699" s="295" t="s">
        <v>17203</v>
      </c>
      <c r="C5699" s="296" t="s">
        <v>17204</v>
      </c>
      <c r="D5699" s="295" t="s">
        <v>81</v>
      </c>
      <c r="E5699" s="297" t="n">
        <v>69.5</v>
      </c>
    </row>
    <row r="5700" customFormat="false" ht="27" hidden="false" customHeight="false" outlineLevel="0" collapsed="false">
      <c r="A5700" s="295" t="n">
        <v>103317</v>
      </c>
      <c r="B5700" s="295" t="s">
        <v>17205</v>
      </c>
      <c r="C5700" s="296" t="s">
        <v>17206</v>
      </c>
      <c r="D5700" s="295" t="s">
        <v>81</v>
      </c>
      <c r="E5700" s="297" t="n">
        <v>70.07</v>
      </c>
    </row>
    <row r="5701" customFormat="false" ht="27" hidden="false" customHeight="false" outlineLevel="0" collapsed="false">
      <c r="A5701" s="295" t="n">
        <v>103318</v>
      </c>
      <c r="B5701" s="295" t="s">
        <v>17207</v>
      </c>
      <c r="C5701" s="296" t="s">
        <v>17208</v>
      </c>
      <c r="D5701" s="295" t="s">
        <v>81</v>
      </c>
      <c r="E5701" s="297" t="n">
        <v>89.81</v>
      </c>
    </row>
    <row r="5702" customFormat="false" ht="27" hidden="false" customHeight="false" outlineLevel="0" collapsed="false">
      <c r="A5702" s="295" t="n">
        <v>103319</v>
      </c>
      <c r="B5702" s="295" t="s">
        <v>17209</v>
      </c>
      <c r="C5702" s="296" t="s">
        <v>17210</v>
      </c>
      <c r="D5702" s="295" t="s">
        <v>81</v>
      </c>
      <c r="E5702" s="297" t="n">
        <v>90.48</v>
      </c>
    </row>
    <row r="5703" customFormat="false" ht="27" hidden="false" customHeight="false" outlineLevel="0" collapsed="false">
      <c r="A5703" s="295" t="n">
        <v>103320</v>
      </c>
      <c r="B5703" s="295" t="s">
        <v>17211</v>
      </c>
      <c r="C5703" s="296" t="s">
        <v>17212</v>
      </c>
      <c r="D5703" s="295" t="s">
        <v>81</v>
      </c>
      <c r="E5703" s="297" t="n">
        <v>108.85</v>
      </c>
    </row>
    <row r="5704" customFormat="false" ht="27" hidden="false" customHeight="false" outlineLevel="0" collapsed="false">
      <c r="A5704" s="295" t="n">
        <v>103321</v>
      </c>
      <c r="B5704" s="295" t="s">
        <v>17213</v>
      </c>
      <c r="C5704" s="296" t="s">
        <v>17214</v>
      </c>
      <c r="D5704" s="295" t="s">
        <v>81</v>
      </c>
      <c r="E5704" s="297" t="n">
        <v>109.7</v>
      </c>
    </row>
    <row r="5705" customFormat="false" ht="27" hidden="false" customHeight="false" outlineLevel="0" collapsed="false">
      <c r="A5705" s="295" t="n">
        <v>103336</v>
      </c>
      <c r="B5705" s="295" t="s">
        <v>17215</v>
      </c>
      <c r="C5705" s="296" t="s">
        <v>17216</v>
      </c>
      <c r="D5705" s="295" t="s">
        <v>81</v>
      </c>
      <c r="E5705" s="297" t="n">
        <v>77.14</v>
      </c>
    </row>
    <row r="5706" customFormat="false" ht="27" hidden="false" customHeight="false" outlineLevel="0" collapsed="false">
      <c r="A5706" s="295" t="n">
        <v>103337</v>
      </c>
      <c r="B5706" s="295" t="s">
        <v>17217</v>
      </c>
      <c r="C5706" s="296" t="s">
        <v>17218</v>
      </c>
      <c r="D5706" s="295" t="s">
        <v>81</v>
      </c>
      <c r="E5706" s="297" t="n">
        <v>77.71</v>
      </c>
    </row>
    <row r="5707" customFormat="false" ht="27" hidden="false" customHeight="false" outlineLevel="0" collapsed="false">
      <c r="A5707" s="295" t="n">
        <v>103338</v>
      </c>
      <c r="B5707" s="295" t="s">
        <v>17219</v>
      </c>
      <c r="C5707" s="296" t="s">
        <v>17220</v>
      </c>
      <c r="D5707" s="295" t="s">
        <v>81</v>
      </c>
      <c r="E5707" s="297" t="n">
        <v>101.19</v>
      </c>
    </row>
    <row r="5708" customFormat="false" ht="27" hidden="false" customHeight="false" outlineLevel="0" collapsed="false">
      <c r="A5708" s="295" t="n">
        <v>103339</v>
      </c>
      <c r="B5708" s="295" t="s">
        <v>17221</v>
      </c>
      <c r="C5708" s="296" t="s">
        <v>17222</v>
      </c>
      <c r="D5708" s="295" t="s">
        <v>81</v>
      </c>
      <c r="E5708" s="297" t="n">
        <v>101.86</v>
      </c>
    </row>
    <row r="5709" customFormat="false" ht="27" hidden="false" customHeight="false" outlineLevel="0" collapsed="false">
      <c r="A5709" s="295" t="n">
        <v>103340</v>
      </c>
      <c r="B5709" s="295" t="s">
        <v>17223</v>
      </c>
      <c r="C5709" s="296" t="s">
        <v>17224</v>
      </c>
      <c r="D5709" s="295" t="s">
        <v>81</v>
      </c>
      <c r="E5709" s="297" t="n">
        <v>123.54</v>
      </c>
    </row>
    <row r="5710" customFormat="false" ht="27" hidden="false" customHeight="false" outlineLevel="0" collapsed="false">
      <c r="A5710" s="295" t="n">
        <v>103341</v>
      </c>
      <c r="B5710" s="295" t="s">
        <v>17225</v>
      </c>
      <c r="C5710" s="296" t="s">
        <v>17226</v>
      </c>
      <c r="D5710" s="295" t="s">
        <v>81</v>
      </c>
      <c r="E5710" s="297" t="n">
        <v>124.39</v>
      </c>
    </row>
    <row r="5711" customFormat="false" ht="27" hidden="false" customHeight="false" outlineLevel="0" collapsed="false">
      <c r="A5711" s="295" t="n">
        <v>103342</v>
      </c>
      <c r="B5711" s="295" t="s">
        <v>17227</v>
      </c>
      <c r="C5711" s="296" t="s">
        <v>17228</v>
      </c>
      <c r="D5711" s="295" t="s">
        <v>81</v>
      </c>
      <c r="E5711" s="297" t="n">
        <v>105.03</v>
      </c>
    </row>
    <row r="5712" customFormat="false" ht="27" hidden="false" customHeight="false" outlineLevel="0" collapsed="false">
      <c r="A5712" s="295" t="n">
        <v>103343</v>
      </c>
      <c r="B5712" s="295" t="s">
        <v>17229</v>
      </c>
      <c r="C5712" s="296" t="s">
        <v>17230</v>
      </c>
      <c r="D5712" s="295" t="s">
        <v>81</v>
      </c>
      <c r="E5712" s="297" t="n">
        <v>105.78</v>
      </c>
    </row>
    <row r="5713" customFormat="false" ht="40.5" hidden="false" customHeight="false" outlineLevel="0" collapsed="false">
      <c r="A5713" s="295" t="n">
        <v>89453</v>
      </c>
      <c r="B5713" s="295" t="s">
        <v>17231</v>
      </c>
      <c r="C5713" s="296" t="s">
        <v>17232</v>
      </c>
      <c r="D5713" s="295" t="s">
        <v>81</v>
      </c>
      <c r="E5713" s="297" t="n">
        <v>84.22</v>
      </c>
    </row>
    <row r="5714" customFormat="false" ht="40.5" hidden="false" customHeight="false" outlineLevel="0" collapsed="false">
      <c r="A5714" s="295" t="n">
        <v>89454</v>
      </c>
      <c r="B5714" s="295" t="s">
        <v>17233</v>
      </c>
      <c r="C5714" s="296" t="s">
        <v>17234</v>
      </c>
      <c r="D5714" s="295" t="s">
        <v>81</v>
      </c>
      <c r="E5714" s="297" t="n">
        <v>80.06</v>
      </c>
    </row>
    <row r="5715" customFormat="false" ht="40.5" hidden="false" customHeight="false" outlineLevel="0" collapsed="false">
      <c r="A5715" s="295" t="n">
        <v>89455</v>
      </c>
      <c r="B5715" s="295" t="s">
        <v>17235</v>
      </c>
      <c r="C5715" s="296" t="s">
        <v>17236</v>
      </c>
      <c r="D5715" s="295" t="s">
        <v>81</v>
      </c>
      <c r="E5715" s="297" t="n">
        <v>103.99</v>
      </c>
    </row>
    <row r="5716" customFormat="false" ht="40.5" hidden="false" customHeight="false" outlineLevel="0" collapsed="false">
      <c r="A5716" s="295" t="n">
        <v>89456</v>
      </c>
      <c r="B5716" s="295" t="s">
        <v>17237</v>
      </c>
      <c r="C5716" s="296" t="s">
        <v>17238</v>
      </c>
      <c r="D5716" s="295" t="s">
        <v>81</v>
      </c>
      <c r="E5716" s="297" t="n">
        <v>99.32</v>
      </c>
    </row>
    <row r="5717" customFormat="false" ht="40.5" hidden="false" customHeight="false" outlineLevel="0" collapsed="false">
      <c r="A5717" s="295" t="n">
        <v>89457</v>
      </c>
      <c r="B5717" s="295" t="s">
        <v>17239</v>
      </c>
      <c r="C5717" s="296" t="s">
        <v>17240</v>
      </c>
      <c r="D5717" s="295" t="s">
        <v>81</v>
      </c>
      <c r="E5717" s="297" t="n">
        <v>88.63</v>
      </c>
    </row>
    <row r="5718" customFormat="false" ht="40.5" hidden="false" customHeight="false" outlineLevel="0" collapsed="false">
      <c r="A5718" s="295" t="n">
        <v>89458</v>
      </c>
      <c r="B5718" s="295" t="s">
        <v>17241</v>
      </c>
      <c r="C5718" s="296" t="s">
        <v>17242</v>
      </c>
      <c r="D5718" s="295" t="s">
        <v>81</v>
      </c>
      <c r="E5718" s="297" t="n">
        <v>82.61</v>
      </c>
    </row>
    <row r="5719" customFormat="false" ht="40.5" hidden="false" customHeight="false" outlineLevel="0" collapsed="false">
      <c r="A5719" s="295" t="n">
        <v>89459</v>
      </c>
      <c r="B5719" s="295" t="s">
        <v>17243</v>
      </c>
      <c r="C5719" s="296" t="s">
        <v>17244</v>
      </c>
      <c r="D5719" s="295" t="s">
        <v>81</v>
      </c>
      <c r="E5719" s="297" t="n">
        <v>108.77</v>
      </c>
    </row>
    <row r="5720" customFormat="false" ht="40.5" hidden="false" customHeight="false" outlineLevel="0" collapsed="false">
      <c r="A5720" s="295" t="n">
        <v>89460</v>
      </c>
      <c r="B5720" s="295" t="s">
        <v>17245</v>
      </c>
      <c r="C5720" s="296" t="s">
        <v>17246</v>
      </c>
      <c r="D5720" s="295" t="s">
        <v>81</v>
      </c>
      <c r="E5720" s="297" t="n">
        <v>102.18</v>
      </c>
    </row>
    <row r="5721" customFormat="false" ht="40.5" hidden="false" customHeight="false" outlineLevel="0" collapsed="false">
      <c r="A5721" s="295" t="n">
        <v>89462</v>
      </c>
      <c r="B5721" s="295" t="s">
        <v>17247</v>
      </c>
      <c r="C5721" s="296" t="s">
        <v>17248</v>
      </c>
      <c r="D5721" s="295" t="s">
        <v>81</v>
      </c>
      <c r="E5721" s="297" t="n">
        <v>100.58</v>
      </c>
    </row>
    <row r="5722" customFormat="false" ht="40.5" hidden="false" customHeight="false" outlineLevel="0" collapsed="false">
      <c r="A5722" s="295" t="n">
        <v>89463</v>
      </c>
      <c r="B5722" s="295" t="s">
        <v>17249</v>
      </c>
      <c r="C5722" s="296" t="s">
        <v>17250</v>
      </c>
      <c r="D5722" s="295" t="s">
        <v>81</v>
      </c>
      <c r="E5722" s="297" t="n">
        <v>96.36</v>
      </c>
    </row>
    <row r="5723" customFormat="false" ht="40.5" hidden="false" customHeight="false" outlineLevel="0" collapsed="false">
      <c r="A5723" s="295" t="n">
        <v>89464</v>
      </c>
      <c r="B5723" s="295" t="s">
        <v>17251</v>
      </c>
      <c r="C5723" s="296" t="s">
        <v>17252</v>
      </c>
      <c r="D5723" s="295" t="s">
        <v>81</v>
      </c>
      <c r="E5723" s="297" t="n">
        <v>120.6</v>
      </c>
    </row>
    <row r="5724" customFormat="false" ht="40.5" hidden="false" customHeight="false" outlineLevel="0" collapsed="false">
      <c r="A5724" s="295" t="n">
        <v>89465</v>
      </c>
      <c r="B5724" s="295" t="s">
        <v>17253</v>
      </c>
      <c r="C5724" s="296" t="s">
        <v>17254</v>
      </c>
      <c r="D5724" s="295" t="s">
        <v>81</v>
      </c>
      <c r="E5724" s="297" t="n">
        <v>115.99</v>
      </c>
    </row>
    <row r="5725" customFormat="false" ht="40.5" hidden="false" customHeight="false" outlineLevel="0" collapsed="false">
      <c r="A5725" s="295" t="n">
        <v>89466</v>
      </c>
      <c r="B5725" s="295" t="s">
        <v>17255</v>
      </c>
      <c r="C5725" s="296" t="s">
        <v>17256</v>
      </c>
      <c r="D5725" s="295" t="s">
        <v>81</v>
      </c>
      <c r="E5725" s="297" t="n">
        <v>106.81</v>
      </c>
    </row>
    <row r="5726" customFormat="false" ht="40.5" hidden="false" customHeight="false" outlineLevel="0" collapsed="false">
      <c r="A5726" s="295" t="n">
        <v>89467</v>
      </c>
      <c r="B5726" s="295" t="s">
        <v>17257</v>
      </c>
      <c r="C5726" s="296" t="s">
        <v>17258</v>
      </c>
      <c r="D5726" s="295" t="s">
        <v>81</v>
      </c>
      <c r="E5726" s="297" t="n">
        <v>100.04</v>
      </c>
    </row>
    <row r="5727" customFormat="false" ht="40.5" hidden="false" customHeight="false" outlineLevel="0" collapsed="false">
      <c r="A5727" s="295" t="n">
        <v>89468</v>
      </c>
      <c r="B5727" s="295" t="s">
        <v>17259</v>
      </c>
      <c r="C5727" s="296" t="s">
        <v>17260</v>
      </c>
      <c r="D5727" s="295" t="s">
        <v>81</v>
      </c>
      <c r="E5727" s="297" t="n">
        <v>127.09</v>
      </c>
    </row>
    <row r="5728" customFormat="false" ht="40.5" hidden="false" customHeight="false" outlineLevel="0" collapsed="false">
      <c r="A5728" s="295" t="n">
        <v>89469</v>
      </c>
      <c r="B5728" s="295" t="s">
        <v>17261</v>
      </c>
      <c r="C5728" s="296" t="s">
        <v>17262</v>
      </c>
      <c r="D5728" s="295" t="s">
        <v>81</v>
      </c>
      <c r="E5728" s="297" t="n">
        <v>119.91</v>
      </c>
    </row>
    <row r="5729" customFormat="false" ht="40.5" hidden="false" customHeight="false" outlineLevel="0" collapsed="false">
      <c r="A5729" s="295" t="n">
        <v>89470</v>
      </c>
      <c r="B5729" s="295" t="s">
        <v>17263</v>
      </c>
      <c r="C5729" s="296" t="s">
        <v>17264</v>
      </c>
      <c r="D5729" s="295" t="s">
        <v>81</v>
      </c>
      <c r="E5729" s="297" t="n">
        <v>98.3</v>
      </c>
    </row>
    <row r="5730" customFormat="false" ht="40.5" hidden="false" customHeight="false" outlineLevel="0" collapsed="false">
      <c r="A5730" s="295" t="n">
        <v>89471</v>
      </c>
      <c r="B5730" s="295" t="s">
        <v>17265</v>
      </c>
      <c r="C5730" s="296" t="s">
        <v>17266</v>
      </c>
      <c r="D5730" s="295" t="s">
        <v>81</v>
      </c>
      <c r="E5730" s="297" t="n">
        <v>94.13</v>
      </c>
    </row>
    <row r="5731" customFormat="false" ht="40.5" hidden="false" customHeight="false" outlineLevel="0" collapsed="false">
      <c r="A5731" s="295" t="n">
        <v>89472</v>
      </c>
      <c r="B5731" s="295" t="s">
        <v>17267</v>
      </c>
      <c r="C5731" s="296" t="s">
        <v>17268</v>
      </c>
      <c r="D5731" s="295" t="s">
        <v>81</v>
      </c>
      <c r="E5731" s="297" t="n">
        <v>117.83</v>
      </c>
    </row>
    <row r="5732" customFormat="false" ht="40.5" hidden="false" customHeight="false" outlineLevel="0" collapsed="false">
      <c r="A5732" s="295" t="n">
        <v>89473</v>
      </c>
      <c r="B5732" s="295" t="s">
        <v>17269</v>
      </c>
      <c r="C5732" s="296" t="s">
        <v>17270</v>
      </c>
      <c r="D5732" s="295" t="s">
        <v>81</v>
      </c>
      <c r="E5732" s="297" t="n">
        <v>113.39</v>
      </c>
    </row>
    <row r="5733" customFormat="false" ht="40.5" hidden="false" customHeight="false" outlineLevel="0" collapsed="false">
      <c r="A5733" s="295" t="n">
        <v>89474</v>
      </c>
      <c r="B5733" s="295" t="s">
        <v>17271</v>
      </c>
      <c r="C5733" s="296" t="s">
        <v>17272</v>
      </c>
      <c r="D5733" s="295" t="s">
        <v>81</v>
      </c>
      <c r="E5733" s="297" t="n">
        <v>106.35</v>
      </c>
    </row>
    <row r="5734" customFormat="false" ht="40.5" hidden="false" customHeight="false" outlineLevel="0" collapsed="false">
      <c r="A5734" s="295" t="n">
        <v>89475</v>
      </c>
      <c r="B5734" s="295" t="s">
        <v>17273</v>
      </c>
      <c r="C5734" s="296" t="s">
        <v>17274</v>
      </c>
      <c r="D5734" s="295" t="s">
        <v>81</v>
      </c>
      <c r="E5734" s="297" t="n">
        <v>98.67</v>
      </c>
    </row>
    <row r="5735" customFormat="false" ht="40.5" hidden="false" customHeight="false" outlineLevel="0" collapsed="false">
      <c r="A5735" s="295" t="n">
        <v>89476</v>
      </c>
      <c r="B5735" s="295" t="s">
        <v>17275</v>
      </c>
      <c r="C5735" s="296" t="s">
        <v>17276</v>
      </c>
      <c r="D5735" s="295" t="s">
        <v>81</v>
      </c>
      <c r="E5735" s="298" t="n">
        <v>126.5</v>
      </c>
    </row>
    <row r="5736" customFormat="false" ht="40.5" hidden="false" customHeight="false" outlineLevel="0" collapsed="false">
      <c r="A5736" s="295" t="n">
        <v>89477</v>
      </c>
      <c r="B5736" s="295" t="s">
        <v>17277</v>
      </c>
      <c r="C5736" s="296" t="s">
        <v>17278</v>
      </c>
      <c r="D5736" s="295" t="s">
        <v>81</v>
      </c>
      <c r="E5736" s="298" t="n">
        <v>118.47</v>
      </c>
    </row>
    <row r="5737" customFormat="false" ht="40.5" hidden="false" customHeight="false" outlineLevel="0" collapsed="false">
      <c r="A5737" s="295" t="n">
        <v>89478</v>
      </c>
      <c r="B5737" s="295" t="s">
        <v>17279</v>
      </c>
      <c r="C5737" s="296" t="s">
        <v>17280</v>
      </c>
      <c r="D5737" s="295" t="s">
        <v>81</v>
      </c>
      <c r="E5737" s="297" t="n">
        <v>115.01</v>
      </c>
    </row>
    <row r="5738" customFormat="false" ht="40.5" hidden="false" customHeight="false" outlineLevel="0" collapsed="false">
      <c r="A5738" s="295" t="n">
        <v>89479</v>
      </c>
      <c r="B5738" s="295" t="s">
        <v>17281</v>
      </c>
      <c r="C5738" s="296" t="s">
        <v>17282</v>
      </c>
      <c r="D5738" s="295" t="s">
        <v>81</v>
      </c>
      <c r="E5738" s="297" t="n">
        <v>110.79</v>
      </c>
    </row>
    <row r="5739" customFormat="false" ht="40.5" hidden="false" customHeight="false" outlineLevel="0" collapsed="false">
      <c r="A5739" s="295" t="n">
        <v>89480</v>
      </c>
      <c r="B5739" s="295" t="s">
        <v>17283</v>
      </c>
      <c r="C5739" s="296" t="s">
        <v>17284</v>
      </c>
      <c r="D5739" s="295" t="s">
        <v>81</v>
      </c>
      <c r="E5739" s="297" t="n">
        <v>134.79</v>
      </c>
    </row>
    <row r="5740" customFormat="false" ht="40.5" hidden="false" customHeight="false" outlineLevel="0" collapsed="false">
      <c r="A5740" s="295" t="n">
        <v>89483</v>
      </c>
      <c r="B5740" s="295" t="s">
        <v>17285</v>
      </c>
      <c r="C5740" s="296" t="s">
        <v>17286</v>
      </c>
      <c r="D5740" s="295" t="s">
        <v>81</v>
      </c>
      <c r="E5740" s="297" t="n">
        <v>130.41</v>
      </c>
    </row>
    <row r="5741" customFormat="false" ht="40.5" hidden="false" customHeight="false" outlineLevel="0" collapsed="false">
      <c r="A5741" s="295" t="n">
        <v>89484</v>
      </c>
      <c r="B5741" s="295" t="s">
        <v>17287</v>
      </c>
      <c r="C5741" s="296" t="s">
        <v>17288</v>
      </c>
      <c r="D5741" s="295" t="s">
        <v>81</v>
      </c>
      <c r="E5741" s="297" t="n">
        <v>124.88</v>
      </c>
    </row>
    <row r="5742" customFormat="false" ht="40.5" hidden="false" customHeight="false" outlineLevel="0" collapsed="false">
      <c r="A5742" s="295" t="n">
        <v>89486</v>
      </c>
      <c r="B5742" s="295" t="s">
        <v>17289</v>
      </c>
      <c r="C5742" s="296" t="s">
        <v>17290</v>
      </c>
      <c r="D5742" s="295" t="s">
        <v>81</v>
      </c>
      <c r="E5742" s="297" t="n">
        <v>116.68</v>
      </c>
    </row>
    <row r="5743" customFormat="false" ht="40.5" hidden="false" customHeight="false" outlineLevel="0" collapsed="false">
      <c r="A5743" s="295" t="n">
        <v>89487</v>
      </c>
      <c r="B5743" s="295" t="s">
        <v>17291</v>
      </c>
      <c r="C5743" s="296" t="s">
        <v>17292</v>
      </c>
      <c r="D5743" s="295" t="s">
        <v>81</v>
      </c>
      <c r="E5743" s="297" t="n">
        <v>145.14</v>
      </c>
    </row>
    <row r="5744" customFormat="false" ht="40.5" hidden="false" customHeight="false" outlineLevel="0" collapsed="false">
      <c r="A5744" s="295" t="n">
        <v>89488</v>
      </c>
      <c r="B5744" s="295" t="s">
        <v>17293</v>
      </c>
      <c r="C5744" s="296" t="s">
        <v>17294</v>
      </c>
      <c r="D5744" s="295" t="s">
        <v>81</v>
      </c>
      <c r="E5744" s="297" t="n">
        <v>136.55</v>
      </c>
    </row>
    <row r="5745" customFormat="false" ht="40.5" hidden="false" customHeight="false" outlineLevel="0" collapsed="false">
      <c r="A5745" s="295" t="n">
        <v>91815</v>
      </c>
      <c r="B5745" s="295" t="s">
        <v>17295</v>
      </c>
      <c r="C5745" s="296" t="s">
        <v>17296</v>
      </c>
      <c r="D5745" s="295" t="s">
        <v>81</v>
      </c>
      <c r="E5745" s="297" t="n">
        <v>83.77</v>
      </c>
    </row>
    <row r="5746" customFormat="false" ht="40.5" hidden="false" customHeight="false" outlineLevel="0" collapsed="false">
      <c r="A5746" s="295" t="n">
        <v>91816</v>
      </c>
      <c r="B5746" s="295" t="s">
        <v>17297</v>
      </c>
      <c r="C5746" s="296" t="s">
        <v>17298</v>
      </c>
      <c r="D5746" s="295" t="s">
        <v>81</v>
      </c>
      <c r="E5746" s="297" t="n">
        <v>100.74</v>
      </c>
    </row>
    <row r="5747" customFormat="false" ht="27" hidden="false" customHeight="false" outlineLevel="0" collapsed="false">
      <c r="A5747" s="295" t="n">
        <v>101161</v>
      </c>
      <c r="B5747" s="295" t="s">
        <v>17299</v>
      </c>
      <c r="C5747" s="296" t="s">
        <v>17300</v>
      </c>
      <c r="D5747" s="295" t="s">
        <v>81</v>
      </c>
      <c r="E5747" s="297" t="n">
        <v>205.04</v>
      </c>
    </row>
    <row r="5748" customFormat="false" ht="27" hidden="false" customHeight="false" outlineLevel="0" collapsed="false">
      <c r="A5748" s="295" t="n">
        <v>101163</v>
      </c>
      <c r="B5748" s="295" t="s">
        <v>17301</v>
      </c>
      <c r="C5748" s="296" t="s">
        <v>17302</v>
      </c>
      <c r="D5748" s="295" t="s">
        <v>81</v>
      </c>
      <c r="E5748" s="297" t="n">
        <v>905.21</v>
      </c>
    </row>
    <row r="5749" customFormat="false" ht="27" hidden="false" customHeight="false" outlineLevel="0" collapsed="false">
      <c r="A5749" s="295" t="n">
        <v>101164</v>
      </c>
      <c r="B5749" s="295" t="s">
        <v>17303</v>
      </c>
      <c r="C5749" s="296" t="s">
        <v>17304</v>
      </c>
      <c r="D5749" s="295" t="s">
        <v>81</v>
      </c>
      <c r="E5749" s="297" t="n">
        <v>918.71</v>
      </c>
    </row>
    <row r="5750" customFormat="false" ht="27" hidden="false" customHeight="false" outlineLevel="0" collapsed="false">
      <c r="A5750" s="295" t="n">
        <v>96358</v>
      </c>
      <c r="B5750" s="295" t="s">
        <v>17305</v>
      </c>
      <c r="C5750" s="296" t="s">
        <v>17306</v>
      </c>
      <c r="D5750" s="295" t="s">
        <v>81</v>
      </c>
      <c r="E5750" s="297" t="n">
        <v>98.88</v>
      </c>
    </row>
    <row r="5751" customFormat="false" ht="27" hidden="false" customHeight="false" outlineLevel="0" collapsed="false">
      <c r="A5751" s="295" t="n">
        <v>96359</v>
      </c>
      <c r="B5751" s="295" t="s">
        <v>17307</v>
      </c>
      <c r="C5751" s="296" t="s">
        <v>17308</v>
      </c>
      <c r="D5751" s="295" t="s">
        <v>81</v>
      </c>
      <c r="E5751" s="297" t="n">
        <v>112.78</v>
      </c>
    </row>
    <row r="5752" customFormat="false" ht="27" hidden="false" customHeight="false" outlineLevel="0" collapsed="false">
      <c r="A5752" s="295" t="n">
        <v>96360</v>
      </c>
      <c r="B5752" s="295" t="s">
        <v>17309</v>
      </c>
      <c r="C5752" s="296" t="s">
        <v>17310</v>
      </c>
      <c r="D5752" s="295" t="s">
        <v>81</v>
      </c>
      <c r="E5752" s="297" t="n">
        <v>134.84</v>
      </c>
    </row>
    <row r="5753" customFormat="false" ht="27" hidden="false" customHeight="false" outlineLevel="0" collapsed="false">
      <c r="A5753" s="295" t="n">
        <v>96361</v>
      </c>
      <c r="B5753" s="295" t="s">
        <v>17311</v>
      </c>
      <c r="C5753" s="296" t="s">
        <v>17312</v>
      </c>
      <c r="D5753" s="295" t="s">
        <v>81</v>
      </c>
      <c r="E5753" s="297" t="n">
        <v>162.04</v>
      </c>
    </row>
    <row r="5754" customFormat="false" ht="40.5" hidden="false" customHeight="false" outlineLevel="0" collapsed="false">
      <c r="A5754" s="295" t="n">
        <v>96362</v>
      </c>
      <c r="B5754" s="295" t="s">
        <v>17313</v>
      </c>
      <c r="C5754" s="296" t="s">
        <v>17314</v>
      </c>
      <c r="D5754" s="295" t="s">
        <v>81</v>
      </c>
      <c r="E5754" s="297" t="n">
        <v>126.23</v>
      </c>
    </row>
    <row r="5755" customFormat="false" ht="40.5" hidden="false" customHeight="false" outlineLevel="0" collapsed="false">
      <c r="A5755" s="295" t="n">
        <v>96363</v>
      </c>
      <c r="B5755" s="295" t="s">
        <v>17315</v>
      </c>
      <c r="C5755" s="296" t="s">
        <v>17316</v>
      </c>
      <c r="D5755" s="295" t="s">
        <v>81</v>
      </c>
      <c r="E5755" s="297" t="n">
        <v>140.54</v>
      </c>
    </row>
    <row r="5756" customFormat="false" ht="40.5" hidden="false" customHeight="false" outlineLevel="0" collapsed="false">
      <c r="A5756" s="295" t="n">
        <v>96364</v>
      </c>
      <c r="B5756" s="295" t="s">
        <v>17317</v>
      </c>
      <c r="C5756" s="296" t="s">
        <v>17318</v>
      </c>
      <c r="D5756" s="295" t="s">
        <v>81</v>
      </c>
      <c r="E5756" s="297" t="n">
        <v>162.19</v>
      </c>
    </row>
    <row r="5757" customFormat="false" ht="40.5" hidden="false" customHeight="false" outlineLevel="0" collapsed="false">
      <c r="A5757" s="295" t="n">
        <v>96365</v>
      </c>
      <c r="B5757" s="295" t="s">
        <v>17319</v>
      </c>
      <c r="C5757" s="296" t="s">
        <v>17320</v>
      </c>
      <c r="D5757" s="295" t="s">
        <v>81</v>
      </c>
      <c r="E5757" s="297" t="n">
        <v>189.77</v>
      </c>
    </row>
    <row r="5758" customFormat="false" ht="27" hidden="false" customHeight="false" outlineLevel="0" collapsed="false">
      <c r="A5758" s="295" t="n">
        <v>96366</v>
      </c>
      <c r="B5758" s="295" t="s">
        <v>17321</v>
      </c>
      <c r="C5758" s="296" t="s">
        <v>17322</v>
      </c>
      <c r="D5758" s="295" t="s">
        <v>81</v>
      </c>
      <c r="E5758" s="297" t="n">
        <v>153.57</v>
      </c>
    </row>
    <row r="5759" customFormat="false" ht="27" hidden="false" customHeight="false" outlineLevel="0" collapsed="false">
      <c r="A5759" s="295" t="n">
        <v>96367</v>
      </c>
      <c r="B5759" s="295" t="s">
        <v>17323</v>
      </c>
      <c r="C5759" s="296" t="s">
        <v>17324</v>
      </c>
      <c r="D5759" s="295" t="s">
        <v>81</v>
      </c>
      <c r="E5759" s="297" t="n">
        <v>168.24</v>
      </c>
    </row>
    <row r="5760" customFormat="false" ht="27" hidden="false" customHeight="false" outlineLevel="0" collapsed="false">
      <c r="A5760" s="295" t="n">
        <v>96368</v>
      </c>
      <c r="B5760" s="295" t="s">
        <v>17325</v>
      </c>
      <c r="C5760" s="296" t="s">
        <v>17326</v>
      </c>
      <c r="D5760" s="295" t="s">
        <v>81</v>
      </c>
      <c r="E5760" s="297" t="n">
        <v>189.52</v>
      </c>
    </row>
    <row r="5761" customFormat="false" ht="27" hidden="false" customHeight="false" outlineLevel="0" collapsed="false">
      <c r="A5761" s="295" t="n">
        <v>96369</v>
      </c>
      <c r="B5761" s="295" t="s">
        <v>17327</v>
      </c>
      <c r="C5761" s="296" t="s">
        <v>17328</v>
      </c>
      <c r="D5761" s="295" t="s">
        <v>81</v>
      </c>
      <c r="E5761" s="297" t="n">
        <v>217.49</v>
      </c>
    </row>
    <row r="5762" customFormat="false" ht="27" hidden="false" customHeight="false" outlineLevel="0" collapsed="false">
      <c r="A5762" s="295" t="n">
        <v>96370</v>
      </c>
      <c r="B5762" s="295" t="s">
        <v>17329</v>
      </c>
      <c r="C5762" s="296" t="s">
        <v>17330</v>
      </c>
      <c r="D5762" s="295" t="s">
        <v>81</v>
      </c>
      <c r="E5762" s="297" t="n">
        <v>68</v>
      </c>
    </row>
    <row r="5763" customFormat="false" ht="27" hidden="false" customHeight="false" outlineLevel="0" collapsed="false">
      <c r="A5763" s="295" t="n">
        <v>96371</v>
      </c>
      <c r="B5763" s="295" t="s">
        <v>17331</v>
      </c>
      <c r="C5763" s="296" t="s">
        <v>17332</v>
      </c>
      <c r="D5763" s="295" t="s">
        <v>81</v>
      </c>
      <c r="E5763" s="297" t="n">
        <v>81.7</v>
      </c>
    </row>
    <row r="5764" customFormat="false" ht="15" hidden="false" customHeight="false" outlineLevel="0" collapsed="false">
      <c r="A5764" s="295" t="n">
        <v>96373</v>
      </c>
      <c r="B5764" s="295" t="s">
        <v>17333</v>
      </c>
      <c r="C5764" s="296" t="s">
        <v>17334</v>
      </c>
      <c r="D5764" s="295" t="s">
        <v>85</v>
      </c>
      <c r="E5764" s="297" t="n">
        <v>13.15</v>
      </c>
    </row>
    <row r="5765" customFormat="false" ht="15" hidden="false" customHeight="false" outlineLevel="0" collapsed="false">
      <c r="A5765" s="295" t="n">
        <v>96374</v>
      </c>
      <c r="B5765" s="295" t="s">
        <v>17335</v>
      </c>
      <c r="C5765" s="296" t="s">
        <v>17336</v>
      </c>
      <c r="D5765" s="295" t="s">
        <v>85</v>
      </c>
      <c r="E5765" s="297" t="n">
        <v>29.96</v>
      </c>
    </row>
    <row r="5766" customFormat="false" ht="15" hidden="false" customHeight="false" outlineLevel="0" collapsed="false">
      <c r="A5766" s="295" t="n">
        <v>102235</v>
      </c>
      <c r="B5766" s="295" t="s">
        <v>17337</v>
      </c>
      <c r="C5766" s="296" t="s">
        <v>17338</v>
      </c>
      <c r="D5766" s="295" t="s">
        <v>81</v>
      </c>
      <c r="E5766" s="297" t="n">
        <v>328.47</v>
      </c>
    </row>
    <row r="5767" customFormat="false" ht="27" hidden="false" customHeight="false" outlineLevel="0" collapsed="false">
      <c r="A5767" s="295" t="n">
        <v>102253</v>
      </c>
      <c r="B5767" s="295" t="s">
        <v>17339</v>
      </c>
      <c r="C5767" s="296" t="s">
        <v>17340</v>
      </c>
      <c r="D5767" s="295" t="s">
        <v>81</v>
      </c>
      <c r="E5767" s="297" t="n">
        <v>799.71</v>
      </c>
    </row>
    <row r="5768" customFormat="false" ht="27" hidden="false" customHeight="false" outlineLevel="0" collapsed="false">
      <c r="A5768" s="295" t="n">
        <v>102254</v>
      </c>
      <c r="B5768" s="295" t="s">
        <v>17341</v>
      </c>
      <c r="C5768" s="296" t="s">
        <v>17342</v>
      </c>
      <c r="D5768" s="295" t="s">
        <v>81</v>
      </c>
      <c r="E5768" s="297" t="n">
        <v>815.43</v>
      </c>
    </row>
    <row r="5769" customFormat="false" ht="27" hidden="false" customHeight="false" outlineLevel="0" collapsed="false">
      <c r="A5769" s="295" t="n">
        <v>102255</v>
      </c>
      <c r="B5769" s="295" t="s">
        <v>17343</v>
      </c>
      <c r="C5769" s="296" t="s">
        <v>17344</v>
      </c>
      <c r="D5769" s="295" t="s">
        <v>81</v>
      </c>
      <c r="E5769" s="297" t="n">
        <v>815.05</v>
      </c>
    </row>
    <row r="5770" customFormat="false" ht="27" hidden="false" customHeight="false" outlineLevel="0" collapsed="false">
      <c r="A5770" s="295" t="n">
        <v>102256</v>
      </c>
      <c r="B5770" s="295" t="s">
        <v>17345</v>
      </c>
      <c r="C5770" s="296" t="s">
        <v>17346</v>
      </c>
      <c r="D5770" s="295" t="s">
        <v>81</v>
      </c>
      <c r="E5770" s="297" t="n">
        <v>928.47</v>
      </c>
    </row>
    <row r="5771" customFormat="false" ht="27" hidden="false" customHeight="false" outlineLevel="0" collapsed="false">
      <c r="A5771" s="295" t="n">
        <v>102257</v>
      </c>
      <c r="B5771" s="295" t="s">
        <v>17347</v>
      </c>
      <c r="C5771" s="296" t="s">
        <v>17348</v>
      </c>
      <c r="D5771" s="295" t="s">
        <v>81</v>
      </c>
      <c r="E5771" s="297" t="n">
        <v>284.1</v>
      </c>
    </row>
    <row r="5772" customFormat="false" ht="27" hidden="false" customHeight="false" outlineLevel="0" collapsed="false">
      <c r="A5772" s="295" t="n">
        <v>102258</v>
      </c>
      <c r="B5772" s="295" t="s">
        <v>17349</v>
      </c>
      <c r="C5772" s="296" t="s">
        <v>17350</v>
      </c>
      <c r="D5772" s="295" t="s">
        <v>81</v>
      </c>
      <c r="E5772" s="297" t="n">
        <v>317.57</v>
      </c>
    </row>
    <row r="5773" customFormat="false" ht="27" hidden="false" customHeight="false" outlineLevel="0" collapsed="false">
      <c r="A5773" s="295" t="n">
        <v>101154</v>
      </c>
      <c r="B5773" s="295" t="s">
        <v>17351</v>
      </c>
      <c r="C5773" s="296" t="s">
        <v>17352</v>
      </c>
      <c r="D5773" s="295" t="s">
        <v>81</v>
      </c>
      <c r="E5773" s="297" t="n">
        <v>116.45</v>
      </c>
    </row>
    <row r="5774" customFormat="false" ht="27" hidden="false" customHeight="false" outlineLevel="0" collapsed="false">
      <c r="A5774" s="295" t="n">
        <v>101155</v>
      </c>
      <c r="B5774" s="295" t="s">
        <v>17353</v>
      </c>
      <c r="C5774" s="296" t="s">
        <v>17354</v>
      </c>
      <c r="D5774" s="295" t="s">
        <v>81</v>
      </c>
      <c r="E5774" s="297" t="n">
        <v>163.37</v>
      </c>
    </row>
    <row r="5775" customFormat="false" ht="27" hidden="false" customHeight="false" outlineLevel="0" collapsed="false">
      <c r="A5775" s="295" t="n">
        <v>101156</v>
      </c>
      <c r="B5775" s="295" t="s">
        <v>17355</v>
      </c>
      <c r="C5775" s="296" t="s">
        <v>17356</v>
      </c>
      <c r="D5775" s="295" t="s">
        <v>81</v>
      </c>
      <c r="E5775" s="297" t="n">
        <v>240.35</v>
      </c>
    </row>
    <row r="5776" customFormat="false" ht="27" hidden="false" customHeight="false" outlineLevel="0" collapsed="false">
      <c r="A5776" s="295" t="n">
        <v>101810</v>
      </c>
      <c r="B5776" s="295" t="s">
        <v>17357</v>
      </c>
      <c r="C5776" s="296" t="s">
        <v>17358</v>
      </c>
      <c r="D5776" s="295" t="s">
        <v>96</v>
      </c>
      <c r="E5776" s="297" t="n">
        <v>1613.91</v>
      </c>
    </row>
    <row r="5777" customFormat="false" ht="27" hidden="false" customHeight="false" outlineLevel="0" collapsed="false">
      <c r="A5777" s="295" t="n">
        <v>101811</v>
      </c>
      <c r="B5777" s="295" t="s">
        <v>17359</v>
      </c>
      <c r="C5777" s="296" t="s">
        <v>17360</v>
      </c>
      <c r="D5777" s="295" t="s">
        <v>96</v>
      </c>
      <c r="E5777" s="297" t="n">
        <v>1376.79</v>
      </c>
    </row>
    <row r="5778" customFormat="false" ht="27" hidden="false" customHeight="false" outlineLevel="0" collapsed="false">
      <c r="A5778" s="295" t="n">
        <v>101812</v>
      </c>
      <c r="B5778" s="295" t="s">
        <v>17361</v>
      </c>
      <c r="C5778" s="296" t="s">
        <v>17362</v>
      </c>
      <c r="D5778" s="295" t="s">
        <v>96</v>
      </c>
      <c r="E5778" s="297" t="n">
        <v>1812.2</v>
      </c>
    </row>
    <row r="5779" customFormat="false" ht="27" hidden="false" customHeight="false" outlineLevel="0" collapsed="false">
      <c r="A5779" s="295" t="n">
        <v>101813</v>
      </c>
      <c r="B5779" s="295" t="s">
        <v>17363</v>
      </c>
      <c r="C5779" s="296" t="s">
        <v>17364</v>
      </c>
      <c r="D5779" s="295" t="s">
        <v>96</v>
      </c>
      <c r="E5779" s="297" t="n">
        <v>1575.08</v>
      </c>
    </row>
    <row r="5780" customFormat="false" ht="40.5" hidden="false" customHeight="false" outlineLevel="0" collapsed="false">
      <c r="A5780" s="295" t="n">
        <v>101814</v>
      </c>
      <c r="B5780" s="295" t="s">
        <v>17365</v>
      </c>
      <c r="C5780" s="296" t="s">
        <v>17366</v>
      </c>
      <c r="D5780" s="295" t="s">
        <v>81</v>
      </c>
      <c r="E5780" s="297" t="n">
        <v>44.88</v>
      </c>
    </row>
    <row r="5781" customFormat="false" ht="40.5" hidden="false" customHeight="false" outlineLevel="0" collapsed="false">
      <c r="A5781" s="295" t="n">
        <v>101815</v>
      </c>
      <c r="B5781" s="295" t="s">
        <v>17367</v>
      </c>
      <c r="C5781" s="296" t="s">
        <v>17368</v>
      </c>
      <c r="D5781" s="295" t="s">
        <v>81</v>
      </c>
      <c r="E5781" s="297" t="n">
        <v>84.77</v>
      </c>
    </row>
    <row r="5782" customFormat="false" ht="40.5" hidden="false" customHeight="false" outlineLevel="0" collapsed="false">
      <c r="A5782" s="295" t="n">
        <v>101816</v>
      </c>
      <c r="B5782" s="295" t="s">
        <v>17369</v>
      </c>
      <c r="C5782" s="296" t="s">
        <v>17370</v>
      </c>
      <c r="D5782" s="295" t="s">
        <v>81</v>
      </c>
      <c r="E5782" s="297" t="n">
        <v>69.26</v>
      </c>
    </row>
    <row r="5783" customFormat="false" ht="40.5" hidden="false" customHeight="false" outlineLevel="0" collapsed="false">
      <c r="A5783" s="295" t="n">
        <v>101817</v>
      </c>
      <c r="B5783" s="295" t="s">
        <v>17371</v>
      </c>
      <c r="C5783" s="296" t="s">
        <v>17372</v>
      </c>
      <c r="D5783" s="295" t="s">
        <v>81</v>
      </c>
      <c r="E5783" s="297" t="n">
        <v>47.52</v>
      </c>
    </row>
    <row r="5784" customFormat="false" ht="40.5" hidden="false" customHeight="false" outlineLevel="0" collapsed="false">
      <c r="A5784" s="295" t="n">
        <v>101818</v>
      </c>
      <c r="B5784" s="295" t="s">
        <v>17373</v>
      </c>
      <c r="C5784" s="296" t="s">
        <v>17374</v>
      </c>
      <c r="D5784" s="295" t="s">
        <v>81</v>
      </c>
      <c r="E5784" s="297" t="n">
        <v>67.14</v>
      </c>
    </row>
    <row r="5785" customFormat="false" ht="40.5" hidden="false" customHeight="false" outlineLevel="0" collapsed="false">
      <c r="A5785" s="295" t="n">
        <v>101819</v>
      </c>
      <c r="B5785" s="295" t="s">
        <v>17375</v>
      </c>
      <c r="C5785" s="296" t="s">
        <v>17376</v>
      </c>
      <c r="D5785" s="295" t="s">
        <v>81</v>
      </c>
      <c r="E5785" s="297" t="n">
        <v>60.6</v>
      </c>
    </row>
    <row r="5786" customFormat="false" ht="40.5" hidden="false" customHeight="false" outlineLevel="0" collapsed="false">
      <c r="A5786" s="295" t="n">
        <v>101820</v>
      </c>
      <c r="B5786" s="295" t="s">
        <v>17377</v>
      </c>
      <c r="C5786" s="296" t="s">
        <v>17378</v>
      </c>
      <c r="D5786" s="295" t="s">
        <v>81</v>
      </c>
      <c r="E5786" s="297" t="n">
        <v>36.71</v>
      </c>
    </row>
    <row r="5787" customFormat="false" ht="27" hidden="false" customHeight="false" outlineLevel="0" collapsed="false">
      <c r="A5787" s="295" t="n">
        <v>101822</v>
      </c>
      <c r="B5787" s="295" t="s">
        <v>17379</v>
      </c>
      <c r="C5787" s="296" t="s">
        <v>17380</v>
      </c>
      <c r="D5787" s="295" t="s">
        <v>96</v>
      </c>
      <c r="E5787" s="297" t="n">
        <v>94.63</v>
      </c>
    </row>
    <row r="5788" customFormat="false" ht="27" hidden="false" customHeight="false" outlineLevel="0" collapsed="false">
      <c r="A5788" s="295" t="n">
        <v>101823</v>
      </c>
      <c r="B5788" s="295" t="s">
        <v>17381</v>
      </c>
      <c r="C5788" s="296" t="s">
        <v>17382</v>
      </c>
      <c r="D5788" s="295" t="s">
        <v>96</v>
      </c>
      <c r="E5788" s="297" t="n">
        <v>127.38</v>
      </c>
    </row>
    <row r="5789" customFormat="false" ht="27" hidden="false" customHeight="false" outlineLevel="0" collapsed="false">
      <c r="A5789" s="295" t="n">
        <v>101824</v>
      </c>
      <c r="B5789" s="295" t="s">
        <v>17383</v>
      </c>
      <c r="C5789" s="296" t="s">
        <v>17384</v>
      </c>
      <c r="D5789" s="295" t="s">
        <v>96</v>
      </c>
      <c r="E5789" s="297" t="n">
        <v>157.88</v>
      </c>
    </row>
    <row r="5790" customFormat="false" ht="27" hidden="false" customHeight="false" outlineLevel="0" collapsed="false">
      <c r="A5790" s="295" t="n">
        <v>101825</v>
      </c>
      <c r="B5790" s="295" t="s">
        <v>17385</v>
      </c>
      <c r="C5790" s="296" t="s">
        <v>17386</v>
      </c>
      <c r="D5790" s="295" t="s">
        <v>96</v>
      </c>
      <c r="E5790" s="297" t="n">
        <v>187.56</v>
      </c>
    </row>
    <row r="5791" customFormat="false" ht="27" hidden="false" customHeight="false" outlineLevel="0" collapsed="false">
      <c r="A5791" s="295" t="n">
        <v>101826</v>
      </c>
      <c r="B5791" s="295" t="s">
        <v>17387</v>
      </c>
      <c r="C5791" s="296" t="s">
        <v>17388</v>
      </c>
      <c r="D5791" s="295" t="s">
        <v>96</v>
      </c>
      <c r="E5791" s="297" t="n">
        <v>216.84</v>
      </c>
    </row>
    <row r="5792" customFormat="false" ht="27" hidden="false" customHeight="false" outlineLevel="0" collapsed="false">
      <c r="A5792" s="295" t="n">
        <v>101827</v>
      </c>
      <c r="B5792" s="295" t="s">
        <v>17389</v>
      </c>
      <c r="C5792" s="296" t="s">
        <v>17390</v>
      </c>
      <c r="D5792" s="295" t="s">
        <v>96</v>
      </c>
      <c r="E5792" s="297" t="n">
        <v>177.65</v>
      </c>
    </row>
    <row r="5793" customFormat="false" ht="27" hidden="false" customHeight="false" outlineLevel="0" collapsed="false">
      <c r="A5793" s="295" t="n">
        <v>101828</v>
      </c>
      <c r="B5793" s="295" t="s">
        <v>17391</v>
      </c>
      <c r="C5793" s="296" t="s">
        <v>17392</v>
      </c>
      <c r="D5793" s="295" t="s">
        <v>96</v>
      </c>
      <c r="E5793" s="297" t="n">
        <v>163.81</v>
      </c>
    </row>
    <row r="5794" customFormat="false" ht="27" hidden="false" customHeight="false" outlineLevel="0" collapsed="false">
      <c r="A5794" s="295" t="n">
        <v>101829</v>
      </c>
      <c r="B5794" s="295" t="s">
        <v>17393</v>
      </c>
      <c r="C5794" s="296" t="s">
        <v>17394</v>
      </c>
      <c r="D5794" s="295" t="s">
        <v>96</v>
      </c>
      <c r="E5794" s="297" t="n">
        <v>237.58</v>
      </c>
    </row>
    <row r="5795" customFormat="false" ht="27" hidden="false" customHeight="false" outlineLevel="0" collapsed="false">
      <c r="A5795" s="295" t="n">
        <v>101830</v>
      </c>
      <c r="B5795" s="295" t="s">
        <v>17395</v>
      </c>
      <c r="C5795" s="296" t="s">
        <v>17396</v>
      </c>
      <c r="D5795" s="295" t="s">
        <v>96</v>
      </c>
      <c r="E5795" s="297" t="n">
        <v>265.6</v>
      </c>
    </row>
    <row r="5796" customFormat="false" ht="27" hidden="false" customHeight="false" outlineLevel="0" collapsed="false">
      <c r="A5796" s="295" t="n">
        <v>101831</v>
      </c>
      <c r="B5796" s="295" t="s">
        <v>17397</v>
      </c>
      <c r="C5796" s="296" t="s">
        <v>17398</v>
      </c>
      <c r="D5796" s="295" t="s">
        <v>96</v>
      </c>
      <c r="E5796" s="297" t="n">
        <v>293.22</v>
      </c>
    </row>
    <row r="5797" customFormat="false" ht="27" hidden="false" customHeight="false" outlineLevel="0" collapsed="false">
      <c r="A5797" s="295" t="n">
        <v>101832</v>
      </c>
      <c r="B5797" s="295" t="s">
        <v>17399</v>
      </c>
      <c r="C5797" s="296" t="s">
        <v>17400</v>
      </c>
      <c r="D5797" s="295" t="s">
        <v>96</v>
      </c>
      <c r="E5797" s="297" t="n">
        <v>224.3</v>
      </c>
    </row>
    <row r="5798" customFormat="false" ht="27" hidden="false" customHeight="false" outlineLevel="0" collapsed="false">
      <c r="A5798" s="295" t="n">
        <v>101833</v>
      </c>
      <c r="B5798" s="295" t="s">
        <v>17401</v>
      </c>
      <c r="C5798" s="296" t="s">
        <v>17402</v>
      </c>
      <c r="D5798" s="295" t="s">
        <v>96</v>
      </c>
      <c r="E5798" s="297" t="n">
        <v>252.59</v>
      </c>
    </row>
    <row r="5799" customFormat="false" ht="27" hidden="false" customHeight="false" outlineLevel="0" collapsed="false">
      <c r="A5799" s="295" t="n">
        <v>101834</v>
      </c>
      <c r="B5799" s="295" t="s">
        <v>17403</v>
      </c>
      <c r="C5799" s="296" t="s">
        <v>17404</v>
      </c>
      <c r="D5799" s="295" t="s">
        <v>96</v>
      </c>
      <c r="E5799" s="297" t="n">
        <v>280.49</v>
      </c>
    </row>
    <row r="5800" customFormat="false" ht="27" hidden="false" customHeight="false" outlineLevel="0" collapsed="false">
      <c r="A5800" s="295" t="n">
        <v>101835</v>
      </c>
      <c r="B5800" s="295" t="s">
        <v>17405</v>
      </c>
      <c r="C5800" s="296" t="s">
        <v>17406</v>
      </c>
      <c r="D5800" s="295" t="s">
        <v>96</v>
      </c>
      <c r="E5800" s="297" t="n">
        <v>254.05</v>
      </c>
    </row>
    <row r="5801" customFormat="false" ht="27" hidden="false" customHeight="false" outlineLevel="0" collapsed="false">
      <c r="A5801" s="295" t="n">
        <v>101836</v>
      </c>
      <c r="B5801" s="295" t="s">
        <v>17407</v>
      </c>
      <c r="C5801" s="296" t="s">
        <v>17408</v>
      </c>
      <c r="D5801" s="295" t="s">
        <v>96</v>
      </c>
      <c r="E5801" s="297" t="n">
        <v>24.44</v>
      </c>
    </row>
    <row r="5802" customFormat="false" ht="27" hidden="false" customHeight="false" outlineLevel="0" collapsed="false">
      <c r="A5802" s="295" t="n">
        <v>101837</v>
      </c>
      <c r="B5802" s="295" t="s">
        <v>17409</v>
      </c>
      <c r="C5802" s="296" t="s">
        <v>17410</v>
      </c>
      <c r="D5802" s="295" t="s">
        <v>96</v>
      </c>
      <c r="E5802" s="297" t="n">
        <v>57.19</v>
      </c>
    </row>
    <row r="5803" customFormat="false" ht="27" hidden="false" customHeight="false" outlineLevel="0" collapsed="false">
      <c r="A5803" s="295" t="n">
        <v>101838</v>
      </c>
      <c r="B5803" s="295" t="s">
        <v>17411</v>
      </c>
      <c r="C5803" s="296" t="s">
        <v>17412</v>
      </c>
      <c r="D5803" s="295" t="s">
        <v>96</v>
      </c>
      <c r="E5803" s="297" t="n">
        <v>87.69</v>
      </c>
    </row>
    <row r="5804" customFormat="false" ht="27" hidden="false" customHeight="false" outlineLevel="0" collapsed="false">
      <c r="A5804" s="295" t="n">
        <v>101839</v>
      </c>
      <c r="B5804" s="295" t="s">
        <v>17413</v>
      </c>
      <c r="C5804" s="296" t="s">
        <v>17414</v>
      </c>
      <c r="D5804" s="295" t="s">
        <v>96</v>
      </c>
      <c r="E5804" s="297" t="n">
        <v>117.37</v>
      </c>
    </row>
    <row r="5805" customFormat="false" ht="27" hidden="false" customHeight="false" outlineLevel="0" collapsed="false">
      <c r="A5805" s="295" t="n">
        <v>101840</v>
      </c>
      <c r="B5805" s="295" t="s">
        <v>17415</v>
      </c>
      <c r="C5805" s="296" t="s">
        <v>17416</v>
      </c>
      <c r="D5805" s="295" t="s">
        <v>96</v>
      </c>
      <c r="E5805" s="297" t="n">
        <v>190.32</v>
      </c>
    </row>
    <row r="5806" customFormat="false" ht="27" hidden="false" customHeight="false" outlineLevel="0" collapsed="false">
      <c r="A5806" s="295" t="n">
        <v>101841</v>
      </c>
      <c r="B5806" s="295" t="s">
        <v>17417</v>
      </c>
      <c r="C5806" s="296" t="s">
        <v>17418</v>
      </c>
      <c r="D5806" s="295" t="s">
        <v>96</v>
      </c>
      <c r="E5806" s="297" t="n">
        <v>107.46</v>
      </c>
    </row>
    <row r="5807" customFormat="false" ht="27" hidden="false" customHeight="false" outlineLevel="0" collapsed="false">
      <c r="A5807" s="295" t="n">
        <v>101842</v>
      </c>
      <c r="B5807" s="295" t="s">
        <v>17419</v>
      </c>
      <c r="C5807" s="296" t="s">
        <v>17420</v>
      </c>
      <c r="D5807" s="295" t="s">
        <v>96</v>
      </c>
      <c r="E5807" s="297" t="n">
        <v>93.62</v>
      </c>
    </row>
    <row r="5808" customFormat="false" ht="27" hidden="false" customHeight="false" outlineLevel="0" collapsed="false">
      <c r="A5808" s="295" t="n">
        <v>101843</v>
      </c>
      <c r="B5808" s="295" t="s">
        <v>17421</v>
      </c>
      <c r="C5808" s="296" t="s">
        <v>17422</v>
      </c>
      <c r="D5808" s="295" t="s">
        <v>96</v>
      </c>
      <c r="E5808" s="297" t="n">
        <v>167.39</v>
      </c>
    </row>
    <row r="5809" customFormat="false" ht="27" hidden="false" customHeight="false" outlineLevel="0" collapsed="false">
      <c r="A5809" s="295" t="n">
        <v>101844</v>
      </c>
      <c r="B5809" s="295" t="s">
        <v>17423</v>
      </c>
      <c r="C5809" s="296" t="s">
        <v>17424</v>
      </c>
      <c r="D5809" s="295" t="s">
        <v>96</v>
      </c>
      <c r="E5809" s="297" t="n">
        <v>195.41</v>
      </c>
    </row>
    <row r="5810" customFormat="false" ht="27" hidden="false" customHeight="false" outlineLevel="0" collapsed="false">
      <c r="A5810" s="295" t="n">
        <v>101845</v>
      </c>
      <c r="B5810" s="295" t="s">
        <v>17425</v>
      </c>
      <c r="C5810" s="296" t="s">
        <v>17426</v>
      </c>
      <c r="D5810" s="295" t="s">
        <v>96</v>
      </c>
      <c r="E5810" s="297" t="n">
        <v>223.03</v>
      </c>
    </row>
    <row r="5811" customFormat="false" ht="27" hidden="false" customHeight="false" outlineLevel="0" collapsed="false">
      <c r="A5811" s="295" t="n">
        <v>101846</v>
      </c>
      <c r="B5811" s="295" t="s">
        <v>17427</v>
      </c>
      <c r="C5811" s="296" t="s">
        <v>17428</v>
      </c>
      <c r="D5811" s="295" t="s">
        <v>96</v>
      </c>
      <c r="E5811" s="297" t="n">
        <v>154.11</v>
      </c>
    </row>
    <row r="5812" customFormat="false" ht="27" hidden="false" customHeight="false" outlineLevel="0" collapsed="false">
      <c r="A5812" s="295" t="n">
        <v>101847</v>
      </c>
      <c r="B5812" s="295" t="s">
        <v>17429</v>
      </c>
      <c r="C5812" s="296" t="s">
        <v>17430</v>
      </c>
      <c r="D5812" s="295" t="s">
        <v>96</v>
      </c>
      <c r="E5812" s="297" t="n">
        <v>182.4</v>
      </c>
    </row>
    <row r="5813" customFormat="false" ht="27" hidden="false" customHeight="false" outlineLevel="0" collapsed="false">
      <c r="A5813" s="295" t="n">
        <v>101848</v>
      </c>
      <c r="B5813" s="295" t="s">
        <v>17431</v>
      </c>
      <c r="C5813" s="296" t="s">
        <v>17432</v>
      </c>
      <c r="D5813" s="295" t="s">
        <v>96</v>
      </c>
      <c r="E5813" s="297" t="n">
        <v>210.3</v>
      </c>
    </row>
    <row r="5814" customFormat="false" ht="27" hidden="false" customHeight="false" outlineLevel="0" collapsed="false">
      <c r="A5814" s="295" t="n">
        <v>101849</v>
      </c>
      <c r="B5814" s="295" t="s">
        <v>17433</v>
      </c>
      <c r="C5814" s="296" t="s">
        <v>17434</v>
      </c>
      <c r="D5814" s="295" t="s">
        <v>96</v>
      </c>
      <c r="E5814" s="297" t="n">
        <v>183.86</v>
      </c>
    </row>
    <row r="5815" customFormat="false" ht="27" hidden="false" customHeight="false" outlineLevel="0" collapsed="false">
      <c r="A5815" s="295" t="n">
        <v>101850</v>
      </c>
      <c r="B5815" s="295" t="s">
        <v>17435</v>
      </c>
      <c r="C5815" s="296" t="s">
        <v>17436</v>
      </c>
      <c r="D5815" s="295" t="s">
        <v>81</v>
      </c>
      <c r="E5815" s="297" t="n">
        <v>58.72</v>
      </c>
    </row>
    <row r="5816" customFormat="false" ht="40.5" hidden="false" customHeight="false" outlineLevel="0" collapsed="false">
      <c r="A5816" s="295" t="n">
        <v>101851</v>
      </c>
      <c r="B5816" s="295" t="s">
        <v>17437</v>
      </c>
      <c r="C5816" s="296" t="s">
        <v>17438</v>
      </c>
      <c r="D5816" s="295" t="s">
        <v>81</v>
      </c>
      <c r="E5816" s="297" t="n">
        <v>158.15</v>
      </c>
    </row>
    <row r="5817" customFormat="false" ht="27" hidden="false" customHeight="false" outlineLevel="0" collapsed="false">
      <c r="A5817" s="295" t="n">
        <v>101852</v>
      </c>
      <c r="B5817" s="295" t="s">
        <v>17439</v>
      </c>
      <c r="C5817" s="296" t="s">
        <v>17440</v>
      </c>
      <c r="D5817" s="295" t="s">
        <v>81</v>
      </c>
      <c r="E5817" s="297" t="n">
        <v>72.54</v>
      </c>
    </row>
    <row r="5818" customFormat="false" ht="40.5" hidden="false" customHeight="false" outlineLevel="0" collapsed="false">
      <c r="A5818" s="295" t="n">
        <v>101853</v>
      </c>
      <c r="B5818" s="295" t="s">
        <v>17441</v>
      </c>
      <c r="C5818" s="296" t="s">
        <v>17442</v>
      </c>
      <c r="D5818" s="295" t="s">
        <v>81</v>
      </c>
      <c r="E5818" s="297" t="n">
        <v>53.87</v>
      </c>
    </row>
    <row r="5819" customFormat="false" ht="40.5" hidden="false" customHeight="false" outlineLevel="0" collapsed="false">
      <c r="A5819" s="295" t="n">
        <v>101854</v>
      </c>
      <c r="B5819" s="295" t="s">
        <v>17443</v>
      </c>
      <c r="C5819" s="296" t="s">
        <v>17444</v>
      </c>
      <c r="D5819" s="295" t="s">
        <v>81</v>
      </c>
      <c r="E5819" s="297" t="n">
        <v>159.86</v>
      </c>
    </row>
    <row r="5820" customFormat="false" ht="40.5" hidden="false" customHeight="false" outlineLevel="0" collapsed="false">
      <c r="A5820" s="295" t="n">
        <v>101855</v>
      </c>
      <c r="B5820" s="295" t="s">
        <v>17445</v>
      </c>
      <c r="C5820" s="296" t="s">
        <v>17446</v>
      </c>
      <c r="D5820" s="295" t="s">
        <v>81</v>
      </c>
      <c r="E5820" s="297" t="n">
        <v>78.89</v>
      </c>
    </row>
    <row r="5821" customFormat="false" ht="27" hidden="false" customHeight="false" outlineLevel="0" collapsed="false">
      <c r="A5821" s="295" t="n">
        <v>101856</v>
      </c>
      <c r="B5821" s="295" t="s">
        <v>17447</v>
      </c>
      <c r="C5821" s="296" t="s">
        <v>17448</v>
      </c>
      <c r="D5821" s="295" t="s">
        <v>81</v>
      </c>
      <c r="E5821" s="297" t="n">
        <v>25.44</v>
      </c>
    </row>
    <row r="5822" customFormat="false" ht="40.5" hidden="false" customHeight="false" outlineLevel="0" collapsed="false">
      <c r="A5822" s="295" t="n">
        <v>101857</v>
      </c>
      <c r="B5822" s="295" t="s">
        <v>17449</v>
      </c>
      <c r="C5822" s="296" t="s">
        <v>17450</v>
      </c>
      <c r="D5822" s="295" t="s">
        <v>81</v>
      </c>
      <c r="E5822" s="297" t="n">
        <v>30.74</v>
      </c>
    </row>
    <row r="5823" customFormat="false" ht="40.5" hidden="false" customHeight="false" outlineLevel="0" collapsed="false">
      <c r="A5823" s="295" t="n">
        <v>101858</v>
      </c>
      <c r="B5823" s="295" t="s">
        <v>17451</v>
      </c>
      <c r="C5823" s="296" t="s">
        <v>17452</v>
      </c>
      <c r="D5823" s="295" t="s">
        <v>81</v>
      </c>
      <c r="E5823" s="297" t="n">
        <v>25.89</v>
      </c>
    </row>
    <row r="5824" customFormat="false" ht="40.5" hidden="false" customHeight="false" outlineLevel="0" collapsed="false">
      <c r="A5824" s="295" t="n">
        <v>101859</v>
      </c>
      <c r="B5824" s="295" t="s">
        <v>17453</v>
      </c>
      <c r="C5824" s="296" t="s">
        <v>17454</v>
      </c>
      <c r="D5824" s="295" t="s">
        <v>81</v>
      </c>
      <c r="E5824" s="297" t="n">
        <v>28.17</v>
      </c>
    </row>
    <row r="5825" customFormat="false" ht="40.5" hidden="false" customHeight="false" outlineLevel="0" collapsed="false">
      <c r="A5825" s="295" t="n">
        <v>101860</v>
      </c>
      <c r="B5825" s="295" t="s">
        <v>17455</v>
      </c>
      <c r="C5825" s="296" t="s">
        <v>17456</v>
      </c>
      <c r="D5825" s="295" t="s">
        <v>81</v>
      </c>
      <c r="E5825" s="297" t="n">
        <v>31.75</v>
      </c>
    </row>
    <row r="5826" customFormat="false" ht="40.5" hidden="false" customHeight="false" outlineLevel="0" collapsed="false">
      <c r="A5826" s="295" t="n">
        <v>101861</v>
      </c>
      <c r="B5826" s="295" t="s">
        <v>17457</v>
      </c>
      <c r="C5826" s="296" t="s">
        <v>17458</v>
      </c>
      <c r="D5826" s="295" t="s">
        <v>81</v>
      </c>
      <c r="E5826" s="297" t="n">
        <v>29.96</v>
      </c>
    </row>
    <row r="5827" customFormat="false" ht="40.5" hidden="false" customHeight="false" outlineLevel="0" collapsed="false">
      <c r="A5827" s="295" t="n">
        <v>101862</v>
      </c>
      <c r="B5827" s="295" t="s">
        <v>17459</v>
      </c>
      <c r="C5827" s="296" t="s">
        <v>17460</v>
      </c>
      <c r="D5827" s="295" t="s">
        <v>81</v>
      </c>
      <c r="E5827" s="297" t="n">
        <v>32.28</v>
      </c>
    </row>
    <row r="5828" customFormat="false" ht="40.5" hidden="false" customHeight="false" outlineLevel="0" collapsed="false">
      <c r="A5828" s="295" t="n">
        <v>101863</v>
      </c>
      <c r="B5828" s="295" t="s">
        <v>17461</v>
      </c>
      <c r="C5828" s="296" t="s">
        <v>17462</v>
      </c>
      <c r="D5828" s="295" t="s">
        <v>81</v>
      </c>
      <c r="E5828" s="297" t="n">
        <v>26.2</v>
      </c>
    </row>
    <row r="5829" customFormat="false" ht="40.5" hidden="false" customHeight="false" outlineLevel="0" collapsed="false">
      <c r="A5829" s="295" t="n">
        <v>101864</v>
      </c>
      <c r="B5829" s="295" t="s">
        <v>17463</v>
      </c>
      <c r="C5829" s="296" t="s">
        <v>17464</v>
      </c>
      <c r="D5829" s="295" t="s">
        <v>81</v>
      </c>
      <c r="E5829" s="297" t="n">
        <v>29.79</v>
      </c>
    </row>
    <row r="5830" customFormat="false" ht="40.5" hidden="false" customHeight="false" outlineLevel="0" collapsed="false">
      <c r="A5830" s="295" t="n">
        <v>101865</v>
      </c>
      <c r="B5830" s="295" t="s">
        <v>17465</v>
      </c>
      <c r="C5830" s="296" t="s">
        <v>17466</v>
      </c>
      <c r="D5830" s="295" t="s">
        <v>81</v>
      </c>
      <c r="E5830" s="297" t="n">
        <v>33.36</v>
      </c>
    </row>
    <row r="5831" customFormat="false" ht="40.5" hidden="false" customHeight="false" outlineLevel="0" collapsed="false">
      <c r="A5831" s="295" t="n">
        <v>101866</v>
      </c>
      <c r="B5831" s="295" t="s">
        <v>17467</v>
      </c>
      <c r="C5831" s="296" t="s">
        <v>17468</v>
      </c>
      <c r="D5831" s="295" t="s">
        <v>81</v>
      </c>
      <c r="E5831" s="297" t="n">
        <v>30.14</v>
      </c>
    </row>
    <row r="5832" customFormat="false" ht="40.5" hidden="false" customHeight="false" outlineLevel="0" collapsed="false">
      <c r="A5832" s="295" t="n">
        <v>101867</v>
      </c>
      <c r="B5832" s="295" t="s">
        <v>17469</v>
      </c>
      <c r="C5832" s="296" t="s">
        <v>17470</v>
      </c>
      <c r="D5832" s="295" t="s">
        <v>81</v>
      </c>
      <c r="E5832" s="297" t="n">
        <v>33.71</v>
      </c>
    </row>
    <row r="5833" customFormat="false" ht="40.5" hidden="false" customHeight="false" outlineLevel="0" collapsed="false">
      <c r="A5833" s="295" t="n">
        <v>101868</v>
      </c>
      <c r="B5833" s="295" t="s">
        <v>17471</v>
      </c>
      <c r="C5833" s="296" t="s">
        <v>17472</v>
      </c>
      <c r="D5833" s="295" t="s">
        <v>81</v>
      </c>
      <c r="E5833" s="297" t="n">
        <v>27.64</v>
      </c>
    </row>
    <row r="5834" customFormat="false" ht="40.5" hidden="false" customHeight="false" outlineLevel="0" collapsed="false">
      <c r="A5834" s="295" t="n">
        <v>101869</v>
      </c>
      <c r="B5834" s="295" t="s">
        <v>17473</v>
      </c>
      <c r="C5834" s="296" t="s">
        <v>17474</v>
      </c>
      <c r="D5834" s="295" t="s">
        <v>81</v>
      </c>
      <c r="E5834" s="297" t="n">
        <v>31.23</v>
      </c>
    </row>
    <row r="5835" customFormat="false" ht="40.5" hidden="false" customHeight="false" outlineLevel="0" collapsed="false">
      <c r="A5835" s="295" t="n">
        <v>101870</v>
      </c>
      <c r="B5835" s="295" t="s">
        <v>17475</v>
      </c>
      <c r="C5835" s="296" t="s">
        <v>17476</v>
      </c>
      <c r="D5835" s="295" t="s">
        <v>81</v>
      </c>
      <c r="E5835" s="298" t="n">
        <v>34.8</v>
      </c>
    </row>
    <row r="5836" customFormat="false" ht="27" hidden="false" customHeight="false" outlineLevel="0" collapsed="false">
      <c r="A5836" s="295" t="n">
        <v>102096</v>
      </c>
      <c r="B5836" s="295" t="s">
        <v>17477</v>
      </c>
      <c r="C5836" s="296" t="s">
        <v>17478</v>
      </c>
      <c r="D5836" s="295" t="s">
        <v>96</v>
      </c>
      <c r="E5836" s="298" t="n">
        <v>1621.3</v>
      </c>
    </row>
    <row r="5837" customFormat="false" ht="27" hidden="false" customHeight="false" outlineLevel="0" collapsed="false">
      <c r="A5837" s="295" t="n">
        <v>102098</v>
      </c>
      <c r="B5837" s="295" t="s">
        <v>17479</v>
      </c>
      <c r="C5837" s="296" t="s">
        <v>17480</v>
      </c>
      <c r="D5837" s="295" t="s">
        <v>96</v>
      </c>
      <c r="E5837" s="297" t="n">
        <v>1819.59</v>
      </c>
    </row>
    <row r="5838" customFormat="false" ht="27" hidden="false" customHeight="false" outlineLevel="0" collapsed="false">
      <c r="A5838" s="295" t="n">
        <v>102101</v>
      </c>
      <c r="B5838" s="295" t="s">
        <v>17481</v>
      </c>
      <c r="C5838" s="296" t="s">
        <v>17482</v>
      </c>
      <c r="D5838" s="295" t="s">
        <v>81</v>
      </c>
      <c r="E5838" s="297" t="n">
        <v>3.5</v>
      </c>
    </row>
    <row r="5839" customFormat="false" ht="40.5" hidden="false" customHeight="false" outlineLevel="0" collapsed="false">
      <c r="A5839" s="295" t="n">
        <v>102988</v>
      </c>
      <c r="B5839" s="295" t="s">
        <v>17483</v>
      </c>
      <c r="C5839" s="296" t="s">
        <v>17484</v>
      </c>
      <c r="D5839" s="295" t="s">
        <v>81</v>
      </c>
      <c r="E5839" s="297" t="n">
        <v>47.06</v>
      </c>
    </row>
    <row r="5840" customFormat="false" ht="27" hidden="false" customHeight="false" outlineLevel="0" collapsed="false">
      <c r="A5840" s="295" t="n">
        <v>100576</v>
      </c>
      <c r="B5840" s="295" t="s">
        <v>17485</v>
      </c>
      <c r="C5840" s="296" t="s">
        <v>17486</v>
      </c>
      <c r="D5840" s="295" t="s">
        <v>81</v>
      </c>
      <c r="E5840" s="297" t="n">
        <v>2.32</v>
      </c>
    </row>
    <row r="5841" customFormat="false" ht="15" hidden="false" customHeight="false" outlineLevel="0" collapsed="false">
      <c r="A5841" s="295" t="n">
        <v>100577</v>
      </c>
      <c r="B5841" s="295" t="s">
        <v>17487</v>
      </c>
      <c r="C5841" s="296" t="s">
        <v>17488</v>
      </c>
      <c r="D5841" s="295" t="s">
        <v>81</v>
      </c>
      <c r="E5841" s="298" t="n">
        <v>1.13</v>
      </c>
    </row>
    <row r="5842" customFormat="false" ht="40.5" hidden="false" customHeight="false" outlineLevel="0" collapsed="false">
      <c r="A5842" s="295" t="n">
        <v>96388</v>
      </c>
      <c r="B5842" s="295" t="s">
        <v>17489</v>
      </c>
      <c r="C5842" s="296" t="s">
        <v>17490</v>
      </c>
      <c r="D5842" s="295" t="s">
        <v>96</v>
      </c>
      <c r="E5842" s="298" t="n">
        <v>11.11</v>
      </c>
    </row>
    <row r="5843" customFormat="false" ht="40.5" hidden="false" customHeight="false" outlineLevel="0" collapsed="false">
      <c r="A5843" s="295" t="n">
        <v>96389</v>
      </c>
      <c r="B5843" s="295" t="s">
        <v>17491</v>
      </c>
      <c r="C5843" s="296" t="s">
        <v>17492</v>
      </c>
      <c r="D5843" s="295" t="s">
        <v>96</v>
      </c>
      <c r="E5843" s="297" t="n">
        <v>48.61</v>
      </c>
    </row>
    <row r="5844" customFormat="false" ht="40.5" hidden="false" customHeight="false" outlineLevel="0" collapsed="false">
      <c r="A5844" s="295" t="n">
        <v>96390</v>
      </c>
      <c r="B5844" s="295" t="s">
        <v>17493</v>
      </c>
      <c r="C5844" s="296" t="s">
        <v>17494</v>
      </c>
      <c r="D5844" s="295" t="s">
        <v>96</v>
      </c>
      <c r="E5844" s="297" t="n">
        <v>77.11</v>
      </c>
    </row>
    <row r="5845" customFormat="false" ht="40.5" hidden="false" customHeight="false" outlineLevel="0" collapsed="false">
      <c r="A5845" s="295" t="n">
        <v>96391</v>
      </c>
      <c r="B5845" s="295" t="s">
        <v>17495</v>
      </c>
      <c r="C5845" s="296" t="s">
        <v>17496</v>
      </c>
      <c r="D5845" s="295" t="s">
        <v>96</v>
      </c>
      <c r="E5845" s="297" t="n">
        <v>107.54</v>
      </c>
    </row>
    <row r="5846" customFormat="false" ht="40.5" hidden="false" customHeight="false" outlineLevel="0" collapsed="false">
      <c r="A5846" s="295" t="n">
        <v>96392</v>
      </c>
      <c r="B5846" s="295" t="s">
        <v>17497</v>
      </c>
      <c r="C5846" s="296" t="s">
        <v>17498</v>
      </c>
      <c r="D5846" s="295" t="s">
        <v>96</v>
      </c>
      <c r="E5846" s="297" t="n">
        <v>136.82</v>
      </c>
    </row>
    <row r="5847" customFormat="false" ht="27" hidden="false" customHeight="false" outlineLevel="0" collapsed="false">
      <c r="A5847" s="295" t="n">
        <v>96396</v>
      </c>
      <c r="B5847" s="295" t="s">
        <v>17499</v>
      </c>
      <c r="C5847" s="296" t="s">
        <v>17500</v>
      </c>
      <c r="D5847" s="295" t="s">
        <v>96</v>
      </c>
      <c r="E5847" s="297" t="n">
        <v>171.72</v>
      </c>
    </row>
    <row r="5848" customFormat="false" ht="27" hidden="false" customHeight="false" outlineLevel="0" collapsed="false">
      <c r="A5848" s="295" t="n">
        <v>96397</v>
      </c>
      <c r="B5848" s="295" t="s">
        <v>17501</v>
      </c>
      <c r="C5848" s="296" t="s">
        <v>17502</v>
      </c>
      <c r="D5848" s="295" t="s">
        <v>96</v>
      </c>
      <c r="E5848" s="297" t="n">
        <v>229.85</v>
      </c>
    </row>
    <row r="5849" customFormat="false" ht="27" hidden="false" customHeight="false" outlineLevel="0" collapsed="false">
      <c r="A5849" s="295" t="n">
        <v>96398</v>
      </c>
      <c r="B5849" s="295" t="s">
        <v>17503</v>
      </c>
      <c r="C5849" s="296" t="s">
        <v>17504</v>
      </c>
      <c r="D5849" s="295" t="s">
        <v>96</v>
      </c>
      <c r="E5849" s="297" t="n">
        <v>307.73</v>
      </c>
    </row>
    <row r="5850" customFormat="false" ht="27" hidden="false" customHeight="false" outlineLevel="0" collapsed="false">
      <c r="A5850" s="295" t="n">
        <v>96399</v>
      </c>
      <c r="B5850" s="295" t="s">
        <v>17505</v>
      </c>
      <c r="C5850" s="296" t="s">
        <v>17506</v>
      </c>
      <c r="D5850" s="295" t="s">
        <v>96</v>
      </c>
      <c r="E5850" s="297" t="n">
        <v>118.06</v>
      </c>
    </row>
    <row r="5851" customFormat="false" ht="27" hidden="false" customHeight="false" outlineLevel="0" collapsed="false">
      <c r="A5851" s="295" t="n">
        <v>96400</v>
      </c>
      <c r="B5851" s="295" t="s">
        <v>17507</v>
      </c>
      <c r="C5851" s="296" t="s">
        <v>17508</v>
      </c>
      <c r="D5851" s="295" t="s">
        <v>96</v>
      </c>
      <c r="E5851" s="297" t="n">
        <v>153.33</v>
      </c>
    </row>
    <row r="5852" customFormat="false" ht="15" hidden="false" customHeight="false" outlineLevel="0" collapsed="false">
      <c r="A5852" s="295" t="n">
        <v>96402</v>
      </c>
      <c r="B5852" s="295" t="s">
        <v>17509</v>
      </c>
      <c r="C5852" s="296" t="s">
        <v>17510</v>
      </c>
      <c r="D5852" s="295" t="s">
        <v>81</v>
      </c>
      <c r="E5852" s="297" t="n">
        <v>2.82</v>
      </c>
    </row>
    <row r="5853" customFormat="false" ht="40.5" hidden="false" customHeight="false" outlineLevel="0" collapsed="false">
      <c r="A5853" s="295" t="n">
        <v>100564</v>
      </c>
      <c r="B5853" s="295" t="s">
        <v>17511</v>
      </c>
      <c r="C5853" s="296" t="s">
        <v>17512</v>
      </c>
      <c r="D5853" s="295" t="s">
        <v>96</v>
      </c>
      <c r="E5853" s="297" t="n">
        <v>103.77</v>
      </c>
    </row>
    <row r="5854" customFormat="false" ht="40.5" hidden="false" customHeight="false" outlineLevel="0" collapsed="false">
      <c r="A5854" s="295" t="n">
        <v>100565</v>
      </c>
      <c r="B5854" s="295" t="s">
        <v>17513</v>
      </c>
      <c r="C5854" s="296" t="s">
        <v>17514</v>
      </c>
      <c r="D5854" s="295" t="s">
        <v>96</v>
      </c>
      <c r="E5854" s="297" t="n">
        <v>89.98</v>
      </c>
    </row>
    <row r="5855" customFormat="false" ht="40.5" hidden="false" customHeight="false" outlineLevel="0" collapsed="false">
      <c r="A5855" s="295" t="n">
        <v>100566</v>
      </c>
      <c r="B5855" s="295" t="s">
        <v>17515</v>
      </c>
      <c r="C5855" s="296" t="s">
        <v>17516</v>
      </c>
      <c r="D5855" s="295" t="s">
        <v>96</v>
      </c>
      <c r="E5855" s="297" t="n">
        <v>163.7</v>
      </c>
    </row>
    <row r="5856" customFormat="false" ht="40.5" hidden="false" customHeight="false" outlineLevel="0" collapsed="false">
      <c r="A5856" s="295" t="n">
        <v>100567</v>
      </c>
      <c r="B5856" s="295" t="s">
        <v>17517</v>
      </c>
      <c r="C5856" s="296" t="s">
        <v>17518</v>
      </c>
      <c r="D5856" s="295" t="s">
        <v>96</v>
      </c>
      <c r="E5856" s="297" t="n">
        <v>191.77</v>
      </c>
    </row>
    <row r="5857" customFormat="false" ht="40.5" hidden="false" customHeight="false" outlineLevel="0" collapsed="false">
      <c r="A5857" s="295" t="n">
        <v>100568</v>
      </c>
      <c r="B5857" s="295" t="s">
        <v>17519</v>
      </c>
      <c r="C5857" s="296" t="s">
        <v>17520</v>
      </c>
      <c r="D5857" s="295" t="s">
        <v>96</v>
      </c>
      <c r="E5857" s="297" t="n">
        <v>219.34</v>
      </c>
    </row>
    <row r="5858" customFormat="false" ht="40.5" hidden="false" customHeight="false" outlineLevel="0" collapsed="false">
      <c r="A5858" s="295" t="n">
        <v>100569</v>
      </c>
      <c r="B5858" s="295" t="s">
        <v>17521</v>
      </c>
      <c r="C5858" s="296" t="s">
        <v>17522</v>
      </c>
      <c r="D5858" s="295" t="s">
        <v>96</v>
      </c>
      <c r="E5858" s="297" t="n">
        <v>150.42</v>
      </c>
    </row>
    <row r="5859" customFormat="false" ht="40.5" hidden="false" customHeight="false" outlineLevel="0" collapsed="false">
      <c r="A5859" s="295" t="n">
        <v>100570</v>
      </c>
      <c r="B5859" s="295" t="s">
        <v>17523</v>
      </c>
      <c r="C5859" s="296" t="s">
        <v>17524</v>
      </c>
      <c r="D5859" s="295" t="s">
        <v>96</v>
      </c>
      <c r="E5859" s="297" t="n">
        <v>181.11</v>
      </c>
    </row>
    <row r="5860" customFormat="false" ht="40.5" hidden="false" customHeight="false" outlineLevel="0" collapsed="false">
      <c r="A5860" s="295" t="n">
        <v>100571</v>
      </c>
      <c r="B5860" s="295" t="s">
        <v>17525</v>
      </c>
      <c r="C5860" s="296" t="s">
        <v>17526</v>
      </c>
      <c r="D5860" s="295" t="s">
        <v>96</v>
      </c>
      <c r="E5860" s="297" t="n">
        <v>206.66</v>
      </c>
    </row>
    <row r="5861" customFormat="false" ht="40.5" hidden="false" customHeight="false" outlineLevel="0" collapsed="false">
      <c r="A5861" s="295" t="n">
        <v>100572</v>
      </c>
      <c r="B5861" s="295" t="s">
        <v>17527</v>
      </c>
      <c r="C5861" s="296" t="s">
        <v>17528</v>
      </c>
      <c r="D5861" s="295" t="s">
        <v>96</v>
      </c>
      <c r="E5861" s="297" t="n">
        <v>108.63</v>
      </c>
    </row>
    <row r="5862" customFormat="false" ht="40.5" hidden="false" customHeight="false" outlineLevel="0" collapsed="false">
      <c r="A5862" s="295" t="n">
        <v>100573</v>
      </c>
      <c r="B5862" s="295" t="s">
        <v>17529</v>
      </c>
      <c r="C5862" s="296" t="s">
        <v>17530</v>
      </c>
      <c r="D5862" s="295" t="s">
        <v>96</v>
      </c>
      <c r="E5862" s="297" t="n">
        <v>94.84</v>
      </c>
    </row>
    <row r="5863" customFormat="false" ht="15" hidden="false" customHeight="false" outlineLevel="0" collapsed="false">
      <c r="A5863" s="295" t="n">
        <v>100574</v>
      </c>
      <c r="B5863" s="295" t="s">
        <v>17531</v>
      </c>
      <c r="C5863" s="296" t="s">
        <v>17532</v>
      </c>
      <c r="D5863" s="295" t="s">
        <v>96</v>
      </c>
      <c r="E5863" s="297" t="n">
        <v>1.37</v>
      </c>
    </row>
    <row r="5864" customFormat="false" ht="15" hidden="false" customHeight="false" outlineLevel="0" collapsed="false">
      <c r="A5864" s="295" t="n">
        <v>100575</v>
      </c>
      <c r="B5864" s="295" t="s">
        <v>17533</v>
      </c>
      <c r="C5864" s="296" t="s">
        <v>17534</v>
      </c>
      <c r="D5864" s="295" t="s">
        <v>81</v>
      </c>
      <c r="E5864" s="297" t="n">
        <v>0.11</v>
      </c>
    </row>
    <row r="5865" customFormat="false" ht="40.5" hidden="false" customHeight="false" outlineLevel="0" collapsed="false">
      <c r="A5865" s="295" t="n">
        <v>101767</v>
      </c>
      <c r="B5865" s="295" t="s">
        <v>17535</v>
      </c>
      <c r="C5865" s="296" t="s">
        <v>17536</v>
      </c>
      <c r="D5865" s="295" t="s">
        <v>96</v>
      </c>
      <c r="E5865" s="297" t="n">
        <v>25.58</v>
      </c>
    </row>
    <row r="5866" customFormat="false" ht="40.5" hidden="false" customHeight="false" outlineLevel="0" collapsed="false">
      <c r="A5866" s="295" t="n">
        <v>101768</v>
      </c>
      <c r="B5866" s="295" t="s">
        <v>17537</v>
      </c>
      <c r="C5866" s="296" t="s">
        <v>17538</v>
      </c>
      <c r="D5866" s="295" t="s">
        <v>96</v>
      </c>
      <c r="E5866" s="297" t="n">
        <v>43.6</v>
      </c>
    </row>
    <row r="5867" customFormat="false" ht="27" hidden="false" customHeight="false" outlineLevel="0" collapsed="false">
      <c r="A5867" s="295" t="n">
        <v>92391</v>
      </c>
      <c r="B5867" s="295" t="s">
        <v>17539</v>
      </c>
      <c r="C5867" s="296" t="s">
        <v>17540</v>
      </c>
      <c r="D5867" s="295" t="s">
        <v>81</v>
      </c>
      <c r="E5867" s="297" t="n">
        <v>73.84</v>
      </c>
    </row>
    <row r="5868" customFormat="false" ht="27" hidden="false" customHeight="false" outlineLevel="0" collapsed="false">
      <c r="A5868" s="295" t="n">
        <v>92392</v>
      </c>
      <c r="B5868" s="295" t="s">
        <v>17541</v>
      </c>
      <c r="C5868" s="296" t="s">
        <v>17542</v>
      </c>
      <c r="D5868" s="295" t="s">
        <v>81</v>
      </c>
      <c r="E5868" s="297" t="n">
        <v>150.49</v>
      </c>
    </row>
    <row r="5869" customFormat="false" ht="27" hidden="false" customHeight="false" outlineLevel="0" collapsed="false">
      <c r="A5869" s="295" t="n">
        <v>92393</v>
      </c>
      <c r="B5869" s="295" t="s">
        <v>17543</v>
      </c>
      <c r="C5869" s="296" t="s">
        <v>17544</v>
      </c>
      <c r="D5869" s="295" t="s">
        <v>81</v>
      </c>
      <c r="E5869" s="297" t="n">
        <v>73.09</v>
      </c>
    </row>
    <row r="5870" customFormat="false" ht="27" hidden="false" customHeight="false" outlineLevel="0" collapsed="false">
      <c r="A5870" s="295" t="n">
        <v>92394</v>
      </c>
      <c r="B5870" s="295" t="s">
        <v>17545</v>
      </c>
      <c r="C5870" s="296" t="s">
        <v>17546</v>
      </c>
      <c r="D5870" s="295" t="s">
        <v>81</v>
      </c>
      <c r="E5870" s="297" t="n">
        <v>90.62</v>
      </c>
    </row>
    <row r="5871" customFormat="false" ht="27" hidden="false" customHeight="false" outlineLevel="0" collapsed="false">
      <c r="A5871" s="295" t="n">
        <v>92395</v>
      </c>
      <c r="B5871" s="295" t="s">
        <v>17547</v>
      </c>
      <c r="C5871" s="296" t="s">
        <v>17548</v>
      </c>
      <c r="D5871" s="295" t="s">
        <v>81</v>
      </c>
      <c r="E5871" s="297" t="n">
        <v>109.01</v>
      </c>
    </row>
    <row r="5872" customFormat="false" ht="27" hidden="false" customHeight="false" outlineLevel="0" collapsed="false">
      <c r="A5872" s="295" t="n">
        <v>92396</v>
      </c>
      <c r="B5872" s="295" t="s">
        <v>17549</v>
      </c>
      <c r="C5872" s="296" t="s">
        <v>17550</v>
      </c>
      <c r="D5872" s="295" t="s">
        <v>81</v>
      </c>
      <c r="E5872" s="297" t="n">
        <v>85.26</v>
      </c>
    </row>
    <row r="5873" customFormat="false" ht="27" hidden="false" customHeight="false" outlineLevel="0" collapsed="false">
      <c r="A5873" s="295" t="n">
        <v>92397</v>
      </c>
      <c r="B5873" s="295" t="s">
        <v>17551</v>
      </c>
      <c r="C5873" s="296" t="s">
        <v>17552</v>
      </c>
      <c r="D5873" s="295" t="s">
        <v>81</v>
      </c>
      <c r="E5873" s="297" t="n">
        <v>73.05</v>
      </c>
    </row>
    <row r="5874" customFormat="false" ht="27" hidden="false" customHeight="false" outlineLevel="0" collapsed="false">
      <c r="A5874" s="295" t="n">
        <v>92398</v>
      </c>
      <c r="B5874" s="295" t="s">
        <v>17553</v>
      </c>
      <c r="C5874" s="296" t="s">
        <v>17554</v>
      </c>
      <c r="D5874" s="295" t="s">
        <v>81</v>
      </c>
      <c r="E5874" s="297" t="n">
        <v>92.01</v>
      </c>
    </row>
    <row r="5875" customFormat="false" ht="27" hidden="false" customHeight="false" outlineLevel="0" collapsed="false">
      <c r="A5875" s="295" t="n">
        <v>92399</v>
      </c>
      <c r="B5875" s="295" t="s">
        <v>17555</v>
      </c>
      <c r="C5875" s="296" t="s">
        <v>17556</v>
      </c>
      <c r="D5875" s="295" t="s">
        <v>81</v>
      </c>
      <c r="E5875" s="297" t="n">
        <v>93.48</v>
      </c>
    </row>
    <row r="5876" customFormat="false" ht="27" hidden="false" customHeight="false" outlineLevel="0" collapsed="false">
      <c r="A5876" s="295" t="n">
        <v>92400</v>
      </c>
      <c r="B5876" s="295" t="s">
        <v>17557</v>
      </c>
      <c r="C5876" s="296" t="s">
        <v>17558</v>
      </c>
      <c r="D5876" s="295" t="s">
        <v>81</v>
      </c>
      <c r="E5876" s="297" t="n">
        <v>108.81</v>
      </c>
    </row>
    <row r="5877" customFormat="false" ht="27" hidden="false" customHeight="false" outlineLevel="0" collapsed="false">
      <c r="A5877" s="295" t="n">
        <v>92401</v>
      </c>
      <c r="B5877" s="295" t="s">
        <v>17559</v>
      </c>
      <c r="C5877" s="296" t="s">
        <v>17560</v>
      </c>
      <c r="D5877" s="295" t="s">
        <v>81</v>
      </c>
      <c r="E5877" s="297" t="n">
        <v>110.41</v>
      </c>
    </row>
    <row r="5878" customFormat="false" ht="27" hidden="false" customHeight="false" outlineLevel="0" collapsed="false">
      <c r="A5878" s="295" t="n">
        <v>92402</v>
      </c>
      <c r="B5878" s="295" t="s">
        <v>17561</v>
      </c>
      <c r="C5878" s="296" t="s">
        <v>17562</v>
      </c>
      <c r="D5878" s="295" t="s">
        <v>81</v>
      </c>
      <c r="E5878" s="297" t="n">
        <v>86.97</v>
      </c>
    </row>
    <row r="5879" customFormat="false" ht="27" hidden="false" customHeight="false" outlineLevel="0" collapsed="false">
      <c r="A5879" s="295" t="n">
        <v>92403</v>
      </c>
      <c r="B5879" s="295" t="s">
        <v>17563</v>
      </c>
      <c r="C5879" s="296" t="s">
        <v>17564</v>
      </c>
      <c r="D5879" s="295" t="s">
        <v>81</v>
      </c>
      <c r="E5879" s="297" t="n">
        <v>74.61</v>
      </c>
    </row>
    <row r="5880" customFormat="false" ht="27" hidden="false" customHeight="false" outlineLevel="0" collapsed="false">
      <c r="A5880" s="295" t="n">
        <v>92404</v>
      </c>
      <c r="B5880" s="295" t="s">
        <v>17565</v>
      </c>
      <c r="C5880" s="296" t="s">
        <v>17566</v>
      </c>
      <c r="D5880" s="295" t="s">
        <v>81</v>
      </c>
      <c r="E5880" s="297" t="n">
        <v>93.58</v>
      </c>
    </row>
    <row r="5881" customFormat="false" ht="27" hidden="false" customHeight="false" outlineLevel="0" collapsed="false">
      <c r="A5881" s="295" t="n">
        <v>92405</v>
      </c>
      <c r="B5881" s="295" t="s">
        <v>17567</v>
      </c>
      <c r="C5881" s="296" t="s">
        <v>17568</v>
      </c>
      <c r="D5881" s="295" t="s">
        <v>81</v>
      </c>
      <c r="E5881" s="297" t="n">
        <v>95.02</v>
      </c>
    </row>
    <row r="5882" customFormat="false" ht="27" hidden="false" customHeight="false" outlineLevel="0" collapsed="false">
      <c r="A5882" s="295" t="n">
        <v>92406</v>
      </c>
      <c r="B5882" s="295" t="s">
        <v>17569</v>
      </c>
      <c r="C5882" s="296" t="s">
        <v>17570</v>
      </c>
      <c r="D5882" s="295" t="s">
        <v>81</v>
      </c>
      <c r="E5882" s="297" t="n">
        <v>110.38</v>
      </c>
    </row>
    <row r="5883" customFormat="false" ht="27" hidden="false" customHeight="false" outlineLevel="0" collapsed="false">
      <c r="A5883" s="295" t="n">
        <v>92407</v>
      </c>
      <c r="B5883" s="295" t="s">
        <v>17571</v>
      </c>
      <c r="C5883" s="296" t="s">
        <v>17572</v>
      </c>
      <c r="D5883" s="295" t="s">
        <v>81</v>
      </c>
      <c r="E5883" s="297" t="n">
        <v>111.96</v>
      </c>
    </row>
    <row r="5884" customFormat="false" ht="27" hidden="false" customHeight="false" outlineLevel="0" collapsed="false">
      <c r="A5884" s="295" t="n">
        <v>93679</v>
      </c>
      <c r="B5884" s="295" t="s">
        <v>17573</v>
      </c>
      <c r="C5884" s="296" t="s">
        <v>17574</v>
      </c>
      <c r="D5884" s="295" t="s">
        <v>81</v>
      </c>
      <c r="E5884" s="297" t="n">
        <v>94.77</v>
      </c>
    </row>
    <row r="5885" customFormat="false" ht="27" hidden="false" customHeight="false" outlineLevel="0" collapsed="false">
      <c r="A5885" s="295" t="n">
        <v>93680</v>
      </c>
      <c r="B5885" s="295" t="s">
        <v>17575</v>
      </c>
      <c r="C5885" s="296" t="s">
        <v>17576</v>
      </c>
      <c r="D5885" s="295" t="s">
        <v>81</v>
      </c>
      <c r="E5885" s="297" t="n">
        <v>82.15</v>
      </c>
    </row>
    <row r="5886" customFormat="false" ht="27" hidden="false" customHeight="false" outlineLevel="0" collapsed="false">
      <c r="A5886" s="295" t="n">
        <v>93681</v>
      </c>
      <c r="B5886" s="295" t="s">
        <v>17577</v>
      </c>
      <c r="C5886" s="296" t="s">
        <v>17578</v>
      </c>
      <c r="D5886" s="295" t="s">
        <v>81</v>
      </c>
      <c r="E5886" s="297" t="n">
        <v>99.29</v>
      </c>
    </row>
    <row r="5887" customFormat="false" ht="27" hidden="false" customHeight="false" outlineLevel="0" collapsed="false">
      <c r="A5887" s="295" t="n">
        <v>93682</v>
      </c>
      <c r="B5887" s="295" t="s">
        <v>17579</v>
      </c>
      <c r="C5887" s="296" t="s">
        <v>17580</v>
      </c>
      <c r="D5887" s="295" t="s">
        <v>81</v>
      </c>
      <c r="E5887" s="297" t="n">
        <v>100.84</v>
      </c>
    </row>
    <row r="5888" customFormat="false" ht="27" hidden="false" customHeight="false" outlineLevel="0" collapsed="false">
      <c r="A5888" s="295" t="n">
        <v>97104</v>
      </c>
      <c r="B5888" s="295" t="s">
        <v>17581</v>
      </c>
      <c r="C5888" s="296" t="s">
        <v>17582</v>
      </c>
      <c r="D5888" s="295" t="s">
        <v>81</v>
      </c>
      <c r="E5888" s="297" t="n">
        <v>147.94</v>
      </c>
    </row>
    <row r="5889" customFormat="false" ht="27" hidden="false" customHeight="false" outlineLevel="0" collapsed="false">
      <c r="A5889" s="295" t="n">
        <v>97105</v>
      </c>
      <c r="B5889" s="295" t="s">
        <v>17583</v>
      </c>
      <c r="C5889" s="296" t="s">
        <v>17584</v>
      </c>
      <c r="D5889" s="295" t="s">
        <v>81</v>
      </c>
      <c r="E5889" s="297" t="n">
        <v>167.79</v>
      </c>
    </row>
    <row r="5890" customFormat="false" ht="27" hidden="false" customHeight="false" outlineLevel="0" collapsed="false">
      <c r="A5890" s="295" t="n">
        <v>97106</v>
      </c>
      <c r="B5890" s="295" t="s">
        <v>17585</v>
      </c>
      <c r="C5890" s="296" t="s">
        <v>17586</v>
      </c>
      <c r="D5890" s="295" t="s">
        <v>81</v>
      </c>
      <c r="E5890" s="297" t="n">
        <v>186.82</v>
      </c>
    </row>
    <row r="5891" customFormat="false" ht="27" hidden="false" customHeight="false" outlineLevel="0" collapsed="false">
      <c r="A5891" s="295" t="n">
        <v>97107</v>
      </c>
      <c r="B5891" s="295" t="s">
        <v>17587</v>
      </c>
      <c r="C5891" s="296" t="s">
        <v>17588</v>
      </c>
      <c r="D5891" s="295" t="s">
        <v>81</v>
      </c>
      <c r="E5891" s="297" t="n">
        <v>213.44</v>
      </c>
    </row>
    <row r="5892" customFormat="false" ht="27" hidden="false" customHeight="false" outlineLevel="0" collapsed="false">
      <c r="A5892" s="295" t="n">
        <v>97108</v>
      </c>
      <c r="B5892" s="295" t="s">
        <v>17589</v>
      </c>
      <c r="C5892" s="296" t="s">
        <v>17590</v>
      </c>
      <c r="D5892" s="295" t="s">
        <v>81</v>
      </c>
      <c r="E5892" s="297" t="n">
        <v>244.73</v>
      </c>
    </row>
    <row r="5893" customFormat="false" ht="27" hidden="false" customHeight="false" outlineLevel="0" collapsed="false">
      <c r="A5893" s="295" t="n">
        <v>97109</v>
      </c>
      <c r="B5893" s="295" t="s">
        <v>17591</v>
      </c>
      <c r="C5893" s="296" t="s">
        <v>17592</v>
      </c>
      <c r="D5893" s="295" t="s">
        <v>81</v>
      </c>
      <c r="E5893" s="297" t="n">
        <v>270.97</v>
      </c>
    </row>
    <row r="5894" customFormat="false" ht="27" hidden="false" customHeight="false" outlineLevel="0" collapsed="false">
      <c r="A5894" s="295" t="n">
        <v>97111</v>
      </c>
      <c r="B5894" s="295" t="s">
        <v>17593</v>
      </c>
      <c r="C5894" s="296" t="s">
        <v>17594</v>
      </c>
      <c r="D5894" s="295" t="s">
        <v>81</v>
      </c>
      <c r="E5894" s="297" t="n">
        <v>320.87</v>
      </c>
    </row>
    <row r="5895" customFormat="false" ht="27" hidden="false" customHeight="false" outlineLevel="0" collapsed="false">
      <c r="A5895" s="295" t="n">
        <v>97112</v>
      </c>
      <c r="B5895" s="295" t="s">
        <v>17595</v>
      </c>
      <c r="C5895" s="296" t="s">
        <v>17596</v>
      </c>
      <c r="D5895" s="295" t="s">
        <v>81</v>
      </c>
      <c r="E5895" s="297" t="n">
        <v>273.86</v>
      </c>
    </row>
    <row r="5896" customFormat="false" ht="15" hidden="false" customHeight="false" outlineLevel="0" collapsed="false">
      <c r="A5896" s="295" t="n">
        <v>97113</v>
      </c>
      <c r="B5896" s="295" t="s">
        <v>17597</v>
      </c>
      <c r="C5896" s="296" t="s">
        <v>17598</v>
      </c>
      <c r="D5896" s="295" t="s">
        <v>81</v>
      </c>
      <c r="E5896" s="297" t="n">
        <v>2.15</v>
      </c>
    </row>
    <row r="5897" customFormat="false" ht="15" hidden="false" customHeight="false" outlineLevel="0" collapsed="false">
      <c r="A5897" s="295" t="n">
        <v>97114</v>
      </c>
      <c r="B5897" s="295" t="s">
        <v>17599</v>
      </c>
      <c r="C5897" s="296" t="s">
        <v>17600</v>
      </c>
      <c r="D5897" s="295" t="s">
        <v>85</v>
      </c>
      <c r="E5897" s="297" t="n">
        <v>0.3</v>
      </c>
    </row>
    <row r="5898" customFormat="false" ht="27" hidden="false" customHeight="false" outlineLevel="0" collapsed="false">
      <c r="A5898" s="295" t="n">
        <v>97115</v>
      </c>
      <c r="B5898" s="295" t="s">
        <v>17601</v>
      </c>
      <c r="C5898" s="296" t="s">
        <v>17602</v>
      </c>
      <c r="D5898" s="295" t="s">
        <v>106</v>
      </c>
      <c r="E5898" s="297" t="n">
        <v>49.41</v>
      </c>
    </row>
    <row r="5899" customFormat="false" ht="27" hidden="false" customHeight="false" outlineLevel="0" collapsed="false">
      <c r="A5899" s="295" t="n">
        <v>97116</v>
      </c>
      <c r="B5899" s="295" t="s">
        <v>17603</v>
      </c>
      <c r="C5899" s="296" t="s">
        <v>17604</v>
      </c>
      <c r="D5899" s="295" t="s">
        <v>106</v>
      </c>
      <c r="E5899" s="297" t="n">
        <v>25.65</v>
      </c>
    </row>
    <row r="5900" customFormat="false" ht="27" hidden="false" customHeight="false" outlineLevel="0" collapsed="false">
      <c r="A5900" s="295" t="n">
        <v>97117</v>
      </c>
      <c r="B5900" s="295" t="s">
        <v>17605</v>
      </c>
      <c r="C5900" s="296" t="s">
        <v>17606</v>
      </c>
      <c r="D5900" s="295" t="s">
        <v>106</v>
      </c>
      <c r="E5900" s="297" t="n">
        <v>23.14</v>
      </c>
    </row>
    <row r="5901" customFormat="false" ht="27" hidden="false" customHeight="false" outlineLevel="0" collapsed="false">
      <c r="A5901" s="295" t="n">
        <v>97118</v>
      </c>
      <c r="B5901" s="295" t="s">
        <v>17607</v>
      </c>
      <c r="C5901" s="296" t="s">
        <v>17608</v>
      </c>
      <c r="D5901" s="295" t="s">
        <v>106</v>
      </c>
      <c r="E5901" s="297" t="n">
        <v>19.54</v>
      </c>
    </row>
    <row r="5902" customFormat="false" ht="27" hidden="false" customHeight="false" outlineLevel="0" collapsed="false">
      <c r="A5902" s="295" t="n">
        <v>97119</v>
      </c>
      <c r="B5902" s="295" t="s">
        <v>17609</v>
      </c>
      <c r="C5902" s="296" t="s">
        <v>17610</v>
      </c>
      <c r="D5902" s="295" t="s">
        <v>106</v>
      </c>
      <c r="E5902" s="297" t="n">
        <v>17.99</v>
      </c>
    </row>
    <row r="5903" customFormat="false" ht="27" hidden="false" customHeight="false" outlineLevel="0" collapsed="false">
      <c r="A5903" s="295" t="n">
        <v>97120</v>
      </c>
      <c r="B5903" s="295" t="s">
        <v>17611</v>
      </c>
      <c r="C5903" s="296" t="s">
        <v>17612</v>
      </c>
      <c r="D5903" s="295" t="s">
        <v>106</v>
      </c>
      <c r="E5903" s="297" t="n">
        <v>11.56</v>
      </c>
    </row>
    <row r="5904" customFormat="false" ht="15" hidden="false" customHeight="false" outlineLevel="0" collapsed="false">
      <c r="A5904" s="295" t="n">
        <v>97802</v>
      </c>
      <c r="B5904" s="295" t="s">
        <v>17613</v>
      </c>
      <c r="C5904" s="296" t="s">
        <v>17614</v>
      </c>
      <c r="D5904" s="295" t="s">
        <v>81</v>
      </c>
      <c r="E5904" s="297" t="n">
        <v>7.79</v>
      </c>
    </row>
    <row r="5905" customFormat="false" ht="27" hidden="false" customHeight="false" outlineLevel="0" collapsed="false">
      <c r="A5905" s="295" t="n">
        <v>97803</v>
      </c>
      <c r="B5905" s="295" t="s">
        <v>17615</v>
      </c>
      <c r="C5905" s="296" t="s">
        <v>17616</v>
      </c>
      <c r="D5905" s="295" t="s">
        <v>81</v>
      </c>
      <c r="E5905" s="297" t="n">
        <v>11.77</v>
      </c>
    </row>
    <row r="5906" customFormat="false" ht="15" hidden="false" customHeight="false" outlineLevel="0" collapsed="false">
      <c r="A5906" s="295" t="n">
        <v>97805</v>
      </c>
      <c r="B5906" s="295" t="s">
        <v>17617</v>
      </c>
      <c r="C5906" s="296" t="s">
        <v>17618</v>
      </c>
      <c r="D5906" s="295" t="s">
        <v>81</v>
      </c>
      <c r="E5906" s="297" t="n">
        <v>19.56</v>
      </c>
    </row>
    <row r="5907" customFormat="false" ht="27" hidden="false" customHeight="false" outlineLevel="0" collapsed="false">
      <c r="A5907" s="295" t="n">
        <v>97806</v>
      </c>
      <c r="B5907" s="295" t="s">
        <v>17619</v>
      </c>
      <c r="C5907" s="296" t="s">
        <v>17620</v>
      </c>
      <c r="D5907" s="295" t="s">
        <v>81</v>
      </c>
      <c r="E5907" s="297" t="n">
        <v>23.51</v>
      </c>
    </row>
    <row r="5908" customFormat="false" ht="27" hidden="false" customHeight="false" outlineLevel="0" collapsed="false">
      <c r="A5908" s="295" t="n">
        <v>97807</v>
      </c>
      <c r="B5908" s="295" t="s">
        <v>17621</v>
      </c>
      <c r="C5908" s="296" t="s">
        <v>17622</v>
      </c>
      <c r="D5908" s="295" t="s">
        <v>81</v>
      </c>
      <c r="E5908" s="297" t="n">
        <v>27.1</v>
      </c>
    </row>
    <row r="5909" customFormat="false" ht="15" hidden="false" customHeight="false" outlineLevel="0" collapsed="false">
      <c r="A5909" s="295" t="n">
        <v>97809</v>
      </c>
      <c r="B5909" s="295" t="s">
        <v>17623</v>
      </c>
      <c r="C5909" s="296" t="s">
        <v>17624</v>
      </c>
      <c r="D5909" s="295" t="s">
        <v>81</v>
      </c>
      <c r="E5909" s="297" t="n">
        <v>21.89</v>
      </c>
    </row>
    <row r="5910" customFormat="false" ht="27" hidden="false" customHeight="false" outlineLevel="0" collapsed="false">
      <c r="A5910" s="295" t="n">
        <v>97810</v>
      </c>
      <c r="B5910" s="295" t="s">
        <v>17625</v>
      </c>
      <c r="C5910" s="296" t="s">
        <v>17626</v>
      </c>
      <c r="D5910" s="295" t="s">
        <v>81</v>
      </c>
      <c r="E5910" s="297" t="n">
        <v>23.74</v>
      </c>
    </row>
    <row r="5911" customFormat="false" ht="27" hidden="false" customHeight="false" outlineLevel="0" collapsed="false">
      <c r="A5911" s="295" t="n">
        <v>97811</v>
      </c>
      <c r="B5911" s="295" t="s">
        <v>17627</v>
      </c>
      <c r="C5911" s="296" t="s">
        <v>17628</v>
      </c>
      <c r="D5911" s="295" t="s">
        <v>81</v>
      </c>
      <c r="E5911" s="297" t="n">
        <v>27.41</v>
      </c>
    </row>
    <row r="5912" customFormat="false" ht="15" hidden="false" customHeight="false" outlineLevel="0" collapsed="false">
      <c r="A5912" s="295" t="n">
        <v>101167</v>
      </c>
      <c r="B5912" s="295" t="s">
        <v>17629</v>
      </c>
      <c r="C5912" s="296" t="s">
        <v>17630</v>
      </c>
      <c r="D5912" s="295" t="s">
        <v>81</v>
      </c>
      <c r="E5912" s="297" t="n">
        <v>201.82</v>
      </c>
    </row>
    <row r="5913" customFormat="false" ht="27" hidden="false" customHeight="false" outlineLevel="0" collapsed="false">
      <c r="A5913" s="295" t="n">
        <v>101168</v>
      </c>
      <c r="B5913" s="295" t="s">
        <v>17631</v>
      </c>
      <c r="C5913" s="296" t="s">
        <v>17632</v>
      </c>
      <c r="D5913" s="295" t="s">
        <v>81</v>
      </c>
      <c r="E5913" s="297" t="n">
        <v>263.21</v>
      </c>
    </row>
    <row r="5914" customFormat="false" ht="27" hidden="false" customHeight="false" outlineLevel="0" collapsed="false">
      <c r="A5914" s="295" t="n">
        <v>101169</v>
      </c>
      <c r="B5914" s="295" t="s">
        <v>17633</v>
      </c>
      <c r="C5914" s="296" t="s">
        <v>17634</v>
      </c>
      <c r="D5914" s="295" t="s">
        <v>81</v>
      </c>
      <c r="E5914" s="297" t="n">
        <v>215.69</v>
      </c>
    </row>
    <row r="5915" customFormat="false" ht="15" hidden="false" customHeight="false" outlineLevel="0" collapsed="false">
      <c r="A5915" s="295" t="n">
        <v>101170</v>
      </c>
      <c r="B5915" s="295" t="s">
        <v>17635</v>
      </c>
      <c r="C5915" s="296" t="s">
        <v>17636</v>
      </c>
      <c r="D5915" s="295" t="s">
        <v>81</v>
      </c>
      <c r="E5915" s="297" t="n">
        <v>50.38</v>
      </c>
    </row>
    <row r="5916" customFormat="false" ht="27" hidden="false" customHeight="false" outlineLevel="0" collapsed="false">
      <c r="A5916" s="295" t="n">
        <v>101171</v>
      </c>
      <c r="B5916" s="295" t="s">
        <v>17637</v>
      </c>
      <c r="C5916" s="296" t="s">
        <v>17638</v>
      </c>
      <c r="D5916" s="295" t="s">
        <v>81</v>
      </c>
      <c r="E5916" s="297" t="n">
        <v>124.35</v>
      </c>
    </row>
    <row r="5917" customFormat="false" ht="27" hidden="false" customHeight="false" outlineLevel="0" collapsed="false">
      <c r="A5917" s="295" t="n">
        <v>101172</v>
      </c>
      <c r="B5917" s="295" t="s">
        <v>17639</v>
      </c>
      <c r="C5917" s="296" t="s">
        <v>17640</v>
      </c>
      <c r="D5917" s="295" t="s">
        <v>81</v>
      </c>
      <c r="E5917" s="297" t="n">
        <v>75.55</v>
      </c>
    </row>
    <row r="5918" customFormat="false" ht="27" hidden="false" customHeight="false" outlineLevel="0" collapsed="false">
      <c r="A5918" s="295" t="n">
        <v>103904</v>
      </c>
      <c r="B5918" s="295" t="s">
        <v>17641</v>
      </c>
      <c r="C5918" s="296" t="s">
        <v>17642</v>
      </c>
      <c r="D5918" s="295" t="s">
        <v>81</v>
      </c>
      <c r="E5918" s="297" t="n">
        <v>143.57</v>
      </c>
    </row>
    <row r="5919" customFormat="false" ht="27" hidden="false" customHeight="false" outlineLevel="0" collapsed="false">
      <c r="A5919" s="295" t="n">
        <v>103905</v>
      </c>
      <c r="B5919" s="295" t="s">
        <v>17643</v>
      </c>
      <c r="C5919" s="296" t="s">
        <v>17644</v>
      </c>
      <c r="D5919" s="295" t="s">
        <v>81</v>
      </c>
      <c r="E5919" s="297" t="n">
        <v>151.67</v>
      </c>
    </row>
    <row r="5920" customFormat="false" ht="27" hidden="false" customHeight="false" outlineLevel="0" collapsed="false">
      <c r="A5920" s="295" t="n">
        <v>103906</v>
      </c>
      <c r="B5920" s="295" t="s">
        <v>17645</v>
      </c>
      <c r="C5920" s="296" t="s">
        <v>17646</v>
      </c>
      <c r="D5920" s="295" t="s">
        <v>81</v>
      </c>
      <c r="E5920" s="297" t="n">
        <v>177.49</v>
      </c>
    </row>
    <row r="5921" customFormat="false" ht="27" hidden="false" customHeight="false" outlineLevel="0" collapsed="false">
      <c r="A5921" s="295" t="n">
        <v>103907</v>
      </c>
      <c r="B5921" s="295" t="s">
        <v>17647</v>
      </c>
      <c r="C5921" s="296" t="s">
        <v>17648</v>
      </c>
      <c r="D5921" s="295" t="s">
        <v>81</v>
      </c>
      <c r="E5921" s="297" t="n">
        <v>160.65</v>
      </c>
    </row>
    <row r="5922" customFormat="false" ht="27" hidden="false" customHeight="false" outlineLevel="0" collapsed="false">
      <c r="A5922" s="295" t="n">
        <v>103908</v>
      </c>
      <c r="B5922" s="295" t="s">
        <v>17649</v>
      </c>
      <c r="C5922" s="296" t="s">
        <v>17650</v>
      </c>
      <c r="D5922" s="295" t="s">
        <v>81</v>
      </c>
      <c r="E5922" s="297" t="n">
        <v>181</v>
      </c>
    </row>
    <row r="5923" customFormat="false" ht="27" hidden="false" customHeight="false" outlineLevel="0" collapsed="false">
      <c r="A5923" s="295" t="n">
        <v>103909</v>
      </c>
      <c r="B5923" s="295" t="s">
        <v>17651</v>
      </c>
      <c r="C5923" s="296" t="s">
        <v>17652</v>
      </c>
      <c r="D5923" s="295" t="s">
        <v>81</v>
      </c>
      <c r="E5923" s="297" t="n">
        <v>206.89</v>
      </c>
    </row>
    <row r="5924" customFormat="false" ht="27" hidden="false" customHeight="false" outlineLevel="0" collapsed="false">
      <c r="A5924" s="295" t="n">
        <v>103911</v>
      </c>
      <c r="B5924" s="295" t="s">
        <v>17653</v>
      </c>
      <c r="C5924" s="296" t="s">
        <v>17654</v>
      </c>
      <c r="D5924" s="295" t="s">
        <v>81</v>
      </c>
      <c r="E5924" s="297" t="n">
        <v>237.45</v>
      </c>
    </row>
    <row r="5925" customFormat="false" ht="27" hidden="false" customHeight="false" outlineLevel="0" collapsed="false">
      <c r="A5925" s="295" t="n">
        <v>103912</v>
      </c>
      <c r="B5925" s="295" t="s">
        <v>17655</v>
      </c>
      <c r="C5925" s="296" t="s">
        <v>17656</v>
      </c>
      <c r="D5925" s="295" t="s">
        <v>81</v>
      </c>
      <c r="E5925" s="297" t="n">
        <v>96.14</v>
      </c>
    </row>
    <row r="5926" customFormat="false" ht="27" hidden="false" customHeight="false" outlineLevel="0" collapsed="false">
      <c r="A5926" s="295" t="n">
        <v>103913</v>
      </c>
      <c r="B5926" s="295" t="s">
        <v>17657</v>
      </c>
      <c r="C5926" s="296" t="s">
        <v>17658</v>
      </c>
      <c r="D5926" s="295" t="s">
        <v>81</v>
      </c>
      <c r="E5926" s="297" t="n">
        <v>146.71</v>
      </c>
    </row>
    <row r="5927" customFormat="false" ht="27" hidden="false" customHeight="false" outlineLevel="0" collapsed="false">
      <c r="A5927" s="295" t="n">
        <v>103914</v>
      </c>
      <c r="B5927" s="295" t="s">
        <v>17659</v>
      </c>
      <c r="C5927" s="296" t="s">
        <v>17660</v>
      </c>
      <c r="D5927" s="295" t="s">
        <v>81</v>
      </c>
      <c r="E5927" s="297" t="n">
        <v>171.2</v>
      </c>
    </row>
    <row r="5928" customFormat="false" ht="27" hidden="false" customHeight="false" outlineLevel="0" collapsed="false">
      <c r="A5928" s="295" t="n">
        <v>103915</v>
      </c>
      <c r="B5928" s="295" t="s">
        <v>17661</v>
      </c>
      <c r="C5928" s="296" t="s">
        <v>17662</v>
      </c>
      <c r="D5928" s="295" t="s">
        <v>81</v>
      </c>
      <c r="E5928" s="297" t="n">
        <v>188.04</v>
      </c>
    </row>
    <row r="5929" customFormat="false" ht="27" hidden="false" customHeight="false" outlineLevel="0" collapsed="false">
      <c r="A5929" s="295" t="n">
        <v>103916</v>
      </c>
      <c r="B5929" s="295" t="s">
        <v>17663</v>
      </c>
      <c r="C5929" s="296" t="s">
        <v>17664</v>
      </c>
      <c r="D5929" s="295" t="s">
        <v>81</v>
      </c>
      <c r="E5929" s="297" t="n">
        <v>214.52</v>
      </c>
    </row>
    <row r="5930" customFormat="false" ht="27" hidden="false" customHeight="false" outlineLevel="0" collapsed="false">
      <c r="A5930" s="295" t="n">
        <v>103917</v>
      </c>
      <c r="B5930" s="295" t="s">
        <v>17665</v>
      </c>
      <c r="C5930" s="296" t="s">
        <v>17666</v>
      </c>
      <c r="D5930" s="295" t="s">
        <v>81</v>
      </c>
      <c r="E5930" s="297" t="n">
        <v>249.49</v>
      </c>
    </row>
    <row r="5931" customFormat="false" ht="27" hidden="false" customHeight="false" outlineLevel="0" collapsed="false">
      <c r="A5931" s="295" t="n">
        <v>103918</v>
      </c>
      <c r="B5931" s="295" t="s">
        <v>17667</v>
      </c>
      <c r="C5931" s="296" t="s">
        <v>17668</v>
      </c>
      <c r="D5931" s="295" t="s">
        <v>81</v>
      </c>
      <c r="E5931" s="297" t="n">
        <v>263.1</v>
      </c>
    </row>
    <row r="5932" customFormat="false" ht="27" hidden="false" customHeight="false" outlineLevel="0" collapsed="false">
      <c r="A5932" s="295" t="n">
        <v>103694</v>
      </c>
      <c r="B5932" s="295" t="s">
        <v>17669</v>
      </c>
      <c r="C5932" s="296" t="s">
        <v>17670</v>
      </c>
      <c r="D5932" s="295" t="s">
        <v>31</v>
      </c>
      <c r="E5932" s="297" t="n">
        <v>93.1</v>
      </c>
    </row>
    <row r="5933" customFormat="false" ht="27" hidden="false" customHeight="false" outlineLevel="0" collapsed="false">
      <c r="A5933" s="295" t="n">
        <v>103695</v>
      </c>
      <c r="B5933" s="295" t="s">
        <v>17671</v>
      </c>
      <c r="C5933" s="296" t="s">
        <v>17672</v>
      </c>
      <c r="D5933" s="295" t="s">
        <v>31</v>
      </c>
      <c r="E5933" s="297" t="n">
        <v>83.4</v>
      </c>
    </row>
    <row r="5934" customFormat="false" ht="27" hidden="false" customHeight="false" outlineLevel="0" collapsed="false">
      <c r="A5934" s="295" t="n">
        <v>103696</v>
      </c>
      <c r="B5934" s="295" t="s">
        <v>17673</v>
      </c>
      <c r="C5934" s="296" t="s">
        <v>17674</v>
      </c>
      <c r="D5934" s="295" t="s">
        <v>31</v>
      </c>
      <c r="E5934" s="297" t="n">
        <v>114.64</v>
      </c>
    </row>
    <row r="5935" customFormat="false" ht="27" hidden="false" customHeight="false" outlineLevel="0" collapsed="false">
      <c r="A5935" s="295" t="n">
        <v>103697</v>
      </c>
      <c r="B5935" s="295" t="s">
        <v>17675</v>
      </c>
      <c r="C5935" s="296" t="s">
        <v>17676</v>
      </c>
      <c r="D5935" s="295" t="s">
        <v>31</v>
      </c>
      <c r="E5935" s="297" t="n">
        <v>104.94</v>
      </c>
    </row>
    <row r="5936" customFormat="false" ht="27" hidden="false" customHeight="false" outlineLevel="0" collapsed="false">
      <c r="A5936" s="295" t="n">
        <v>95995</v>
      </c>
      <c r="B5936" s="295" t="s">
        <v>17677</v>
      </c>
      <c r="C5936" s="296" t="s">
        <v>17678</v>
      </c>
      <c r="D5936" s="295" t="s">
        <v>96</v>
      </c>
      <c r="E5936" s="297" t="n">
        <v>1455.53</v>
      </c>
    </row>
    <row r="5937" customFormat="false" ht="27" hidden="false" customHeight="false" outlineLevel="0" collapsed="false">
      <c r="A5937" s="295" t="n">
        <v>95996</v>
      </c>
      <c r="B5937" s="295" t="s">
        <v>17679</v>
      </c>
      <c r="C5937" s="296" t="s">
        <v>17680</v>
      </c>
      <c r="D5937" s="295" t="s">
        <v>96</v>
      </c>
      <c r="E5937" s="297" t="n">
        <v>1257.64</v>
      </c>
    </row>
    <row r="5938" customFormat="false" ht="27" hidden="false" customHeight="false" outlineLevel="0" collapsed="false">
      <c r="A5938" s="295" t="n">
        <v>96001</v>
      </c>
      <c r="B5938" s="295" t="s">
        <v>17681</v>
      </c>
      <c r="C5938" s="296" t="s">
        <v>17682</v>
      </c>
      <c r="D5938" s="295" t="s">
        <v>81</v>
      </c>
      <c r="E5938" s="297" t="n">
        <v>7.84</v>
      </c>
    </row>
    <row r="5939" customFormat="false" ht="15" hidden="false" customHeight="false" outlineLevel="0" collapsed="false">
      <c r="A5939" s="295" t="n">
        <v>96393</v>
      </c>
      <c r="B5939" s="295" t="s">
        <v>17683</v>
      </c>
      <c r="C5939" s="296" t="s">
        <v>17684</v>
      </c>
      <c r="D5939" s="295" t="s">
        <v>96</v>
      </c>
      <c r="E5939" s="297" t="n">
        <v>159.42</v>
      </c>
    </row>
    <row r="5940" customFormat="false" ht="15" hidden="false" customHeight="false" outlineLevel="0" collapsed="false">
      <c r="A5940" s="295" t="n">
        <v>96394</v>
      </c>
      <c r="B5940" s="295" t="s">
        <v>17685</v>
      </c>
      <c r="C5940" s="296" t="s">
        <v>17686</v>
      </c>
      <c r="D5940" s="295" t="s">
        <v>96</v>
      </c>
      <c r="E5940" s="297" t="n">
        <v>215.98</v>
      </c>
    </row>
    <row r="5941" customFormat="false" ht="15" hidden="false" customHeight="false" outlineLevel="0" collapsed="false">
      <c r="A5941" s="295" t="n">
        <v>96395</v>
      </c>
      <c r="B5941" s="295" t="s">
        <v>17687</v>
      </c>
      <c r="C5941" s="296" t="s">
        <v>17688</v>
      </c>
      <c r="D5941" s="295" t="s">
        <v>96</v>
      </c>
      <c r="E5941" s="297" t="n">
        <v>295.43</v>
      </c>
    </row>
    <row r="5942" customFormat="false" ht="27" hidden="false" customHeight="false" outlineLevel="0" collapsed="false">
      <c r="A5942" s="295" t="n">
        <v>100624</v>
      </c>
      <c r="B5942" s="295" t="s">
        <v>17689</v>
      </c>
      <c r="C5942" s="296" t="s">
        <v>17690</v>
      </c>
      <c r="D5942" s="295" t="s">
        <v>96</v>
      </c>
      <c r="E5942" s="297" t="n">
        <v>1164.46</v>
      </c>
    </row>
    <row r="5943" customFormat="false" ht="27" hidden="false" customHeight="false" outlineLevel="0" collapsed="false">
      <c r="A5943" s="295" t="n">
        <v>100625</v>
      </c>
      <c r="B5943" s="295" t="s">
        <v>17691</v>
      </c>
      <c r="C5943" s="296" t="s">
        <v>17692</v>
      </c>
      <c r="D5943" s="295" t="s">
        <v>96</v>
      </c>
      <c r="E5943" s="297" t="n">
        <v>1113.47</v>
      </c>
    </row>
    <row r="5944" customFormat="false" ht="27" hidden="false" customHeight="false" outlineLevel="0" collapsed="false">
      <c r="A5944" s="295" t="n">
        <v>101020</v>
      </c>
      <c r="B5944" s="295" t="s">
        <v>17693</v>
      </c>
      <c r="C5944" s="296" t="s">
        <v>17694</v>
      </c>
      <c r="D5944" s="295" t="s">
        <v>17695</v>
      </c>
      <c r="E5944" s="297" t="n">
        <v>548.19</v>
      </c>
    </row>
    <row r="5945" customFormat="false" ht="27" hidden="false" customHeight="false" outlineLevel="0" collapsed="false">
      <c r="A5945" s="295" t="n">
        <v>101021</v>
      </c>
      <c r="B5945" s="295" t="s">
        <v>17696</v>
      </c>
      <c r="C5945" s="296" t="s">
        <v>17697</v>
      </c>
      <c r="D5945" s="295" t="s">
        <v>17695</v>
      </c>
      <c r="E5945" s="297" t="n">
        <v>594.57</v>
      </c>
    </row>
    <row r="5946" customFormat="false" ht="27" hidden="false" customHeight="false" outlineLevel="0" collapsed="false">
      <c r="A5946" s="295" t="n">
        <v>101022</v>
      </c>
      <c r="B5946" s="295" t="s">
        <v>17698</v>
      </c>
      <c r="C5946" s="296" t="s">
        <v>17699</v>
      </c>
      <c r="D5946" s="295" t="s">
        <v>17695</v>
      </c>
      <c r="E5946" s="297" t="n">
        <v>473.22</v>
      </c>
    </row>
    <row r="5947" customFormat="false" ht="27" hidden="false" customHeight="false" outlineLevel="0" collapsed="false">
      <c r="A5947" s="295" t="n">
        <v>101023</v>
      </c>
      <c r="B5947" s="295" t="s">
        <v>17700</v>
      </c>
      <c r="C5947" s="296" t="s">
        <v>17701</v>
      </c>
      <c r="D5947" s="295" t="s">
        <v>17695</v>
      </c>
      <c r="E5947" s="297" t="n">
        <v>519.61</v>
      </c>
    </row>
    <row r="5948" customFormat="false" ht="27" hidden="false" customHeight="false" outlineLevel="0" collapsed="false">
      <c r="A5948" s="295" t="n">
        <v>101024</v>
      </c>
      <c r="B5948" s="295" t="s">
        <v>17702</v>
      </c>
      <c r="C5948" s="296" t="s">
        <v>17703</v>
      </c>
      <c r="D5948" s="295" t="s">
        <v>17695</v>
      </c>
      <c r="E5948" s="297" t="n">
        <v>479.09</v>
      </c>
    </row>
    <row r="5949" customFormat="false" ht="27" hidden="false" customHeight="false" outlineLevel="0" collapsed="false">
      <c r="A5949" s="295" t="n">
        <v>101025</v>
      </c>
      <c r="B5949" s="295" t="s">
        <v>17704</v>
      </c>
      <c r="C5949" s="296" t="s">
        <v>17705</v>
      </c>
      <c r="D5949" s="295" t="s">
        <v>17695</v>
      </c>
      <c r="E5949" s="297" t="n">
        <v>525.47</v>
      </c>
    </row>
    <row r="5950" customFormat="false" ht="27" hidden="false" customHeight="false" outlineLevel="0" collapsed="false">
      <c r="A5950" s="295" t="n">
        <v>101026</v>
      </c>
      <c r="B5950" s="295" t="s">
        <v>17706</v>
      </c>
      <c r="C5950" s="296" t="s">
        <v>17707</v>
      </c>
      <c r="D5950" s="295" t="s">
        <v>17695</v>
      </c>
      <c r="E5950" s="297" t="n">
        <v>432.84</v>
      </c>
    </row>
    <row r="5951" customFormat="false" ht="27" hidden="false" customHeight="false" outlineLevel="0" collapsed="false">
      <c r="A5951" s="295" t="n">
        <v>101027</v>
      </c>
      <c r="B5951" s="295" t="s">
        <v>17708</v>
      </c>
      <c r="C5951" s="296" t="s">
        <v>17709</v>
      </c>
      <c r="D5951" s="295" t="s">
        <v>17695</v>
      </c>
      <c r="E5951" s="297" t="n">
        <v>445.36</v>
      </c>
    </row>
    <row r="5952" customFormat="false" ht="27" hidden="false" customHeight="false" outlineLevel="0" collapsed="false">
      <c r="A5952" s="295" t="n">
        <v>88411</v>
      </c>
      <c r="B5952" s="295" t="s">
        <v>17710</v>
      </c>
      <c r="C5952" s="296" t="s">
        <v>17711</v>
      </c>
      <c r="D5952" s="295" t="s">
        <v>81</v>
      </c>
      <c r="E5952" s="297" t="n">
        <v>2.98</v>
      </c>
    </row>
    <row r="5953" customFormat="false" ht="27" hidden="false" customHeight="false" outlineLevel="0" collapsed="false">
      <c r="A5953" s="295" t="n">
        <v>88412</v>
      </c>
      <c r="B5953" s="295" t="s">
        <v>17712</v>
      </c>
      <c r="C5953" s="296" t="s">
        <v>17713</v>
      </c>
      <c r="D5953" s="295" t="s">
        <v>81</v>
      </c>
      <c r="E5953" s="297" t="n">
        <v>2.34</v>
      </c>
    </row>
    <row r="5954" customFormat="false" ht="27" hidden="false" customHeight="false" outlineLevel="0" collapsed="false">
      <c r="A5954" s="295" t="n">
        <v>88413</v>
      </c>
      <c r="B5954" s="295" t="s">
        <v>17714</v>
      </c>
      <c r="C5954" s="296" t="s">
        <v>17715</v>
      </c>
      <c r="D5954" s="295" t="s">
        <v>81</v>
      </c>
      <c r="E5954" s="297" t="n">
        <v>4.26</v>
      </c>
    </row>
    <row r="5955" customFormat="false" ht="27" hidden="false" customHeight="false" outlineLevel="0" collapsed="false">
      <c r="A5955" s="295" t="n">
        <v>88414</v>
      </c>
      <c r="B5955" s="295" t="s">
        <v>17716</v>
      </c>
      <c r="C5955" s="296" t="s">
        <v>17717</v>
      </c>
      <c r="D5955" s="295" t="s">
        <v>81</v>
      </c>
      <c r="E5955" s="297" t="n">
        <v>4.68</v>
      </c>
    </row>
    <row r="5956" customFormat="false" ht="15" hidden="false" customHeight="false" outlineLevel="0" collapsed="false">
      <c r="A5956" s="295" t="n">
        <v>88415</v>
      </c>
      <c r="B5956" s="295" t="s">
        <v>17718</v>
      </c>
      <c r="C5956" s="296" t="s">
        <v>17719</v>
      </c>
      <c r="D5956" s="295" t="s">
        <v>81</v>
      </c>
      <c r="E5956" s="297" t="n">
        <v>3.19</v>
      </c>
    </row>
    <row r="5957" customFormat="false" ht="27" hidden="false" customHeight="false" outlineLevel="0" collapsed="false">
      <c r="A5957" s="295" t="n">
        <v>88416</v>
      </c>
      <c r="B5957" s="295" t="s">
        <v>17720</v>
      </c>
      <c r="C5957" s="296" t="s">
        <v>17721</v>
      </c>
      <c r="D5957" s="295" t="s">
        <v>81</v>
      </c>
      <c r="E5957" s="297" t="n">
        <v>15.94</v>
      </c>
    </row>
    <row r="5958" customFormat="false" ht="27" hidden="false" customHeight="false" outlineLevel="0" collapsed="false">
      <c r="A5958" s="295" t="n">
        <v>88417</v>
      </c>
      <c r="B5958" s="295" t="s">
        <v>17722</v>
      </c>
      <c r="C5958" s="296" t="s">
        <v>17723</v>
      </c>
      <c r="D5958" s="295" t="s">
        <v>81</v>
      </c>
      <c r="E5958" s="297" t="n">
        <v>13.67</v>
      </c>
    </row>
    <row r="5959" customFormat="false" ht="27" hidden="false" customHeight="false" outlineLevel="0" collapsed="false">
      <c r="A5959" s="295" t="n">
        <v>88420</v>
      </c>
      <c r="B5959" s="295" t="s">
        <v>17724</v>
      </c>
      <c r="C5959" s="296" t="s">
        <v>17725</v>
      </c>
      <c r="D5959" s="295" t="s">
        <v>81</v>
      </c>
      <c r="E5959" s="297" t="n">
        <v>20.53</v>
      </c>
    </row>
    <row r="5960" customFormat="false" ht="27" hidden="false" customHeight="false" outlineLevel="0" collapsed="false">
      <c r="A5960" s="295" t="n">
        <v>88421</v>
      </c>
      <c r="B5960" s="295" t="s">
        <v>17726</v>
      </c>
      <c r="C5960" s="296" t="s">
        <v>17727</v>
      </c>
      <c r="D5960" s="295" t="s">
        <v>81</v>
      </c>
      <c r="E5960" s="297" t="n">
        <v>21.98</v>
      </c>
    </row>
    <row r="5961" customFormat="false" ht="27" hidden="false" customHeight="false" outlineLevel="0" collapsed="false">
      <c r="A5961" s="295" t="n">
        <v>88423</v>
      </c>
      <c r="B5961" s="295" t="s">
        <v>17728</v>
      </c>
      <c r="C5961" s="296" t="s">
        <v>17729</v>
      </c>
      <c r="D5961" s="295" t="s">
        <v>81</v>
      </c>
      <c r="E5961" s="297" t="n">
        <v>16.65</v>
      </c>
    </row>
    <row r="5962" customFormat="false" ht="27" hidden="false" customHeight="false" outlineLevel="0" collapsed="false">
      <c r="A5962" s="295" t="n">
        <v>88424</v>
      </c>
      <c r="B5962" s="295" t="s">
        <v>17730</v>
      </c>
      <c r="C5962" s="296" t="s">
        <v>17731</v>
      </c>
      <c r="D5962" s="295" t="s">
        <v>81</v>
      </c>
      <c r="E5962" s="297" t="n">
        <v>19.06</v>
      </c>
    </row>
    <row r="5963" customFormat="false" ht="27" hidden="false" customHeight="false" outlineLevel="0" collapsed="false">
      <c r="A5963" s="295" t="n">
        <v>88426</v>
      </c>
      <c r="B5963" s="295" t="s">
        <v>17732</v>
      </c>
      <c r="C5963" s="296" t="s">
        <v>17733</v>
      </c>
      <c r="D5963" s="295" t="s">
        <v>81</v>
      </c>
      <c r="E5963" s="297" t="n">
        <v>15.14</v>
      </c>
    </row>
    <row r="5964" customFormat="false" ht="27" hidden="false" customHeight="false" outlineLevel="0" collapsed="false">
      <c r="A5964" s="295" t="n">
        <v>88428</v>
      </c>
      <c r="B5964" s="295" t="s">
        <v>17734</v>
      </c>
      <c r="C5964" s="296" t="s">
        <v>17735</v>
      </c>
      <c r="D5964" s="295" t="s">
        <v>81</v>
      </c>
      <c r="E5964" s="297" t="n">
        <v>26.95</v>
      </c>
    </row>
    <row r="5965" customFormat="false" ht="27" hidden="false" customHeight="false" outlineLevel="0" collapsed="false">
      <c r="A5965" s="295" t="n">
        <v>88429</v>
      </c>
      <c r="B5965" s="295" t="s">
        <v>17736</v>
      </c>
      <c r="C5965" s="296" t="s">
        <v>17737</v>
      </c>
      <c r="D5965" s="295" t="s">
        <v>81</v>
      </c>
      <c r="E5965" s="297" t="n">
        <v>29.47</v>
      </c>
    </row>
    <row r="5966" customFormat="false" ht="27" hidden="false" customHeight="false" outlineLevel="0" collapsed="false">
      <c r="A5966" s="295" t="n">
        <v>88431</v>
      </c>
      <c r="B5966" s="295" t="s">
        <v>17738</v>
      </c>
      <c r="C5966" s="296" t="s">
        <v>17739</v>
      </c>
      <c r="D5966" s="295" t="s">
        <v>81</v>
      </c>
      <c r="E5966" s="297" t="n">
        <v>20.29</v>
      </c>
    </row>
    <row r="5967" customFormat="false" ht="27" hidden="false" customHeight="false" outlineLevel="0" collapsed="false">
      <c r="A5967" s="295" t="n">
        <v>88432</v>
      </c>
      <c r="B5967" s="295" t="s">
        <v>17740</v>
      </c>
      <c r="C5967" s="296" t="s">
        <v>17741</v>
      </c>
      <c r="D5967" s="295" t="s">
        <v>81</v>
      </c>
      <c r="E5967" s="297" t="n">
        <v>15.39</v>
      </c>
    </row>
    <row r="5968" customFormat="false" ht="15" hidden="false" customHeight="false" outlineLevel="0" collapsed="false">
      <c r="A5968" s="295" t="n">
        <v>88484</v>
      </c>
      <c r="B5968" s="295" t="s">
        <v>17742</v>
      </c>
      <c r="C5968" s="296" t="s">
        <v>17743</v>
      </c>
      <c r="D5968" s="295" t="s">
        <v>81</v>
      </c>
      <c r="E5968" s="297" t="n">
        <v>3.19</v>
      </c>
    </row>
    <row r="5969" customFormat="false" ht="15" hidden="false" customHeight="false" outlineLevel="0" collapsed="false">
      <c r="A5969" s="295" t="n">
        <v>88485</v>
      </c>
      <c r="B5969" s="295" t="s">
        <v>17744</v>
      </c>
      <c r="C5969" s="296" t="s">
        <v>17745</v>
      </c>
      <c r="D5969" s="295" t="s">
        <v>81</v>
      </c>
      <c r="E5969" s="297" t="n">
        <v>2.82</v>
      </c>
    </row>
    <row r="5970" customFormat="false" ht="15" hidden="false" customHeight="false" outlineLevel="0" collapsed="false">
      <c r="A5970" s="295" t="n">
        <v>88488</v>
      </c>
      <c r="B5970" s="295" t="s">
        <v>153</v>
      </c>
      <c r="C5970" s="296" t="s">
        <v>154</v>
      </c>
      <c r="D5970" s="295" t="s">
        <v>81</v>
      </c>
      <c r="E5970" s="297" t="n">
        <v>15.72</v>
      </c>
    </row>
    <row r="5971" customFormat="false" ht="27" hidden="false" customHeight="false" outlineLevel="0" collapsed="false">
      <c r="A5971" s="295" t="n">
        <v>88489</v>
      </c>
      <c r="B5971" s="295" t="s">
        <v>17746</v>
      </c>
      <c r="C5971" s="296" t="s">
        <v>17747</v>
      </c>
      <c r="D5971" s="295" t="s">
        <v>81</v>
      </c>
      <c r="E5971" s="297" t="n">
        <v>13.99</v>
      </c>
    </row>
    <row r="5972" customFormat="false" ht="15" hidden="false" customHeight="false" outlineLevel="0" collapsed="false">
      <c r="A5972" s="295" t="n">
        <v>88494</v>
      </c>
      <c r="B5972" s="295" t="s">
        <v>156</v>
      </c>
      <c r="C5972" s="296" t="s">
        <v>157</v>
      </c>
      <c r="D5972" s="295" t="s">
        <v>81</v>
      </c>
      <c r="E5972" s="297" t="n">
        <v>18.41</v>
      </c>
    </row>
    <row r="5973" customFormat="false" ht="15" hidden="false" customHeight="false" outlineLevel="0" collapsed="false">
      <c r="A5973" s="295" t="n">
        <v>88495</v>
      </c>
      <c r="B5973" s="295" t="s">
        <v>159</v>
      </c>
      <c r="C5973" s="296" t="s">
        <v>160</v>
      </c>
      <c r="D5973" s="295" t="s">
        <v>81</v>
      </c>
      <c r="E5973" s="297" t="n">
        <v>10.17</v>
      </c>
    </row>
    <row r="5974" customFormat="false" ht="15" hidden="false" customHeight="false" outlineLevel="0" collapsed="false">
      <c r="A5974" s="295" t="n">
        <v>88496</v>
      </c>
      <c r="B5974" s="295" t="s">
        <v>17748</v>
      </c>
      <c r="C5974" s="296" t="s">
        <v>17749</v>
      </c>
      <c r="D5974" s="295" t="s">
        <v>81</v>
      </c>
      <c r="E5974" s="297" t="n">
        <v>25.05</v>
      </c>
    </row>
    <row r="5975" customFormat="false" ht="15" hidden="false" customHeight="false" outlineLevel="0" collapsed="false">
      <c r="A5975" s="295" t="n">
        <v>88497</v>
      </c>
      <c r="B5975" s="295" t="s">
        <v>17750</v>
      </c>
      <c r="C5975" s="296" t="s">
        <v>17751</v>
      </c>
      <c r="D5975" s="295" t="s">
        <v>81</v>
      </c>
      <c r="E5975" s="297" t="n">
        <v>14.04</v>
      </c>
    </row>
    <row r="5976" customFormat="false" ht="15" hidden="false" customHeight="false" outlineLevel="0" collapsed="false">
      <c r="A5976" s="295" t="n">
        <v>95305</v>
      </c>
      <c r="B5976" s="295" t="s">
        <v>17752</v>
      </c>
      <c r="C5976" s="296" t="s">
        <v>17753</v>
      </c>
      <c r="D5976" s="295" t="s">
        <v>81</v>
      </c>
      <c r="E5976" s="297" t="n">
        <v>12.57</v>
      </c>
    </row>
    <row r="5977" customFormat="false" ht="15" hidden="false" customHeight="false" outlineLevel="0" collapsed="false">
      <c r="A5977" s="295" t="n">
        <v>95306</v>
      </c>
      <c r="B5977" s="295" t="s">
        <v>17754</v>
      </c>
      <c r="C5977" s="296" t="s">
        <v>17755</v>
      </c>
      <c r="D5977" s="295" t="s">
        <v>81</v>
      </c>
      <c r="E5977" s="297" t="n">
        <v>14.76</v>
      </c>
    </row>
    <row r="5978" customFormat="false" ht="27" hidden="false" customHeight="false" outlineLevel="0" collapsed="false">
      <c r="A5978" s="295" t="n">
        <v>95622</v>
      </c>
      <c r="B5978" s="295" t="s">
        <v>17756</v>
      </c>
      <c r="C5978" s="296" t="s">
        <v>17757</v>
      </c>
      <c r="D5978" s="295" t="s">
        <v>81</v>
      </c>
      <c r="E5978" s="297" t="n">
        <v>13.86</v>
      </c>
    </row>
    <row r="5979" customFormat="false" ht="27" hidden="false" customHeight="false" outlineLevel="0" collapsed="false">
      <c r="A5979" s="295" t="n">
        <v>95623</v>
      </c>
      <c r="B5979" s="295" t="s">
        <v>17758</v>
      </c>
      <c r="C5979" s="296" t="s">
        <v>17759</v>
      </c>
      <c r="D5979" s="295" t="s">
        <v>81</v>
      </c>
      <c r="E5979" s="297" t="n">
        <v>10.77</v>
      </c>
    </row>
    <row r="5980" customFormat="false" ht="27" hidden="false" customHeight="false" outlineLevel="0" collapsed="false">
      <c r="A5980" s="295" t="n">
        <v>95624</v>
      </c>
      <c r="B5980" s="295" t="s">
        <v>17760</v>
      </c>
      <c r="C5980" s="296" t="s">
        <v>17761</v>
      </c>
      <c r="D5980" s="295" t="s">
        <v>81</v>
      </c>
      <c r="E5980" s="297" t="n">
        <v>20.16</v>
      </c>
    </row>
    <row r="5981" customFormat="false" ht="27" hidden="false" customHeight="false" outlineLevel="0" collapsed="false">
      <c r="A5981" s="295" t="n">
        <v>95625</v>
      </c>
      <c r="B5981" s="295" t="s">
        <v>17762</v>
      </c>
      <c r="C5981" s="296" t="s">
        <v>17763</v>
      </c>
      <c r="D5981" s="295" t="s">
        <v>81</v>
      </c>
      <c r="E5981" s="297" t="n">
        <v>22.16</v>
      </c>
    </row>
    <row r="5982" customFormat="false" ht="27" hidden="false" customHeight="false" outlineLevel="0" collapsed="false">
      <c r="A5982" s="295" t="n">
        <v>95626</v>
      </c>
      <c r="B5982" s="295" t="s">
        <v>17764</v>
      </c>
      <c r="C5982" s="296" t="s">
        <v>17765</v>
      </c>
      <c r="D5982" s="295" t="s">
        <v>81</v>
      </c>
      <c r="E5982" s="297" t="n">
        <v>14.87</v>
      </c>
    </row>
    <row r="5983" customFormat="false" ht="27" hidden="false" customHeight="false" outlineLevel="0" collapsed="false">
      <c r="A5983" s="295" t="n">
        <v>96126</v>
      </c>
      <c r="B5983" s="295" t="s">
        <v>17766</v>
      </c>
      <c r="C5983" s="296" t="s">
        <v>17767</v>
      </c>
      <c r="D5983" s="295" t="s">
        <v>81</v>
      </c>
      <c r="E5983" s="297" t="n">
        <v>16.47</v>
      </c>
    </row>
    <row r="5984" customFormat="false" ht="27" hidden="false" customHeight="false" outlineLevel="0" collapsed="false">
      <c r="A5984" s="295" t="n">
        <v>96127</v>
      </c>
      <c r="B5984" s="295" t="s">
        <v>17768</v>
      </c>
      <c r="C5984" s="296" t="s">
        <v>17769</v>
      </c>
      <c r="D5984" s="295" t="s">
        <v>81</v>
      </c>
      <c r="E5984" s="297" t="n">
        <v>12.6</v>
      </c>
    </row>
    <row r="5985" customFormat="false" ht="27" hidden="false" customHeight="false" outlineLevel="0" collapsed="false">
      <c r="A5985" s="295" t="n">
        <v>96128</v>
      </c>
      <c r="B5985" s="295" t="s">
        <v>17770</v>
      </c>
      <c r="C5985" s="296" t="s">
        <v>17771</v>
      </c>
      <c r="D5985" s="295" t="s">
        <v>81</v>
      </c>
      <c r="E5985" s="297" t="n">
        <v>24.31</v>
      </c>
    </row>
    <row r="5986" customFormat="false" ht="27" hidden="false" customHeight="false" outlineLevel="0" collapsed="false">
      <c r="A5986" s="295" t="n">
        <v>96129</v>
      </c>
      <c r="B5986" s="295" t="s">
        <v>17772</v>
      </c>
      <c r="C5986" s="296" t="s">
        <v>17773</v>
      </c>
      <c r="D5986" s="295" t="s">
        <v>81</v>
      </c>
      <c r="E5986" s="297" t="n">
        <v>26.82</v>
      </c>
    </row>
    <row r="5987" customFormat="false" ht="27" hidden="false" customHeight="false" outlineLevel="0" collapsed="false">
      <c r="A5987" s="295" t="n">
        <v>96130</v>
      </c>
      <c r="B5987" s="295" t="s">
        <v>17774</v>
      </c>
      <c r="C5987" s="296" t="s">
        <v>17775</v>
      </c>
      <c r="D5987" s="295" t="s">
        <v>81</v>
      </c>
      <c r="E5987" s="297" t="n">
        <v>17.69</v>
      </c>
    </row>
    <row r="5988" customFormat="false" ht="27" hidden="false" customHeight="false" outlineLevel="0" collapsed="false">
      <c r="A5988" s="295" t="n">
        <v>96131</v>
      </c>
      <c r="B5988" s="295" t="s">
        <v>17776</v>
      </c>
      <c r="C5988" s="296" t="s">
        <v>17777</v>
      </c>
      <c r="D5988" s="295" t="s">
        <v>81</v>
      </c>
      <c r="E5988" s="297" t="n">
        <v>22.78</v>
      </c>
    </row>
    <row r="5989" customFormat="false" ht="27" hidden="false" customHeight="false" outlineLevel="0" collapsed="false">
      <c r="A5989" s="295" t="n">
        <v>96132</v>
      </c>
      <c r="B5989" s="295" t="s">
        <v>17778</v>
      </c>
      <c r="C5989" s="296" t="s">
        <v>17779</v>
      </c>
      <c r="D5989" s="295" t="s">
        <v>81</v>
      </c>
      <c r="E5989" s="297" t="n">
        <v>17.62</v>
      </c>
    </row>
    <row r="5990" customFormat="false" ht="27" hidden="false" customHeight="false" outlineLevel="0" collapsed="false">
      <c r="A5990" s="295" t="n">
        <v>96133</v>
      </c>
      <c r="B5990" s="295" t="s">
        <v>17780</v>
      </c>
      <c r="C5990" s="296" t="s">
        <v>17781</v>
      </c>
      <c r="D5990" s="295" t="s">
        <v>81</v>
      </c>
      <c r="E5990" s="297" t="n">
        <v>33.21</v>
      </c>
    </row>
    <row r="5991" customFormat="false" ht="27" hidden="false" customHeight="false" outlineLevel="0" collapsed="false">
      <c r="A5991" s="295" t="n">
        <v>96134</v>
      </c>
      <c r="B5991" s="295" t="s">
        <v>17782</v>
      </c>
      <c r="C5991" s="296" t="s">
        <v>17783</v>
      </c>
      <c r="D5991" s="295" t="s">
        <v>81</v>
      </c>
      <c r="E5991" s="297" t="n">
        <v>36.54</v>
      </c>
    </row>
    <row r="5992" customFormat="false" ht="27" hidden="false" customHeight="false" outlineLevel="0" collapsed="false">
      <c r="A5992" s="295" t="n">
        <v>96135</v>
      </c>
      <c r="B5992" s="295" t="s">
        <v>17784</v>
      </c>
      <c r="C5992" s="296" t="s">
        <v>17785</v>
      </c>
      <c r="D5992" s="295" t="s">
        <v>81</v>
      </c>
      <c r="E5992" s="297" t="n">
        <v>24.42</v>
      </c>
    </row>
    <row r="5993" customFormat="false" ht="15" hidden="false" customHeight="false" outlineLevel="0" collapsed="false">
      <c r="A5993" s="295" t="n">
        <v>102193</v>
      </c>
      <c r="B5993" s="295" t="s">
        <v>17786</v>
      </c>
      <c r="C5993" s="296" t="s">
        <v>17787</v>
      </c>
      <c r="D5993" s="295" t="s">
        <v>81</v>
      </c>
      <c r="E5993" s="297" t="n">
        <v>1.71</v>
      </c>
    </row>
    <row r="5994" customFormat="false" ht="15" hidden="false" customHeight="false" outlineLevel="0" collapsed="false">
      <c r="A5994" s="295" t="n">
        <v>102194</v>
      </c>
      <c r="B5994" s="295" t="s">
        <v>17788</v>
      </c>
      <c r="C5994" s="296" t="s">
        <v>17789</v>
      </c>
      <c r="D5994" s="295" t="s">
        <v>81</v>
      </c>
      <c r="E5994" s="297" t="n">
        <v>6.9</v>
      </c>
    </row>
    <row r="5995" customFormat="false" ht="15" hidden="false" customHeight="false" outlineLevel="0" collapsed="false">
      <c r="A5995" s="295" t="n">
        <v>102197</v>
      </c>
      <c r="B5995" s="295" t="s">
        <v>17790</v>
      </c>
      <c r="C5995" s="296" t="s">
        <v>17791</v>
      </c>
      <c r="D5995" s="295" t="s">
        <v>81</v>
      </c>
      <c r="E5995" s="297" t="n">
        <v>21.83</v>
      </c>
    </row>
    <row r="5996" customFormat="false" ht="27" hidden="false" customHeight="false" outlineLevel="0" collapsed="false">
      <c r="A5996" s="295" t="n">
        <v>102200</v>
      </c>
      <c r="B5996" s="295" t="s">
        <v>17792</v>
      </c>
      <c r="C5996" s="296" t="s">
        <v>17793</v>
      </c>
      <c r="D5996" s="295" t="s">
        <v>81</v>
      </c>
      <c r="E5996" s="297" t="n">
        <v>17.17</v>
      </c>
    </row>
    <row r="5997" customFormat="false" ht="27" hidden="false" customHeight="false" outlineLevel="0" collapsed="false">
      <c r="A5997" s="295" t="n">
        <v>102201</v>
      </c>
      <c r="B5997" s="295" t="s">
        <v>17794</v>
      </c>
      <c r="C5997" s="296" t="s">
        <v>17795</v>
      </c>
      <c r="D5997" s="295" t="s">
        <v>81</v>
      </c>
      <c r="E5997" s="297" t="n">
        <v>15.93</v>
      </c>
    </row>
    <row r="5998" customFormat="false" ht="27" hidden="false" customHeight="false" outlineLevel="0" collapsed="false">
      <c r="A5998" s="295" t="n">
        <v>102202</v>
      </c>
      <c r="B5998" s="295" t="s">
        <v>17796</v>
      </c>
      <c r="C5998" s="296" t="s">
        <v>17797</v>
      </c>
      <c r="D5998" s="295" t="s">
        <v>81</v>
      </c>
      <c r="E5998" s="297" t="n">
        <v>41.16</v>
      </c>
    </row>
    <row r="5999" customFormat="false" ht="27" hidden="false" customHeight="false" outlineLevel="0" collapsed="false">
      <c r="A5999" s="295" t="n">
        <v>102203</v>
      </c>
      <c r="B5999" s="295" t="s">
        <v>17798</v>
      </c>
      <c r="C5999" s="296" t="s">
        <v>17799</v>
      </c>
      <c r="D5999" s="295" t="s">
        <v>81</v>
      </c>
      <c r="E5999" s="297" t="n">
        <v>8.98</v>
      </c>
    </row>
    <row r="6000" customFormat="false" ht="15" hidden="false" customHeight="false" outlineLevel="0" collapsed="false">
      <c r="A6000" s="295" t="n">
        <v>102204</v>
      </c>
      <c r="B6000" s="295" t="s">
        <v>17800</v>
      </c>
      <c r="C6000" s="296" t="s">
        <v>17801</v>
      </c>
      <c r="D6000" s="295" t="s">
        <v>81</v>
      </c>
      <c r="E6000" s="297" t="n">
        <v>9.26</v>
      </c>
    </row>
    <row r="6001" customFormat="false" ht="27" hidden="false" customHeight="false" outlineLevel="0" collapsed="false">
      <c r="A6001" s="295" t="n">
        <v>102205</v>
      </c>
      <c r="B6001" s="295" t="s">
        <v>17802</v>
      </c>
      <c r="C6001" s="296" t="s">
        <v>17803</v>
      </c>
      <c r="D6001" s="295" t="s">
        <v>81</v>
      </c>
      <c r="E6001" s="297" t="n">
        <v>8.33</v>
      </c>
    </row>
    <row r="6002" customFormat="false" ht="15" hidden="false" customHeight="false" outlineLevel="0" collapsed="false">
      <c r="A6002" s="295" t="n">
        <v>102207</v>
      </c>
      <c r="B6002" s="295" t="s">
        <v>17804</v>
      </c>
      <c r="C6002" s="296" t="s">
        <v>17805</v>
      </c>
      <c r="D6002" s="295" t="s">
        <v>81</v>
      </c>
      <c r="E6002" s="297" t="n">
        <v>7.39</v>
      </c>
    </row>
    <row r="6003" customFormat="false" ht="27" hidden="false" customHeight="false" outlineLevel="0" collapsed="false">
      <c r="A6003" s="295" t="n">
        <v>102208</v>
      </c>
      <c r="B6003" s="295" t="s">
        <v>17806</v>
      </c>
      <c r="C6003" s="296" t="s">
        <v>17807</v>
      </c>
      <c r="D6003" s="295" t="s">
        <v>81</v>
      </c>
      <c r="E6003" s="297" t="n">
        <v>7.04</v>
      </c>
    </row>
    <row r="6004" customFormat="false" ht="27" hidden="false" customHeight="false" outlineLevel="0" collapsed="false">
      <c r="A6004" s="295" t="n">
        <v>102209</v>
      </c>
      <c r="B6004" s="295" t="s">
        <v>17808</v>
      </c>
      <c r="C6004" s="296" t="s">
        <v>17809</v>
      </c>
      <c r="D6004" s="295" t="s">
        <v>81</v>
      </c>
      <c r="E6004" s="297" t="n">
        <v>7.27</v>
      </c>
    </row>
    <row r="6005" customFormat="false" ht="27" hidden="false" customHeight="false" outlineLevel="0" collapsed="false">
      <c r="A6005" s="295" t="n">
        <v>102210</v>
      </c>
      <c r="B6005" s="295" t="s">
        <v>17810</v>
      </c>
      <c r="C6005" s="296" t="s">
        <v>17811</v>
      </c>
      <c r="D6005" s="295" t="s">
        <v>81</v>
      </c>
      <c r="E6005" s="297" t="n">
        <v>6.92</v>
      </c>
    </row>
    <row r="6006" customFormat="false" ht="27" hidden="false" customHeight="false" outlineLevel="0" collapsed="false">
      <c r="A6006" s="295" t="n">
        <v>102213</v>
      </c>
      <c r="B6006" s="295" t="s">
        <v>17812</v>
      </c>
      <c r="C6006" s="296" t="s">
        <v>17813</v>
      </c>
      <c r="D6006" s="295" t="s">
        <v>81</v>
      </c>
      <c r="E6006" s="297" t="n">
        <v>17.96</v>
      </c>
    </row>
    <row r="6007" customFormat="false" ht="15" hidden="false" customHeight="false" outlineLevel="0" collapsed="false">
      <c r="A6007" s="295" t="n">
        <v>102214</v>
      </c>
      <c r="B6007" s="295" t="s">
        <v>17814</v>
      </c>
      <c r="C6007" s="296" t="s">
        <v>17815</v>
      </c>
      <c r="D6007" s="295" t="s">
        <v>81</v>
      </c>
      <c r="E6007" s="297" t="n">
        <v>18.54</v>
      </c>
    </row>
    <row r="6008" customFormat="false" ht="27" hidden="false" customHeight="false" outlineLevel="0" collapsed="false">
      <c r="A6008" s="295" t="n">
        <v>102215</v>
      </c>
      <c r="B6008" s="295" t="s">
        <v>17816</v>
      </c>
      <c r="C6008" s="296" t="s">
        <v>17817</v>
      </c>
      <c r="D6008" s="295" t="s">
        <v>81</v>
      </c>
      <c r="E6008" s="297" t="n">
        <v>16.67</v>
      </c>
    </row>
    <row r="6009" customFormat="false" ht="15" hidden="false" customHeight="false" outlineLevel="0" collapsed="false">
      <c r="A6009" s="295" t="n">
        <v>102217</v>
      </c>
      <c r="B6009" s="295" t="s">
        <v>17818</v>
      </c>
      <c r="C6009" s="296" t="s">
        <v>17819</v>
      </c>
      <c r="D6009" s="295" t="s">
        <v>81</v>
      </c>
      <c r="E6009" s="297" t="n">
        <v>14.8</v>
      </c>
    </row>
    <row r="6010" customFormat="false" ht="27" hidden="false" customHeight="false" outlineLevel="0" collapsed="false">
      <c r="A6010" s="295" t="n">
        <v>102218</v>
      </c>
      <c r="B6010" s="295" t="s">
        <v>17820</v>
      </c>
      <c r="C6010" s="296" t="s">
        <v>17821</v>
      </c>
      <c r="D6010" s="295" t="s">
        <v>81</v>
      </c>
      <c r="E6010" s="297" t="n">
        <v>14.07</v>
      </c>
    </row>
    <row r="6011" customFormat="false" ht="27" hidden="false" customHeight="false" outlineLevel="0" collapsed="false">
      <c r="A6011" s="295" t="n">
        <v>102219</v>
      </c>
      <c r="B6011" s="295" t="s">
        <v>17822</v>
      </c>
      <c r="C6011" s="296" t="s">
        <v>17823</v>
      </c>
      <c r="D6011" s="295" t="s">
        <v>81</v>
      </c>
      <c r="E6011" s="297" t="n">
        <v>14.53</v>
      </c>
    </row>
    <row r="6012" customFormat="false" ht="27" hidden="false" customHeight="false" outlineLevel="0" collapsed="false">
      <c r="A6012" s="295" t="n">
        <v>102220</v>
      </c>
      <c r="B6012" s="295" t="s">
        <v>17824</v>
      </c>
      <c r="C6012" s="296" t="s">
        <v>17825</v>
      </c>
      <c r="D6012" s="295" t="s">
        <v>81</v>
      </c>
      <c r="E6012" s="297" t="n">
        <v>13.84</v>
      </c>
    </row>
    <row r="6013" customFormat="false" ht="27" hidden="false" customHeight="false" outlineLevel="0" collapsed="false">
      <c r="A6013" s="295" t="n">
        <v>102223</v>
      </c>
      <c r="B6013" s="295" t="s">
        <v>17826</v>
      </c>
      <c r="C6013" s="296" t="s">
        <v>17827</v>
      </c>
      <c r="D6013" s="295" t="s">
        <v>81</v>
      </c>
      <c r="E6013" s="297" t="n">
        <v>26.96</v>
      </c>
    </row>
    <row r="6014" customFormat="false" ht="15" hidden="false" customHeight="false" outlineLevel="0" collapsed="false">
      <c r="A6014" s="295" t="n">
        <v>102224</v>
      </c>
      <c r="B6014" s="295" t="s">
        <v>17828</v>
      </c>
      <c r="C6014" s="296" t="s">
        <v>17829</v>
      </c>
      <c r="D6014" s="295" t="s">
        <v>81</v>
      </c>
      <c r="E6014" s="297" t="n">
        <v>27.83</v>
      </c>
    </row>
    <row r="6015" customFormat="false" ht="27" hidden="false" customHeight="false" outlineLevel="0" collapsed="false">
      <c r="A6015" s="295" t="n">
        <v>102225</v>
      </c>
      <c r="B6015" s="295" t="s">
        <v>17830</v>
      </c>
      <c r="C6015" s="296" t="s">
        <v>17831</v>
      </c>
      <c r="D6015" s="295" t="s">
        <v>81</v>
      </c>
      <c r="E6015" s="297" t="n">
        <v>25.02</v>
      </c>
    </row>
    <row r="6016" customFormat="false" ht="15" hidden="false" customHeight="false" outlineLevel="0" collapsed="false">
      <c r="A6016" s="295" t="n">
        <v>102227</v>
      </c>
      <c r="B6016" s="295" t="s">
        <v>17832</v>
      </c>
      <c r="C6016" s="296" t="s">
        <v>17833</v>
      </c>
      <c r="D6016" s="295" t="s">
        <v>81</v>
      </c>
      <c r="E6016" s="297" t="n">
        <v>22.21</v>
      </c>
    </row>
    <row r="6017" customFormat="false" ht="27" hidden="false" customHeight="false" outlineLevel="0" collapsed="false">
      <c r="A6017" s="295" t="n">
        <v>102228</v>
      </c>
      <c r="B6017" s="295" t="s">
        <v>17834</v>
      </c>
      <c r="C6017" s="296" t="s">
        <v>17835</v>
      </c>
      <c r="D6017" s="295" t="s">
        <v>81</v>
      </c>
      <c r="E6017" s="297" t="n">
        <v>21.14</v>
      </c>
    </row>
    <row r="6018" customFormat="false" ht="27" hidden="false" customHeight="false" outlineLevel="0" collapsed="false">
      <c r="A6018" s="295" t="n">
        <v>102229</v>
      </c>
      <c r="B6018" s="295" t="s">
        <v>17836</v>
      </c>
      <c r="C6018" s="296" t="s">
        <v>17837</v>
      </c>
      <c r="D6018" s="295" t="s">
        <v>81</v>
      </c>
      <c r="E6018" s="297" t="n">
        <v>21.82</v>
      </c>
    </row>
    <row r="6019" customFormat="false" ht="27" hidden="false" customHeight="false" outlineLevel="0" collapsed="false">
      <c r="A6019" s="295" t="n">
        <v>102230</v>
      </c>
      <c r="B6019" s="295" t="s">
        <v>17838</v>
      </c>
      <c r="C6019" s="296" t="s">
        <v>17839</v>
      </c>
      <c r="D6019" s="295" t="s">
        <v>81</v>
      </c>
      <c r="E6019" s="297" t="n">
        <v>20.78</v>
      </c>
    </row>
    <row r="6020" customFormat="false" ht="15" hidden="false" customHeight="false" outlineLevel="0" collapsed="false">
      <c r="A6020" s="295" t="n">
        <v>102233</v>
      </c>
      <c r="B6020" s="295" t="s">
        <v>17840</v>
      </c>
      <c r="C6020" s="296" t="s">
        <v>17841</v>
      </c>
      <c r="D6020" s="295" t="s">
        <v>81</v>
      </c>
      <c r="E6020" s="297" t="n">
        <v>9.68</v>
      </c>
    </row>
    <row r="6021" customFormat="false" ht="15" hidden="false" customHeight="false" outlineLevel="0" collapsed="false">
      <c r="A6021" s="295" t="n">
        <v>102234</v>
      </c>
      <c r="B6021" s="295" t="s">
        <v>17842</v>
      </c>
      <c r="C6021" s="296" t="s">
        <v>17843</v>
      </c>
      <c r="D6021" s="295" t="s">
        <v>81</v>
      </c>
      <c r="E6021" s="297" t="n">
        <v>19.36</v>
      </c>
    </row>
    <row r="6022" customFormat="false" ht="15" hidden="false" customHeight="false" outlineLevel="0" collapsed="false">
      <c r="A6022" s="295" t="n">
        <v>100716</v>
      </c>
      <c r="B6022" s="295" t="s">
        <v>17844</v>
      </c>
      <c r="C6022" s="296" t="s">
        <v>17845</v>
      </c>
      <c r="D6022" s="295" t="s">
        <v>81</v>
      </c>
      <c r="E6022" s="297" t="n">
        <v>28.43</v>
      </c>
    </row>
    <row r="6023" customFormat="false" ht="15" hidden="false" customHeight="false" outlineLevel="0" collapsed="false">
      <c r="A6023" s="295" t="n">
        <v>100717</v>
      </c>
      <c r="B6023" s="295" t="s">
        <v>17846</v>
      </c>
      <c r="C6023" s="296" t="s">
        <v>17847</v>
      </c>
      <c r="D6023" s="295" t="s">
        <v>81</v>
      </c>
      <c r="E6023" s="297" t="n">
        <v>8.22</v>
      </c>
    </row>
    <row r="6024" customFormat="false" ht="15" hidden="false" customHeight="false" outlineLevel="0" collapsed="false">
      <c r="A6024" s="295" t="n">
        <v>100718</v>
      </c>
      <c r="B6024" s="295" t="s">
        <v>17848</v>
      </c>
      <c r="C6024" s="296" t="s">
        <v>17849</v>
      </c>
      <c r="D6024" s="295" t="s">
        <v>85</v>
      </c>
      <c r="E6024" s="297" t="n">
        <v>1.17</v>
      </c>
    </row>
    <row r="6025" customFormat="false" ht="27" hidden="false" customHeight="false" outlineLevel="0" collapsed="false">
      <c r="A6025" s="295" t="n">
        <v>100719</v>
      </c>
      <c r="B6025" s="295" t="s">
        <v>17850</v>
      </c>
      <c r="C6025" s="296" t="s">
        <v>17851</v>
      </c>
      <c r="D6025" s="295" t="s">
        <v>81</v>
      </c>
      <c r="E6025" s="297" t="n">
        <v>9.71</v>
      </c>
    </row>
    <row r="6026" customFormat="false" ht="27" hidden="false" customHeight="false" outlineLevel="0" collapsed="false">
      <c r="A6026" s="295" t="n">
        <v>100720</v>
      </c>
      <c r="B6026" s="295" t="s">
        <v>17852</v>
      </c>
      <c r="C6026" s="296" t="s">
        <v>17853</v>
      </c>
      <c r="D6026" s="295" t="s">
        <v>81</v>
      </c>
      <c r="E6026" s="297" t="n">
        <v>9.35</v>
      </c>
    </row>
    <row r="6027" customFormat="false" ht="27" hidden="false" customHeight="false" outlineLevel="0" collapsed="false">
      <c r="A6027" s="295" t="n">
        <v>100721</v>
      </c>
      <c r="B6027" s="295" t="s">
        <v>17854</v>
      </c>
      <c r="C6027" s="296" t="s">
        <v>17855</v>
      </c>
      <c r="D6027" s="295" t="s">
        <v>81</v>
      </c>
      <c r="E6027" s="297" t="n">
        <v>21.8</v>
      </c>
    </row>
    <row r="6028" customFormat="false" ht="27" hidden="false" customHeight="false" outlineLevel="0" collapsed="false">
      <c r="A6028" s="295" t="n">
        <v>100722</v>
      </c>
      <c r="B6028" s="295" t="s">
        <v>17856</v>
      </c>
      <c r="C6028" s="296" t="s">
        <v>17857</v>
      </c>
      <c r="D6028" s="295" t="s">
        <v>81</v>
      </c>
      <c r="E6028" s="297" t="n">
        <v>20.91</v>
      </c>
    </row>
    <row r="6029" customFormat="false" ht="27" hidden="false" customHeight="false" outlineLevel="0" collapsed="false">
      <c r="A6029" s="295" t="n">
        <v>100723</v>
      </c>
      <c r="B6029" s="295" t="s">
        <v>17858</v>
      </c>
      <c r="C6029" s="296" t="s">
        <v>17859</v>
      </c>
      <c r="D6029" s="295" t="s">
        <v>81</v>
      </c>
      <c r="E6029" s="297" t="n">
        <v>10.42</v>
      </c>
    </row>
    <row r="6030" customFormat="false" ht="40.5" hidden="false" customHeight="false" outlineLevel="0" collapsed="false">
      <c r="A6030" s="295" t="n">
        <v>100724</v>
      </c>
      <c r="B6030" s="295" t="s">
        <v>17860</v>
      </c>
      <c r="C6030" s="296" t="s">
        <v>17861</v>
      </c>
      <c r="D6030" s="295" t="s">
        <v>81</v>
      </c>
      <c r="E6030" s="297" t="n">
        <v>12.22</v>
      </c>
    </row>
    <row r="6031" customFormat="false" ht="40.5" hidden="false" customHeight="false" outlineLevel="0" collapsed="false">
      <c r="A6031" s="295" t="n">
        <v>100725</v>
      </c>
      <c r="B6031" s="295" t="s">
        <v>17862</v>
      </c>
      <c r="C6031" s="296" t="s">
        <v>17863</v>
      </c>
      <c r="D6031" s="295" t="s">
        <v>81</v>
      </c>
      <c r="E6031" s="297" t="n">
        <v>22.04</v>
      </c>
    </row>
    <row r="6032" customFormat="false" ht="40.5" hidden="false" customHeight="false" outlineLevel="0" collapsed="false">
      <c r="A6032" s="295" t="n">
        <v>100726</v>
      </c>
      <c r="B6032" s="295" t="s">
        <v>17864</v>
      </c>
      <c r="C6032" s="296" t="s">
        <v>17865</v>
      </c>
      <c r="D6032" s="295" t="s">
        <v>81</v>
      </c>
      <c r="E6032" s="297" t="n">
        <v>23.68</v>
      </c>
    </row>
    <row r="6033" customFormat="false" ht="27" hidden="false" customHeight="false" outlineLevel="0" collapsed="false">
      <c r="A6033" s="295" t="n">
        <v>100727</v>
      </c>
      <c r="B6033" s="295" t="s">
        <v>17866</v>
      </c>
      <c r="C6033" s="296" t="s">
        <v>17867</v>
      </c>
      <c r="D6033" s="295" t="s">
        <v>81</v>
      </c>
      <c r="E6033" s="297" t="n">
        <v>23.59</v>
      </c>
    </row>
    <row r="6034" customFormat="false" ht="27" hidden="false" customHeight="false" outlineLevel="0" collapsed="false">
      <c r="A6034" s="295" t="n">
        <v>100728</v>
      </c>
      <c r="B6034" s="295" t="s">
        <v>17868</v>
      </c>
      <c r="C6034" s="296" t="s">
        <v>17869</v>
      </c>
      <c r="D6034" s="295" t="s">
        <v>81</v>
      </c>
      <c r="E6034" s="297" t="n">
        <v>21.05</v>
      </c>
    </row>
    <row r="6035" customFormat="false" ht="27" hidden="false" customHeight="false" outlineLevel="0" collapsed="false">
      <c r="A6035" s="295" t="n">
        <v>100729</v>
      </c>
      <c r="B6035" s="295" t="s">
        <v>17870</v>
      </c>
      <c r="C6035" s="296" t="s">
        <v>17871</v>
      </c>
      <c r="D6035" s="295" t="s">
        <v>81</v>
      </c>
      <c r="E6035" s="297" t="n">
        <v>17.97</v>
      </c>
    </row>
    <row r="6036" customFormat="false" ht="27" hidden="false" customHeight="false" outlineLevel="0" collapsed="false">
      <c r="A6036" s="295" t="n">
        <v>100730</v>
      </c>
      <c r="B6036" s="295" t="s">
        <v>17872</v>
      </c>
      <c r="C6036" s="296" t="s">
        <v>17873</v>
      </c>
      <c r="D6036" s="295" t="s">
        <v>81</v>
      </c>
      <c r="E6036" s="297" t="n">
        <v>20.77</v>
      </c>
    </row>
    <row r="6037" customFormat="false" ht="27" hidden="false" customHeight="false" outlineLevel="0" collapsed="false">
      <c r="A6037" s="295" t="n">
        <v>100733</v>
      </c>
      <c r="B6037" s="295" t="s">
        <v>17874</v>
      </c>
      <c r="C6037" s="296" t="s">
        <v>17875</v>
      </c>
      <c r="D6037" s="295" t="s">
        <v>81</v>
      </c>
      <c r="E6037" s="297" t="n">
        <v>11.28</v>
      </c>
    </row>
    <row r="6038" customFormat="false" ht="27" hidden="false" customHeight="false" outlineLevel="0" collapsed="false">
      <c r="A6038" s="295" t="n">
        <v>100734</v>
      </c>
      <c r="B6038" s="295" t="s">
        <v>17876</v>
      </c>
      <c r="C6038" s="296" t="s">
        <v>17877</v>
      </c>
      <c r="D6038" s="295" t="s">
        <v>81</v>
      </c>
      <c r="E6038" s="297" t="n">
        <v>14.05</v>
      </c>
    </row>
    <row r="6039" customFormat="false" ht="27" hidden="false" customHeight="false" outlineLevel="0" collapsed="false">
      <c r="A6039" s="295" t="n">
        <v>100735</v>
      </c>
      <c r="B6039" s="295" t="s">
        <v>17878</v>
      </c>
      <c r="C6039" s="296" t="s">
        <v>17879</v>
      </c>
      <c r="D6039" s="295" t="s">
        <v>81</v>
      </c>
      <c r="E6039" s="297" t="n">
        <v>9.53</v>
      </c>
    </row>
    <row r="6040" customFormat="false" ht="27" hidden="false" customHeight="false" outlineLevel="0" collapsed="false">
      <c r="A6040" s="295" t="n">
        <v>100736</v>
      </c>
      <c r="B6040" s="295" t="s">
        <v>17880</v>
      </c>
      <c r="C6040" s="296" t="s">
        <v>17881</v>
      </c>
      <c r="D6040" s="295" t="s">
        <v>81</v>
      </c>
      <c r="E6040" s="297" t="n">
        <v>12.62</v>
      </c>
    </row>
    <row r="6041" customFormat="false" ht="27" hidden="false" customHeight="false" outlineLevel="0" collapsed="false">
      <c r="A6041" s="295" t="n">
        <v>100739</v>
      </c>
      <c r="B6041" s="295" t="s">
        <v>17882</v>
      </c>
      <c r="C6041" s="296" t="s">
        <v>17883</v>
      </c>
      <c r="D6041" s="295" t="s">
        <v>81</v>
      </c>
      <c r="E6041" s="297" t="n">
        <v>9.56</v>
      </c>
    </row>
    <row r="6042" customFormat="false" ht="27" hidden="false" customHeight="false" outlineLevel="0" collapsed="false">
      <c r="A6042" s="295" t="n">
        <v>100740</v>
      </c>
      <c r="B6042" s="295" t="s">
        <v>17884</v>
      </c>
      <c r="C6042" s="296" t="s">
        <v>17885</v>
      </c>
      <c r="D6042" s="295" t="s">
        <v>81</v>
      </c>
      <c r="E6042" s="297" t="n">
        <v>9.85</v>
      </c>
    </row>
    <row r="6043" customFormat="false" ht="40.5" hidden="false" customHeight="false" outlineLevel="0" collapsed="false">
      <c r="A6043" s="295" t="n">
        <v>100741</v>
      </c>
      <c r="B6043" s="295" t="s">
        <v>17886</v>
      </c>
      <c r="C6043" s="296" t="s">
        <v>17887</v>
      </c>
      <c r="D6043" s="295" t="s">
        <v>81</v>
      </c>
      <c r="E6043" s="297" t="n">
        <v>21.48</v>
      </c>
    </row>
    <row r="6044" customFormat="false" ht="40.5" hidden="false" customHeight="false" outlineLevel="0" collapsed="false">
      <c r="A6044" s="295" t="n">
        <v>100742</v>
      </c>
      <c r="B6044" s="295" t="s">
        <v>17888</v>
      </c>
      <c r="C6044" s="296" t="s">
        <v>17889</v>
      </c>
      <c r="D6044" s="295" t="s">
        <v>81</v>
      </c>
      <c r="E6044" s="297" t="n">
        <v>21.39</v>
      </c>
    </row>
    <row r="6045" customFormat="false" ht="27" hidden="false" customHeight="false" outlineLevel="0" collapsed="false">
      <c r="A6045" s="295" t="n">
        <v>100743</v>
      </c>
      <c r="B6045" s="295" t="s">
        <v>17890</v>
      </c>
      <c r="C6045" s="296" t="s">
        <v>17891</v>
      </c>
      <c r="D6045" s="295" t="s">
        <v>81</v>
      </c>
      <c r="E6045" s="297" t="n">
        <v>9.35</v>
      </c>
    </row>
    <row r="6046" customFormat="false" ht="27" hidden="false" customHeight="false" outlineLevel="0" collapsed="false">
      <c r="A6046" s="295" t="n">
        <v>100744</v>
      </c>
      <c r="B6046" s="295" t="s">
        <v>17892</v>
      </c>
      <c r="C6046" s="296" t="s">
        <v>17893</v>
      </c>
      <c r="D6046" s="295" t="s">
        <v>81</v>
      </c>
      <c r="E6046" s="297" t="n">
        <v>9.72</v>
      </c>
    </row>
    <row r="6047" customFormat="false" ht="40.5" hidden="false" customHeight="false" outlineLevel="0" collapsed="false">
      <c r="A6047" s="295" t="n">
        <v>100745</v>
      </c>
      <c r="B6047" s="295" t="s">
        <v>17894</v>
      </c>
      <c r="C6047" s="296" t="s">
        <v>17895</v>
      </c>
      <c r="D6047" s="295" t="s">
        <v>81</v>
      </c>
      <c r="E6047" s="297" t="n">
        <v>21.25</v>
      </c>
    </row>
    <row r="6048" customFormat="false" ht="40.5" hidden="false" customHeight="false" outlineLevel="0" collapsed="false">
      <c r="A6048" s="295" t="n">
        <v>100746</v>
      </c>
      <c r="B6048" s="295" t="s">
        <v>17896</v>
      </c>
      <c r="C6048" s="296" t="s">
        <v>17897</v>
      </c>
      <c r="D6048" s="295" t="s">
        <v>81</v>
      </c>
      <c r="E6048" s="297" t="n">
        <v>21.25</v>
      </c>
    </row>
    <row r="6049" customFormat="false" ht="27" hidden="false" customHeight="false" outlineLevel="0" collapsed="false">
      <c r="A6049" s="295" t="n">
        <v>100747</v>
      </c>
      <c r="B6049" s="295" t="s">
        <v>17898</v>
      </c>
      <c r="C6049" s="296" t="s">
        <v>17899</v>
      </c>
      <c r="D6049" s="295" t="s">
        <v>81</v>
      </c>
      <c r="E6049" s="297" t="n">
        <v>9.44</v>
      </c>
    </row>
    <row r="6050" customFormat="false" ht="27" hidden="false" customHeight="false" outlineLevel="0" collapsed="false">
      <c r="A6050" s="295" t="n">
        <v>100748</v>
      </c>
      <c r="B6050" s="295" t="s">
        <v>17900</v>
      </c>
      <c r="C6050" s="296" t="s">
        <v>17901</v>
      </c>
      <c r="D6050" s="295" t="s">
        <v>81</v>
      </c>
      <c r="E6050" s="297" t="n">
        <v>9.77</v>
      </c>
    </row>
    <row r="6051" customFormat="false" ht="27" hidden="false" customHeight="false" outlineLevel="0" collapsed="false">
      <c r="A6051" s="295" t="n">
        <v>100749</v>
      </c>
      <c r="B6051" s="295" t="s">
        <v>17902</v>
      </c>
      <c r="C6051" s="296" t="s">
        <v>17903</v>
      </c>
      <c r="D6051" s="295" t="s">
        <v>81</v>
      </c>
      <c r="E6051" s="297" t="n">
        <v>21.34</v>
      </c>
    </row>
    <row r="6052" customFormat="false" ht="40.5" hidden="false" customHeight="false" outlineLevel="0" collapsed="false">
      <c r="A6052" s="295" t="n">
        <v>100750</v>
      </c>
      <c r="B6052" s="295" t="s">
        <v>17904</v>
      </c>
      <c r="C6052" s="296" t="s">
        <v>17905</v>
      </c>
      <c r="D6052" s="295" t="s">
        <v>81</v>
      </c>
      <c r="E6052" s="297" t="n">
        <v>21.31</v>
      </c>
    </row>
    <row r="6053" customFormat="false" ht="27" hidden="false" customHeight="false" outlineLevel="0" collapsed="false">
      <c r="A6053" s="295" t="n">
        <v>100751</v>
      </c>
      <c r="B6053" s="295" t="s">
        <v>17906</v>
      </c>
      <c r="C6053" s="296" t="s">
        <v>17907</v>
      </c>
      <c r="D6053" s="295" t="s">
        <v>81</v>
      </c>
      <c r="E6053" s="297" t="n">
        <v>35.96</v>
      </c>
    </row>
    <row r="6054" customFormat="false" ht="27" hidden="false" customHeight="false" outlineLevel="0" collapsed="false">
      <c r="A6054" s="295" t="n">
        <v>100752</v>
      </c>
      <c r="B6054" s="295" t="s">
        <v>17908</v>
      </c>
      <c r="C6054" s="296" t="s">
        <v>17909</v>
      </c>
      <c r="D6054" s="295" t="s">
        <v>81</v>
      </c>
      <c r="E6054" s="297" t="n">
        <v>41.56</v>
      </c>
    </row>
    <row r="6055" customFormat="false" ht="27" hidden="false" customHeight="false" outlineLevel="0" collapsed="false">
      <c r="A6055" s="295" t="n">
        <v>100753</v>
      </c>
      <c r="B6055" s="295" t="s">
        <v>17910</v>
      </c>
      <c r="C6055" s="296" t="s">
        <v>17911</v>
      </c>
      <c r="D6055" s="295" t="s">
        <v>81</v>
      </c>
      <c r="E6055" s="297" t="n">
        <v>19.08</v>
      </c>
    </row>
    <row r="6056" customFormat="false" ht="27" hidden="false" customHeight="false" outlineLevel="0" collapsed="false">
      <c r="A6056" s="295" t="n">
        <v>100754</v>
      </c>
      <c r="B6056" s="295" t="s">
        <v>17912</v>
      </c>
      <c r="C6056" s="296" t="s">
        <v>17913</v>
      </c>
      <c r="D6056" s="295" t="s">
        <v>81</v>
      </c>
      <c r="E6056" s="297" t="n">
        <v>25.25</v>
      </c>
    </row>
    <row r="6057" customFormat="false" ht="40.5" hidden="false" customHeight="false" outlineLevel="0" collapsed="false">
      <c r="A6057" s="295" t="n">
        <v>100757</v>
      </c>
      <c r="B6057" s="295" t="s">
        <v>17914</v>
      </c>
      <c r="C6057" s="296" t="s">
        <v>17915</v>
      </c>
      <c r="D6057" s="295" t="s">
        <v>81</v>
      </c>
      <c r="E6057" s="297" t="n">
        <v>42.96</v>
      </c>
    </row>
    <row r="6058" customFormat="false" ht="40.5" hidden="false" customHeight="false" outlineLevel="0" collapsed="false">
      <c r="A6058" s="295" t="n">
        <v>100758</v>
      </c>
      <c r="B6058" s="295" t="s">
        <v>17916</v>
      </c>
      <c r="C6058" s="296" t="s">
        <v>17917</v>
      </c>
      <c r="D6058" s="295" t="s">
        <v>81</v>
      </c>
      <c r="E6058" s="297" t="n">
        <v>42.81</v>
      </c>
    </row>
    <row r="6059" customFormat="false" ht="40.5" hidden="false" customHeight="false" outlineLevel="0" collapsed="false">
      <c r="A6059" s="295" t="n">
        <v>100759</v>
      </c>
      <c r="B6059" s="295" t="s">
        <v>17918</v>
      </c>
      <c r="C6059" s="296" t="s">
        <v>17919</v>
      </c>
      <c r="D6059" s="295" t="s">
        <v>81</v>
      </c>
      <c r="E6059" s="297" t="n">
        <v>42.5</v>
      </c>
    </row>
    <row r="6060" customFormat="false" ht="40.5" hidden="false" customHeight="false" outlineLevel="0" collapsed="false">
      <c r="A6060" s="295" t="n">
        <v>100760</v>
      </c>
      <c r="B6060" s="295" t="s">
        <v>17920</v>
      </c>
      <c r="C6060" s="296" t="s">
        <v>17921</v>
      </c>
      <c r="D6060" s="295" t="s">
        <v>81</v>
      </c>
      <c r="E6060" s="297" t="n">
        <v>42.53</v>
      </c>
    </row>
    <row r="6061" customFormat="false" ht="27" hidden="false" customHeight="false" outlineLevel="0" collapsed="false">
      <c r="A6061" s="295" t="n">
        <v>100761</v>
      </c>
      <c r="B6061" s="295" t="s">
        <v>17922</v>
      </c>
      <c r="C6061" s="296" t="s">
        <v>17923</v>
      </c>
      <c r="D6061" s="295" t="s">
        <v>81</v>
      </c>
      <c r="E6061" s="297" t="n">
        <v>42.69</v>
      </c>
    </row>
    <row r="6062" customFormat="false" ht="40.5" hidden="false" customHeight="false" outlineLevel="0" collapsed="false">
      <c r="A6062" s="295" t="n">
        <v>100762</v>
      </c>
      <c r="B6062" s="295" t="s">
        <v>17924</v>
      </c>
      <c r="C6062" s="296" t="s">
        <v>17925</v>
      </c>
      <c r="D6062" s="295" t="s">
        <v>81</v>
      </c>
      <c r="E6062" s="297" t="n">
        <v>42.64</v>
      </c>
    </row>
    <row r="6063" customFormat="false" ht="15" hidden="false" customHeight="false" outlineLevel="0" collapsed="false">
      <c r="A6063" s="295" t="n">
        <v>102488</v>
      </c>
      <c r="B6063" s="295" t="s">
        <v>17926</v>
      </c>
      <c r="C6063" s="296" t="s">
        <v>17927</v>
      </c>
      <c r="D6063" s="295" t="s">
        <v>81</v>
      </c>
      <c r="E6063" s="297" t="n">
        <v>2.97</v>
      </c>
    </row>
    <row r="6064" customFormat="false" ht="15" hidden="false" customHeight="false" outlineLevel="0" collapsed="false">
      <c r="A6064" s="295" t="n">
        <v>102489</v>
      </c>
      <c r="B6064" s="295" t="s">
        <v>17928</v>
      </c>
      <c r="C6064" s="296" t="s">
        <v>17929</v>
      </c>
      <c r="D6064" s="295" t="s">
        <v>81</v>
      </c>
      <c r="E6064" s="297" t="n">
        <v>25.27</v>
      </c>
    </row>
    <row r="6065" customFormat="false" ht="27" hidden="false" customHeight="false" outlineLevel="0" collapsed="false">
      <c r="A6065" s="295" t="n">
        <v>102491</v>
      </c>
      <c r="B6065" s="295" t="s">
        <v>17930</v>
      </c>
      <c r="C6065" s="296" t="s">
        <v>17931</v>
      </c>
      <c r="D6065" s="295" t="s">
        <v>81</v>
      </c>
      <c r="E6065" s="297" t="n">
        <v>17.52</v>
      </c>
    </row>
    <row r="6066" customFormat="false" ht="27" hidden="false" customHeight="false" outlineLevel="0" collapsed="false">
      <c r="A6066" s="295" t="n">
        <v>102492</v>
      </c>
      <c r="B6066" s="295" t="s">
        <v>17932</v>
      </c>
      <c r="C6066" s="296" t="s">
        <v>17933</v>
      </c>
      <c r="D6066" s="295" t="s">
        <v>81</v>
      </c>
      <c r="E6066" s="297" t="n">
        <v>20.33</v>
      </c>
    </row>
    <row r="6067" customFormat="false" ht="27" hidden="false" customHeight="false" outlineLevel="0" collapsed="false">
      <c r="A6067" s="295" t="n">
        <v>102494</v>
      </c>
      <c r="B6067" s="295" t="s">
        <v>150</v>
      </c>
      <c r="C6067" s="296" t="s">
        <v>151</v>
      </c>
      <c r="D6067" s="295" t="s">
        <v>81</v>
      </c>
      <c r="E6067" s="297" t="n">
        <v>55.18</v>
      </c>
    </row>
    <row r="6068" customFormat="false" ht="27" hidden="false" customHeight="false" outlineLevel="0" collapsed="false">
      <c r="A6068" s="295" t="n">
        <v>102496</v>
      </c>
      <c r="B6068" s="295" t="s">
        <v>17934</v>
      </c>
      <c r="C6068" s="296" t="s">
        <v>17935</v>
      </c>
      <c r="D6068" s="295" t="s">
        <v>85</v>
      </c>
      <c r="E6068" s="297" t="n">
        <v>11.43</v>
      </c>
    </row>
    <row r="6069" customFormat="false" ht="27" hidden="false" customHeight="false" outlineLevel="0" collapsed="false">
      <c r="A6069" s="295" t="n">
        <v>102497</v>
      </c>
      <c r="B6069" s="295" t="s">
        <v>17936</v>
      </c>
      <c r="C6069" s="296" t="s">
        <v>17937</v>
      </c>
      <c r="D6069" s="295" t="s">
        <v>85</v>
      </c>
      <c r="E6069" s="297" t="n">
        <v>4.2</v>
      </c>
    </row>
    <row r="6070" customFormat="false" ht="15" hidden="false" customHeight="false" outlineLevel="0" collapsed="false">
      <c r="A6070" s="295" t="n">
        <v>102498</v>
      </c>
      <c r="B6070" s="295" t="s">
        <v>17938</v>
      </c>
      <c r="C6070" s="296" t="s">
        <v>17939</v>
      </c>
      <c r="D6070" s="295" t="s">
        <v>85</v>
      </c>
      <c r="E6070" s="297" t="n">
        <v>1.35</v>
      </c>
    </row>
    <row r="6071" customFormat="false" ht="15" hidden="false" customHeight="false" outlineLevel="0" collapsed="false">
      <c r="A6071" s="295" t="n">
        <v>102499</v>
      </c>
      <c r="B6071" s="295" t="s">
        <v>17940</v>
      </c>
      <c r="C6071" s="296" t="s">
        <v>17941</v>
      </c>
      <c r="D6071" s="295" t="s">
        <v>81</v>
      </c>
      <c r="E6071" s="297" t="n">
        <v>2.92</v>
      </c>
    </row>
    <row r="6072" customFormat="false" ht="27" hidden="false" customHeight="false" outlineLevel="0" collapsed="false">
      <c r="A6072" s="295" t="n">
        <v>102500</v>
      </c>
      <c r="B6072" s="295" t="s">
        <v>17942</v>
      </c>
      <c r="C6072" s="296" t="s">
        <v>17943</v>
      </c>
      <c r="D6072" s="295" t="s">
        <v>85</v>
      </c>
      <c r="E6072" s="297" t="n">
        <v>3.65</v>
      </c>
    </row>
    <row r="6073" customFormat="false" ht="27" hidden="false" customHeight="false" outlineLevel="0" collapsed="false">
      <c r="A6073" s="295" t="n">
        <v>102501</v>
      </c>
      <c r="B6073" s="295" t="s">
        <v>17944</v>
      </c>
      <c r="C6073" s="296" t="s">
        <v>17945</v>
      </c>
      <c r="D6073" s="295" t="s">
        <v>81</v>
      </c>
      <c r="E6073" s="297" t="n">
        <v>20.8</v>
      </c>
    </row>
    <row r="6074" customFormat="false" ht="27" hidden="false" customHeight="false" outlineLevel="0" collapsed="false">
      <c r="A6074" s="295" t="n">
        <v>102504</v>
      </c>
      <c r="B6074" s="295" t="s">
        <v>17946</v>
      </c>
      <c r="C6074" s="296" t="s">
        <v>17947</v>
      </c>
      <c r="D6074" s="295" t="s">
        <v>85</v>
      </c>
      <c r="E6074" s="297" t="n">
        <v>8.17</v>
      </c>
    </row>
    <row r="6075" customFormat="false" ht="27" hidden="false" customHeight="false" outlineLevel="0" collapsed="false">
      <c r="A6075" s="295" t="n">
        <v>102505</v>
      </c>
      <c r="B6075" s="295" t="s">
        <v>17948</v>
      </c>
      <c r="C6075" s="296" t="s">
        <v>17949</v>
      </c>
      <c r="D6075" s="295" t="s">
        <v>85</v>
      </c>
      <c r="E6075" s="297" t="n">
        <v>8.72</v>
      </c>
    </row>
    <row r="6076" customFormat="false" ht="27" hidden="false" customHeight="false" outlineLevel="0" collapsed="false">
      <c r="A6076" s="295" t="n">
        <v>102506</v>
      </c>
      <c r="B6076" s="295" t="s">
        <v>17950</v>
      </c>
      <c r="C6076" s="296" t="s">
        <v>17951</v>
      </c>
      <c r="D6076" s="295" t="s">
        <v>85</v>
      </c>
      <c r="E6076" s="297" t="n">
        <v>9.06</v>
      </c>
    </row>
    <row r="6077" customFormat="false" ht="27" hidden="false" customHeight="false" outlineLevel="0" collapsed="false">
      <c r="A6077" s="295" t="n">
        <v>102507</v>
      </c>
      <c r="B6077" s="295" t="s">
        <v>17952</v>
      </c>
      <c r="C6077" s="296" t="s">
        <v>17953</v>
      </c>
      <c r="D6077" s="295" t="s">
        <v>85</v>
      </c>
      <c r="E6077" s="297" t="n">
        <v>5.43</v>
      </c>
    </row>
    <row r="6078" customFormat="false" ht="27" hidden="false" customHeight="false" outlineLevel="0" collapsed="false">
      <c r="A6078" s="295" t="n">
        <v>102508</v>
      </c>
      <c r="B6078" s="295" t="s">
        <v>17954</v>
      </c>
      <c r="C6078" s="296" t="s">
        <v>17955</v>
      </c>
      <c r="D6078" s="295" t="s">
        <v>81</v>
      </c>
      <c r="E6078" s="297" t="n">
        <v>39.07</v>
      </c>
    </row>
    <row r="6079" customFormat="false" ht="27" hidden="false" customHeight="false" outlineLevel="0" collapsed="false">
      <c r="A6079" s="295" t="n">
        <v>102509</v>
      </c>
      <c r="B6079" s="295" t="s">
        <v>17956</v>
      </c>
      <c r="C6079" s="296" t="s">
        <v>17957</v>
      </c>
      <c r="D6079" s="295" t="s">
        <v>81</v>
      </c>
      <c r="E6079" s="297" t="n">
        <v>23.49</v>
      </c>
    </row>
    <row r="6080" customFormat="false" ht="40.5" hidden="false" customHeight="false" outlineLevel="0" collapsed="false">
      <c r="A6080" s="295" t="n">
        <v>102512</v>
      </c>
      <c r="B6080" s="295" t="s">
        <v>17958</v>
      </c>
      <c r="C6080" s="296" t="s">
        <v>17959</v>
      </c>
      <c r="D6080" s="295" t="s">
        <v>85</v>
      </c>
      <c r="E6080" s="297" t="n">
        <v>5.2</v>
      </c>
    </row>
    <row r="6081" customFormat="false" ht="27" hidden="false" customHeight="false" outlineLevel="0" collapsed="false">
      <c r="A6081" s="295" t="n">
        <v>102513</v>
      </c>
      <c r="B6081" s="295" t="s">
        <v>17960</v>
      </c>
      <c r="C6081" s="296" t="s">
        <v>17961</v>
      </c>
      <c r="D6081" s="295" t="s">
        <v>81</v>
      </c>
      <c r="E6081" s="297" t="n">
        <v>39.17</v>
      </c>
    </row>
    <row r="6082" customFormat="false" ht="27" hidden="false" customHeight="false" outlineLevel="0" collapsed="false">
      <c r="A6082" s="295" t="n">
        <v>102520</v>
      </c>
      <c r="B6082" s="295" t="s">
        <v>17962</v>
      </c>
      <c r="C6082" s="296" t="s">
        <v>17963</v>
      </c>
      <c r="D6082" s="295" t="s">
        <v>81</v>
      </c>
      <c r="E6082" s="297" t="n">
        <v>68</v>
      </c>
    </row>
    <row r="6083" customFormat="false" ht="27" hidden="false" customHeight="false" outlineLevel="0" collapsed="false">
      <c r="A6083" s="295" t="n">
        <v>101749</v>
      </c>
      <c r="B6083" s="295" t="s">
        <v>17964</v>
      </c>
      <c r="C6083" s="296" t="s">
        <v>17965</v>
      </c>
      <c r="D6083" s="295" t="s">
        <v>81</v>
      </c>
      <c r="E6083" s="297" t="n">
        <v>51.93</v>
      </c>
    </row>
    <row r="6084" customFormat="false" ht="27" hidden="false" customHeight="false" outlineLevel="0" collapsed="false">
      <c r="A6084" s="295" t="n">
        <v>101750</v>
      </c>
      <c r="B6084" s="295" t="s">
        <v>17966</v>
      </c>
      <c r="C6084" s="296" t="s">
        <v>17967</v>
      </c>
      <c r="D6084" s="295" t="s">
        <v>81</v>
      </c>
      <c r="E6084" s="297" t="n">
        <v>49.81</v>
      </c>
    </row>
    <row r="6085" customFormat="false" ht="15" hidden="false" customHeight="false" outlineLevel="0" collapsed="false">
      <c r="A6085" s="295" t="n">
        <v>101729</v>
      </c>
      <c r="B6085" s="295" t="s">
        <v>17968</v>
      </c>
      <c r="C6085" s="296" t="s">
        <v>17969</v>
      </c>
      <c r="D6085" s="295" t="s">
        <v>81</v>
      </c>
      <c r="E6085" s="297" t="n">
        <v>211.06</v>
      </c>
    </row>
    <row r="6086" customFormat="false" ht="15" hidden="false" customHeight="false" outlineLevel="0" collapsed="false">
      <c r="A6086" s="295" t="n">
        <v>101746</v>
      </c>
      <c r="B6086" s="295" t="s">
        <v>17970</v>
      </c>
      <c r="C6086" s="296" t="s">
        <v>17971</v>
      </c>
      <c r="D6086" s="295" t="s">
        <v>81</v>
      </c>
      <c r="E6086" s="297" t="n">
        <v>325.14</v>
      </c>
    </row>
    <row r="6087" customFormat="false" ht="15" hidden="false" customHeight="false" outlineLevel="0" collapsed="false">
      <c r="A6087" s="295" t="n">
        <v>101751</v>
      </c>
      <c r="B6087" s="295" t="s">
        <v>17972</v>
      </c>
      <c r="C6087" s="296" t="s">
        <v>17973</v>
      </c>
      <c r="D6087" s="295" t="s">
        <v>81</v>
      </c>
      <c r="E6087" s="297" t="n">
        <v>216.44</v>
      </c>
    </row>
    <row r="6088" customFormat="false" ht="27" hidden="false" customHeight="false" outlineLevel="0" collapsed="false">
      <c r="A6088" s="295" t="n">
        <v>87246</v>
      </c>
      <c r="B6088" s="295" t="s">
        <v>17974</v>
      </c>
      <c r="C6088" s="296" t="s">
        <v>17975</v>
      </c>
      <c r="D6088" s="295" t="s">
        <v>81</v>
      </c>
      <c r="E6088" s="297" t="n">
        <v>53.72</v>
      </c>
    </row>
    <row r="6089" customFormat="false" ht="27" hidden="false" customHeight="false" outlineLevel="0" collapsed="false">
      <c r="A6089" s="295" t="n">
        <v>87247</v>
      </c>
      <c r="B6089" s="295" t="s">
        <v>17976</v>
      </c>
      <c r="C6089" s="296" t="s">
        <v>17977</v>
      </c>
      <c r="D6089" s="295" t="s">
        <v>81</v>
      </c>
      <c r="E6089" s="297" t="n">
        <v>47.16</v>
      </c>
    </row>
    <row r="6090" customFormat="false" ht="27" hidden="false" customHeight="false" outlineLevel="0" collapsed="false">
      <c r="A6090" s="295" t="n">
        <v>87248</v>
      </c>
      <c r="B6090" s="295" t="s">
        <v>17978</v>
      </c>
      <c r="C6090" s="296" t="s">
        <v>17979</v>
      </c>
      <c r="D6090" s="295" t="s">
        <v>81</v>
      </c>
      <c r="E6090" s="297" t="n">
        <v>41.79</v>
      </c>
    </row>
    <row r="6091" customFormat="false" ht="27" hidden="false" customHeight="false" outlineLevel="0" collapsed="false">
      <c r="A6091" s="295" t="n">
        <v>87249</v>
      </c>
      <c r="B6091" s="295" t="s">
        <v>17980</v>
      </c>
      <c r="C6091" s="296" t="s">
        <v>17981</v>
      </c>
      <c r="D6091" s="295" t="s">
        <v>81</v>
      </c>
      <c r="E6091" s="297" t="n">
        <v>60.05</v>
      </c>
    </row>
    <row r="6092" customFormat="false" ht="27" hidden="false" customHeight="false" outlineLevel="0" collapsed="false">
      <c r="A6092" s="295" t="n">
        <v>87250</v>
      </c>
      <c r="B6092" s="295" t="s">
        <v>17982</v>
      </c>
      <c r="C6092" s="296" t="s">
        <v>17983</v>
      </c>
      <c r="D6092" s="295" t="s">
        <v>81</v>
      </c>
      <c r="E6092" s="297" t="n">
        <v>49.69</v>
      </c>
    </row>
    <row r="6093" customFormat="false" ht="27" hidden="false" customHeight="false" outlineLevel="0" collapsed="false">
      <c r="A6093" s="295" t="n">
        <v>87251</v>
      </c>
      <c r="B6093" s="295" t="s">
        <v>17984</v>
      </c>
      <c r="C6093" s="296" t="s">
        <v>17985</v>
      </c>
      <c r="D6093" s="295" t="s">
        <v>81</v>
      </c>
      <c r="E6093" s="297" t="n">
        <v>42.92</v>
      </c>
    </row>
    <row r="6094" customFormat="false" ht="27" hidden="false" customHeight="false" outlineLevel="0" collapsed="false">
      <c r="A6094" s="295" t="n">
        <v>87255</v>
      </c>
      <c r="B6094" s="295" t="s">
        <v>17986</v>
      </c>
      <c r="C6094" s="296" t="s">
        <v>17987</v>
      </c>
      <c r="D6094" s="295" t="s">
        <v>81</v>
      </c>
      <c r="E6094" s="297" t="n">
        <v>97.59</v>
      </c>
    </row>
    <row r="6095" customFormat="false" ht="27" hidden="false" customHeight="false" outlineLevel="0" collapsed="false">
      <c r="A6095" s="295" t="n">
        <v>87256</v>
      </c>
      <c r="B6095" s="295" t="s">
        <v>17988</v>
      </c>
      <c r="C6095" s="296" t="s">
        <v>17989</v>
      </c>
      <c r="D6095" s="295" t="s">
        <v>81</v>
      </c>
      <c r="E6095" s="297" t="n">
        <v>85.07</v>
      </c>
    </row>
    <row r="6096" customFormat="false" ht="27" hidden="false" customHeight="false" outlineLevel="0" collapsed="false">
      <c r="A6096" s="295" t="n">
        <v>87257</v>
      </c>
      <c r="B6096" s="295" t="s">
        <v>17990</v>
      </c>
      <c r="C6096" s="296" t="s">
        <v>17991</v>
      </c>
      <c r="D6096" s="295" t="s">
        <v>81</v>
      </c>
      <c r="E6096" s="297" t="n">
        <v>77.14</v>
      </c>
    </row>
    <row r="6097" customFormat="false" ht="27" hidden="false" customHeight="false" outlineLevel="0" collapsed="false">
      <c r="A6097" s="295" t="n">
        <v>87258</v>
      </c>
      <c r="B6097" s="295" t="s">
        <v>17992</v>
      </c>
      <c r="C6097" s="296" t="s">
        <v>17993</v>
      </c>
      <c r="D6097" s="295" t="s">
        <v>81</v>
      </c>
      <c r="E6097" s="297" t="n">
        <v>129.69</v>
      </c>
    </row>
    <row r="6098" customFormat="false" ht="27" hidden="false" customHeight="false" outlineLevel="0" collapsed="false">
      <c r="A6098" s="295" t="n">
        <v>87259</v>
      </c>
      <c r="B6098" s="295" t="s">
        <v>17994</v>
      </c>
      <c r="C6098" s="296" t="s">
        <v>17995</v>
      </c>
      <c r="D6098" s="295" t="s">
        <v>81</v>
      </c>
      <c r="E6098" s="297" t="n">
        <v>117.81</v>
      </c>
    </row>
    <row r="6099" customFormat="false" ht="27" hidden="false" customHeight="false" outlineLevel="0" collapsed="false">
      <c r="A6099" s="295" t="n">
        <v>87260</v>
      </c>
      <c r="B6099" s="295" t="s">
        <v>17996</v>
      </c>
      <c r="C6099" s="296" t="s">
        <v>17997</v>
      </c>
      <c r="D6099" s="295" t="s">
        <v>81</v>
      </c>
      <c r="E6099" s="297" t="n">
        <v>110.8</v>
      </c>
    </row>
    <row r="6100" customFormat="false" ht="27" hidden="false" customHeight="false" outlineLevel="0" collapsed="false">
      <c r="A6100" s="295" t="n">
        <v>87261</v>
      </c>
      <c r="B6100" s="295" t="s">
        <v>17998</v>
      </c>
      <c r="C6100" s="296" t="s">
        <v>17999</v>
      </c>
      <c r="D6100" s="295" t="s">
        <v>81</v>
      </c>
      <c r="E6100" s="297" t="n">
        <v>149.32</v>
      </c>
    </row>
    <row r="6101" customFormat="false" ht="27" hidden="false" customHeight="false" outlineLevel="0" collapsed="false">
      <c r="A6101" s="295" t="n">
        <v>87262</v>
      </c>
      <c r="B6101" s="295" t="s">
        <v>18000</v>
      </c>
      <c r="C6101" s="296" t="s">
        <v>18001</v>
      </c>
      <c r="D6101" s="295" t="s">
        <v>81</v>
      </c>
      <c r="E6101" s="297" t="n">
        <v>135.5</v>
      </c>
    </row>
    <row r="6102" customFormat="false" ht="27" hidden="false" customHeight="false" outlineLevel="0" collapsed="false">
      <c r="A6102" s="295" t="n">
        <v>87263</v>
      </c>
      <c r="B6102" s="295" t="s">
        <v>18002</v>
      </c>
      <c r="C6102" s="296" t="s">
        <v>18003</v>
      </c>
      <c r="D6102" s="295" t="s">
        <v>81</v>
      </c>
      <c r="E6102" s="297" t="n">
        <v>127.24</v>
      </c>
    </row>
    <row r="6103" customFormat="false" ht="40.5" hidden="false" customHeight="false" outlineLevel="0" collapsed="false">
      <c r="A6103" s="295" t="n">
        <v>89046</v>
      </c>
      <c r="B6103" s="295" t="s">
        <v>18004</v>
      </c>
      <c r="C6103" s="296" t="s">
        <v>18005</v>
      </c>
      <c r="D6103" s="295" t="s">
        <v>81</v>
      </c>
      <c r="E6103" s="297" t="n">
        <v>46.86</v>
      </c>
    </row>
    <row r="6104" customFormat="false" ht="40.5" hidden="false" customHeight="false" outlineLevel="0" collapsed="false">
      <c r="A6104" s="295" t="n">
        <v>89171</v>
      </c>
      <c r="B6104" s="295" t="s">
        <v>18006</v>
      </c>
      <c r="C6104" s="296" t="s">
        <v>18007</v>
      </c>
      <c r="D6104" s="295" t="s">
        <v>81</v>
      </c>
      <c r="E6104" s="297" t="n">
        <v>44.23</v>
      </c>
    </row>
    <row r="6105" customFormat="false" ht="27" hidden="false" customHeight="false" outlineLevel="0" collapsed="false">
      <c r="A6105" s="295" t="n">
        <v>93389</v>
      </c>
      <c r="B6105" s="295" t="s">
        <v>18008</v>
      </c>
      <c r="C6105" s="296" t="s">
        <v>18009</v>
      </c>
      <c r="D6105" s="295" t="s">
        <v>81</v>
      </c>
      <c r="E6105" s="297" t="n">
        <v>48.58</v>
      </c>
    </row>
    <row r="6106" customFormat="false" ht="27" hidden="false" customHeight="false" outlineLevel="0" collapsed="false">
      <c r="A6106" s="295" t="n">
        <v>93390</v>
      </c>
      <c r="B6106" s="295" t="s">
        <v>18010</v>
      </c>
      <c r="C6106" s="296" t="s">
        <v>18011</v>
      </c>
      <c r="D6106" s="295" t="s">
        <v>81</v>
      </c>
      <c r="E6106" s="297" t="n">
        <v>42.11</v>
      </c>
    </row>
    <row r="6107" customFormat="false" ht="27" hidden="false" customHeight="false" outlineLevel="0" collapsed="false">
      <c r="A6107" s="295" t="n">
        <v>93391</v>
      </c>
      <c r="B6107" s="295" t="s">
        <v>18012</v>
      </c>
      <c r="C6107" s="296" t="s">
        <v>18013</v>
      </c>
      <c r="D6107" s="295" t="s">
        <v>81</v>
      </c>
      <c r="E6107" s="297" t="n">
        <v>36.74</v>
      </c>
    </row>
    <row r="6108" customFormat="false" ht="15" hidden="false" customHeight="false" outlineLevel="0" collapsed="false">
      <c r="A6108" s="295" t="n">
        <v>98671</v>
      </c>
      <c r="B6108" s="295" t="s">
        <v>216</v>
      </c>
      <c r="C6108" s="296" t="s">
        <v>217</v>
      </c>
      <c r="D6108" s="295" t="s">
        <v>81</v>
      </c>
      <c r="E6108" s="297" t="n">
        <v>401.79</v>
      </c>
    </row>
    <row r="6109" customFormat="false" ht="15" hidden="false" customHeight="false" outlineLevel="0" collapsed="false">
      <c r="A6109" s="295" t="n">
        <v>98672</v>
      </c>
      <c r="B6109" s="295" t="s">
        <v>18014</v>
      </c>
      <c r="C6109" s="296" t="s">
        <v>18015</v>
      </c>
      <c r="D6109" s="295" t="s">
        <v>81</v>
      </c>
      <c r="E6109" s="297" t="n">
        <v>570.67</v>
      </c>
    </row>
    <row r="6110" customFormat="false" ht="15" hidden="false" customHeight="false" outlineLevel="0" collapsed="false">
      <c r="A6110" s="295" t="n">
        <v>98678</v>
      </c>
      <c r="B6110" s="295" t="s">
        <v>18016</v>
      </c>
      <c r="C6110" s="296" t="s">
        <v>18017</v>
      </c>
      <c r="D6110" s="295" t="s">
        <v>81</v>
      </c>
      <c r="E6110" s="297" t="n">
        <v>366.31</v>
      </c>
    </row>
    <row r="6111" customFormat="false" ht="27" hidden="false" customHeight="false" outlineLevel="0" collapsed="false">
      <c r="A6111" s="295" t="n">
        <v>98679</v>
      </c>
      <c r="B6111" s="295" t="s">
        <v>18018</v>
      </c>
      <c r="C6111" s="296" t="s">
        <v>18019</v>
      </c>
      <c r="D6111" s="295" t="s">
        <v>81</v>
      </c>
      <c r="E6111" s="297" t="n">
        <v>34.73</v>
      </c>
    </row>
    <row r="6112" customFormat="false" ht="27" hidden="false" customHeight="false" outlineLevel="0" collapsed="false">
      <c r="A6112" s="295" t="n">
        <v>98680</v>
      </c>
      <c r="B6112" s="295" t="s">
        <v>18020</v>
      </c>
      <c r="C6112" s="296" t="s">
        <v>18021</v>
      </c>
      <c r="D6112" s="295" t="s">
        <v>81</v>
      </c>
      <c r="E6112" s="297" t="n">
        <v>44.18</v>
      </c>
    </row>
    <row r="6113" customFormat="false" ht="27" hidden="false" customHeight="false" outlineLevel="0" collapsed="false">
      <c r="A6113" s="295" t="n">
        <v>98681</v>
      </c>
      <c r="B6113" s="295" t="s">
        <v>18022</v>
      </c>
      <c r="C6113" s="296" t="s">
        <v>18023</v>
      </c>
      <c r="D6113" s="295" t="s">
        <v>81</v>
      </c>
      <c r="E6113" s="297" t="n">
        <v>32.61</v>
      </c>
    </row>
    <row r="6114" customFormat="false" ht="27" hidden="false" customHeight="false" outlineLevel="0" collapsed="false">
      <c r="A6114" s="295" t="n">
        <v>98682</v>
      </c>
      <c r="B6114" s="295" t="s">
        <v>18024</v>
      </c>
      <c r="C6114" s="296" t="s">
        <v>18025</v>
      </c>
      <c r="D6114" s="295" t="s">
        <v>81</v>
      </c>
      <c r="E6114" s="297" t="n">
        <v>42.08</v>
      </c>
    </row>
    <row r="6115" customFormat="false" ht="15" hidden="false" customHeight="false" outlineLevel="0" collapsed="false">
      <c r="A6115" s="295" t="n">
        <v>98685</v>
      </c>
      <c r="B6115" s="295" t="s">
        <v>115</v>
      </c>
      <c r="C6115" s="296" t="s">
        <v>116</v>
      </c>
      <c r="D6115" s="295" t="s">
        <v>85</v>
      </c>
      <c r="E6115" s="297" t="n">
        <v>72.87</v>
      </c>
    </row>
    <row r="6116" customFormat="false" ht="15" hidden="false" customHeight="false" outlineLevel="0" collapsed="false">
      <c r="A6116" s="295" t="n">
        <v>98686</v>
      </c>
      <c r="B6116" s="295" t="s">
        <v>18026</v>
      </c>
      <c r="C6116" s="296" t="s">
        <v>18027</v>
      </c>
      <c r="D6116" s="295" t="s">
        <v>85</v>
      </c>
      <c r="E6116" s="297" t="n">
        <v>36.43</v>
      </c>
    </row>
    <row r="6117" customFormat="false" ht="15" hidden="false" customHeight="false" outlineLevel="0" collapsed="false">
      <c r="A6117" s="295" t="n">
        <v>98688</v>
      </c>
      <c r="B6117" s="295" t="s">
        <v>18028</v>
      </c>
      <c r="C6117" s="296" t="s">
        <v>18029</v>
      </c>
      <c r="D6117" s="295" t="s">
        <v>85</v>
      </c>
      <c r="E6117" s="297" t="n">
        <v>61.66</v>
      </c>
    </row>
    <row r="6118" customFormat="false" ht="15" hidden="false" customHeight="false" outlineLevel="0" collapsed="false">
      <c r="A6118" s="295" t="n">
        <v>98689</v>
      </c>
      <c r="B6118" s="295" t="s">
        <v>18030</v>
      </c>
      <c r="C6118" s="296" t="s">
        <v>18031</v>
      </c>
      <c r="D6118" s="295" t="s">
        <v>85</v>
      </c>
      <c r="E6118" s="297" t="n">
        <v>103.22</v>
      </c>
    </row>
    <row r="6119" customFormat="false" ht="27" hidden="false" customHeight="false" outlineLevel="0" collapsed="false">
      <c r="A6119" s="295" t="n">
        <v>101090</v>
      </c>
      <c r="B6119" s="295" t="s">
        <v>18032</v>
      </c>
      <c r="C6119" s="296" t="s">
        <v>18033</v>
      </c>
      <c r="D6119" s="295" t="s">
        <v>81</v>
      </c>
      <c r="E6119" s="297" t="n">
        <v>218.59</v>
      </c>
    </row>
    <row r="6120" customFormat="false" ht="15" hidden="false" customHeight="false" outlineLevel="0" collapsed="false">
      <c r="A6120" s="295" t="n">
        <v>101091</v>
      </c>
      <c r="B6120" s="295" t="s">
        <v>18034</v>
      </c>
      <c r="C6120" s="296" t="s">
        <v>18035</v>
      </c>
      <c r="D6120" s="295" t="s">
        <v>81</v>
      </c>
      <c r="E6120" s="297" t="n">
        <v>127.37</v>
      </c>
    </row>
    <row r="6121" customFormat="false" ht="27" hidden="false" customHeight="false" outlineLevel="0" collapsed="false">
      <c r="A6121" s="295" t="n">
        <v>101725</v>
      </c>
      <c r="B6121" s="295" t="s">
        <v>18036</v>
      </c>
      <c r="C6121" s="296" t="s">
        <v>18037</v>
      </c>
      <c r="D6121" s="295" t="s">
        <v>81</v>
      </c>
      <c r="E6121" s="297" t="n">
        <v>239</v>
      </c>
    </row>
    <row r="6122" customFormat="false" ht="27" hidden="false" customHeight="false" outlineLevel="0" collapsed="false">
      <c r="A6122" s="295" t="n">
        <v>101726</v>
      </c>
      <c r="B6122" s="295" t="s">
        <v>18038</v>
      </c>
      <c r="C6122" s="296" t="s">
        <v>18039</v>
      </c>
      <c r="D6122" s="295" t="s">
        <v>81</v>
      </c>
      <c r="E6122" s="297" t="n">
        <v>162.31</v>
      </c>
    </row>
    <row r="6123" customFormat="false" ht="15" hidden="false" customHeight="false" outlineLevel="0" collapsed="false">
      <c r="A6123" s="295" t="n">
        <v>101731</v>
      </c>
      <c r="B6123" s="295" t="s">
        <v>18040</v>
      </c>
      <c r="C6123" s="296" t="s">
        <v>18041</v>
      </c>
      <c r="D6123" s="295" t="s">
        <v>81</v>
      </c>
      <c r="E6123" s="297" t="n">
        <v>320.53</v>
      </c>
    </row>
    <row r="6124" customFormat="false" ht="15" hidden="false" customHeight="false" outlineLevel="0" collapsed="false">
      <c r="A6124" s="295" t="n">
        <v>101732</v>
      </c>
      <c r="B6124" s="295" t="s">
        <v>18042</v>
      </c>
      <c r="C6124" s="296" t="s">
        <v>18043</v>
      </c>
      <c r="D6124" s="295" t="s">
        <v>81</v>
      </c>
      <c r="E6124" s="297" t="n">
        <v>93.64</v>
      </c>
    </row>
    <row r="6125" customFormat="false" ht="15" hidden="false" customHeight="false" outlineLevel="0" collapsed="false">
      <c r="A6125" s="295" t="n">
        <v>101094</v>
      </c>
      <c r="B6125" s="295" t="s">
        <v>18044</v>
      </c>
      <c r="C6125" s="296" t="s">
        <v>18045</v>
      </c>
      <c r="D6125" s="295" t="s">
        <v>85</v>
      </c>
      <c r="E6125" s="297" t="n">
        <v>172.05</v>
      </c>
    </row>
    <row r="6126" customFormat="false" ht="27" hidden="false" customHeight="false" outlineLevel="0" collapsed="false">
      <c r="A6126" s="295" t="n">
        <v>101727</v>
      </c>
      <c r="B6126" s="295" t="s">
        <v>18046</v>
      </c>
      <c r="C6126" s="296" t="s">
        <v>18047</v>
      </c>
      <c r="D6126" s="295" t="s">
        <v>81</v>
      </c>
      <c r="E6126" s="297" t="n">
        <v>205.92</v>
      </c>
    </row>
    <row r="6127" customFormat="false" ht="27" hidden="false" customHeight="false" outlineLevel="0" collapsed="false">
      <c r="A6127" s="295" t="n">
        <v>101733</v>
      </c>
      <c r="B6127" s="295" t="s">
        <v>18048</v>
      </c>
      <c r="C6127" s="296" t="s">
        <v>18049</v>
      </c>
      <c r="D6127" s="295" t="s">
        <v>81</v>
      </c>
      <c r="E6127" s="297" t="n">
        <v>276.65</v>
      </c>
    </row>
    <row r="6128" customFormat="false" ht="15" hidden="false" customHeight="false" outlineLevel="0" collapsed="false">
      <c r="A6128" s="295" t="n">
        <v>101734</v>
      </c>
      <c r="B6128" s="295" t="s">
        <v>18050</v>
      </c>
      <c r="C6128" s="296" t="s">
        <v>18051</v>
      </c>
      <c r="D6128" s="295" t="s">
        <v>81</v>
      </c>
      <c r="E6128" s="297" t="n">
        <v>422.84</v>
      </c>
    </row>
    <row r="6129" customFormat="false" ht="15" hidden="false" customHeight="false" outlineLevel="0" collapsed="false">
      <c r="A6129" s="295" t="n">
        <v>101735</v>
      </c>
      <c r="B6129" s="295" t="s">
        <v>18052</v>
      </c>
      <c r="C6129" s="296" t="s">
        <v>18053</v>
      </c>
      <c r="D6129" s="295" t="s">
        <v>81</v>
      </c>
      <c r="E6129" s="297" t="n">
        <v>433.44</v>
      </c>
    </row>
    <row r="6130" customFormat="false" ht="15" hidden="false" customHeight="false" outlineLevel="0" collapsed="false">
      <c r="A6130" s="295" t="n">
        <v>101736</v>
      </c>
      <c r="B6130" s="295" t="s">
        <v>18054</v>
      </c>
      <c r="C6130" s="296" t="s">
        <v>18055</v>
      </c>
      <c r="D6130" s="295" t="s">
        <v>81</v>
      </c>
      <c r="E6130" s="297" t="n">
        <v>106.31</v>
      </c>
    </row>
    <row r="6131" customFormat="false" ht="15" hidden="false" customHeight="false" outlineLevel="0" collapsed="false">
      <c r="A6131" s="295" t="n">
        <v>101737</v>
      </c>
      <c r="B6131" s="295" t="s">
        <v>18056</v>
      </c>
      <c r="C6131" s="296" t="s">
        <v>18057</v>
      </c>
      <c r="D6131" s="295" t="s">
        <v>81</v>
      </c>
      <c r="E6131" s="297" t="n">
        <v>127.29</v>
      </c>
    </row>
    <row r="6132" customFormat="false" ht="15" hidden="false" customHeight="false" outlineLevel="0" collapsed="false">
      <c r="A6132" s="295" t="n">
        <v>101748</v>
      </c>
      <c r="B6132" s="295" t="s">
        <v>18058</v>
      </c>
      <c r="C6132" s="296" t="s">
        <v>18059</v>
      </c>
      <c r="D6132" s="295" t="s">
        <v>81</v>
      </c>
      <c r="E6132" s="297" t="n">
        <v>2.98</v>
      </c>
    </row>
    <row r="6133" customFormat="false" ht="40.5" hidden="false" customHeight="false" outlineLevel="0" collapsed="false">
      <c r="A6133" s="295" t="n">
        <v>104162</v>
      </c>
      <c r="B6133" s="295" t="s">
        <v>18060</v>
      </c>
      <c r="C6133" s="296" t="s">
        <v>18061</v>
      </c>
      <c r="D6133" s="295" t="s">
        <v>81</v>
      </c>
      <c r="E6133" s="297" t="n">
        <v>85.96</v>
      </c>
    </row>
    <row r="6134" customFormat="false" ht="15" hidden="false" customHeight="false" outlineLevel="0" collapsed="false">
      <c r="A6134" s="295" t="n">
        <v>101092</v>
      </c>
      <c r="B6134" s="295" t="s">
        <v>18062</v>
      </c>
      <c r="C6134" s="296" t="s">
        <v>18063</v>
      </c>
      <c r="D6134" s="295" t="s">
        <v>81</v>
      </c>
      <c r="E6134" s="297" t="n">
        <v>410.85</v>
      </c>
    </row>
    <row r="6135" customFormat="false" ht="15" hidden="false" customHeight="false" outlineLevel="0" collapsed="false">
      <c r="A6135" s="295" t="n">
        <v>101093</v>
      </c>
      <c r="B6135" s="295" t="s">
        <v>18064</v>
      </c>
      <c r="C6135" s="296" t="s">
        <v>18065</v>
      </c>
      <c r="D6135" s="295" t="s">
        <v>81</v>
      </c>
      <c r="E6135" s="297" t="n">
        <v>579.73</v>
      </c>
    </row>
    <row r="6136" customFormat="false" ht="15" hidden="false" customHeight="false" outlineLevel="0" collapsed="false">
      <c r="A6136" s="295" t="n">
        <v>98695</v>
      </c>
      <c r="B6136" s="295" t="s">
        <v>18066</v>
      </c>
      <c r="C6136" s="296" t="s">
        <v>18067</v>
      </c>
      <c r="D6136" s="295" t="s">
        <v>85</v>
      </c>
      <c r="E6136" s="297" t="n">
        <v>98.76</v>
      </c>
    </row>
    <row r="6137" customFormat="false" ht="15" hidden="false" customHeight="false" outlineLevel="0" collapsed="false">
      <c r="A6137" s="295" t="n">
        <v>98697</v>
      </c>
      <c r="B6137" s="295" t="s">
        <v>18068</v>
      </c>
      <c r="C6137" s="296" t="s">
        <v>18069</v>
      </c>
      <c r="D6137" s="295" t="s">
        <v>85</v>
      </c>
      <c r="E6137" s="297" t="n">
        <v>65.95</v>
      </c>
    </row>
    <row r="6138" customFormat="false" ht="15" hidden="false" customHeight="false" outlineLevel="0" collapsed="false">
      <c r="A6138" s="295" t="n">
        <v>101738</v>
      </c>
      <c r="B6138" s="295" t="s">
        <v>18070</v>
      </c>
      <c r="C6138" s="296" t="s">
        <v>18071</v>
      </c>
      <c r="D6138" s="295" t="s">
        <v>85</v>
      </c>
      <c r="E6138" s="297" t="n">
        <v>29.12</v>
      </c>
    </row>
    <row r="6139" customFormat="false" ht="15" hidden="false" customHeight="false" outlineLevel="0" collapsed="false">
      <c r="A6139" s="295" t="n">
        <v>101739</v>
      </c>
      <c r="B6139" s="295" t="s">
        <v>18072</v>
      </c>
      <c r="C6139" s="296" t="s">
        <v>18073</v>
      </c>
      <c r="D6139" s="295" t="s">
        <v>85</v>
      </c>
      <c r="E6139" s="297" t="n">
        <v>32.34</v>
      </c>
    </row>
    <row r="6140" customFormat="false" ht="27" hidden="false" customHeight="false" outlineLevel="0" collapsed="false">
      <c r="A6140" s="295" t="n">
        <v>88648</v>
      </c>
      <c r="B6140" s="295" t="s">
        <v>18074</v>
      </c>
      <c r="C6140" s="296" t="s">
        <v>18075</v>
      </c>
      <c r="D6140" s="295" t="s">
        <v>85</v>
      </c>
      <c r="E6140" s="297" t="n">
        <v>6.31</v>
      </c>
    </row>
    <row r="6141" customFormat="false" ht="27" hidden="false" customHeight="false" outlineLevel="0" collapsed="false">
      <c r="A6141" s="295" t="n">
        <v>88649</v>
      </c>
      <c r="B6141" s="295" t="s">
        <v>18076</v>
      </c>
      <c r="C6141" s="296" t="s">
        <v>18077</v>
      </c>
      <c r="D6141" s="295" t="s">
        <v>85</v>
      </c>
      <c r="E6141" s="297" t="n">
        <v>7.15</v>
      </c>
    </row>
    <row r="6142" customFormat="false" ht="27" hidden="false" customHeight="false" outlineLevel="0" collapsed="false">
      <c r="A6142" s="295" t="n">
        <v>88650</v>
      </c>
      <c r="B6142" s="295" t="s">
        <v>18078</v>
      </c>
      <c r="C6142" s="296" t="s">
        <v>18079</v>
      </c>
      <c r="D6142" s="295" t="s">
        <v>85</v>
      </c>
      <c r="E6142" s="297" t="n">
        <v>13.93</v>
      </c>
    </row>
    <row r="6143" customFormat="false" ht="27" hidden="false" customHeight="false" outlineLevel="0" collapsed="false">
      <c r="A6143" s="295" t="n">
        <v>96467</v>
      </c>
      <c r="B6143" s="295" t="s">
        <v>18080</v>
      </c>
      <c r="C6143" s="296" t="s">
        <v>18081</v>
      </c>
      <c r="D6143" s="295" t="s">
        <v>85</v>
      </c>
      <c r="E6143" s="297" t="n">
        <v>5.72</v>
      </c>
    </row>
    <row r="6144" customFormat="false" ht="15" hidden="false" customHeight="false" outlineLevel="0" collapsed="false">
      <c r="A6144" s="295" t="n">
        <v>101740</v>
      </c>
      <c r="B6144" s="295" t="s">
        <v>18082</v>
      </c>
      <c r="C6144" s="296" t="s">
        <v>18083</v>
      </c>
      <c r="D6144" s="295" t="s">
        <v>85</v>
      </c>
      <c r="E6144" s="297" t="n">
        <v>44.23</v>
      </c>
    </row>
    <row r="6145" customFormat="false" ht="15" hidden="false" customHeight="false" outlineLevel="0" collapsed="false">
      <c r="A6145" s="295" t="n">
        <v>101741</v>
      </c>
      <c r="B6145" s="295" t="s">
        <v>18084</v>
      </c>
      <c r="C6145" s="296" t="s">
        <v>18085</v>
      </c>
      <c r="D6145" s="295" t="s">
        <v>85</v>
      </c>
      <c r="E6145" s="297" t="n">
        <v>20.29</v>
      </c>
    </row>
    <row r="6146" customFormat="false" ht="27" hidden="false" customHeight="false" outlineLevel="0" collapsed="false">
      <c r="A6146" s="295" t="n">
        <v>94990</v>
      </c>
      <c r="B6146" s="295" t="s">
        <v>18086</v>
      </c>
      <c r="C6146" s="296" t="s">
        <v>18087</v>
      </c>
      <c r="D6146" s="295" t="s">
        <v>96</v>
      </c>
      <c r="E6146" s="297" t="n">
        <v>772.97</v>
      </c>
    </row>
    <row r="6147" customFormat="false" ht="27" hidden="false" customHeight="false" outlineLevel="0" collapsed="false">
      <c r="A6147" s="295" t="n">
        <v>94991</v>
      </c>
      <c r="B6147" s="295" t="s">
        <v>18088</v>
      </c>
      <c r="C6147" s="296" t="s">
        <v>18089</v>
      </c>
      <c r="D6147" s="295" t="s">
        <v>96</v>
      </c>
      <c r="E6147" s="297" t="n">
        <v>832.33</v>
      </c>
    </row>
    <row r="6148" customFormat="false" ht="27" hidden="false" customHeight="false" outlineLevel="0" collapsed="false">
      <c r="A6148" s="295" t="n">
        <v>94992</v>
      </c>
      <c r="B6148" s="295" t="s">
        <v>18090</v>
      </c>
      <c r="C6148" s="296" t="s">
        <v>18091</v>
      </c>
      <c r="D6148" s="295" t="s">
        <v>81</v>
      </c>
      <c r="E6148" s="297" t="n">
        <v>96.9</v>
      </c>
    </row>
    <row r="6149" customFormat="false" ht="27" hidden="false" customHeight="false" outlineLevel="0" collapsed="false">
      <c r="A6149" s="295" t="n">
        <v>94993</v>
      </c>
      <c r="B6149" s="295" t="s">
        <v>18092</v>
      </c>
      <c r="C6149" s="296" t="s">
        <v>18093</v>
      </c>
      <c r="D6149" s="295" t="s">
        <v>81</v>
      </c>
      <c r="E6149" s="297" t="n">
        <v>100.48</v>
      </c>
    </row>
    <row r="6150" customFormat="false" ht="27" hidden="false" customHeight="false" outlineLevel="0" collapsed="false">
      <c r="A6150" s="295" t="n">
        <v>94994</v>
      </c>
      <c r="B6150" s="295" t="s">
        <v>18094</v>
      </c>
      <c r="C6150" s="296" t="s">
        <v>18095</v>
      </c>
      <c r="D6150" s="295" t="s">
        <v>81</v>
      </c>
      <c r="E6150" s="297" t="n">
        <v>114.08</v>
      </c>
    </row>
    <row r="6151" customFormat="false" ht="27" hidden="false" customHeight="false" outlineLevel="0" collapsed="false">
      <c r="A6151" s="295" t="n">
        <v>94995</v>
      </c>
      <c r="B6151" s="295" t="s">
        <v>18096</v>
      </c>
      <c r="C6151" s="296" t="s">
        <v>18097</v>
      </c>
      <c r="D6151" s="295" t="s">
        <v>81</v>
      </c>
      <c r="E6151" s="297" t="n">
        <v>118.83</v>
      </c>
    </row>
    <row r="6152" customFormat="false" ht="27" hidden="false" customHeight="false" outlineLevel="0" collapsed="false">
      <c r="A6152" s="295" t="n">
        <v>94996</v>
      </c>
      <c r="B6152" s="295" t="s">
        <v>18098</v>
      </c>
      <c r="C6152" s="296" t="s">
        <v>18099</v>
      </c>
      <c r="D6152" s="295" t="s">
        <v>81</v>
      </c>
      <c r="E6152" s="297" t="n">
        <v>129.57</v>
      </c>
    </row>
    <row r="6153" customFormat="false" ht="27" hidden="false" customHeight="false" outlineLevel="0" collapsed="false">
      <c r="A6153" s="295" t="n">
        <v>94997</v>
      </c>
      <c r="B6153" s="295" t="s">
        <v>18100</v>
      </c>
      <c r="C6153" s="296" t="s">
        <v>18101</v>
      </c>
      <c r="D6153" s="295" t="s">
        <v>81</v>
      </c>
      <c r="E6153" s="297" t="n">
        <v>135.51</v>
      </c>
    </row>
    <row r="6154" customFormat="false" ht="27" hidden="false" customHeight="false" outlineLevel="0" collapsed="false">
      <c r="A6154" s="295" t="n">
        <v>94998</v>
      </c>
      <c r="B6154" s="295" t="s">
        <v>18102</v>
      </c>
      <c r="C6154" s="296" t="s">
        <v>18103</v>
      </c>
      <c r="D6154" s="295" t="s">
        <v>81</v>
      </c>
      <c r="E6154" s="297" t="n">
        <v>146.13</v>
      </c>
    </row>
    <row r="6155" customFormat="false" ht="27" hidden="false" customHeight="false" outlineLevel="0" collapsed="false">
      <c r="A6155" s="295" t="n">
        <v>94999</v>
      </c>
      <c r="B6155" s="295" t="s">
        <v>18104</v>
      </c>
      <c r="C6155" s="296" t="s">
        <v>18105</v>
      </c>
      <c r="D6155" s="295" t="s">
        <v>81</v>
      </c>
      <c r="E6155" s="297" t="n">
        <v>153.26</v>
      </c>
    </row>
    <row r="6156" customFormat="false" ht="15" hidden="false" customHeight="false" outlineLevel="0" collapsed="false">
      <c r="A6156" s="295" t="n">
        <v>101747</v>
      </c>
      <c r="B6156" s="295" t="s">
        <v>18106</v>
      </c>
      <c r="C6156" s="296" t="s">
        <v>18107</v>
      </c>
      <c r="D6156" s="295" t="s">
        <v>81</v>
      </c>
      <c r="E6156" s="297" t="n">
        <v>85.88</v>
      </c>
    </row>
    <row r="6157" customFormat="false" ht="15" hidden="false" customHeight="false" outlineLevel="0" collapsed="false">
      <c r="A6157" s="295" t="n">
        <v>101743</v>
      </c>
      <c r="B6157" s="295" t="s">
        <v>18108</v>
      </c>
      <c r="C6157" s="296" t="s">
        <v>18109</v>
      </c>
      <c r="D6157" s="295" t="s">
        <v>81</v>
      </c>
      <c r="E6157" s="297" t="n">
        <v>154.3</v>
      </c>
    </row>
    <row r="6158" customFormat="false" ht="15" hidden="false" customHeight="false" outlineLevel="0" collapsed="false">
      <c r="A6158" s="295" t="n">
        <v>101744</v>
      </c>
      <c r="B6158" s="295" t="s">
        <v>18110</v>
      </c>
      <c r="C6158" s="296" t="s">
        <v>18111</v>
      </c>
      <c r="D6158" s="295" t="s">
        <v>81</v>
      </c>
      <c r="E6158" s="297" t="n">
        <v>123</v>
      </c>
    </row>
    <row r="6159" customFormat="false" ht="15" hidden="false" customHeight="false" outlineLevel="0" collapsed="false">
      <c r="A6159" s="295" t="n">
        <v>101745</v>
      </c>
      <c r="B6159" s="295" t="s">
        <v>18112</v>
      </c>
      <c r="C6159" s="296" t="s">
        <v>18113</v>
      </c>
      <c r="D6159" s="295" t="s">
        <v>81</v>
      </c>
      <c r="E6159" s="297" t="n">
        <v>151.11</v>
      </c>
    </row>
    <row r="6160" customFormat="false" ht="40.5" hidden="false" customHeight="false" outlineLevel="0" collapsed="false">
      <c r="A6160" s="295" t="n">
        <v>87620</v>
      </c>
      <c r="B6160" s="295" t="s">
        <v>18114</v>
      </c>
      <c r="C6160" s="296" t="s">
        <v>18115</v>
      </c>
      <c r="D6160" s="295" t="s">
        <v>81</v>
      </c>
      <c r="E6160" s="297" t="n">
        <v>29.64</v>
      </c>
    </row>
    <row r="6161" customFormat="false" ht="27" hidden="false" customHeight="false" outlineLevel="0" collapsed="false">
      <c r="A6161" s="295" t="n">
        <v>87622</v>
      </c>
      <c r="B6161" s="295" t="s">
        <v>18116</v>
      </c>
      <c r="C6161" s="296" t="s">
        <v>18117</v>
      </c>
      <c r="D6161" s="295" t="s">
        <v>81</v>
      </c>
      <c r="E6161" s="297" t="n">
        <v>31.51</v>
      </c>
    </row>
    <row r="6162" customFormat="false" ht="27" hidden="false" customHeight="false" outlineLevel="0" collapsed="false">
      <c r="A6162" s="295" t="n">
        <v>87623</v>
      </c>
      <c r="B6162" s="295" t="s">
        <v>18118</v>
      </c>
      <c r="C6162" s="296" t="s">
        <v>18119</v>
      </c>
      <c r="D6162" s="295" t="s">
        <v>81</v>
      </c>
      <c r="E6162" s="297" t="n">
        <v>60.19</v>
      </c>
    </row>
    <row r="6163" customFormat="false" ht="27" hidden="false" customHeight="false" outlineLevel="0" collapsed="false">
      <c r="A6163" s="295" t="n">
        <v>87624</v>
      </c>
      <c r="B6163" s="295" t="s">
        <v>18120</v>
      </c>
      <c r="C6163" s="296" t="s">
        <v>18119</v>
      </c>
      <c r="D6163" s="295" t="s">
        <v>81</v>
      </c>
      <c r="E6163" s="297" t="n">
        <v>64.63</v>
      </c>
    </row>
    <row r="6164" customFormat="false" ht="40.5" hidden="false" customHeight="false" outlineLevel="0" collapsed="false">
      <c r="A6164" s="295" t="n">
        <v>87630</v>
      </c>
      <c r="B6164" s="295" t="s">
        <v>18121</v>
      </c>
      <c r="C6164" s="296" t="s">
        <v>18122</v>
      </c>
      <c r="D6164" s="295" t="s">
        <v>81</v>
      </c>
      <c r="E6164" s="297" t="n">
        <v>38.33</v>
      </c>
    </row>
    <row r="6165" customFormat="false" ht="27" hidden="false" customHeight="false" outlineLevel="0" collapsed="false">
      <c r="A6165" s="295" t="n">
        <v>87632</v>
      </c>
      <c r="B6165" s="295" t="s">
        <v>18123</v>
      </c>
      <c r="C6165" s="296" t="s">
        <v>18124</v>
      </c>
      <c r="D6165" s="295" t="s">
        <v>81</v>
      </c>
      <c r="E6165" s="297" t="n">
        <v>40.93</v>
      </c>
    </row>
    <row r="6166" customFormat="false" ht="27" hidden="false" customHeight="false" outlineLevel="0" collapsed="false">
      <c r="A6166" s="295" t="n">
        <v>87633</v>
      </c>
      <c r="B6166" s="295" t="s">
        <v>18125</v>
      </c>
      <c r="C6166" s="296" t="s">
        <v>18126</v>
      </c>
      <c r="D6166" s="295" t="s">
        <v>81</v>
      </c>
      <c r="E6166" s="297" t="n">
        <v>80.8</v>
      </c>
    </row>
    <row r="6167" customFormat="false" ht="27" hidden="false" customHeight="false" outlineLevel="0" collapsed="false">
      <c r="A6167" s="295" t="n">
        <v>87634</v>
      </c>
      <c r="B6167" s="295" t="s">
        <v>18127</v>
      </c>
      <c r="C6167" s="296" t="s">
        <v>18128</v>
      </c>
      <c r="D6167" s="295" t="s">
        <v>81</v>
      </c>
      <c r="E6167" s="297" t="n">
        <v>86.97</v>
      </c>
    </row>
    <row r="6168" customFormat="false" ht="40.5" hidden="false" customHeight="false" outlineLevel="0" collapsed="false">
      <c r="A6168" s="295" t="n">
        <v>87640</v>
      </c>
      <c r="B6168" s="295" t="s">
        <v>18129</v>
      </c>
      <c r="C6168" s="296" t="s">
        <v>18130</v>
      </c>
      <c r="D6168" s="295" t="s">
        <v>81</v>
      </c>
      <c r="E6168" s="297" t="n">
        <v>45.45</v>
      </c>
    </row>
    <row r="6169" customFormat="false" ht="27" hidden="false" customHeight="false" outlineLevel="0" collapsed="false">
      <c r="A6169" s="295" t="n">
        <v>87642</v>
      </c>
      <c r="B6169" s="295" t="s">
        <v>18131</v>
      </c>
      <c r="C6169" s="296" t="s">
        <v>18132</v>
      </c>
      <c r="D6169" s="295" t="s">
        <v>81</v>
      </c>
      <c r="E6169" s="297" t="n">
        <v>48.66</v>
      </c>
    </row>
    <row r="6170" customFormat="false" ht="27" hidden="false" customHeight="false" outlineLevel="0" collapsed="false">
      <c r="A6170" s="295" t="n">
        <v>87643</v>
      </c>
      <c r="B6170" s="295" t="s">
        <v>18133</v>
      </c>
      <c r="C6170" s="296" t="s">
        <v>18134</v>
      </c>
      <c r="D6170" s="295" t="s">
        <v>81</v>
      </c>
      <c r="E6170" s="297" t="n">
        <v>97.69</v>
      </c>
    </row>
    <row r="6171" customFormat="false" ht="27" hidden="false" customHeight="false" outlineLevel="0" collapsed="false">
      <c r="A6171" s="295" t="n">
        <v>87644</v>
      </c>
      <c r="B6171" s="295" t="s">
        <v>18135</v>
      </c>
      <c r="C6171" s="296" t="s">
        <v>18136</v>
      </c>
      <c r="D6171" s="295" t="s">
        <v>81</v>
      </c>
      <c r="E6171" s="297" t="n">
        <v>105.27</v>
      </c>
    </row>
    <row r="6172" customFormat="false" ht="40.5" hidden="false" customHeight="false" outlineLevel="0" collapsed="false">
      <c r="A6172" s="295" t="n">
        <v>87680</v>
      </c>
      <c r="B6172" s="295" t="s">
        <v>18137</v>
      </c>
      <c r="C6172" s="296" t="s">
        <v>18138</v>
      </c>
      <c r="D6172" s="295" t="s">
        <v>81</v>
      </c>
      <c r="E6172" s="297" t="n">
        <v>41.55</v>
      </c>
    </row>
    <row r="6173" customFormat="false" ht="40.5" hidden="false" customHeight="false" outlineLevel="0" collapsed="false">
      <c r="A6173" s="295" t="n">
        <v>87682</v>
      </c>
      <c r="B6173" s="295" t="s">
        <v>18139</v>
      </c>
      <c r="C6173" s="296" t="s">
        <v>18140</v>
      </c>
      <c r="D6173" s="295" t="s">
        <v>81</v>
      </c>
      <c r="E6173" s="297" t="n">
        <v>44.76</v>
      </c>
    </row>
    <row r="6174" customFormat="false" ht="40.5" hidden="false" customHeight="false" outlineLevel="0" collapsed="false">
      <c r="A6174" s="295" t="n">
        <v>87683</v>
      </c>
      <c r="B6174" s="295" t="s">
        <v>18141</v>
      </c>
      <c r="C6174" s="296" t="s">
        <v>18142</v>
      </c>
      <c r="D6174" s="295" t="s">
        <v>81</v>
      </c>
      <c r="E6174" s="297" t="n">
        <v>93.79</v>
      </c>
    </row>
    <row r="6175" customFormat="false" ht="27" hidden="false" customHeight="false" outlineLevel="0" collapsed="false">
      <c r="A6175" s="295" t="n">
        <v>87684</v>
      </c>
      <c r="B6175" s="295" t="s">
        <v>18143</v>
      </c>
      <c r="C6175" s="296" t="s">
        <v>18144</v>
      </c>
      <c r="D6175" s="295" t="s">
        <v>81</v>
      </c>
      <c r="E6175" s="297" t="n">
        <v>101.37</v>
      </c>
    </row>
    <row r="6176" customFormat="false" ht="40.5" hidden="false" customHeight="false" outlineLevel="0" collapsed="false">
      <c r="A6176" s="295" t="n">
        <v>87690</v>
      </c>
      <c r="B6176" s="295" t="s">
        <v>18145</v>
      </c>
      <c r="C6176" s="296" t="s">
        <v>18146</v>
      </c>
      <c r="D6176" s="295" t="s">
        <v>81</v>
      </c>
      <c r="E6176" s="297" t="n">
        <v>47.6</v>
      </c>
    </row>
    <row r="6177" customFormat="false" ht="40.5" hidden="false" customHeight="false" outlineLevel="0" collapsed="false">
      <c r="A6177" s="295" t="n">
        <v>87692</v>
      </c>
      <c r="B6177" s="295" t="s">
        <v>18147</v>
      </c>
      <c r="C6177" s="296" t="s">
        <v>18148</v>
      </c>
      <c r="D6177" s="295" t="s">
        <v>81</v>
      </c>
      <c r="E6177" s="297" t="n">
        <v>51.27</v>
      </c>
    </row>
    <row r="6178" customFormat="false" ht="27" hidden="false" customHeight="false" outlineLevel="0" collapsed="false">
      <c r="A6178" s="295" t="n">
        <v>87693</v>
      </c>
      <c r="B6178" s="295" t="s">
        <v>18149</v>
      </c>
      <c r="C6178" s="296" t="s">
        <v>18150</v>
      </c>
      <c r="D6178" s="295" t="s">
        <v>81</v>
      </c>
      <c r="E6178" s="297" t="n">
        <v>107.42</v>
      </c>
    </row>
    <row r="6179" customFormat="false" ht="27" hidden="false" customHeight="false" outlineLevel="0" collapsed="false">
      <c r="A6179" s="295" t="n">
        <v>87694</v>
      </c>
      <c r="B6179" s="295" t="s">
        <v>18151</v>
      </c>
      <c r="C6179" s="296" t="s">
        <v>18152</v>
      </c>
      <c r="D6179" s="295" t="s">
        <v>81</v>
      </c>
      <c r="E6179" s="297" t="n">
        <v>116.11</v>
      </c>
    </row>
    <row r="6180" customFormat="false" ht="40.5" hidden="false" customHeight="false" outlineLevel="0" collapsed="false">
      <c r="A6180" s="295" t="n">
        <v>87700</v>
      </c>
      <c r="B6180" s="295" t="s">
        <v>18153</v>
      </c>
      <c r="C6180" s="296" t="s">
        <v>18154</v>
      </c>
      <c r="D6180" s="295" t="s">
        <v>81</v>
      </c>
      <c r="E6180" s="297" t="n">
        <v>51.49</v>
      </c>
    </row>
    <row r="6181" customFormat="false" ht="40.5" hidden="false" customHeight="false" outlineLevel="0" collapsed="false">
      <c r="A6181" s="295" t="n">
        <v>87702</v>
      </c>
      <c r="B6181" s="295" t="s">
        <v>18155</v>
      </c>
      <c r="C6181" s="296" t="s">
        <v>18156</v>
      </c>
      <c r="D6181" s="295" t="s">
        <v>81</v>
      </c>
      <c r="E6181" s="297" t="n">
        <v>55.48</v>
      </c>
    </row>
    <row r="6182" customFormat="false" ht="40.5" hidden="false" customHeight="false" outlineLevel="0" collapsed="false">
      <c r="A6182" s="295" t="n">
        <v>87703</v>
      </c>
      <c r="B6182" s="295" t="s">
        <v>18157</v>
      </c>
      <c r="C6182" s="296" t="s">
        <v>18158</v>
      </c>
      <c r="D6182" s="295" t="s">
        <v>81</v>
      </c>
      <c r="E6182" s="297" t="n">
        <v>116.63</v>
      </c>
    </row>
    <row r="6183" customFormat="false" ht="27" hidden="false" customHeight="false" outlineLevel="0" collapsed="false">
      <c r="A6183" s="295" t="n">
        <v>87704</v>
      </c>
      <c r="B6183" s="295" t="s">
        <v>18159</v>
      </c>
      <c r="C6183" s="296" t="s">
        <v>18160</v>
      </c>
      <c r="D6183" s="295" t="s">
        <v>81</v>
      </c>
      <c r="E6183" s="297" t="n">
        <v>126.09</v>
      </c>
    </row>
    <row r="6184" customFormat="false" ht="40.5" hidden="false" customHeight="false" outlineLevel="0" collapsed="false">
      <c r="A6184" s="295" t="n">
        <v>87735</v>
      </c>
      <c r="B6184" s="295" t="s">
        <v>18161</v>
      </c>
      <c r="C6184" s="296" t="s">
        <v>18162</v>
      </c>
      <c r="D6184" s="295" t="s">
        <v>81</v>
      </c>
      <c r="E6184" s="297" t="n">
        <v>39.61</v>
      </c>
    </row>
    <row r="6185" customFormat="false" ht="40.5" hidden="false" customHeight="false" outlineLevel="0" collapsed="false">
      <c r="A6185" s="295" t="n">
        <v>87737</v>
      </c>
      <c r="B6185" s="295" t="s">
        <v>18163</v>
      </c>
      <c r="C6185" s="296" t="s">
        <v>18164</v>
      </c>
      <c r="D6185" s="295" t="s">
        <v>81</v>
      </c>
      <c r="E6185" s="297" t="n">
        <v>41.48</v>
      </c>
    </row>
    <row r="6186" customFormat="false" ht="40.5" hidden="false" customHeight="false" outlineLevel="0" collapsed="false">
      <c r="A6186" s="295" t="n">
        <v>87738</v>
      </c>
      <c r="B6186" s="295" t="s">
        <v>18165</v>
      </c>
      <c r="C6186" s="296" t="s">
        <v>18166</v>
      </c>
      <c r="D6186" s="295" t="s">
        <v>81</v>
      </c>
      <c r="E6186" s="297" t="n">
        <v>70.16</v>
      </c>
    </row>
    <row r="6187" customFormat="false" ht="27" hidden="false" customHeight="false" outlineLevel="0" collapsed="false">
      <c r="A6187" s="295" t="n">
        <v>87739</v>
      </c>
      <c r="B6187" s="295" t="s">
        <v>18167</v>
      </c>
      <c r="C6187" s="296" t="s">
        <v>18168</v>
      </c>
      <c r="D6187" s="295" t="s">
        <v>81</v>
      </c>
      <c r="E6187" s="297" t="n">
        <v>74.6</v>
      </c>
    </row>
    <row r="6188" customFormat="false" ht="40.5" hidden="false" customHeight="false" outlineLevel="0" collapsed="false">
      <c r="A6188" s="295" t="n">
        <v>87745</v>
      </c>
      <c r="B6188" s="295" t="s">
        <v>18169</v>
      </c>
      <c r="C6188" s="296" t="s">
        <v>18170</v>
      </c>
      <c r="D6188" s="295" t="s">
        <v>81</v>
      </c>
      <c r="E6188" s="297" t="n">
        <v>48.31</v>
      </c>
    </row>
    <row r="6189" customFormat="false" ht="40.5" hidden="false" customHeight="false" outlineLevel="0" collapsed="false">
      <c r="A6189" s="295" t="n">
        <v>87747</v>
      </c>
      <c r="B6189" s="295" t="s">
        <v>18171</v>
      </c>
      <c r="C6189" s="296" t="s">
        <v>18172</v>
      </c>
      <c r="D6189" s="295" t="s">
        <v>81</v>
      </c>
      <c r="E6189" s="297" t="n">
        <v>50.91</v>
      </c>
    </row>
    <row r="6190" customFormat="false" ht="40.5" hidden="false" customHeight="false" outlineLevel="0" collapsed="false">
      <c r="A6190" s="295" t="n">
        <v>87748</v>
      </c>
      <c r="B6190" s="295" t="s">
        <v>18173</v>
      </c>
      <c r="C6190" s="296" t="s">
        <v>18174</v>
      </c>
      <c r="D6190" s="295" t="s">
        <v>81</v>
      </c>
      <c r="E6190" s="297" t="n">
        <v>90.78</v>
      </c>
    </row>
    <row r="6191" customFormat="false" ht="27" hidden="false" customHeight="false" outlineLevel="0" collapsed="false">
      <c r="A6191" s="295" t="n">
        <v>87749</v>
      </c>
      <c r="B6191" s="295" t="s">
        <v>18175</v>
      </c>
      <c r="C6191" s="296" t="s">
        <v>18176</v>
      </c>
      <c r="D6191" s="295" t="s">
        <v>81</v>
      </c>
      <c r="E6191" s="297" t="n">
        <v>96.95</v>
      </c>
    </row>
    <row r="6192" customFormat="false" ht="40.5" hidden="false" customHeight="false" outlineLevel="0" collapsed="false">
      <c r="A6192" s="295" t="n">
        <v>87755</v>
      </c>
      <c r="B6192" s="295" t="s">
        <v>18177</v>
      </c>
      <c r="C6192" s="296" t="s">
        <v>18178</v>
      </c>
      <c r="D6192" s="295" t="s">
        <v>81</v>
      </c>
      <c r="E6192" s="297" t="n">
        <v>46.36</v>
      </c>
    </row>
    <row r="6193" customFormat="false" ht="40.5" hidden="false" customHeight="false" outlineLevel="0" collapsed="false">
      <c r="A6193" s="295" t="n">
        <v>87757</v>
      </c>
      <c r="B6193" s="295" t="s">
        <v>18179</v>
      </c>
      <c r="C6193" s="296" t="s">
        <v>18180</v>
      </c>
      <c r="D6193" s="295" t="s">
        <v>81</v>
      </c>
      <c r="E6193" s="297" t="n">
        <v>48.96</v>
      </c>
    </row>
    <row r="6194" customFormat="false" ht="40.5" hidden="false" customHeight="false" outlineLevel="0" collapsed="false">
      <c r="A6194" s="295" t="n">
        <v>87758</v>
      </c>
      <c r="B6194" s="295" t="s">
        <v>18181</v>
      </c>
      <c r="C6194" s="296" t="s">
        <v>18182</v>
      </c>
      <c r="D6194" s="295" t="s">
        <v>81</v>
      </c>
      <c r="E6194" s="297" t="n">
        <v>88.83</v>
      </c>
    </row>
    <row r="6195" customFormat="false" ht="27" hidden="false" customHeight="false" outlineLevel="0" collapsed="false">
      <c r="A6195" s="295" t="n">
        <v>87759</v>
      </c>
      <c r="B6195" s="295" t="s">
        <v>18183</v>
      </c>
      <c r="C6195" s="296" t="s">
        <v>18184</v>
      </c>
      <c r="D6195" s="295" t="s">
        <v>81</v>
      </c>
      <c r="E6195" s="297" t="n">
        <v>95</v>
      </c>
    </row>
    <row r="6196" customFormat="false" ht="40.5" hidden="false" customHeight="false" outlineLevel="0" collapsed="false">
      <c r="A6196" s="295" t="n">
        <v>87765</v>
      </c>
      <c r="B6196" s="295" t="s">
        <v>18185</v>
      </c>
      <c r="C6196" s="296" t="s">
        <v>18186</v>
      </c>
      <c r="D6196" s="295" t="s">
        <v>81</v>
      </c>
      <c r="E6196" s="297" t="n">
        <v>53.52</v>
      </c>
    </row>
    <row r="6197" customFormat="false" ht="40.5" hidden="false" customHeight="false" outlineLevel="0" collapsed="false">
      <c r="A6197" s="295" t="n">
        <v>87767</v>
      </c>
      <c r="B6197" s="295" t="s">
        <v>18187</v>
      </c>
      <c r="C6197" s="296" t="s">
        <v>18188</v>
      </c>
      <c r="D6197" s="295" t="s">
        <v>81</v>
      </c>
      <c r="E6197" s="297" t="n">
        <v>56.73</v>
      </c>
    </row>
    <row r="6198" customFormat="false" ht="40.5" hidden="false" customHeight="false" outlineLevel="0" collapsed="false">
      <c r="A6198" s="295" t="n">
        <v>87768</v>
      </c>
      <c r="B6198" s="295" t="s">
        <v>18189</v>
      </c>
      <c r="C6198" s="296" t="s">
        <v>18190</v>
      </c>
      <c r="D6198" s="295" t="s">
        <v>81</v>
      </c>
      <c r="E6198" s="297" t="n">
        <v>105.76</v>
      </c>
    </row>
    <row r="6199" customFormat="false" ht="27" hidden="false" customHeight="false" outlineLevel="0" collapsed="false">
      <c r="A6199" s="295" t="n">
        <v>87769</v>
      </c>
      <c r="B6199" s="295" t="s">
        <v>18191</v>
      </c>
      <c r="C6199" s="296" t="s">
        <v>18192</v>
      </c>
      <c r="D6199" s="295" t="s">
        <v>81</v>
      </c>
      <c r="E6199" s="297" t="n">
        <v>113.34</v>
      </c>
    </row>
    <row r="6200" customFormat="false" ht="27" hidden="false" customHeight="false" outlineLevel="0" collapsed="false">
      <c r="A6200" s="295" t="n">
        <v>88470</v>
      </c>
      <c r="B6200" s="295" t="s">
        <v>18193</v>
      </c>
      <c r="C6200" s="296" t="s">
        <v>18194</v>
      </c>
      <c r="D6200" s="295" t="s">
        <v>81</v>
      </c>
      <c r="E6200" s="297" t="n">
        <v>29.83</v>
      </c>
    </row>
    <row r="6201" customFormat="false" ht="27" hidden="false" customHeight="false" outlineLevel="0" collapsed="false">
      <c r="A6201" s="295" t="n">
        <v>88471</v>
      </c>
      <c r="B6201" s="295" t="s">
        <v>18195</v>
      </c>
      <c r="C6201" s="296" t="s">
        <v>18196</v>
      </c>
      <c r="D6201" s="295" t="s">
        <v>81</v>
      </c>
      <c r="E6201" s="297" t="n">
        <v>37.18</v>
      </c>
    </row>
    <row r="6202" customFormat="false" ht="27" hidden="false" customHeight="false" outlineLevel="0" collapsed="false">
      <c r="A6202" s="295" t="n">
        <v>88472</v>
      </c>
      <c r="B6202" s="295" t="s">
        <v>18197</v>
      </c>
      <c r="C6202" s="296" t="s">
        <v>18198</v>
      </c>
      <c r="D6202" s="295" t="s">
        <v>81</v>
      </c>
      <c r="E6202" s="297" t="n">
        <v>43.02</v>
      </c>
    </row>
    <row r="6203" customFormat="false" ht="27" hidden="false" customHeight="false" outlineLevel="0" collapsed="false">
      <c r="A6203" s="295" t="n">
        <v>88476</v>
      </c>
      <c r="B6203" s="295" t="s">
        <v>18199</v>
      </c>
      <c r="C6203" s="296" t="s">
        <v>18200</v>
      </c>
      <c r="D6203" s="295" t="s">
        <v>81</v>
      </c>
      <c r="E6203" s="297" t="n">
        <v>24.1</v>
      </c>
    </row>
    <row r="6204" customFormat="false" ht="27" hidden="false" customHeight="false" outlineLevel="0" collapsed="false">
      <c r="A6204" s="295" t="n">
        <v>88477</v>
      </c>
      <c r="B6204" s="295" t="s">
        <v>18201</v>
      </c>
      <c r="C6204" s="296" t="s">
        <v>18202</v>
      </c>
      <c r="D6204" s="295" t="s">
        <v>81</v>
      </c>
      <c r="E6204" s="297" t="n">
        <v>33.19</v>
      </c>
    </row>
    <row r="6205" customFormat="false" ht="27" hidden="false" customHeight="false" outlineLevel="0" collapsed="false">
      <c r="A6205" s="295" t="n">
        <v>88478</v>
      </c>
      <c r="B6205" s="295" t="s">
        <v>18203</v>
      </c>
      <c r="C6205" s="296" t="s">
        <v>18204</v>
      </c>
      <c r="D6205" s="295" t="s">
        <v>81</v>
      </c>
      <c r="E6205" s="297" t="n">
        <v>40.72</v>
      </c>
    </row>
    <row r="6206" customFormat="false" ht="40.5" hidden="false" customHeight="false" outlineLevel="0" collapsed="false">
      <c r="A6206" s="295" t="n">
        <v>90930</v>
      </c>
      <c r="B6206" s="295" t="s">
        <v>18205</v>
      </c>
      <c r="C6206" s="296" t="s">
        <v>18206</v>
      </c>
      <c r="D6206" s="295" t="s">
        <v>81</v>
      </c>
      <c r="E6206" s="297" t="n">
        <v>77.4</v>
      </c>
    </row>
    <row r="6207" customFormat="false" ht="27" hidden="false" customHeight="false" outlineLevel="0" collapsed="false">
      <c r="A6207" s="295" t="n">
        <v>90932</v>
      </c>
      <c r="B6207" s="295" t="s">
        <v>18207</v>
      </c>
      <c r="C6207" s="296" t="s">
        <v>18208</v>
      </c>
      <c r="D6207" s="295" t="s">
        <v>81</v>
      </c>
      <c r="E6207" s="297" t="n">
        <v>81.07</v>
      </c>
    </row>
    <row r="6208" customFormat="false" ht="27" hidden="false" customHeight="false" outlineLevel="0" collapsed="false">
      <c r="A6208" s="295" t="n">
        <v>90933</v>
      </c>
      <c r="B6208" s="295" t="s">
        <v>18209</v>
      </c>
      <c r="C6208" s="296" t="s">
        <v>18210</v>
      </c>
      <c r="D6208" s="295" t="s">
        <v>81</v>
      </c>
      <c r="E6208" s="297" t="n">
        <v>137.22</v>
      </c>
    </row>
    <row r="6209" customFormat="false" ht="27" hidden="false" customHeight="false" outlineLevel="0" collapsed="false">
      <c r="A6209" s="295" t="n">
        <v>90934</v>
      </c>
      <c r="B6209" s="295" t="s">
        <v>18211</v>
      </c>
      <c r="C6209" s="296" t="s">
        <v>18212</v>
      </c>
      <c r="D6209" s="295" t="s">
        <v>81</v>
      </c>
      <c r="E6209" s="297" t="n">
        <v>145.91</v>
      </c>
    </row>
    <row r="6210" customFormat="false" ht="40.5" hidden="false" customHeight="false" outlineLevel="0" collapsed="false">
      <c r="A6210" s="295" t="n">
        <v>90940</v>
      </c>
      <c r="B6210" s="295" t="s">
        <v>18213</v>
      </c>
      <c r="C6210" s="296" t="s">
        <v>18214</v>
      </c>
      <c r="D6210" s="295" t="s">
        <v>81</v>
      </c>
      <c r="E6210" s="297" t="n">
        <v>82.36</v>
      </c>
    </row>
    <row r="6211" customFormat="false" ht="27" hidden="false" customHeight="false" outlineLevel="0" collapsed="false">
      <c r="A6211" s="295" t="n">
        <v>90942</v>
      </c>
      <c r="B6211" s="295" t="s">
        <v>18215</v>
      </c>
      <c r="C6211" s="296" t="s">
        <v>18216</v>
      </c>
      <c r="D6211" s="295" t="s">
        <v>81</v>
      </c>
      <c r="E6211" s="297" t="n">
        <v>86.35</v>
      </c>
    </row>
    <row r="6212" customFormat="false" ht="27" hidden="false" customHeight="false" outlineLevel="0" collapsed="false">
      <c r="A6212" s="295" t="n">
        <v>90943</v>
      </c>
      <c r="B6212" s="295" t="s">
        <v>18217</v>
      </c>
      <c r="C6212" s="296" t="s">
        <v>18218</v>
      </c>
      <c r="D6212" s="295" t="s">
        <v>81</v>
      </c>
      <c r="E6212" s="297" t="n">
        <v>147.5</v>
      </c>
    </row>
    <row r="6213" customFormat="false" ht="27" hidden="false" customHeight="false" outlineLevel="0" collapsed="false">
      <c r="A6213" s="295" t="n">
        <v>90944</v>
      </c>
      <c r="B6213" s="295" t="s">
        <v>18219</v>
      </c>
      <c r="C6213" s="296" t="s">
        <v>18220</v>
      </c>
      <c r="D6213" s="295" t="s">
        <v>81</v>
      </c>
      <c r="E6213" s="297" t="n">
        <v>156.96</v>
      </c>
    </row>
    <row r="6214" customFormat="false" ht="40.5" hidden="false" customHeight="false" outlineLevel="0" collapsed="false">
      <c r="A6214" s="295" t="n">
        <v>90950</v>
      </c>
      <c r="B6214" s="295" t="s">
        <v>18221</v>
      </c>
      <c r="C6214" s="296" t="s">
        <v>18222</v>
      </c>
      <c r="D6214" s="295" t="s">
        <v>81</v>
      </c>
      <c r="E6214" s="297" t="n">
        <v>91.42</v>
      </c>
    </row>
    <row r="6215" customFormat="false" ht="27" hidden="false" customHeight="false" outlineLevel="0" collapsed="false">
      <c r="A6215" s="295" t="n">
        <v>90952</v>
      </c>
      <c r="B6215" s="295" t="s">
        <v>18223</v>
      </c>
      <c r="C6215" s="296" t="s">
        <v>18224</v>
      </c>
      <c r="D6215" s="295" t="s">
        <v>81</v>
      </c>
      <c r="E6215" s="297" t="n">
        <v>96.01</v>
      </c>
    </row>
    <row r="6216" customFormat="false" ht="27" hidden="false" customHeight="false" outlineLevel="0" collapsed="false">
      <c r="A6216" s="295" t="n">
        <v>90953</v>
      </c>
      <c r="B6216" s="295" t="s">
        <v>18225</v>
      </c>
      <c r="C6216" s="296" t="s">
        <v>18226</v>
      </c>
      <c r="D6216" s="295" t="s">
        <v>81</v>
      </c>
      <c r="E6216" s="297" t="n">
        <v>166.32</v>
      </c>
    </row>
    <row r="6217" customFormat="false" ht="27" hidden="false" customHeight="false" outlineLevel="0" collapsed="false">
      <c r="A6217" s="295" t="n">
        <v>90954</v>
      </c>
      <c r="B6217" s="295" t="s">
        <v>18227</v>
      </c>
      <c r="C6217" s="296" t="s">
        <v>18228</v>
      </c>
      <c r="D6217" s="295" t="s">
        <v>81</v>
      </c>
      <c r="E6217" s="297" t="n">
        <v>177.19</v>
      </c>
    </row>
    <row r="6218" customFormat="false" ht="40.5" hidden="false" customHeight="false" outlineLevel="0" collapsed="false">
      <c r="A6218" s="295" t="n">
        <v>94438</v>
      </c>
      <c r="B6218" s="295" t="s">
        <v>18229</v>
      </c>
      <c r="C6218" s="296" t="s">
        <v>18230</v>
      </c>
      <c r="D6218" s="295" t="s">
        <v>81</v>
      </c>
      <c r="E6218" s="297" t="n">
        <v>41.61</v>
      </c>
    </row>
    <row r="6219" customFormat="false" ht="40.5" hidden="false" customHeight="false" outlineLevel="0" collapsed="false">
      <c r="A6219" s="295" t="n">
        <v>94439</v>
      </c>
      <c r="B6219" s="295" t="s">
        <v>18231</v>
      </c>
      <c r="C6219" s="296" t="s">
        <v>18232</v>
      </c>
      <c r="D6219" s="295" t="s">
        <v>81</v>
      </c>
      <c r="E6219" s="297" t="n">
        <v>47.32</v>
      </c>
    </row>
    <row r="6220" customFormat="false" ht="40.5" hidden="false" customHeight="false" outlineLevel="0" collapsed="false">
      <c r="A6220" s="295" t="n">
        <v>94779</v>
      </c>
      <c r="B6220" s="295" t="s">
        <v>18233</v>
      </c>
      <c r="C6220" s="296" t="s">
        <v>18234</v>
      </c>
      <c r="D6220" s="295" t="s">
        <v>81</v>
      </c>
      <c r="E6220" s="297" t="n">
        <v>40.35</v>
      </c>
    </row>
    <row r="6221" customFormat="false" ht="40.5" hidden="false" customHeight="false" outlineLevel="0" collapsed="false">
      <c r="A6221" s="295" t="n">
        <v>94782</v>
      </c>
      <c r="B6221" s="295" t="s">
        <v>18235</v>
      </c>
      <c r="C6221" s="296" t="s">
        <v>18236</v>
      </c>
      <c r="D6221" s="295" t="s">
        <v>81</v>
      </c>
      <c r="E6221" s="297" t="n">
        <v>46.67</v>
      </c>
    </row>
    <row r="6222" customFormat="false" ht="15" hidden="false" customHeight="false" outlineLevel="0" collapsed="false">
      <c r="A6222" s="295" t="n">
        <v>102803</v>
      </c>
      <c r="B6222" s="295" t="s">
        <v>18237</v>
      </c>
      <c r="C6222" s="296" t="s">
        <v>18238</v>
      </c>
      <c r="D6222" s="295" t="s">
        <v>81</v>
      </c>
      <c r="E6222" s="297" t="n">
        <v>1.97</v>
      </c>
    </row>
    <row r="6223" customFormat="false" ht="15" hidden="false" customHeight="false" outlineLevel="0" collapsed="false">
      <c r="A6223" s="295" t="n">
        <v>101742</v>
      </c>
      <c r="B6223" s="295" t="s">
        <v>18239</v>
      </c>
      <c r="C6223" s="296" t="s">
        <v>18240</v>
      </c>
      <c r="D6223" s="295" t="s">
        <v>85</v>
      </c>
      <c r="E6223" s="297" t="n">
        <v>56.88</v>
      </c>
    </row>
    <row r="6224" customFormat="false" ht="27" hidden="false" customHeight="false" outlineLevel="0" collapsed="false">
      <c r="A6224" s="295" t="n">
        <v>87871</v>
      </c>
      <c r="B6224" s="295" t="s">
        <v>18241</v>
      </c>
      <c r="C6224" s="296" t="s">
        <v>18242</v>
      </c>
      <c r="D6224" s="295" t="s">
        <v>81</v>
      </c>
      <c r="E6224" s="297" t="n">
        <v>12.77</v>
      </c>
    </row>
    <row r="6225" customFormat="false" ht="40.5" hidden="false" customHeight="false" outlineLevel="0" collapsed="false">
      <c r="A6225" s="295" t="n">
        <v>87872</v>
      </c>
      <c r="B6225" s="295" t="s">
        <v>18243</v>
      </c>
      <c r="C6225" s="296" t="s">
        <v>18244</v>
      </c>
      <c r="D6225" s="295" t="s">
        <v>81</v>
      </c>
      <c r="E6225" s="297" t="n">
        <v>12.27</v>
      </c>
    </row>
    <row r="6226" customFormat="false" ht="40.5" hidden="false" customHeight="false" outlineLevel="0" collapsed="false">
      <c r="A6226" s="295" t="n">
        <v>87873</v>
      </c>
      <c r="B6226" s="295" t="s">
        <v>18245</v>
      </c>
      <c r="C6226" s="296" t="s">
        <v>18246</v>
      </c>
      <c r="D6226" s="295" t="s">
        <v>81</v>
      </c>
      <c r="E6226" s="297" t="n">
        <v>5.58</v>
      </c>
    </row>
    <row r="6227" customFormat="false" ht="40.5" hidden="false" customHeight="false" outlineLevel="0" collapsed="false">
      <c r="A6227" s="295" t="n">
        <v>87874</v>
      </c>
      <c r="B6227" s="295" t="s">
        <v>18247</v>
      </c>
      <c r="C6227" s="296" t="s">
        <v>18248</v>
      </c>
      <c r="D6227" s="295" t="s">
        <v>81</v>
      </c>
      <c r="E6227" s="297" t="n">
        <v>5.5</v>
      </c>
    </row>
    <row r="6228" customFormat="false" ht="27" hidden="false" customHeight="false" outlineLevel="0" collapsed="false">
      <c r="A6228" s="295" t="n">
        <v>87876</v>
      </c>
      <c r="B6228" s="295" t="s">
        <v>18249</v>
      </c>
      <c r="C6228" s="296" t="s">
        <v>18250</v>
      </c>
      <c r="D6228" s="295" t="s">
        <v>81</v>
      </c>
      <c r="E6228" s="297" t="n">
        <v>7.8</v>
      </c>
    </row>
    <row r="6229" customFormat="false" ht="40.5" hidden="false" customHeight="false" outlineLevel="0" collapsed="false">
      <c r="A6229" s="295" t="n">
        <v>87877</v>
      </c>
      <c r="B6229" s="295" t="s">
        <v>18251</v>
      </c>
      <c r="C6229" s="296" t="s">
        <v>18252</v>
      </c>
      <c r="D6229" s="295" t="s">
        <v>81</v>
      </c>
      <c r="E6229" s="297" t="n">
        <v>7.55</v>
      </c>
    </row>
    <row r="6230" customFormat="false" ht="27" hidden="false" customHeight="false" outlineLevel="0" collapsed="false">
      <c r="A6230" s="295" t="n">
        <v>87878</v>
      </c>
      <c r="B6230" s="295" t="s">
        <v>18253</v>
      </c>
      <c r="C6230" s="296" t="s">
        <v>18254</v>
      </c>
      <c r="D6230" s="295" t="s">
        <v>81</v>
      </c>
      <c r="E6230" s="297" t="n">
        <v>4.33</v>
      </c>
    </row>
    <row r="6231" customFormat="false" ht="27" hidden="false" customHeight="false" outlineLevel="0" collapsed="false">
      <c r="A6231" s="295" t="n">
        <v>87879</v>
      </c>
      <c r="B6231" s="295" t="s">
        <v>18255</v>
      </c>
      <c r="C6231" s="296" t="s">
        <v>18256</v>
      </c>
      <c r="D6231" s="295" t="s">
        <v>81</v>
      </c>
      <c r="E6231" s="297" t="n">
        <v>4.02</v>
      </c>
    </row>
    <row r="6232" customFormat="false" ht="27" hidden="false" customHeight="false" outlineLevel="0" collapsed="false">
      <c r="A6232" s="295" t="n">
        <v>87881</v>
      </c>
      <c r="B6232" s="295" t="s">
        <v>18257</v>
      </c>
      <c r="C6232" s="296" t="s">
        <v>18258</v>
      </c>
      <c r="D6232" s="295" t="s">
        <v>81</v>
      </c>
      <c r="E6232" s="297" t="n">
        <v>5.48</v>
      </c>
    </row>
    <row r="6233" customFormat="false" ht="27" hidden="false" customHeight="false" outlineLevel="0" collapsed="false">
      <c r="A6233" s="295" t="n">
        <v>87882</v>
      </c>
      <c r="B6233" s="295" t="s">
        <v>18259</v>
      </c>
      <c r="C6233" s="296" t="s">
        <v>18260</v>
      </c>
      <c r="D6233" s="295" t="s">
        <v>81</v>
      </c>
      <c r="E6233" s="297" t="n">
        <v>5.4</v>
      </c>
    </row>
    <row r="6234" customFormat="false" ht="27" hidden="false" customHeight="false" outlineLevel="0" collapsed="false">
      <c r="A6234" s="295" t="n">
        <v>87884</v>
      </c>
      <c r="B6234" s="295" t="s">
        <v>18261</v>
      </c>
      <c r="C6234" s="296" t="s">
        <v>18262</v>
      </c>
      <c r="D6234" s="295" t="s">
        <v>81</v>
      </c>
      <c r="E6234" s="297" t="n">
        <v>7.7</v>
      </c>
    </row>
    <row r="6235" customFormat="false" ht="27" hidden="false" customHeight="false" outlineLevel="0" collapsed="false">
      <c r="A6235" s="295" t="n">
        <v>87885</v>
      </c>
      <c r="B6235" s="295" t="s">
        <v>18263</v>
      </c>
      <c r="C6235" s="296" t="s">
        <v>18264</v>
      </c>
      <c r="D6235" s="295" t="s">
        <v>81</v>
      </c>
      <c r="E6235" s="297" t="n">
        <v>7.45</v>
      </c>
    </row>
    <row r="6236" customFormat="false" ht="27" hidden="false" customHeight="false" outlineLevel="0" collapsed="false">
      <c r="A6236" s="295" t="n">
        <v>87886</v>
      </c>
      <c r="B6236" s="295" t="s">
        <v>18265</v>
      </c>
      <c r="C6236" s="296" t="s">
        <v>18266</v>
      </c>
      <c r="D6236" s="295" t="s">
        <v>81</v>
      </c>
      <c r="E6236" s="297" t="n">
        <v>18.89</v>
      </c>
    </row>
    <row r="6237" customFormat="false" ht="27" hidden="false" customHeight="false" outlineLevel="0" collapsed="false">
      <c r="A6237" s="295" t="n">
        <v>87887</v>
      </c>
      <c r="B6237" s="295" t="s">
        <v>18267</v>
      </c>
      <c r="C6237" s="296" t="s">
        <v>18268</v>
      </c>
      <c r="D6237" s="295" t="s">
        <v>81</v>
      </c>
      <c r="E6237" s="297" t="n">
        <v>18.39</v>
      </c>
    </row>
    <row r="6238" customFormat="false" ht="40.5" hidden="false" customHeight="false" outlineLevel="0" collapsed="false">
      <c r="A6238" s="295" t="n">
        <v>87888</v>
      </c>
      <c r="B6238" s="295" t="s">
        <v>18269</v>
      </c>
      <c r="C6238" s="296" t="s">
        <v>18270</v>
      </c>
      <c r="D6238" s="295" t="s">
        <v>81</v>
      </c>
      <c r="E6238" s="297" t="n">
        <v>6.82</v>
      </c>
    </row>
    <row r="6239" customFormat="false" ht="40.5" hidden="false" customHeight="false" outlineLevel="0" collapsed="false">
      <c r="A6239" s="295" t="n">
        <v>87889</v>
      </c>
      <c r="B6239" s="295" t="s">
        <v>18271</v>
      </c>
      <c r="C6239" s="296" t="s">
        <v>18272</v>
      </c>
      <c r="D6239" s="295" t="s">
        <v>81</v>
      </c>
      <c r="E6239" s="297" t="n">
        <v>6.74</v>
      </c>
    </row>
    <row r="6240" customFormat="false" ht="40.5" hidden="false" customHeight="false" outlineLevel="0" collapsed="false">
      <c r="A6240" s="295" t="n">
        <v>87891</v>
      </c>
      <c r="B6240" s="295" t="s">
        <v>18273</v>
      </c>
      <c r="C6240" s="296" t="s">
        <v>18274</v>
      </c>
      <c r="D6240" s="295" t="s">
        <v>81</v>
      </c>
      <c r="E6240" s="297" t="n">
        <v>9.04</v>
      </c>
    </row>
    <row r="6241" customFormat="false" ht="40.5" hidden="false" customHeight="false" outlineLevel="0" collapsed="false">
      <c r="A6241" s="295" t="n">
        <v>87892</v>
      </c>
      <c r="B6241" s="295" t="s">
        <v>18275</v>
      </c>
      <c r="C6241" s="296" t="s">
        <v>18276</v>
      </c>
      <c r="D6241" s="295" t="s">
        <v>81</v>
      </c>
      <c r="E6241" s="297" t="n">
        <v>8.79</v>
      </c>
    </row>
    <row r="6242" customFormat="false" ht="27" hidden="false" customHeight="false" outlineLevel="0" collapsed="false">
      <c r="A6242" s="295" t="n">
        <v>87893</v>
      </c>
      <c r="B6242" s="295" t="s">
        <v>18277</v>
      </c>
      <c r="C6242" s="296" t="s">
        <v>18278</v>
      </c>
      <c r="D6242" s="295" t="s">
        <v>81</v>
      </c>
      <c r="E6242" s="297" t="n">
        <v>6.48</v>
      </c>
    </row>
    <row r="6243" customFormat="false" ht="40.5" hidden="false" customHeight="false" outlineLevel="0" collapsed="false">
      <c r="A6243" s="295" t="n">
        <v>87894</v>
      </c>
      <c r="B6243" s="295" t="s">
        <v>18279</v>
      </c>
      <c r="C6243" s="296" t="s">
        <v>18280</v>
      </c>
      <c r="D6243" s="295" t="s">
        <v>81</v>
      </c>
      <c r="E6243" s="297" t="n">
        <v>6.17</v>
      </c>
    </row>
    <row r="6244" customFormat="false" ht="40.5" hidden="false" customHeight="false" outlineLevel="0" collapsed="false">
      <c r="A6244" s="295" t="n">
        <v>87896</v>
      </c>
      <c r="B6244" s="295" t="s">
        <v>18281</v>
      </c>
      <c r="C6244" s="296" t="s">
        <v>18282</v>
      </c>
      <c r="D6244" s="295" t="s">
        <v>81</v>
      </c>
      <c r="E6244" s="297" t="n">
        <v>5.98</v>
      </c>
    </row>
    <row r="6245" customFormat="false" ht="40.5" hidden="false" customHeight="false" outlineLevel="0" collapsed="false">
      <c r="A6245" s="295" t="n">
        <v>87897</v>
      </c>
      <c r="B6245" s="295" t="s">
        <v>18283</v>
      </c>
      <c r="C6245" s="296" t="s">
        <v>18284</v>
      </c>
      <c r="D6245" s="295" t="s">
        <v>81</v>
      </c>
      <c r="E6245" s="297" t="n">
        <v>5.67</v>
      </c>
    </row>
    <row r="6246" customFormat="false" ht="40.5" hidden="false" customHeight="false" outlineLevel="0" collapsed="false">
      <c r="A6246" s="295" t="n">
        <v>87899</v>
      </c>
      <c r="B6246" s="295" t="s">
        <v>18285</v>
      </c>
      <c r="C6246" s="296" t="s">
        <v>18286</v>
      </c>
      <c r="D6246" s="295" t="s">
        <v>81</v>
      </c>
      <c r="E6246" s="297" t="n">
        <v>7.93</v>
      </c>
    </row>
    <row r="6247" customFormat="false" ht="40.5" hidden="false" customHeight="false" outlineLevel="0" collapsed="false">
      <c r="A6247" s="295" t="n">
        <v>87900</v>
      </c>
      <c r="B6247" s="295" t="s">
        <v>18287</v>
      </c>
      <c r="C6247" s="296" t="s">
        <v>18288</v>
      </c>
      <c r="D6247" s="295" t="s">
        <v>81</v>
      </c>
      <c r="E6247" s="297" t="n">
        <v>7.85</v>
      </c>
    </row>
    <row r="6248" customFormat="false" ht="40.5" hidden="false" customHeight="false" outlineLevel="0" collapsed="false">
      <c r="A6248" s="295" t="n">
        <v>87902</v>
      </c>
      <c r="B6248" s="295" t="s">
        <v>18289</v>
      </c>
      <c r="C6248" s="296" t="s">
        <v>18290</v>
      </c>
      <c r="D6248" s="295" t="s">
        <v>81</v>
      </c>
      <c r="E6248" s="297" t="n">
        <v>10.15</v>
      </c>
    </row>
    <row r="6249" customFormat="false" ht="40.5" hidden="false" customHeight="false" outlineLevel="0" collapsed="false">
      <c r="A6249" s="295" t="n">
        <v>87903</v>
      </c>
      <c r="B6249" s="295" t="s">
        <v>18291</v>
      </c>
      <c r="C6249" s="296" t="s">
        <v>18292</v>
      </c>
      <c r="D6249" s="295" t="s">
        <v>81</v>
      </c>
      <c r="E6249" s="297" t="n">
        <v>9.9</v>
      </c>
    </row>
    <row r="6250" customFormat="false" ht="27" hidden="false" customHeight="false" outlineLevel="0" collapsed="false">
      <c r="A6250" s="295" t="n">
        <v>87904</v>
      </c>
      <c r="B6250" s="295" t="s">
        <v>18293</v>
      </c>
      <c r="C6250" s="296" t="s">
        <v>18294</v>
      </c>
      <c r="D6250" s="295" t="s">
        <v>81</v>
      </c>
      <c r="E6250" s="297" t="n">
        <v>8.34</v>
      </c>
    </row>
    <row r="6251" customFormat="false" ht="40.5" hidden="false" customHeight="false" outlineLevel="0" collapsed="false">
      <c r="A6251" s="295" t="n">
        <v>87905</v>
      </c>
      <c r="B6251" s="295" t="s">
        <v>18295</v>
      </c>
      <c r="C6251" s="296" t="s">
        <v>18296</v>
      </c>
      <c r="D6251" s="295" t="s">
        <v>81</v>
      </c>
      <c r="E6251" s="297" t="n">
        <v>8.03</v>
      </c>
    </row>
    <row r="6252" customFormat="false" ht="40.5" hidden="false" customHeight="false" outlineLevel="0" collapsed="false">
      <c r="A6252" s="295" t="n">
        <v>87907</v>
      </c>
      <c r="B6252" s="295" t="s">
        <v>18297</v>
      </c>
      <c r="C6252" s="296" t="s">
        <v>18298</v>
      </c>
      <c r="D6252" s="295" t="s">
        <v>81</v>
      </c>
      <c r="E6252" s="297" t="n">
        <v>7.61</v>
      </c>
    </row>
    <row r="6253" customFormat="false" ht="40.5" hidden="false" customHeight="false" outlineLevel="0" collapsed="false">
      <c r="A6253" s="295" t="n">
        <v>87908</v>
      </c>
      <c r="B6253" s="295" t="s">
        <v>18299</v>
      </c>
      <c r="C6253" s="296" t="s">
        <v>18300</v>
      </c>
      <c r="D6253" s="295" t="s">
        <v>81</v>
      </c>
      <c r="E6253" s="297" t="n">
        <v>7.3</v>
      </c>
    </row>
    <row r="6254" customFormat="false" ht="27" hidden="false" customHeight="false" outlineLevel="0" collapsed="false">
      <c r="A6254" s="295" t="n">
        <v>87910</v>
      </c>
      <c r="B6254" s="295" t="s">
        <v>18301</v>
      </c>
      <c r="C6254" s="296" t="s">
        <v>18302</v>
      </c>
      <c r="D6254" s="295" t="s">
        <v>81</v>
      </c>
      <c r="E6254" s="297" t="n">
        <v>18.45</v>
      </c>
    </row>
    <row r="6255" customFormat="false" ht="27" hidden="false" customHeight="false" outlineLevel="0" collapsed="false">
      <c r="A6255" s="295" t="n">
        <v>87911</v>
      </c>
      <c r="B6255" s="295" t="s">
        <v>18303</v>
      </c>
      <c r="C6255" s="296" t="s">
        <v>18304</v>
      </c>
      <c r="D6255" s="295" t="s">
        <v>81</v>
      </c>
      <c r="E6255" s="297" t="n">
        <v>17.95</v>
      </c>
    </row>
    <row r="6256" customFormat="false" ht="27" hidden="false" customHeight="false" outlineLevel="0" collapsed="false">
      <c r="A6256" s="295" t="n">
        <v>87411</v>
      </c>
      <c r="B6256" s="295" t="s">
        <v>18305</v>
      </c>
      <c r="C6256" s="296" t="s">
        <v>18306</v>
      </c>
      <c r="D6256" s="295" t="s">
        <v>81</v>
      </c>
      <c r="E6256" s="297" t="n">
        <v>15.68</v>
      </c>
    </row>
    <row r="6257" customFormat="false" ht="27" hidden="false" customHeight="false" outlineLevel="0" collapsed="false">
      <c r="A6257" s="295" t="n">
        <v>87412</v>
      </c>
      <c r="B6257" s="295" t="s">
        <v>18307</v>
      </c>
      <c r="C6257" s="296" t="s">
        <v>18308</v>
      </c>
      <c r="D6257" s="295" t="s">
        <v>81</v>
      </c>
      <c r="E6257" s="297" t="n">
        <v>21.48</v>
      </c>
    </row>
    <row r="6258" customFormat="false" ht="27" hidden="false" customHeight="false" outlineLevel="0" collapsed="false">
      <c r="A6258" s="295" t="n">
        <v>87413</v>
      </c>
      <c r="B6258" s="295" t="s">
        <v>18309</v>
      </c>
      <c r="C6258" s="296" t="s">
        <v>18310</v>
      </c>
      <c r="D6258" s="295" t="s">
        <v>81</v>
      </c>
      <c r="E6258" s="297" t="n">
        <v>24.79</v>
      </c>
    </row>
    <row r="6259" customFormat="false" ht="27" hidden="false" customHeight="false" outlineLevel="0" collapsed="false">
      <c r="A6259" s="295" t="n">
        <v>87414</v>
      </c>
      <c r="B6259" s="295" t="s">
        <v>18311</v>
      </c>
      <c r="C6259" s="296" t="s">
        <v>18312</v>
      </c>
      <c r="D6259" s="295" t="s">
        <v>81</v>
      </c>
      <c r="E6259" s="297" t="n">
        <v>23.88</v>
      </c>
    </row>
    <row r="6260" customFormat="false" ht="27" hidden="false" customHeight="false" outlineLevel="0" collapsed="false">
      <c r="A6260" s="295" t="n">
        <v>87415</v>
      </c>
      <c r="B6260" s="295" t="s">
        <v>18313</v>
      </c>
      <c r="C6260" s="296" t="s">
        <v>18314</v>
      </c>
      <c r="D6260" s="295" t="s">
        <v>81</v>
      </c>
      <c r="E6260" s="297" t="n">
        <v>29.53</v>
      </c>
    </row>
    <row r="6261" customFormat="false" ht="27" hidden="false" customHeight="false" outlineLevel="0" collapsed="false">
      <c r="A6261" s="295" t="n">
        <v>87416</v>
      </c>
      <c r="B6261" s="295" t="s">
        <v>18315</v>
      </c>
      <c r="C6261" s="296" t="s">
        <v>18316</v>
      </c>
      <c r="D6261" s="295" t="s">
        <v>81</v>
      </c>
      <c r="E6261" s="297" t="n">
        <v>33.05</v>
      </c>
    </row>
    <row r="6262" customFormat="false" ht="27" hidden="false" customHeight="false" outlineLevel="0" collapsed="false">
      <c r="A6262" s="295" t="n">
        <v>87417</v>
      </c>
      <c r="B6262" s="295" t="s">
        <v>18317</v>
      </c>
      <c r="C6262" s="296" t="s">
        <v>18318</v>
      </c>
      <c r="D6262" s="295" t="s">
        <v>81</v>
      </c>
      <c r="E6262" s="297" t="n">
        <v>16.49</v>
      </c>
    </row>
    <row r="6263" customFormat="false" ht="27" hidden="false" customHeight="false" outlineLevel="0" collapsed="false">
      <c r="A6263" s="295" t="n">
        <v>87418</v>
      </c>
      <c r="B6263" s="295" t="s">
        <v>18319</v>
      </c>
      <c r="C6263" s="296" t="s">
        <v>18320</v>
      </c>
      <c r="D6263" s="295" t="s">
        <v>81</v>
      </c>
      <c r="E6263" s="297" t="n">
        <v>16.93</v>
      </c>
    </row>
    <row r="6264" customFormat="false" ht="27" hidden="false" customHeight="false" outlineLevel="0" collapsed="false">
      <c r="A6264" s="295" t="n">
        <v>87419</v>
      </c>
      <c r="B6264" s="295" t="s">
        <v>18321</v>
      </c>
      <c r="C6264" s="296" t="s">
        <v>18322</v>
      </c>
      <c r="D6264" s="295" t="s">
        <v>81</v>
      </c>
      <c r="E6264" s="297" t="n">
        <v>18.18</v>
      </c>
    </row>
    <row r="6265" customFormat="false" ht="27" hidden="false" customHeight="false" outlineLevel="0" collapsed="false">
      <c r="A6265" s="295" t="n">
        <v>87420</v>
      </c>
      <c r="B6265" s="295" t="s">
        <v>18323</v>
      </c>
      <c r="C6265" s="296" t="s">
        <v>18324</v>
      </c>
      <c r="D6265" s="295" t="s">
        <v>81</v>
      </c>
      <c r="E6265" s="297" t="n">
        <v>25.35</v>
      </c>
    </row>
    <row r="6266" customFormat="false" ht="27" hidden="false" customHeight="false" outlineLevel="0" collapsed="false">
      <c r="A6266" s="295" t="n">
        <v>87421</v>
      </c>
      <c r="B6266" s="295" t="s">
        <v>18325</v>
      </c>
      <c r="C6266" s="296" t="s">
        <v>18326</v>
      </c>
      <c r="D6266" s="295" t="s">
        <v>81</v>
      </c>
      <c r="E6266" s="297" t="n">
        <v>25.78</v>
      </c>
    </row>
    <row r="6267" customFormat="false" ht="27" hidden="false" customHeight="false" outlineLevel="0" collapsed="false">
      <c r="A6267" s="295" t="n">
        <v>87422</v>
      </c>
      <c r="B6267" s="295" t="s">
        <v>18327</v>
      </c>
      <c r="C6267" s="296" t="s">
        <v>18328</v>
      </c>
      <c r="D6267" s="295" t="s">
        <v>81</v>
      </c>
      <c r="E6267" s="297" t="n">
        <v>27.03</v>
      </c>
    </row>
    <row r="6268" customFormat="false" ht="27" hidden="false" customHeight="false" outlineLevel="0" collapsed="false">
      <c r="A6268" s="295" t="n">
        <v>87423</v>
      </c>
      <c r="B6268" s="295" t="s">
        <v>18329</v>
      </c>
      <c r="C6268" s="296" t="s">
        <v>18330</v>
      </c>
      <c r="D6268" s="295" t="s">
        <v>81</v>
      </c>
      <c r="E6268" s="297" t="n">
        <v>32.4</v>
      </c>
    </row>
    <row r="6269" customFormat="false" ht="27" hidden="false" customHeight="false" outlineLevel="0" collapsed="false">
      <c r="A6269" s="295" t="n">
        <v>87424</v>
      </c>
      <c r="B6269" s="295" t="s">
        <v>18331</v>
      </c>
      <c r="C6269" s="296" t="s">
        <v>18332</v>
      </c>
      <c r="D6269" s="295" t="s">
        <v>81</v>
      </c>
      <c r="E6269" s="297" t="n">
        <v>33.05</v>
      </c>
    </row>
    <row r="6270" customFormat="false" ht="27" hidden="false" customHeight="false" outlineLevel="0" collapsed="false">
      <c r="A6270" s="295" t="n">
        <v>87425</v>
      </c>
      <c r="B6270" s="295" t="s">
        <v>18333</v>
      </c>
      <c r="C6270" s="296" t="s">
        <v>18334</v>
      </c>
      <c r="D6270" s="295" t="s">
        <v>81</v>
      </c>
      <c r="E6270" s="297" t="n">
        <v>34.08</v>
      </c>
    </row>
    <row r="6271" customFormat="false" ht="27" hidden="false" customHeight="false" outlineLevel="0" collapsed="false">
      <c r="A6271" s="295" t="n">
        <v>87426</v>
      </c>
      <c r="B6271" s="295" t="s">
        <v>18335</v>
      </c>
      <c r="C6271" s="296" t="s">
        <v>18336</v>
      </c>
      <c r="D6271" s="295" t="s">
        <v>81</v>
      </c>
      <c r="E6271" s="297" t="n">
        <v>38.58</v>
      </c>
    </row>
    <row r="6272" customFormat="false" ht="27" hidden="false" customHeight="false" outlineLevel="0" collapsed="false">
      <c r="A6272" s="295" t="n">
        <v>87427</v>
      </c>
      <c r="B6272" s="295" t="s">
        <v>18337</v>
      </c>
      <c r="C6272" s="296" t="s">
        <v>18338</v>
      </c>
      <c r="D6272" s="295" t="s">
        <v>81</v>
      </c>
      <c r="E6272" s="297" t="n">
        <v>39.23</v>
      </c>
    </row>
    <row r="6273" customFormat="false" ht="27" hidden="false" customHeight="false" outlineLevel="0" collapsed="false">
      <c r="A6273" s="295" t="n">
        <v>87428</v>
      </c>
      <c r="B6273" s="295" t="s">
        <v>18339</v>
      </c>
      <c r="C6273" s="296" t="s">
        <v>18340</v>
      </c>
      <c r="D6273" s="295" t="s">
        <v>81</v>
      </c>
      <c r="E6273" s="297" t="n">
        <v>40.26</v>
      </c>
    </row>
    <row r="6274" customFormat="false" ht="27" hidden="false" customHeight="false" outlineLevel="0" collapsed="false">
      <c r="A6274" s="295" t="n">
        <v>87429</v>
      </c>
      <c r="B6274" s="295" t="s">
        <v>18341</v>
      </c>
      <c r="C6274" s="296" t="s">
        <v>18342</v>
      </c>
      <c r="D6274" s="295" t="s">
        <v>81</v>
      </c>
      <c r="E6274" s="297" t="n">
        <v>16.84</v>
      </c>
    </row>
    <row r="6275" customFormat="false" ht="27" hidden="false" customHeight="false" outlineLevel="0" collapsed="false">
      <c r="A6275" s="295" t="n">
        <v>87430</v>
      </c>
      <c r="B6275" s="295" t="s">
        <v>18343</v>
      </c>
      <c r="C6275" s="296" t="s">
        <v>18344</v>
      </c>
      <c r="D6275" s="295" t="s">
        <v>81</v>
      </c>
      <c r="E6275" s="297" t="n">
        <v>17.28</v>
      </c>
    </row>
    <row r="6276" customFormat="false" ht="27" hidden="false" customHeight="false" outlineLevel="0" collapsed="false">
      <c r="A6276" s="295" t="n">
        <v>87431</v>
      </c>
      <c r="B6276" s="295" t="s">
        <v>18345</v>
      </c>
      <c r="C6276" s="296" t="s">
        <v>18346</v>
      </c>
      <c r="D6276" s="295" t="s">
        <v>81</v>
      </c>
      <c r="E6276" s="297" t="n">
        <v>17.5</v>
      </c>
    </row>
    <row r="6277" customFormat="false" ht="27" hidden="false" customHeight="false" outlineLevel="0" collapsed="false">
      <c r="A6277" s="295" t="n">
        <v>87432</v>
      </c>
      <c r="B6277" s="295" t="s">
        <v>18347</v>
      </c>
      <c r="C6277" s="296" t="s">
        <v>18348</v>
      </c>
      <c r="D6277" s="295" t="s">
        <v>81</v>
      </c>
      <c r="E6277" s="297" t="n">
        <v>24.49</v>
      </c>
    </row>
    <row r="6278" customFormat="false" ht="27" hidden="false" customHeight="false" outlineLevel="0" collapsed="false">
      <c r="A6278" s="295" t="n">
        <v>87433</v>
      </c>
      <c r="B6278" s="295" t="s">
        <v>18349</v>
      </c>
      <c r="C6278" s="296" t="s">
        <v>18350</v>
      </c>
      <c r="D6278" s="295" t="s">
        <v>81</v>
      </c>
      <c r="E6278" s="297" t="n">
        <v>25.36</v>
      </c>
    </row>
    <row r="6279" customFormat="false" ht="27" hidden="false" customHeight="false" outlineLevel="0" collapsed="false">
      <c r="A6279" s="295" t="n">
        <v>87434</v>
      </c>
      <c r="B6279" s="295" t="s">
        <v>18351</v>
      </c>
      <c r="C6279" s="296" t="s">
        <v>18352</v>
      </c>
      <c r="D6279" s="295" t="s">
        <v>81</v>
      </c>
      <c r="E6279" s="297" t="n">
        <v>25.96</v>
      </c>
    </row>
    <row r="6280" customFormat="false" ht="27" hidden="false" customHeight="false" outlineLevel="0" collapsed="false">
      <c r="A6280" s="295" t="n">
        <v>87435</v>
      </c>
      <c r="B6280" s="295" t="s">
        <v>18353</v>
      </c>
      <c r="C6280" s="296" t="s">
        <v>18354</v>
      </c>
      <c r="D6280" s="295" t="s">
        <v>81</v>
      </c>
      <c r="E6280" s="297" t="n">
        <v>27.21</v>
      </c>
    </row>
    <row r="6281" customFormat="false" ht="27" hidden="false" customHeight="false" outlineLevel="0" collapsed="false">
      <c r="A6281" s="295" t="n">
        <v>87436</v>
      </c>
      <c r="B6281" s="295" t="s">
        <v>18355</v>
      </c>
      <c r="C6281" s="296" t="s">
        <v>18356</v>
      </c>
      <c r="D6281" s="295" t="s">
        <v>81</v>
      </c>
      <c r="E6281" s="297" t="n">
        <v>28.67</v>
      </c>
    </row>
    <row r="6282" customFormat="false" ht="27" hidden="false" customHeight="false" outlineLevel="0" collapsed="false">
      <c r="A6282" s="295" t="n">
        <v>87437</v>
      </c>
      <c r="B6282" s="295" t="s">
        <v>18357</v>
      </c>
      <c r="C6282" s="296" t="s">
        <v>18358</v>
      </c>
      <c r="D6282" s="295" t="s">
        <v>81</v>
      </c>
      <c r="E6282" s="297" t="n">
        <v>29.7</v>
      </c>
    </row>
    <row r="6283" customFormat="false" ht="27" hidden="false" customHeight="false" outlineLevel="0" collapsed="false">
      <c r="A6283" s="295" t="n">
        <v>87438</v>
      </c>
      <c r="B6283" s="295" t="s">
        <v>18359</v>
      </c>
      <c r="C6283" s="296" t="s">
        <v>18360</v>
      </c>
      <c r="D6283" s="295" t="s">
        <v>81</v>
      </c>
      <c r="E6283" s="297" t="n">
        <v>33.66</v>
      </c>
    </row>
    <row r="6284" customFormat="false" ht="27" hidden="false" customHeight="false" outlineLevel="0" collapsed="false">
      <c r="A6284" s="295" t="n">
        <v>87439</v>
      </c>
      <c r="B6284" s="295" t="s">
        <v>18361</v>
      </c>
      <c r="C6284" s="296" t="s">
        <v>18362</v>
      </c>
      <c r="D6284" s="295" t="s">
        <v>81</v>
      </c>
      <c r="E6284" s="297" t="n">
        <v>35.5</v>
      </c>
    </row>
    <row r="6285" customFormat="false" ht="27" hidden="false" customHeight="false" outlineLevel="0" collapsed="false">
      <c r="A6285" s="295" t="n">
        <v>87440</v>
      </c>
      <c r="B6285" s="295" t="s">
        <v>18363</v>
      </c>
      <c r="C6285" s="296" t="s">
        <v>18364</v>
      </c>
      <c r="D6285" s="295" t="s">
        <v>81</v>
      </c>
      <c r="E6285" s="297" t="n">
        <v>36.37</v>
      </c>
    </row>
    <row r="6286" customFormat="false" ht="40.5" hidden="false" customHeight="false" outlineLevel="0" collapsed="false">
      <c r="A6286" s="295" t="n">
        <v>87527</v>
      </c>
      <c r="B6286" s="295" t="s">
        <v>18365</v>
      </c>
      <c r="C6286" s="296" t="s">
        <v>18366</v>
      </c>
      <c r="D6286" s="295" t="s">
        <v>81</v>
      </c>
      <c r="E6286" s="297" t="n">
        <v>39.89</v>
      </c>
    </row>
    <row r="6287" customFormat="false" ht="40.5" hidden="false" customHeight="false" outlineLevel="0" collapsed="false">
      <c r="A6287" s="295" t="n">
        <v>87528</v>
      </c>
      <c r="B6287" s="295" t="s">
        <v>18367</v>
      </c>
      <c r="C6287" s="296" t="s">
        <v>18368</v>
      </c>
      <c r="D6287" s="295" t="s">
        <v>81</v>
      </c>
      <c r="E6287" s="297" t="n">
        <v>42.38</v>
      </c>
    </row>
    <row r="6288" customFormat="false" ht="40.5" hidden="false" customHeight="false" outlineLevel="0" collapsed="false">
      <c r="A6288" s="295" t="n">
        <v>87529</v>
      </c>
      <c r="B6288" s="295" t="s">
        <v>18369</v>
      </c>
      <c r="C6288" s="296" t="s">
        <v>18370</v>
      </c>
      <c r="D6288" s="295" t="s">
        <v>81</v>
      </c>
      <c r="E6288" s="297" t="n">
        <v>36.65</v>
      </c>
    </row>
    <row r="6289" customFormat="false" ht="40.5" hidden="false" customHeight="false" outlineLevel="0" collapsed="false">
      <c r="A6289" s="295" t="n">
        <v>87530</v>
      </c>
      <c r="B6289" s="295" t="s">
        <v>18371</v>
      </c>
      <c r="C6289" s="296" t="s">
        <v>18372</v>
      </c>
      <c r="D6289" s="295" t="s">
        <v>81</v>
      </c>
      <c r="E6289" s="297" t="n">
        <v>39.14</v>
      </c>
    </row>
    <row r="6290" customFormat="false" ht="40.5" hidden="false" customHeight="false" outlineLevel="0" collapsed="false">
      <c r="A6290" s="295" t="n">
        <v>87531</v>
      </c>
      <c r="B6290" s="295" t="s">
        <v>18373</v>
      </c>
      <c r="C6290" s="296" t="s">
        <v>18374</v>
      </c>
      <c r="D6290" s="295" t="s">
        <v>81</v>
      </c>
      <c r="E6290" s="297" t="n">
        <v>35.5</v>
      </c>
    </row>
    <row r="6291" customFormat="false" ht="40.5" hidden="false" customHeight="false" outlineLevel="0" collapsed="false">
      <c r="A6291" s="295" t="n">
        <v>87532</v>
      </c>
      <c r="B6291" s="295" t="s">
        <v>18375</v>
      </c>
      <c r="C6291" s="296" t="s">
        <v>18376</v>
      </c>
      <c r="D6291" s="295" t="s">
        <v>81</v>
      </c>
      <c r="E6291" s="297" t="n">
        <v>37.99</v>
      </c>
    </row>
    <row r="6292" customFormat="false" ht="40.5" hidden="false" customHeight="false" outlineLevel="0" collapsed="false">
      <c r="A6292" s="295" t="n">
        <v>87535</v>
      </c>
      <c r="B6292" s="295" t="s">
        <v>18377</v>
      </c>
      <c r="C6292" s="296" t="s">
        <v>18378</v>
      </c>
      <c r="D6292" s="295" t="s">
        <v>81</v>
      </c>
      <c r="E6292" s="297" t="n">
        <v>32.26</v>
      </c>
    </row>
    <row r="6293" customFormat="false" ht="40.5" hidden="false" customHeight="false" outlineLevel="0" collapsed="false">
      <c r="A6293" s="295" t="n">
        <v>87536</v>
      </c>
      <c r="B6293" s="295" t="s">
        <v>18379</v>
      </c>
      <c r="C6293" s="296" t="s">
        <v>18380</v>
      </c>
      <c r="D6293" s="295" t="s">
        <v>81</v>
      </c>
      <c r="E6293" s="297" t="n">
        <v>34.75</v>
      </c>
    </row>
    <row r="6294" customFormat="false" ht="54" hidden="false" customHeight="false" outlineLevel="0" collapsed="false">
      <c r="A6294" s="295" t="n">
        <v>87537</v>
      </c>
      <c r="B6294" s="295" t="s">
        <v>18381</v>
      </c>
      <c r="C6294" s="296" t="s">
        <v>18382</v>
      </c>
      <c r="D6294" s="295" t="s">
        <v>81</v>
      </c>
      <c r="E6294" s="297" t="n">
        <v>68.03</v>
      </c>
    </row>
    <row r="6295" customFormat="false" ht="40.5" hidden="false" customHeight="false" outlineLevel="0" collapsed="false">
      <c r="A6295" s="295" t="n">
        <v>87538</v>
      </c>
      <c r="B6295" s="295" t="s">
        <v>18383</v>
      </c>
      <c r="C6295" s="296" t="s">
        <v>18384</v>
      </c>
      <c r="D6295" s="295" t="s">
        <v>81</v>
      </c>
      <c r="E6295" s="297" t="n">
        <v>65.22</v>
      </c>
    </row>
    <row r="6296" customFormat="false" ht="54" hidden="false" customHeight="false" outlineLevel="0" collapsed="false">
      <c r="A6296" s="295" t="n">
        <v>87539</v>
      </c>
      <c r="B6296" s="295" t="s">
        <v>18385</v>
      </c>
      <c r="C6296" s="296" t="s">
        <v>18386</v>
      </c>
      <c r="D6296" s="295" t="s">
        <v>81</v>
      </c>
      <c r="E6296" s="297" t="n">
        <v>64.21</v>
      </c>
    </row>
    <row r="6297" customFormat="false" ht="54" hidden="false" customHeight="false" outlineLevel="0" collapsed="false">
      <c r="A6297" s="295" t="n">
        <v>87541</v>
      </c>
      <c r="B6297" s="295" t="s">
        <v>18387</v>
      </c>
      <c r="C6297" s="296" t="s">
        <v>18388</v>
      </c>
      <c r="D6297" s="295" t="s">
        <v>81</v>
      </c>
      <c r="E6297" s="297" t="n">
        <v>61.39</v>
      </c>
    </row>
    <row r="6298" customFormat="false" ht="40.5" hidden="false" customHeight="false" outlineLevel="0" collapsed="false">
      <c r="A6298" s="295" t="n">
        <v>87543</v>
      </c>
      <c r="B6298" s="295" t="s">
        <v>18389</v>
      </c>
      <c r="C6298" s="296" t="s">
        <v>18390</v>
      </c>
      <c r="D6298" s="295" t="s">
        <v>81</v>
      </c>
      <c r="E6298" s="297" t="n">
        <v>21.41</v>
      </c>
    </row>
    <row r="6299" customFormat="false" ht="40.5" hidden="false" customHeight="false" outlineLevel="0" collapsed="false">
      <c r="A6299" s="295" t="n">
        <v>87545</v>
      </c>
      <c r="B6299" s="295" t="s">
        <v>18391</v>
      </c>
      <c r="C6299" s="296" t="s">
        <v>18392</v>
      </c>
      <c r="D6299" s="295" t="s">
        <v>81</v>
      </c>
      <c r="E6299" s="297" t="n">
        <v>26.46</v>
      </c>
    </row>
    <row r="6300" customFormat="false" ht="40.5" hidden="false" customHeight="false" outlineLevel="0" collapsed="false">
      <c r="A6300" s="295" t="n">
        <v>87546</v>
      </c>
      <c r="B6300" s="295" t="s">
        <v>18393</v>
      </c>
      <c r="C6300" s="296" t="s">
        <v>18394</v>
      </c>
      <c r="D6300" s="295" t="s">
        <v>81</v>
      </c>
      <c r="E6300" s="297" t="n">
        <v>27.87</v>
      </c>
    </row>
    <row r="6301" customFormat="false" ht="40.5" hidden="false" customHeight="false" outlineLevel="0" collapsed="false">
      <c r="A6301" s="295" t="n">
        <v>87547</v>
      </c>
      <c r="B6301" s="295" t="s">
        <v>18395</v>
      </c>
      <c r="C6301" s="296" t="s">
        <v>18396</v>
      </c>
      <c r="D6301" s="295" t="s">
        <v>81</v>
      </c>
      <c r="E6301" s="297" t="n">
        <v>23.23</v>
      </c>
    </row>
    <row r="6302" customFormat="false" ht="40.5" hidden="false" customHeight="false" outlineLevel="0" collapsed="false">
      <c r="A6302" s="295" t="n">
        <v>87548</v>
      </c>
      <c r="B6302" s="295" t="s">
        <v>18397</v>
      </c>
      <c r="C6302" s="296" t="s">
        <v>18398</v>
      </c>
      <c r="D6302" s="295" t="s">
        <v>81</v>
      </c>
      <c r="E6302" s="297" t="n">
        <v>24.64</v>
      </c>
    </row>
    <row r="6303" customFormat="false" ht="40.5" hidden="false" customHeight="false" outlineLevel="0" collapsed="false">
      <c r="A6303" s="295" t="n">
        <v>87549</v>
      </c>
      <c r="B6303" s="295" t="s">
        <v>18399</v>
      </c>
      <c r="C6303" s="296" t="s">
        <v>18400</v>
      </c>
      <c r="D6303" s="295" t="s">
        <v>81</v>
      </c>
      <c r="E6303" s="297" t="n">
        <v>22.06</v>
      </c>
    </row>
    <row r="6304" customFormat="false" ht="40.5" hidden="false" customHeight="false" outlineLevel="0" collapsed="false">
      <c r="A6304" s="295" t="n">
        <v>87550</v>
      </c>
      <c r="B6304" s="295" t="s">
        <v>18401</v>
      </c>
      <c r="C6304" s="296" t="s">
        <v>18402</v>
      </c>
      <c r="D6304" s="295" t="s">
        <v>81</v>
      </c>
      <c r="E6304" s="297" t="n">
        <v>23.47</v>
      </c>
    </row>
    <row r="6305" customFormat="false" ht="40.5" hidden="false" customHeight="false" outlineLevel="0" collapsed="false">
      <c r="A6305" s="295" t="n">
        <v>87553</v>
      </c>
      <c r="B6305" s="295" t="s">
        <v>18403</v>
      </c>
      <c r="C6305" s="296" t="s">
        <v>18404</v>
      </c>
      <c r="D6305" s="295" t="s">
        <v>81</v>
      </c>
      <c r="E6305" s="297" t="n">
        <v>18.82</v>
      </c>
    </row>
    <row r="6306" customFormat="false" ht="40.5" hidden="false" customHeight="false" outlineLevel="0" collapsed="false">
      <c r="A6306" s="295" t="n">
        <v>87554</v>
      </c>
      <c r="B6306" s="295" t="s">
        <v>18405</v>
      </c>
      <c r="C6306" s="296" t="s">
        <v>18406</v>
      </c>
      <c r="D6306" s="295" t="s">
        <v>81</v>
      </c>
      <c r="E6306" s="297" t="n">
        <v>20.23</v>
      </c>
    </row>
    <row r="6307" customFormat="false" ht="54" hidden="false" customHeight="false" outlineLevel="0" collapsed="false">
      <c r="A6307" s="295" t="n">
        <v>87555</v>
      </c>
      <c r="B6307" s="295" t="s">
        <v>18407</v>
      </c>
      <c r="C6307" s="296" t="s">
        <v>18408</v>
      </c>
      <c r="D6307" s="295" t="s">
        <v>81</v>
      </c>
      <c r="E6307" s="297" t="n">
        <v>41.45</v>
      </c>
    </row>
    <row r="6308" customFormat="false" ht="40.5" hidden="false" customHeight="false" outlineLevel="0" collapsed="false">
      <c r="A6308" s="295" t="n">
        <v>87556</v>
      </c>
      <c r="B6308" s="295" t="s">
        <v>18409</v>
      </c>
      <c r="C6308" s="296" t="s">
        <v>18410</v>
      </c>
      <c r="D6308" s="295" t="s">
        <v>81</v>
      </c>
      <c r="E6308" s="297" t="n">
        <v>38.65</v>
      </c>
    </row>
    <row r="6309" customFormat="false" ht="54" hidden="false" customHeight="false" outlineLevel="0" collapsed="false">
      <c r="A6309" s="295" t="n">
        <v>87557</v>
      </c>
      <c r="B6309" s="295" t="s">
        <v>18411</v>
      </c>
      <c r="C6309" s="296" t="s">
        <v>18412</v>
      </c>
      <c r="D6309" s="295" t="s">
        <v>81</v>
      </c>
      <c r="E6309" s="297" t="n">
        <v>37.62</v>
      </c>
    </row>
    <row r="6310" customFormat="false" ht="54" hidden="false" customHeight="false" outlineLevel="0" collapsed="false">
      <c r="A6310" s="295" t="n">
        <v>87559</v>
      </c>
      <c r="B6310" s="295" t="s">
        <v>18413</v>
      </c>
      <c r="C6310" s="296" t="s">
        <v>18414</v>
      </c>
      <c r="D6310" s="295" t="s">
        <v>81</v>
      </c>
      <c r="E6310" s="297" t="n">
        <v>34.81</v>
      </c>
    </row>
    <row r="6311" customFormat="false" ht="54" hidden="false" customHeight="false" outlineLevel="0" collapsed="false">
      <c r="A6311" s="295" t="n">
        <v>87561</v>
      </c>
      <c r="B6311" s="295" t="s">
        <v>18415</v>
      </c>
      <c r="C6311" s="296" t="s">
        <v>18416</v>
      </c>
      <c r="D6311" s="295" t="s">
        <v>81</v>
      </c>
      <c r="E6311" s="297" t="n">
        <v>37.88</v>
      </c>
    </row>
    <row r="6312" customFormat="false" ht="40.5" hidden="false" customHeight="false" outlineLevel="0" collapsed="false">
      <c r="A6312" s="295" t="n">
        <v>87775</v>
      </c>
      <c r="B6312" s="295" t="s">
        <v>18417</v>
      </c>
      <c r="C6312" s="296" t="s">
        <v>18418</v>
      </c>
      <c r="D6312" s="295" t="s">
        <v>81</v>
      </c>
      <c r="E6312" s="297" t="n">
        <v>53.62</v>
      </c>
    </row>
    <row r="6313" customFormat="false" ht="27" hidden="false" customHeight="false" outlineLevel="0" collapsed="false">
      <c r="A6313" s="295" t="n">
        <v>87777</v>
      </c>
      <c r="B6313" s="295" t="s">
        <v>18419</v>
      </c>
      <c r="C6313" s="296" t="s">
        <v>18420</v>
      </c>
      <c r="D6313" s="295" t="s">
        <v>81</v>
      </c>
      <c r="E6313" s="297" t="n">
        <v>55.7</v>
      </c>
    </row>
    <row r="6314" customFormat="false" ht="40.5" hidden="false" customHeight="false" outlineLevel="0" collapsed="false">
      <c r="A6314" s="295" t="n">
        <v>87778</v>
      </c>
      <c r="B6314" s="295" t="s">
        <v>18421</v>
      </c>
      <c r="C6314" s="296" t="s">
        <v>18422</v>
      </c>
      <c r="D6314" s="295" t="s">
        <v>81</v>
      </c>
      <c r="E6314" s="297" t="n">
        <v>74.7</v>
      </c>
    </row>
    <row r="6315" customFormat="false" ht="40.5" hidden="false" customHeight="false" outlineLevel="0" collapsed="false">
      <c r="A6315" s="295" t="n">
        <v>87779</v>
      </c>
      <c r="B6315" s="295" t="s">
        <v>18423</v>
      </c>
      <c r="C6315" s="296" t="s">
        <v>18424</v>
      </c>
      <c r="D6315" s="295" t="s">
        <v>81</v>
      </c>
      <c r="E6315" s="297" t="n">
        <v>63.29</v>
      </c>
    </row>
    <row r="6316" customFormat="false" ht="27" hidden="false" customHeight="false" outlineLevel="0" collapsed="false">
      <c r="A6316" s="295" t="n">
        <v>87781</v>
      </c>
      <c r="B6316" s="295" t="s">
        <v>18425</v>
      </c>
      <c r="C6316" s="296" t="s">
        <v>18426</v>
      </c>
      <c r="D6316" s="295" t="s">
        <v>81</v>
      </c>
      <c r="E6316" s="297" t="n">
        <v>66.08</v>
      </c>
    </row>
    <row r="6317" customFormat="false" ht="40.5" hidden="false" customHeight="false" outlineLevel="0" collapsed="false">
      <c r="A6317" s="295" t="n">
        <v>87783</v>
      </c>
      <c r="B6317" s="295" t="s">
        <v>18427</v>
      </c>
      <c r="C6317" s="296" t="s">
        <v>18428</v>
      </c>
      <c r="D6317" s="295" t="s">
        <v>81</v>
      </c>
      <c r="E6317" s="297" t="n">
        <v>93.31</v>
      </c>
    </row>
    <row r="6318" customFormat="false" ht="40.5" hidden="false" customHeight="false" outlineLevel="0" collapsed="false">
      <c r="A6318" s="295" t="n">
        <v>87784</v>
      </c>
      <c r="B6318" s="295" t="s">
        <v>18429</v>
      </c>
      <c r="C6318" s="296" t="s">
        <v>18430</v>
      </c>
      <c r="D6318" s="295" t="s">
        <v>81</v>
      </c>
      <c r="E6318" s="297" t="n">
        <v>72.96</v>
      </c>
    </row>
    <row r="6319" customFormat="false" ht="27" hidden="false" customHeight="false" outlineLevel="0" collapsed="false">
      <c r="A6319" s="295" t="n">
        <v>87786</v>
      </c>
      <c r="B6319" s="295" t="s">
        <v>18431</v>
      </c>
      <c r="C6319" s="296" t="s">
        <v>18432</v>
      </c>
      <c r="D6319" s="295" t="s">
        <v>81</v>
      </c>
      <c r="E6319" s="297" t="n">
        <v>76.45</v>
      </c>
    </row>
    <row r="6320" customFormat="false" ht="40.5" hidden="false" customHeight="false" outlineLevel="0" collapsed="false">
      <c r="A6320" s="295" t="n">
        <v>87787</v>
      </c>
      <c r="B6320" s="295" t="s">
        <v>18433</v>
      </c>
      <c r="C6320" s="296" t="s">
        <v>18434</v>
      </c>
      <c r="D6320" s="295" t="s">
        <v>81</v>
      </c>
      <c r="E6320" s="297" t="n">
        <v>111.91</v>
      </c>
    </row>
    <row r="6321" customFormat="false" ht="40.5" hidden="false" customHeight="false" outlineLevel="0" collapsed="false">
      <c r="A6321" s="295" t="n">
        <v>87788</v>
      </c>
      <c r="B6321" s="295" t="s">
        <v>18435</v>
      </c>
      <c r="C6321" s="296" t="s">
        <v>18436</v>
      </c>
      <c r="D6321" s="295" t="s">
        <v>81</v>
      </c>
      <c r="E6321" s="297" t="n">
        <v>91.63</v>
      </c>
    </row>
    <row r="6322" customFormat="false" ht="40.5" hidden="false" customHeight="false" outlineLevel="0" collapsed="false">
      <c r="A6322" s="295" t="n">
        <v>87790</v>
      </c>
      <c r="B6322" s="295" t="s">
        <v>18437</v>
      </c>
      <c r="C6322" s="296" t="s">
        <v>18438</v>
      </c>
      <c r="D6322" s="295" t="s">
        <v>81</v>
      </c>
      <c r="E6322" s="297" t="n">
        <v>95.48</v>
      </c>
    </row>
    <row r="6323" customFormat="false" ht="40.5" hidden="false" customHeight="false" outlineLevel="0" collapsed="false">
      <c r="A6323" s="295" t="n">
        <v>87791</v>
      </c>
      <c r="B6323" s="295" t="s">
        <v>18439</v>
      </c>
      <c r="C6323" s="296" t="s">
        <v>18440</v>
      </c>
      <c r="D6323" s="295" t="s">
        <v>81</v>
      </c>
      <c r="E6323" s="297" t="n">
        <v>131.45</v>
      </c>
    </row>
    <row r="6324" customFormat="false" ht="40.5" hidden="false" customHeight="false" outlineLevel="0" collapsed="false">
      <c r="A6324" s="295" t="n">
        <v>87792</v>
      </c>
      <c r="B6324" s="295" t="s">
        <v>18441</v>
      </c>
      <c r="C6324" s="296" t="s">
        <v>18442</v>
      </c>
      <c r="D6324" s="295" t="s">
        <v>81</v>
      </c>
      <c r="E6324" s="297" t="n">
        <v>37.8</v>
      </c>
    </row>
    <row r="6325" customFormat="false" ht="27" hidden="false" customHeight="false" outlineLevel="0" collapsed="false">
      <c r="A6325" s="295" t="n">
        <v>87794</v>
      </c>
      <c r="B6325" s="295" t="s">
        <v>18443</v>
      </c>
      <c r="C6325" s="296" t="s">
        <v>18444</v>
      </c>
      <c r="D6325" s="295" t="s">
        <v>81</v>
      </c>
      <c r="E6325" s="297" t="n">
        <v>39.74</v>
      </c>
    </row>
    <row r="6326" customFormat="false" ht="40.5" hidden="false" customHeight="false" outlineLevel="0" collapsed="false">
      <c r="A6326" s="295" t="n">
        <v>87795</v>
      </c>
      <c r="B6326" s="295" t="s">
        <v>18445</v>
      </c>
      <c r="C6326" s="296" t="s">
        <v>18446</v>
      </c>
      <c r="D6326" s="295" t="s">
        <v>81</v>
      </c>
      <c r="E6326" s="297" t="n">
        <v>57.11</v>
      </c>
    </row>
    <row r="6327" customFormat="false" ht="40.5" hidden="false" customHeight="false" outlineLevel="0" collapsed="false">
      <c r="A6327" s="295" t="n">
        <v>87797</v>
      </c>
      <c r="B6327" s="295" t="s">
        <v>18447</v>
      </c>
      <c r="C6327" s="296" t="s">
        <v>18448</v>
      </c>
      <c r="D6327" s="295" t="s">
        <v>81</v>
      </c>
      <c r="E6327" s="297" t="n">
        <v>47.04</v>
      </c>
    </row>
    <row r="6328" customFormat="false" ht="27" hidden="false" customHeight="false" outlineLevel="0" collapsed="false">
      <c r="A6328" s="295" t="n">
        <v>87799</v>
      </c>
      <c r="B6328" s="295" t="s">
        <v>18449</v>
      </c>
      <c r="C6328" s="296" t="s">
        <v>18450</v>
      </c>
      <c r="D6328" s="295" t="s">
        <v>81</v>
      </c>
      <c r="E6328" s="297" t="n">
        <v>49.64</v>
      </c>
    </row>
    <row r="6329" customFormat="false" ht="40.5" hidden="false" customHeight="false" outlineLevel="0" collapsed="false">
      <c r="A6329" s="295" t="n">
        <v>87800</v>
      </c>
      <c r="B6329" s="295" t="s">
        <v>18451</v>
      </c>
      <c r="C6329" s="296" t="s">
        <v>18452</v>
      </c>
      <c r="D6329" s="295" t="s">
        <v>81</v>
      </c>
      <c r="E6329" s="297" t="n">
        <v>74.71</v>
      </c>
    </row>
    <row r="6330" customFormat="false" ht="40.5" hidden="false" customHeight="false" outlineLevel="0" collapsed="false">
      <c r="A6330" s="295" t="n">
        <v>87801</v>
      </c>
      <c r="B6330" s="295" t="s">
        <v>18453</v>
      </c>
      <c r="C6330" s="296" t="s">
        <v>18454</v>
      </c>
      <c r="D6330" s="295" t="s">
        <v>81</v>
      </c>
      <c r="E6330" s="297" t="n">
        <v>56.28</v>
      </c>
    </row>
    <row r="6331" customFormat="false" ht="27" hidden="false" customHeight="false" outlineLevel="0" collapsed="false">
      <c r="A6331" s="295" t="n">
        <v>87803</v>
      </c>
      <c r="B6331" s="295" t="s">
        <v>18455</v>
      </c>
      <c r="C6331" s="296" t="s">
        <v>18456</v>
      </c>
      <c r="D6331" s="295" t="s">
        <v>81</v>
      </c>
      <c r="E6331" s="297" t="n">
        <v>59.55</v>
      </c>
    </row>
    <row r="6332" customFormat="false" ht="40.5" hidden="false" customHeight="false" outlineLevel="0" collapsed="false">
      <c r="A6332" s="295" t="n">
        <v>87804</v>
      </c>
      <c r="B6332" s="295" t="s">
        <v>18457</v>
      </c>
      <c r="C6332" s="296" t="s">
        <v>18458</v>
      </c>
      <c r="D6332" s="295" t="s">
        <v>81</v>
      </c>
      <c r="E6332" s="297" t="n">
        <v>92.31</v>
      </c>
    </row>
    <row r="6333" customFormat="false" ht="40.5" hidden="false" customHeight="false" outlineLevel="0" collapsed="false">
      <c r="A6333" s="295" t="n">
        <v>87805</v>
      </c>
      <c r="B6333" s="295" t="s">
        <v>18459</v>
      </c>
      <c r="C6333" s="296" t="s">
        <v>18460</v>
      </c>
      <c r="D6333" s="295" t="s">
        <v>81</v>
      </c>
      <c r="E6333" s="297" t="n">
        <v>64.08</v>
      </c>
    </row>
    <row r="6334" customFormat="false" ht="40.5" hidden="false" customHeight="false" outlineLevel="0" collapsed="false">
      <c r="A6334" s="295" t="n">
        <v>87807</v>
      </c>
      <c r="B6334" s="295" t="s">
        <v>18461</v>
      </c>
      <c r="C6334" s="296" t="s">
        <v>18462</v>
      </c>
      <c r="D6334" s="295" t="s">
        <v>81</v>
      </c>
      <c r="E6334" s="297" t="n">
        <v>67.67</v>
      </c>
    </row>
    <row r="6335" customFormat="false" ht="40.5" hidden="false" customHeight="false" outlineLevel="0" collapsed="false">
      <c r="A6335" s="295" t="n">
        <v>87808</v>
      </c>
      <c r="B6335" s="295" t="s">
        <v>18463</v>
      </c>
      <c r="C6335" s="296" t="s">
        <v>18464</v>
      </c>
      <c r="D6335" s="295" t="s">
        <v>81</v>
      </c>
      <c r="E6335" s="297" t="n">
        <v>100.71</v>
      </c>
    </row>
    <row r="6336" customFormat="false" ht="40.5" hidden="false" customHeight="false" outlineLevel="0" collapsed="false">
      <c r="A6336" s="295" t="n">
        <v>87809</v>
      </c>
      <c r="B6336" s="295" t="s">
        <v>18465</v>
      </c>
      <c r="C6336" s="296" t="s">
        <v>18466</v>
      </c>
      <c r="D6336" s="295" t="s">
        <v>81</v>
      </c>
      <c r="E6336" s="297" t="n">
        <v>79.22</v>
      </c>
    </row>
    <row r="6337" customFormat="false" ht="40.5" hidden="false" customHeight="false" outlineLevel="0" collapsed="false">
      <c r="A6337" s="295" t="n">
        <v>87811</v>
      </c>
      <c r="B6337" s="295" t="s">
        <v>18467</v>
      </c>
      <c r="C6337" s="296" t="s">
        <v>18468</v>
      </c>
      <c r="D6337" s="295" t="s">
        <v>81</v>
      </c>
      <c r="E6337" s="297" t="n">
        <v>81.16</v>
      </c>
    </row>
    <row r="6338" customFormat="false" ht="40.5" hidden="false" customHeight="false" outlineLevel="0" collapsed="false">
      <c r="A6338" s="295" t="n">
        <v>87812</v>
      </c>
      <c r="B6338" s="295" t="s">
        <v>18469</v>
      </c>
      <c r="C6338" s="296" t="s">
        <v>18470</v>
      </c>
      <c r="D6338" s="295" t="s">
        <v>81</v>
      </c>
      <c r="E6338" s="297" t="n">
        <v>98.15</v>
      </c>
    </row>
    <row r="6339" customFormat="false" ht="40.5" hidden="false" customHeight="false" outlineLevel="0" collapsed="false">
      <c r="A6339" s="295" t="n">
        <v>87813</v>
      </c>
      <c r="B6339" s="295" t="s">
        <v>18471</v>
      </c>
      <c r="C6339" s="296" t="s">
        <v>18472</v>
      </c>
      <c r="D6339" s="295" t="s">
        <v>81</v>
      </c>
      <c r="E6339" s="297" t="n">
        <v>88.47</v>
      </c>
    </row>
    <row r="6340" customFormat="false" ht="40.5" hidden="false" customHeight="false" outlineLevel="0" collapsed="false">
      <c r="A6340" s="295" t="n">
        <v>87815</v>
      </c>
      <c r="B6340" s="295" t="s">
        <v>18473</v>
      </c>
      <c r="C6340" s="296" t="s">
        <v>18474</v>
      </c>
      <c r="D6340" s="295" t="s">
        <v>81</v>
      </c>
      <c r="E6340" s="297" t="n">
        <v>91.07</v>
      </c>
    </row>
    <row r="6341" customFormat="false" ht="40.5" hidden="false" customHeight="false" outlineLevel="0" collapsed="false">
      <c r="A6341" s="295" t="n">
        <v>87816</v>
      </c>
      <c r="B6341" s="295" t="s">
        <v>18475</v>
      </c>
      <c r="C6341" s="296" t="s">
        <v>18476</v>
      </c>
      <c r="D6341" s="295" t="s">
        <v>81</v>
      </c>
      <c r="E6341" s="297" t="n">
        <v>115.74</v>
      </c>
    </row>
    <row r="6342" customFormat="false" ht="40.5" hidden="false" customHeight="false" outlineLevel="0" collapsed="false">
      <c r="A6342" s="295" t="n">
        <v>87817</v>
      </c>
      <c r="B6342" s="295" t="s">
        <v>18477</v>
      </c>
      <c r="C6342" s="296" t="s">
        <v>18478</v>
      </c>
      <c r="D6342" s="295" t="s">
        <v>81</v>
      </c>
      <c r="E6342" s="297" t="n">
        <v>97.31</v>
      </c>
    </row>
    <row r="6343" customFormat="false" ht="40.5" hidden="false" customHeight="false" outlineLevel="0" collapsed="false">
      <c r="A6343" s="295" t="n">
        <v>87819</v>
      </c>
      <c r="B6343" s="295" t="s">
        <v>18479</v>
      </c>
      <c r="C6343" s="296" t="s">
        <v>18480</v>
      </c>
      <c r="D6343" s="295" t="s">
        <v>81</v>
      </c>
      <c r="E6343" s="297" t="n">
        <v>100.58</v>
      </c>
    </row>
    <row r="6344" customFormat="false" ht="40.5" hidden="false" customHeight="false" outlineLevel="0" collapsed="false">
      <c r="A6344" s="295" t="n">
        <v>87820</v>
      </c>
      <c r="B6344" s="295" t="s">
        <v>18481</v>
      </c>
      <c r="C6344" s="296" t="s">
        <v>18482</v>
      </c>
      <c r="D6344" s="295" t="s">
        <v>81</v>
      </c>
      <c r="E6344" s="297" t="n">
        <v>133.33</v>
      </c>
    </row>
    <row r="6345" customFormat="false" ht="40.5" hidden="false" customHeight="false" outlineLevel="0" collapsed="false">
      <c r="A6345" s="295" t="n">
        <v>87821</v>
      </c>
      <c r="B6345" s="295" t="s">
        <v>18483</v>
      </c>
      <c r="C6345" s="296" t="s">
        <v>18484</v>
      </c>
      <c r="D6345" s="295" t="s">
        <v>81</v>
      </c>
      <c r="E6345" s="297" t="n">
        <v>137.22</v>
      </c>
    </row>
    <row r="6346" customFormat="false" ht="40.5" hidden="false" customHeight="false" outlineLevel="0" collapsed="false">
      <c r="A6346" s="295" t="n">
        <v>87823</v>
      </c>
      <c r="B6346" s="295" t="s">
        <v>18485</v>
      </c>
      <c r="C6346" s="296" t="s">
        <v>18486</v>
      </c>
      <c r="D6346" s="295" t="s">
        <v>81</v>
      </c>
      <c r="E6346" s="297" t="n">
        <v>140.81</v>
      </c>
    </row>
    <row r="6347" customFormat="false" ht="40.5" hidden="false" customHeight="false" outlineLevel="0" collapsed="false">
      <c r="A6347" s="295" t="n">
        <v>87824</v>
      </c>
      <c r="B6347" s="295" t="s">
        <v>18487</v>
      </c>
      <c r="C6347" s="296" t="s">
        <v>18488</v>
      </c>
      <c r="D6347" s="295" t="s">
        <v>81</v>
      </c>
      <c r="E6347" s="297" t="n">
        <v>173.45</v>
      </c>
    </row>
    <row r="6348" customFormat="false" ht="40.5" hidden="false" customHeight="false" outlineLevel="0" collapsed="false">
      <c r="A6348" s="295" t="n">
        <v>87825</v>
      </c>
      <c r="B6348" s="295" t="s">
        <v>18489</v>
      </c>
      <c r="C6348" s="296" t="s">
        <v>18490</v>
      </c>
      <c r="D6348" s="295" t="s">
        <v>81</v>
      </c>
      <c r="E6348" s="297" t="n">
        <v>64.99</v>
      </c>
    </row>
    <row r="6349" customFormat="false" ht="40.5" hidden="false" customHeight="false" outlineLevel="0" collapsed="false">
      <c r="A6349" s="295" t="n">
        <v>87827</v>
      </c>
      <c r="B6349" s="295" t="s">
        <v>18491</v>
      </c>
      <c r="C6349" s="296" t="s">
        <v>18492</v>
      </c>
      <c r="D6349" s="295" t="s">
        <v>81</v>
      </c>
      <c r="E6349" s="297" t="n">
        <v>67.37</v>
      </c>
    </row>
    <row r="6350" customFormat="false" ht="40.5" hidden="false" customHeight="false" outlineLevel="0" collapsed="false">
      <c r="A6350" s="295" t="n">
        <v>87828</v>
      </c>
      <c r="B6350" s="295" t="s">
        <v>18493</v>
      </c>
      <c r="C6350" s="296" t="s">
        <v>18494</v>
      </c>
      <c r="D6350" s="295" t="s">
        <v>81</v>
      </c>
      <c r="E6350" s="297" t="n">
        <v>89.82</v>
      </c>
    </row>
    <row r="6351" customFormat="false" ht="40.5" hidden="false" customHeight="false" outlineLevel="0" collapsed="false">
      <c r="A6351" s="295" t="n">
        <v>87829</v>
      </c>
      <c r="B6351" s="295" t="s">
        <v>18495</v>
      </c>
      <c r="C6351" s="296" t="s">
        <v>18496</v>
      </c>
      <c r="D6351" s="295" t="s">
        <v>81</v>
      </c>
      <c r="E6351" s="297" t="n">
        <v>75.57</v>
      </c>
    </row>
    <row r="6352" customFormat="false" ht="40.5" hidden="false" customHeight="false" outlineLevel="0" collapsed="false">
      <c r="A6352" s="295" t="n">
        <v>87831</v>
      </c>
      <c r="B6352" s="295" t="s">
        <v>18497</v>
      </c>
      <c r="C6352" s="296" t="s">
        <v>18498</v>
      </c>
      <c r="D6352" s="295" t="s">
        <v>81</v>
      </c>
      <c r="E6352" s="297" t="n">
        <v>78.76</v>
      </c>
    </row>
    <row r="6353" customFormat="false" ht="40.5" hidden="false" customHeight="false" outlineLevel="0" collapsed="false">
      <c r="A6353" s="295" t="n">
        <v>87832</v>
      </c>
      <c r="B6353" s="295" t="s">
        <v>18499</v>
      </c>
      <c r="C6353" s="296" t="s">
        <v>18500</v>
      </c>
      <c r="D6353" s="295" t="s">
        <v>81</v>
      </c>
      <c r="E6353" s="297" t="n">
        <v>110.6</v>
      </c>
    </row>
    <row r="6354" customFormat="false" ht="27" hidden="false" customHeight="false" outlineLevel="0" collapsed="false">
      <c r="A6354" s="295" t="n">
        <v>87834</v>
      </c>
      <c r="B6354" s="295" t="s">
        <v>18501</v>
      </c>
      <c r="C6354" s="296" t="s">
        <v>18502</v>
      </c>
      <c r="D6354" s="295" t="s">
        <v>81</v>
      </c>
      <c r="E6354" s="297" t="n">
        <v>161.44</v>
      </c>
    </row>
    <row r="6355" customFormat="false" ht="27" hidden="false" customHeight="false" outlineLevel="0" collapsed="false">
      <c r="A6355" s="295" t="n">
        <v>87835</v>
      </c>
      <c r="B6355" s="295" t="s">
        <v>18503</v>
      </c>
      <c r="C6355" s="296" t="s">
        <v>18504</v>
      </c>
      <c r="D6355" s="295" t="s">
        <v>81</v>
      </c>
      <c r="E6355" s="297" t="n">
        <v>110.84</v>
      </c>
    </row>
    <row r="6356" customFormat="false" ht="40.5" hidden="false" customHeight="false" outlineLevel="0" collapsed="false">
      <c r="A6356" s="295" t="n">
        <v>87836</v>
      </c>
      <c r="B6356" s="295" t="s">
        <v>18505</v>
      </c>
      <c r="C6356" s="296" t="s">
        <v>18506</v>
      </c>
      <c r="D6356" s="295" t="s">
        <v>81</v>
      </c>
      <c r="E6356" s="297" t="n">
        <v>155.62</v>
      </c>
    </row>
    <row r="6357" customFormat="false" ht="40.5" hidden="false" customHeight="false" outlineLevel="0" collapsed="false">
      <c r="A6357" s="295" t="n">
        <v>87837</v>
      </c>
      <c r="B6357" s="295" t="s">
        <v>18507</v>
      </c>
      <c r="C6357" s="296" t="s">
        <v>18508</v>
      </c>
      <c r="D6357" s="295" t="s">
        <v>81</v>
      </c>
      <c r="E6357" s="297" t="n">
        <v>105.54</v>
      </c>
    </row>
    <row r="6358" customFormat="false" ht="40.5" hidden="false" customHeight="false" outlineLevel="0" collapsed="false">
      <c r="A6358" s="295" t="n">
        <v>87838</v>
      </c>
      <c r="B6358" s="295" t="s">
        <v>18509</v>
      </c>
      <c r="C6358" s="296" t="s">
        <v>18510</v>
      </c>
      <c r="D6358" s="295" t="s">
        <v>81</v>
      </c>
      <c r="E6358" s="297" t="n">
        <v>168.62</v>
      </c>
    </row>
    <row r="6359" customFormat="false" ht="40.5" hidden="false" customHeight="false" outlineLevel="0" collapsed="false">
      <c r="A6359" s="295" t="n">
        <v>87839</v>
      </c>
      <c r="B6359" s="295" t="s">
        <v>18511</v>
      </c>
      <c r="C6359" s="296" t="s">
        <v>18512</v>
      </c>
      <c r="D6359" s="295" t="s">
        <v>81</v>
      </c>
      <c r="E6359" s="297" t="n">
        <v>115.85</v>
      </c>
    </row>
    <row r="6360" customFormat="false" ht="40.5" hidden="false" customHeight="false" outlineLevel="0" collapsed="false">
      <c r="A6360" s="295" t="n">
        <v>87840</v>
      </c>
      <c r="B6360" s="295" t="s">
        <v>18513</v>
      </c>
      <c r="C6360" s="296" t="s">
        <v>18514</v>
      </c>
      <c r="D6360" s="295" t="s">
        <v>81</v>
      </c>
      <c r="E6360" s="297" t="n">
        <v>161.33</v>
      </c>
    </row>
    <row r="6361" customFormat="false" ht="40.5" hidden="false" customHeight="false" outlineLevel="0" collapsed="false">
      <c r="A6361" s="295" t="n">
        <v>87841</v>
      </c>
      <c r="B6361" s="295" t="s">
        <v>18515</v>
      </c>
      <c r="C6361" s="296" t="s">
        <v>18516</v>
      </c>
      <c r="D6361" s="295" t="s">
        <v>81</v>
      </c>
      <c r="E6361" s="297" t="n">
        <v>109.06</v>
      </c>
    </row>
    <row r="6362" customFormat="false" ht="27" hidden="false" customHeight="false" outlineLevel="0" collapsed="false">
      <c r="A6362" s="295" t="n">
        <v>87842</v>
      </c>
      <c r="B6362" s="295" t="s">
        <v>18517</v>
      </c>
      <c r="C6362" s="296" t="s">
        <v>18518</v>
      </c>
      <c r="D6362" s="295" t="s">
        <v>81</v>
      </c>
      <c r="E6362" s="297" t="n">
        <v>167.64</v>
      </c>
    </row>
    <row r="6363" customFormat="false" ht="27" hidden="false" customHeight="false" outlineLevel="0" collapsed="false">
      <c r="A6363" s="295" t="n">
        <v>87843</v>
      </c>
      <c r="B6363" s="295" t="s">
        <v>18519</v>
      </c>
      <c r="C6363" s="296" t="s">
        <v>18520</v>
      </c>
      <c r="D6363" s="295" t="s">
        <v>81</v>
      </c>
      <c r="E6363" s="297" t="n">
        <v>123.98</v>
      </c>
    </row>
    <row r="6364" customFormat="false" ht="40.5" hidden="false" customHeight="false" outlineLevel="0" collapsed="false">
      <c r="A6364" s="295" t="n">
        <v>87844</v>
      </c>
      <c r="B6364" s="295" t="s">
        <v>18521</v>
      </c>
      <c r="C6364" s="296" t="s">
        <v>18522</v>
      </c>
      <c r="D6364" s="295" t="s">
        <v>81</v>
      </c>
      <c r="E6364" s="297" t="n">
        <v>156.44</v>
      </c>
    </row>
    <row r="6365" customFormat="false" ht="40.5" hidden="false" customHeight="false" outlineLevel="0" collapsed="false">
      <c r="A6365" s="295" t="n">
        <v>87845</v>
      </c>
      <c r="B6365" s="295" t="s">
        <v>18523</v>
      </c>
      <c r="C6365" s="296" t="s">
        <v>18524</v>
      </c>
      <c r="D6365" s="295" t="s">
        <v>81</v>
      </c>
      <c r="E6365" s="297" t="n">
        <v>113.33</v>
      </c>
    </row>
    <row r="6366" customFormat="false" ht="27" hidden="false" customHeight="false" outlineLevel="0" collapsed="false">
      <c r="A6366" s="295" t="n">
        <v>87846</v>
      </c>
      <c r="B6366" s="295" t="s">
        <v>18525</v>
      </c>
      <c r="C6366" s="296" t="s">
        <v>18526</v>
      </c>
      <c r="D6366" s="295" t="s">
        <v>81</v>
      </c>
      <c r="E6366" s="297" t="n">
        <v>174.93</v>
      </c>
    </row>
    <row r="6367" customFormat="false" ht="27" hidden="false" customHeight="false" outlineLevel="0" collapsed="false">
      <c r="A6367" s="295" t="n">
        <v>87847</v>
      </c>
      <c r="B6367" s="295" t="s">
        <v>18527</v>
      </c>
      <c r="C6367" s="296" t="s">
        <v>18528</v>
      </c>
      <c r="D6367" s="295" t="s">
        <v>81</v>
      </c>
      <c r="E6367" s="298" t="n">
        <v>124.33</v>
      </c>
    </row>
    <row r="6368" customFormat="false" ht="40.5" hidden="false" customHeight="false" outlineLevel="0" collapsed="false">
      <c r="A6368" s="295" t="n">
        <v>87848</v>
      </c>
      <c r="B6368" s="295" t="s">
        <v>18529</v>
      </c>
      <c r="C6368" s="296" t="s">
        <v>18530</v>
      </c>
      <c r="D6368" s="295" t="s">
        <v>81</v>
      </c>
      <c r="E6368" s="298" t="n">
        <v>168.11</v>
      </c>
    </row>
    <row r="6369" customFormat="false" ht="40.5" hidden="false" customHeight="false" outlineLevel="0" collapsed="false">
      <c r="A6369" s="295" t="n">
        <v>87849</v>
      </c>
      <c r="B6369" s="295" t="s">
        <v>18531</v>
      </c>
      <c r="C6369" s="296" t="s">
        <v>18532</v>
      </c>
      <c r="D6369" s="295" t="s">
        <v>81</v>
      </c>
      <c r="E6369" s="298" t="n">
        <v>118.02</v>
      </c>
    </row>
    <row r="6370" customFormat="false" ht="40.5" hidden="false" customHeight="false" outlineLevel="0" collapsed="false">
      <c r="A6370" s="295" t="n">
        <v>87850</v>
      </c>
      <c r="B6370" s="295" t="s">
        <v>18533</v>
      </c>
      <c r="C6370" s="296" t="s">
        <v>18534</v>
      </c>
      <c r="D6370" s="295" t="s">
        <v>81</v>
      </c>
      <c r="E6370" s="298" t="n">
        <v>182.13</v>
      </c>
    </row>
    <row r="6371" customFormat="false" ht="40.5" hidden="false" customHeight="false" outlineLevel="0" collapsed="false">
      <c r="A6371" s="295" t="n">
        <v>87851</v>
      </c>
      <c r="B6371" s="295" t="s">
        <v>18535</v>
      </c>
      <c r="C6371" s="296" t="s">
        <v>18536</v>
      </c>
      <c r="D6371" s="295" t="s">
        <v>81</v>
      </c>
      <c r="E6371" s="298" t="n">
        <v>129.37</v>
      </c>
    </row>
    <row r="6372" customFormat="false" ht="40.5" hidden="false" customHeight="false" outlineLevel="0" collapsed="false">
      <c r="A6372" s="295" t="n">
        <v>87852</v>
      </c>
      <c r="B6372" s="295" t="s">
        <v>18537</v>
      </c>
      <c r="C6372" s="296" t="s">
        <v>18538</v>
      </c>
      <c r="D6372" s="295" t="s">
        <v>81</v>
      </c>
      <c r="E6372" s="298" t="n">
        <v>173.79</v>
      </c>
    </row>
    <row r="6373" customFormat="false" ht="40.5" hidden="false" customHeight="false" outlineLevel="0" collapsed="false">
      <c r="A6373" s="295" t="n">
        <v>87853</v>
      </c>
      <c r="B6373" s="295" t="s">
        <v>18539</v>
      </c>
      <c r="C6373" s="296" t="s">
        <v>18540</v>
      </c>
      <c r="D6373" s="295" t="s">
        <v>81</v>
      </c>
      <c r="E6373" s="297" t="n">
        <v>121.52</v>
      </c>
    </row>
    <row r="6374" customFormat="false" ht="27" hidden="false" customHeight="false" outlineLevel="0" collapsed="false">
      <c r="A6374" s="295" t="n">
        <v>87854</v>
      </c>
      <c r="B6374" s="295" t="s">
        <v>18541</v>
      </c>
      <c r="C6374" s="296" t="s">
        <v>18542</v>
      </c>
      <c r="D6374" s="295" t="s">
        <v>81</v>
      </c>
      <c r="E6374" s="297" t="n">
        <v>181.13</v>
      </c>
    </row>
    <row r="6375" customFormat="false" ht="27" hidden="false" customHeight="false" outlineLevel="0" collapsed="false">
      <c r="A6375" s="295" t="n">
        <v>87855</v>
      </c>
      <c r="B6375" s="295" t="s">
        <v>18543</v>
      </c>
      <c r="C6375" s="296" t="s">
        <v>18544</v>
      </c>
      <c r="D6375" s="295" t="s">
        <v>81</v>
      </c>
      <c r="E6375" s="297" t="n">
        <v>137.5</v>
      </c>
    </row>
    <row r="6376" customFormat="false" ht="40.5" hidden="false" customHeight="false" outlineLevel="0" collapsed="false">
      <c r="A6376" s="295" t="n">
        <v>87856</v>
      </c>
      <c r="B6376" s="295" t="s">
        <v>18545</v>
      </c>
      <c r="C6376" s="296" t="s">
        <v>18546</v>
      </c>
      <c r="D6376" s="295" t="s">
        <v>81</v>
      </c>
      <c r="E6376" s="297" t="n">
        <v>168.93</v>
      </c>
    </row>
    <row r="6377" customFormat="false" ht="40.5" hidden="false" customHeight="false" outlineLevel="0" collapsed="false">
      <c r="A6377" s="295" t="n">
        <v>87857</v>
      </c>
      <c r="B6377" s="295" t="s">
        <v>18547</v>
      </c>
      <c r="C6377" s="296" t="s">
        <v>18548</v>
      </c>
      <c r="D6377" s="295" t="s">
        <v>81</v>
      </c>
      <c r="E6377" s="297" t="n">
        <v>125.79</v>
      </c>
    </row>
    <row r="6378" customFormat="false" ht="27" hidden="false" customHeight="false" outlineLevel="0" collapsed="false">
      <c r="A6378" s="295" t="n">
        <v>87858</v>
      </c>
      <c r="B6378" s="295" t="s">
        <v>18549</v>
      </c>
      <c r="C6378" s="296" t="s">
        <v>18550</v>
      </c>
      <c r="D6378" s="295" t="s">
        <v>81</v>
      </c>
      <c r="E6378" s="297" t="n">
        <v>119.48</v>
      </c>
    </row>
    <row r="6379" customFormat="false" ht="27" hidden="false" customHeight="false" outlineLevel="0" collapsed="false">
      <c r="A6379" s="295" t="n">
        <v>87859</v>
      </c>
      <c r="B6379" s="295" t="s">
        <v>18551</v>
      </c>
      <c r="C6379" s="296" t="s">
        <v>18552</v>
      </c>
      <c r="D6379" s="295" t="s">
        <v>81</v>
      </c>
      <c r="E6379" s="297" t="n">
        <v>138.21</v>
      </c>
    </row>
    <row r="6380" customFormat="false" ht="40.5" hidden="false" customHeight="false" outlineLevel="0" collapsed="false">
      <c r="A6380" s="295" t="n">
        <v>89048</v>
      </c>
      <c r="B6380" s="295" t="s">
        <v>18553</v>
      </c>
      <c r="C6380" s="296" t="s">
        <v>18554</v>
      </c>
      <c r="D6380" s="295" t="s">
        <v>81</v>
      </c>
      <c r="E6380" s="297" t="n">
        <v>37.34</v>
      </c>
    </row>
    <row r="6381" customFormat="false" ht="40.5" hidden="false" customHeight="false" outlineLevel="0" collapsed="false">
      <c r="A6381" s="295" t="n">
        <v>89049</v>
      </c>
      <c r="B6381" s="295" t="s">
        <v>18555</v>
      </c>
      <c r="C6381" s="296" t="s">
        <v>18556</v>
      </c>
      <c r="D6381" s="295" t="s">
        <v>81</v>
      </c>
      <c r="E6381" s="297" t="n">
        <v>20.97</v>
      </c>
    </row>
    <row r="6382" customFormat="false" ht="40.5" hidden="false" customHeight="false" outlineLevel="0" collapsed="false">
      <c r="A6382" s="295" t="n">
        <v>89173</v>
      </c>
      <c r="B6382" s="295" t="s">
        <v>18557</v>
      </c>
      <c r="C6382" s="296" t="s">
        <v>18558</v>
      </c>
      <c r="D6382" s="295" t="s">
        <v>81</v>
      </c>
      <c r="E6382" s="297" t="n">
        <v>36.82</v>
      </c>
    </row>
    <row r="6383" customFormat="false" ht="40.5" hidden="false" customHeight="false" outlineLevel="0" collapsed="false">
      <c r="A6383" s="295" t="n">
        <v>90406</v>
      </c>
      <c r="B6383" s="295" t="s">
        <v>18559</v>
      </c>
      <c r="C6383" s="296" t="s">
        <v>18560</v>
      </c>
      <c r="D6383" s="295" t="s">
        <v>81</v>
      </c>
      <c r="E6383" s="297" t="n">
        <v>46.09</v>
      </c>
    </row>
    <row r="6384" customFormat="false" ht="27" hidden="false" customHeight="false" outlineLevel="0" collapsed="false">
      <c r="A6384" s="295" t="n">
        <v>90407</v>
      </c>
      <c r="B6384" s="295" t="s">
        <v>18561</v>
      </c>
      <c r="C6384" s="296" t="s">
        <v>18562</v>
      </c>
      <c r="D6384" s="295" t="s">
        <v>81</v>
      </c>
      <c r="E6384" s="297" t="n">
        <v>48.58</v>
      </c>
    </row>
    <row r="6385" customFormat="false" ht="40.5" hidden="false" customHeight="false" outlineLevel="0" collapsed="false">
      <c r="A6385" s="295" t="n">
        <v>90408</v>
      </c>
      <c r="B6385" s="295" t="s">
        <v>18563</v>
      </c>
      <c r="C6385" s="296" t="s">
        <v>18564</v>
      </c>
      <c r="D6385" s="295" t="s">
        <v>81</v>
      </c>
      <c r="E6385" s="297" t="n">
        <v>32.39</v>
      </c>
    </row>
    <row r="6386" customFormat="false" ht="27" hidden="false" customHeight="false" outlineLevel="0" collapsed="false">
      <c r="A6386" s="295" t="n">
        <v>90409</v>
      </c>
      <c r="B6386" s="295" t="s">
        <v>18565</v>
      </c>
      <c r="C6386" s="296" t="s">
        <v>18566</v>
      </c>
      <c r="D6386" s="295" t="s">
        <v>81</v>
      </c>
      <c r="E6386" s="297" t="n">
        <v>33.8</v>
      </c>
    </row>
    <row r="6387" customFormat="false" ht="27" hidden="false" customHeight="false" outlineLevel="0" collapsed="false">
      <c r="A6387" s="295" t="n">
        <v>87242</v>
      </c>
      <c r="B6387" s="295" t="s">
        <v>18567</v>
      </c>
      <c r="C6387" s="296" t="s">
        <v>18568</v>
      </c>
      <c r="D6387" s="295" t="s">
        <v>81</v>
      </c>
      <c r="E6387" s="297" t="n">
        <v>182.47</v>
      </c>
    </row>
    <row r="6388" customFormat="false" ht="27" hidden="false" customHeight="false" outlineLevel="0" collapsed="false">
      <c r="A6388" s="295" t="n">
        <v>87243</v>
      </c>
      <c r="B6388" s="295" t="s">
        <v>18569</v>
      </c>
      <c r="C6388" s="296" t="s">
        <v>18570</v>
      </c>
      <c r="D6388" s="295" t="s">
        <v>81</v>
      </c>
      <c r="E6388" s="297" t="n">
        <v>166.52</v>
      </c>
    </row>
    <row r="6389" customFormat="false" ht="40.5" hidden="false" customHeight="false" outlineLevel="0" collapsed="false">
      <c r="A6389" s="295" t="n">
        <v>87244</v>
      </c>
      <c r="B6389" s="295" t="s">
        <v>18571</v>
      </c>
      <c r="C6389" s="296" t="s">
        <v>18572</v>
      </c>
      <c r="D6389" s="295" t="s">
        <v>81</v>
      </c>
      <c r="E6389" s="297" t="n">
        <v>177.81</v>
      </c>
    </row>
    <row r="6390" customFormat="false" ht="40.5" hidden="false" customHeight="false" outlineLevel="0" collapsed="false">
      <c r="A6390" s="295" t="n">
        <v>87245</v>
      </c>
      <c r="B6390" s="295" t="s">
        <v>18573</v>
      </c>
      <c r="C6390" s="296" t="s">
        <v>18574</v>
      </c>
      <c r="D6390" s="295" t="s">
        <v>81</v>
      </c>
      <c r="E6390" s="297" t="n">
        <v>213.61</v>
      </c>
    </row>
    <row r="6391" customFormat="false" ht="40.5" hidden="false" customHeight="false" outlineLevel="0" collapsed="false">
      <c r="A6391" s="295" t="n">
        <v>87264</v>
      </c>
      <c r="B6391" s="295" t="s">
        <v>18575</v>
      </c>
      <c r="C6391" s="296" t="s">
        <v>18576</v>
      </c>
      <c r="D6391" s="295" t="s">
        <v>81</v>
      </c>
      <c r="E6391" s="297" t="n">
        <v>56.63</v>
      </c>
    </row>
    <row r="6392" customFormat="false" ht="40.5" hidden="false" customHeight="false" outlineLevel="0" collapsed="false">
      <c r="A6392" s="295" t="n">
        <v>87265</v>
      </c>
      <c r="B6392" s="295" t="s">
        <v>18577</v>
      </c>
      <c r="C6392" s="296" t="s">
        <v>18578</v>
      </c>
      <c r="D6392" s="295" t="s">
        <v>81</v>
      </c>
      <c r="E6392" s="297" t="n">
        <v>49.4</v>
      </c>
    </row>
    <row r="6393" customFormat="false" ht="40.5" hidden="false" customHeight="false" outlineLevel="0" collapsed="false">
      <c r="A6393" s="295" t="n">
        <v>87266</v>
      </c>
      <c r="B6393" s="295" t="s">
        <v>18579</v>
      </c>
      <c r="C6393" s="296" t="s">
        <v>18580</v>
      </c>
      <c r="D6393" s="295" t="s">
        <v>81</v>
      </c>
      <c r="E6393" s="297" t="n">
        <v>59.2</v>
      </c>
    </row>
    <row r="6394" customFormat="false" ht="40.5" hidden="false" customHeight="false" outlineLevel="0" collapsed="false">
      <c r="A6394" s="295" t="n">
        <v>87267</v>
      </c>
      <c r="B6394" s="295" t="s">
        <v>18581</v>
      </c>
      <c r="C6394" s="296" t="s">
        <v>18582</v>
      </c>
      <c r="D6394" s="295" t="s">
        <v>81</v>
      </c>
      <c r="E6394" s="297" t="n">
        <v>55.99</v>
      </c>
    </row>
    <row r="6395" customFormat="false" ht="40.5" hidden="false" customHeight="false" outlineLevel="0" collapsed="false">
      <c r="A6395" s="295" t="n">
        <v>87268</v>
      </c>
      <c r="B6395" s="295" t="s">
        <v>18583</v>
      </c>
      <c r="C6395" s="296" t="s">
        <v>18584</v>
      </c>
      <c r="D6395" s="295" t="s">
        <v>81</v>
      </c>
      <c r="E6395" s="297" t="n">
        <v>61</v>
      </c>
    </row>
    <row r="6396" customFormat="false" ht="40.5" hidden="false" customHeight="false" outlineLevel="0" collapsed="false">
      <c r="A6396" s="295" t="n">
        <v>87269</v>
      </c>
      <c r="B6396" s="295" t="s">
        <v>18585</v>
      </c>
      <c r="C6396" s="296" t="s">
        <v>18586</v>
      </c>
      <c r="D6396" s="295" t="s">
        <v>81</v>
      </c>
      <c r="E6396" s="297" t="n">
        <v>53.12</v>
      </c>
    </row>
    <row r="6397" customFormat="false" ht="40.5" hidden="false" customHeight="false" outlineLevel="0" collapsed="false">
      <c r="A6397" s="295" t="n">
        <v>87270</v>
      </c>
      <c r="B6397" s="295" t="s">
        <v>18587</v>
      </c>
      <c r="C6397" s="296" t="s">
        <v>18588</v>
      </c>
      <c r="D6397" s="295" t="s">
        <v>81</v>
      </c>
      <c r="E6397" s="297" t="n">
        <v>63.16</v>
      </c>
    </row>
    <row r="6398" customFormat="false" ht="40.5" hidden="false" customHeight="false" outlineLevel="0" collapsed="false">
      <c r="A6398" s="295" t="n">
        <v>87271</v>
      </c>
      <c r="B6398" s="295" t="s">
        <v>18589</v>
      </c>
      <c r="C6398" s="296" t="s">
        <v>18590</v>
      </c>
      <c r="D6398" s="295" t="s">
        <v>81</v>
      </c>
      <c r="E6398" s="297" t="n">
        <v>59.45</v>
      </c>
    </row>
    <row r="6399" customFormat="false" ht="40.5" hidden="false" customHeight="false" outlineLevel="0" collapsed="false">
      <c r="A6399" s="295" t="n">
        <v>87272</v>
      </c>
      <c r="B6399" s="295" t="s">
        <v>18591</v>
      </c>
      <c r="C6399" s="296" t="s">
        <v>18592</v>
      </c>
      <c r="D6399" s="295" t="s">
        <v>81</v>
      </c>
      <c r="E6399" s="297" t="n">
        <v>65.12</v>
      </c>
    </row>
    <row r="6400" customFormat="false" ht="40.5" hidden="false" customHeight="false" outlineLevel="0" collapsed="false">
      <c r="A6400" s="295" t="n">
        <v>87273</v>
      </c>
      <c r="B6400" s="295" t="s">
        <v>18593</v>
      </c>
      <c r="C6400" s="296" t="s">
        <v>18594</v>
      </c>
      <c r="D6400" s="295" t="s">
        <v>81</v>
      </c>
      <c r="E6400" s="297" t="n">
        <v>55.48</v>
      </c>
    </row>
    <row r="6401" customFormat="false" ht="40.5" hidden="false" customHeight="false" outlineLevel="0" collapsed="false">
      <c r="A6401" s="295" t="n">
        <v>87274</v>
      </c>
      <c r="B6401" s="295" t="s">
        <v>18595</v>
      </c>
      <c r="C6401" s="296" t="s">
        <v>18596</v>
      </c>
      <c r="D6401" s="295" t="s">
        <v>81</v>
      </c>
      <c r="E6401" s="297" t="n">
        <v>66.64</v>
      </c>
    </row>
    <row r="6402" customFormat="false" ht="40.5" hidden="false" customHeight="false" outlineLevel="0" collapsed="false">
      <c r="A6402" s="295" t="n">
        <v>87275</v>
      </c>
      <c r="B6402" s="295" t="s">
        <v>18597</v>
      </c>
      <c r="C6402" s="296" t="s">
        <v>18598</v>
      </c>
      <c r="D6402" s="295" t="s">
        <v>81</v>
      </c>
      <c r="E6402" s="297" t="n">
        <v>63.36</v>
      </c>
    </row>
    <row r="6403" customFormat="false" ht="27" hidden="false" customHeight="false" outlineLevel="0" collapsed="false">
      <c r="A6403" s="295" t="n">
        <v>88786</v>
      </c>
      <c r="B6403" s="295" t="s">
        <v>18599</v>
      </c>
      <c r="C6403" s="296" t="s">
        <v>18600</v>
      </c>
      <c r="D6403" s="295" t="s">
        <v>81</v>
      </c>
      <c r="E6403" s="297" t="n">
        <v>255.64</v>
      </c>
    </row>
    <row r="6404" customFormat="false" ht="27" hidden="false" customHeight="false" outlineLevel="0" collapsed="false">
      <c r="A6404" s="295" t="n">
        <v>88787</v>
      </c>
      <c r="B6404" s="295" t="s">
        <v>18601</v>
      </c>
      <c r="C6404" s="296" t="s">
        <v>18602</v>
      </c>
      <c r="D6404" s="295" t="s">
        <v>81</v>
      </c>
      <c r="E6404" s="298" t="n">
        <v>235.58</v>
      </c>
    </row>
    <row r="6405" customFormat="false" ht="40.5" hidden="false" customHeight="false" outlineLevel="0" collapsed="false">
      <c r="A6405" s="295" t="n">
        <v>88788</v>
      </c>
      <c r="B6405" s="295" t="s">
        <v>18603</v>
      </c>
      <c r="C6405" s="296" t="s">
        <v>18604</v>
      </c>
      <c r="D6405" s="295" t="s">
        <v>81</v>
      </c>
      <c r="E6405" s="298" t="n">
        <v>246.87</v>
      </c>
    </row>
    <row r="6406" customFormat="false" ht="40.5" hidden="false" customHeight="false" outlineLevel="0" collapsed="false">
      <c r="A6406" s="295" t="n">
        <v>88789</v>
      </c>
      <c r="B6406" s="295" t="s">
        <v>18605</v>
      </c>
      <c r="C6406" s="296" t="s">
        <v>18606</v>
      </c>
      <c r="D6406" s="295" t="s">
        <v>81</v>
      </c>
      <c r="E6406" s="298" t="n">
        <v>296.79</v>
      </c>
    </row>
    <row r="6407" customFormat="false" ht="40.5" hidden="false" customHeight="false" outlineLevel="0" collapsed="false">
      <c r="A6407" s="295" t="n">
        <v>89045</v>
      </c>
      <c r="B6407" s="295" t="s">
        <v>18607</v>
      </c>
      <c r="C6407" s="296" t="s">
        <v>18608</v>
      </c>
      <c r="D6407" s="295" t="s">
        <v>81</v>
      </c>
      <c r="E6407" s="298" t="n">
        <v>56.45</v>
      </c>
    </row>
    <row r="6408" customFormat="false" ht="54" hidden="false" customHeight="false" outlineLevel="0" collapsed="false">
      <c r="A6408" s="295" t="n">
        <v>89170</v>
      </c>
      <c r="B6408" s="295" t="s">
        <v>18609</v>
      </c>
      <c r="C6408" s="296" t="s">
        <v>18610</v>
      </c>
      <c r="D6408" s="295" t="s">
        <v>81</v>
      </c>
      <c r="E6408" s="298" t="n">
        <v>54.63</v>
      </c>
    </row>
    <row r="6409" customFormat="false" ht="40.5" hidden="false" customHeight="false" outlineLevel="0" collapsed="false">
      <c r="A6409" s="295" t="n">
        <v>93392</v>
      </c>
      <c r="B6409" s="295" t="s">
        <v>18611</v>
      </c>
      <c r="C6409" s="296" t="s">
        <v>18612</v>
      </c>
      <c r="D6409" s="295" t="s">
        <v>81</v>
      </c>
      <c r="E6409" s="298" t="n">
        <v>49.01</v>
      </c>
    </row>
    <row r="6410" customFormat="false" ht="40.5" hidden="false" customHeight="false" outlineLevel="0" collapsed="false">
      <c r="A6410" s="295" t="n">
        <v>93393</v>
      </c>
      <c r="B6410" s="295" t="s">
        <v>18613</v>
      </c>
      <c r="C6410" s="296" t="s">
        <v>18614</v>
      </c>
      <c r="D6410" s="295" t="s">
        <v>81</v>
      </c>
      <c r="E6410" s="298" t="n">
        <v>41.85</v>
      </c>
    </row>
    <row r="6411" customFormat="false" ht="40.5" hidden="false" customHeight="false" outlineLevel="0" collapsed="false">
      <c r="A6411" s="295" t="n">
        <v>93394</v>
      </c>
      <c r="B6411" s="295" t="s">
        <v>18615</v>
      </c>
      <c r="C6411" s="296" t="s">
        <v>18616</v>
      </c>
      <c r="D6411" s="295" t="s">
        <v>81</v>
      </c>
      <c r="E6411" s="297" t="n">
        <v>51.58</v>
      </c>
    </row>
    <row r="6412" customFormat="false" ht="40.5" hidden="false" customHeight="false" outlineLevel="0" collapsed="false">
      <c r="A6412" s="295" t="n">
        <v>93395</v>
      </c>
      <c r="B6412" s="295" t="s">
        <v>18617</v>
      </c>
      <c r="C6412" s="296" t="s">
        <v>18618</v>
      </c>
      <c r="D6412" s="295" t="s">
        <v>81</v>
      </c>
      <c r="E6412" s="297" t="n">
        <v>48.37</v>
      </c>
    </row>
    <row r="6413" customFormat="false" ht="40.5" hidden="false" customHeight="false" outlineLevel="0" collapsed="false">
      <c r="A6413" s="295" t="n">
        <v>99194</v>
      </c>
      <c r="B6413" s="295" t="s">
        <v>18619</v>
      </c>
      <c r="C6413" s="296" t="s">
        <v>18620</v>
      </c>
      <c r="D6413" s="295" t="s">
        <v>81</v>
      </c>
      <c r="E6413" s="297" t="n">
        <v>55.53</v>
      </c>
    </row>
    <row r="6414" customFormat="false" ht="40.5" hidden="false" customHeight="false" outlineLevel="0" collapsed="false">
      <c r="A6414" s="295" t="n">
        <v>99195</v>
      </c>
      <c r="B6414" s="295" t="s">
        <v>18621</v>
      </c>
      <c r="C6414" s="296" t="s">
        <v>18622</v>
      </c>
      <c r="D6414" s="295" t="s">
        <v>81</v>
      </c>
      <c r="E6414" s="297" t="n">
        <v>48.37</v>
      </c>
    </row>
    <row r="6415" customFormat="false" ht="40.5" hidden="false" customHeight="false" outlineLevel="0" collapsed="false">
      <c r="A6415" s="295" t="n">
        <v>99196</v>
      </c>
      <c r="B6415" s="295" t="s">
        <v>18623</v>
      </c>
      <c r="C6415" s="296" t="s">
        <v>18624</v>
      </c>
      <c r="D6415" s="295" t="s">
        <v>81</v>
      </c>
      <c r="E6415" s="297" t="n">
        <v>58.1</v>
      </c>
    </row>
    <row r="6416" customFormat="false" ht="40.5" hidden="false" customHeight="false" outlineLevel="0" collapsed="false">
      <c r="A6416" s="295" t="n">
        <v>99198</v>
      </c>
      <c r="B6416" s="295" t="s">
        <v>18625</v>
      </c>
      <c r="C6416" s="296" t="s">
        <v>18626</v>
      </c>
      <c r="D6416" s="295" t="s">
        <v>81</v>
      </c>
      <c r="E6416" s="297" t="n">
        <v>54.89</v>
      </c>
    </row>
    <row r="6417" customFormat="false" ht="27" hidden="false" customHeight="false" outlineLevel="0" collapsed="false">
      <c r="A6417" s="295" t="n">
        <v>101965</v>
      </c>
      <c r="B6417" s="295" t="s">
        <v>18627</v>
      </c>
      <c r="C6417" s="296" t="s">
        <v>18628</v>
      </c>
      <c r="D6417" s="295" t="s">
        <v>85</v>
      </c>
      <c r="E6417" s="297" t="n">
        <v>135.27</v>
      </c>
    </row>
    <row r="6418" customFormat="false" ht="27" hidden="false" customHeight="false" outlineLevel="0" collapsed="false">
      <c r="A6418" s="295" t="n">
        <v>101966</v>
      </c>
      <c r="B6418" s="295" t="s">
        <v>18629</v>
      </c>
      <c r="C6418" s="296" t="s">
        <v>18630</v>
      </c>
      <c r="D6418" s="295" t="s">
        <v>85</v>
      </c>
      <c r="E6418" s="297" t="n">
        <v>175.82</v>
      </c>
    </row>
    <row r="6419" customFormat="false" ht="15" hidden="false" customHeight="false" outlineLevel="0" collapsed="false">
      <c r="A6419" s="295" t="n">
        <v>101979</v>
      </c>
      <c r="B6419" s="295" t="s">
        <v>18631</v>
      </c>
      <c r="C6419" s="296" t="s">
        <v>18632</v>
      </c>
      <c r="D6419" s="295" t="s">
        <v>85</v>
      </c>
      <c r="E6419" s="297" t="n">
        <v>48.2</v>
      </c>
    </row>
    <row r="6420" customFormat="false" ht="27" hidden="false" customHeight="false" outlineLevel="0" collapsed="false">
      <c r="A6420" s="295" t="n">
        <v>96112</v>
      </c>
      <c r="B6420" s="295" t="s">
        <v>18633</v>
      </c>
      <c r="C6420" s="296" t="s">
        <v>18634</v>
      </c>
      <c r="D6420" s="295" t="s">
        <v>81</v>
      </c>
      <c r="E6420" s="297" t="n">
        <v>132.73</v>
      </c>
    </row>
    <row r="6421" customFormat="false" ht="27" hidden="false" customHeight="false" outlineLevel="0" collapsed="false">
      <c r="A6421" s="295" t="n">
        <v>96117</v>
      </c>
      <c r="B6421" s="295" t="s">
        <v>18635</v>
      </c>
      <c r="C6421" s="296" t="s">
        <v>18636</v>
      </c>
      <c r="D6421" s="295" t="s">
        <v>81</v>
      </c>
      <c r="E6421" s="297" t="n">
        <v>173.1</v>
      </c>
    </row>
    <row r="6422" customFormat="false" ht="15" hidden="false" customHeight="false" outlineLevel="0" collapsed="false">
      <c r="A6422" s="295" t="n">
        <v>96122</v>
      </c>
      <c r="B6422" s="295" t="s">
        <v>18637</v>
      </c>
      <c r="C6422" s="296" t="s">
        <v>18638</v>
      </c>
      <c r="D6422" s="295" t="s">
        <v>85</v>
      </c>
      <c r="E6422" s="297" t="n">
        <v>41.85</v>
      </c>
    </row>
    <row r="6423" customFormat="false" ht="15" hidden="false" customHeight="false" outlineLevel="0" collapsed="false">
      <c r="A6423" s="295" t="n">
        <v>96109</v>
      </c>
      <c r="B6423" s="295" t="s">
        <v>18639</v>
      </c>
      <c r="C6423" s="296" t="s">
        <v>18640</v>
      </c>
      <c r="D6423" s="295" t="s">
        <v>81</v>
      </c>
      <c r="E6423" s="297" t="n">
        <v>38.7</v>
      </c>
    </row>
    <row r="6424" customFormat="false" ht="27" hidden="false" customHeight="false" outlineLevel="0" collapsed="false">
      <c r="A6424" s="295" t="n">
        <v>96110</v>
      </c>
      <c r="B6424" s="295" t="s">
        <v>18641</v>
      </c>
      <c r="C6424" s="296" t="s">
        <v>18642</v>
      </c>
      <c r="D6424" s="295" t="s">
        <v>81</v>
      </c>
      <c r="E6424" s="297" t="n">
        <v>73.36</v>
      </c>
    </row>
    <row r="6425" customFormat="false" ht="15" hidden="false" customHeight="false" outlineLevel="0" collapsed="false">
      <c r="A6425" s="295" t="n">
        <v>96113</v>
      </c>
      <c r="B6425" s="295" t="s">
        <v>18643</v>
      </c>
      <c r="C6425" s="296" t="s">
        <v>18644</v>
      </c>
      <c r="D6425" s="295" t="s">
        <v>81</v>
      </c>
      <c r="E6425" s="298" t="n">
        <v>34.29</v>
      </c>
    </row>
    <row r="6426" customFormat="false" ht="27" hidden="false" customHeight="false" outlineLevel="0" collapsed="false">
      <c r="A6426" s="295" t="n">
        <v>96114</v>
      </c>
      <c r="B6426" s="295" t="s">
        <v>18645</v>
      </c>
      <c r="C6426" s="296" t="s">
        <v>18646</v>
      </c>
      <c r="D6426" s="295" t="s">
        <v>81</v>
      </c>
      <c r="E6426" s="298" t="n">
        <v>77.33</v>
      </c>
    </row>
    <row r="6427" customFormat="false" ht="15" hidden="false" customHeight="false" outlineLevel="0" collapsed="false">
      <c r="A6427" s="295" t="n">
        <v>96120</v>
      </c>
      <c r="B6427" s="295" t="s">
        <v>18647</v>
      </c>
      <c r="C6427" s="296" t="s">
        <v>18648</v>
      </c>
      <c r="D6427" s="295" t="s">
        <v>85</v>
      </c>
      <c r="E6427" s="298" t="n">
        <v>2.76</v>
      </c>
    </row>
    <row r="6428" customFormat="false" ht="15" hidden="false" customHeight="false" outlineLevel="0" collapsed="false">
      <c r="A6428" s="295" t="n">
        <v>96123</v>
      </c>
      <c r="B6428" s="295" t="s">
        <v>18649</v>
      </c>
      <c r="C6428" s="296" t="s">
        <v>18650</v>
      </c>
      <c r="D6428" s="295" t="s">
        <v>85</v>
      </c>
      <c r="E6428" s="298" t="n">
        <v>34.87</v>
      </c>
    </row>
    <row r="6429" customFormat="false" ht="15" hidden="false" customHeight="false" outlineLevel="0" collapsed="false">
      <c r="A6429" s="295" t="n">
        <v>99054</v>
      </c>
      <c r="B6429" s="295" t="s">
        <v>18651</v>
      </c>
      <c r="C6429" s="296" t="s">
        <v>18652</v>
      </c>
      <c r="D6429" s="295" t="s">
        <v>81</v>
      </c>
      <c r="E6429" s="298" t="n">
        <v>47.58</v>
      </c>
    </row>
    <row r="6430" customFormat="false" ht="27" hidden="false" customHeight="false" outlineLevel="0" collapsed="false">
      <c r="A6430" s="295" t="n">
        <v>96111</v>
      </c>
      <c r="B6430" s="295" t="s">
        <v>18653</v>
      </c>
      <c r="C6430" s="296" t="s">
        <v>18654</v>
      </c>
      <c r="D6430" s="295" t="s">
        <v>81</v>
      </c>
      <c r="E6430" s="298" t="n">
        <v>63.15</v>
      </c>
    </row>
    <row r="6431" customFormat="false" ht="27" hidden="false" customHeight="false" outlineLevel="0" collapsed="false">
      <c r="A6431" s="295" t="n">
        <v>96116</v>
      </c>
      <c r="B6431" s="295" t="s">
        <v>18655</v>
      </c>
      <c r="C6431" s="296" t="s">
        <v>18656</v>
      </c>
      <c r="D6431" s="295" t="s">
        <v>81</v>
      </c>
      <c r="E6431" s="298" t="n">
        <v>69.98</v>
      </c>
    </row>
    <row r="6432" customFormat="false" ht="15" hidden="false" customHeight="false" outlineLevel="0" collapsed="false">
      <c r="A6432" s="295" t="n">
        <v>96121</v>
      </c>
      <c r="B6432" s="295" t="s">
        <v>18657</v>
      </c>
      <c r="C6432" s="296" t="s">
        <v>18658</v>
      </c>
      <c r="D6432" s="295" t="s">
        <v>85</v>
      </c>
      <c r="E6432" s="298" t="n">
        <v>11.15</v>
      </c>
    </row>
    <row r="6433" customFormat="false" ht="27" hidden="false" customHeight="false" outlineLevel="0" collapsed="false">
      <c r="A6433" s="295" t="n">
        <v>96485</v>
      </c>
      <c r="B6433" s="295" t="s">
        <v>18659</v>
      </c>
      <c r="C6433" s="296" t="s">
        <v>18660</v>
      </c>
      <c r="D6433" s="295" t="s">
        <v>81</v>
      </c>
      <c r="E6433" s="298" t="n">
        <v>72.07</v>
      </c>
    </row>
    <row r="6434" customFormat="false" ht="27" hidden="false" customHeight="false" outlineLevel="0" collapsed="false">
      <c r="A6434" s="295" t="n">
        <v>96486</v>
      </c>
      <c r="B6434" s="295" t="s">
        <v>18661</v>
      </c>
      <c r="C6434" s="296" t="s">
        <v>18662</v>
      </c>
      <c r="D6434" s="295" t="s">
        <v>81</v>
      </c>
      <c r="E6434" s="298" t="n">
        <v>79.44</v>
      </c>
    </row>
    <row r="6435" customFormat="false" ht="27" hidden="false" customHeight="false" outlineLevel="0" collapsed="false">
      <c r="A6435" s="295" t="n">
        <v>91514</v>
      </c>
      <c r="B6435" s="295" t="s">
        <v>18663</v>
      </c>
      <c r="C6435" s="296" t="s">
        <v>18664</v>
      </c>
      <c r="D6435" s="295" t="s">
        <v>81</v>
      </c>
      <c r="E6435" s="298" t="n">
        <v>6.05</v>
      </c>
    </row>
    <row r="6436" customFormat="false" ht="27" hidden="false" customHeight="false" outlineLevel="0" collapsed="false">
      <c r="A6436" s="295" t="n">
        <v>91515</v>
      </c>
      <c r="B6436" s="295" t="s">
        <v>18665</v>
      </c>
      <c r="C6436" s="296" t="s">
        <v>18666</v>
      </c>
      <c r="D6436" s="295" t="s">
        <v>81</v>
      </c>
      <c r="E6436" s="298" t="n">
        <v>8.01</v>
      </c>
    </row>
    <row r="6437" customFormat="false" ht="27" hidden="false" customHeight="false" outlineLevel="0" collapsed="false">
      <c r="A6437" s="295" t="n">
        <v>91516</v>
      </c>
      <c r="B6437" s="295" t="s">
        <v>18667</v>
      </c>
      <c r="C6437" s="296" t="s">
        <v>18668</v>
      </c>
      <c r="D6437" s="295" t="s">
        <v>81</v>
      </c>
      <c r="E6437" s="298" t="n">
        <v>11.7</v>
      </c>
    </row>
    <row r="6438" customFormat="false" ht="27" hidden="false" customHeight="false" outlineLevel="0" collapsed="false">
      <c r="A6438" s="295" t="n">
        <v>91517</v>
      </c>
      <c r="B6438" s="295" t="s">
        <v>18669</v>
      </c>
      <c r="C6438" s="296" t="s">
        <v>18670</v>
      </c>
      <c r="D6438" s="295" t="s">
        <v>81</v>
      </c>
      <c r="E6438" s="298" t="n">
        <v>13.03</v>
      </c>
    </row>
    <row r="6439" customFormat="false" ht="27" hidden="false" customHeight="false" outlineLevel="0" collapsed="false">
      <c r="A6439" s="295" t="n">
        <v>91519</v>
      </c>
      <c r="B6439" s="295" t="s">
        <v>18671</v>
      </c>
      <c r="C6439" s="296" t="s">
        <v>18672</v>
      </c>
      <c r="D6439" s="295" t="s">
        <v>81</v>
      </c>
      <c r="E6439" s="298" t="n">
        <v>14.96</v>
      </c>
    </row>
    <row r="6440" customFormat="false" ht="27" hidden="false" customHeight="false" outlineLevel="0" collapsed="false">
      <c r="A6440" s="295" t="n">
        <v>91520</v>
      </c>
      <c r="B6440" s="295" t="s">
        <v>18673</v>
      </c>
      <c r="C6440" s="296" t="s">
        <v>18674</v>
      </c>
      <c r="D6440" s="295" t="s">
        <v>81</v>
      </c>
      <c r="E6440" s="298" t="n">
        <v>2.19</v>
      </c>
    </row>
    <row r="6441" customFormat="false" ht="27" hidden="false" customHeight="false" outlineLevel="0" collapsed="false">
      <c r="A6441" s="295" t="n">
        <v>91522</v>
      </c>
      <c r="B6441" s="295" t="s">
        <v>18675</v>
      </c>
      <c r="C6441" s="296" t="s">
        <v>18676</v>
      </c>
      <c r="D6441" s="295" t="s">
        <v>81</v>
      </c>
      <c r="E6441" s="298" t="n">
        <v>2.63</v>
      </c>
    </row>
    <row r="6442" customFormat="false" ht="27" hidden="false" customHeight="false" outlineLevel="0" collapsed="false">
      <c r="A6442" s="295" t="n">
        <v>91525</v>
      </c>
      <c r="B6442" s="295" t="s">
        <v>18677</v>
      </c>
      <c r="C6442" s="296" t="s">
        <v>18678</v>
      </c>
      <c r="D6442" s="295" t="s">
        <v>81</v>
      </c>
      <c r="E6442" s="298" t="n">
        <v>4.81</v>
      </c>
    </row>
    <row r="6443" customFormat="false" ht="40.5" hidden="false" customHeight="false" outlineLevel="0" collapsed="false">
      <c r="A6443" s="295" t="n">
        <v>87280</v>
      </c>
      <c r="B6443" s="295" t="s">
        <v>18679</v>
      </c>
      <c r="C6443" s="296" t="s">
        <v>18680</v>
      </c>
      <c r="D6443" s="295" t="s">
        <v>96</v>
      </c>
      <c r="E6443" s="298" t="n">
        <v>481.07</v>
      </c>
    </row>
    <row r="6444" customFormat="false" ht="40.5" hidden="false" customHeight="false" outlineLevel="0" collapsed="false">
      <c r="A6444" s="295" t="n">
        <v>87281</v>
      </c>
      <c r="B6444" s="295" t="s">
        <v>18681</v>
      </c>
      <c r="C6444" s="296" t="s">
        <v>18682</v>
      </c>
      <c r="D6444" s="295" t="s">
        <v>96</v>
      </c>
      <c r="E6444" s="298" t="n">
        <v>469.31</v>
      </c>
    </row>
    <row r="6445" customFormat="false" ht="40.5" hidden="false" customHeight="false" outlineLevel="0" collapsed="false">
      <c r="A6445" s="295" t="n">
        <v>87283</v>
      </c>
      <c r="B6445" s="295" t="s">
        <v>18683</v>
      </c>
      <c r="C6445" s="296" t="s">
        <v>18684</v>
      </c>
      <c r="D6445" s="295" t="s">
        <v>96</v>
      </c>
      <c r="E6445" s="298" t="n">
        <v>492.98</v>
      </c>
    </row>
    <row r="6446" customFormat="false" ht="40.5" hidden="false" customHeight="false" outlineLevel="0" collapsed="false">
      <c r="A6446" s="295" t="n">
        <v>87284</v>
      </c>
      <c r="B6446" s="295" t="s">
        <v>18685</v>
      </c>
      <c r="C6446" s="296" t="s">
        <v>18686</v>
      </c>
      <c r="D6446" s="295" t="s">
        <v>96</v>
      </c>
      <c r="E6446" s="298" t="n">
        <v>480.13</v>
      </c>
    </row>
    <row r="6447" customFormat="false" ht="40.5" hidden="false" customHeight="false" outlineLevel="0" collapsed="false">
      <c r="A6447" s="295" t="n">
        <v>87286</v>
      </c>
      <c r="B6447" s="295" t="s">
        <v>18687</v>
      </c>
      <c r="C6447" s="296" t="s">
        <v>18688</v>
      </c>
      <c r="D6447" s="295" t="s">
        <v>96</v>
      </c>
      <c r="E6447" s="298" t="n">
        <v>608.08</v>
      </c>
    </row>
    <row r="6448" customFormat="false" ht="40.5" hidden="false" customHeight="false" outlineLevel="0" collapsed="false">
      <c r="A6448" s="295" t="n">
        <v>87287</v>
      </c>
      <c r="B6448" s="295" t="s">
        <v>18689</v>
      </c>
      <c r="C6448" s="296" t="s">
        <v>18690</v>
      </c>
      <c r="D6448" s="295" t="s">
        <v>96</v>
      </c>
      <c r="E6448" s="298" t="n">
        <v>585.72</v>
      </c>
    </row>
    <row r="6449" customFormat="false" ht="40.5" hidden="false" customHeight="false" outlineLevel="0" collapsed="false">
      <c r="A6449" s="295" t="n">
        <v>87289</v>
      </c>
      <c r="B6449" s="295" t="s">
        <v>18691</v>
      </c>
      <c r="C6449" s="296" t="s">
        <v>18692</v>
      </c>
      <c r="D6449" s="295" t="s">
        <v>96</v>
      </c>
      <c r="E6449" s="298" t="n">
        <v>593.52</v>
      </c>
    </row>
    <row r="6450" customFormat="false" ht="40.5" hidden="false" customHeight="false" outlineLevel="0" collapsed="false">
      <c r="A6450" s="295" t="n">
        <v>87290</v>
      </c>
      <c r="B6450" s="295" t="s">
        <v>18693</v>
      </c>
      <c r="C6450" s="296" t="s">
        <v>18694</v>
      </c>
      <c r="D6450" s="295" t="s">
        <v>96</v>
      </c>
      <c r="E6450" s="298" t="n">
        <v>578.99</v>
      </c>
    </row>
    <row r="6451" customFormat="false" ht="40.5" hidden="false" customHeight="false" outlineLevel="0" collapsed="false">
      <c r="A6451" s="295" t="n">
        <v>87292</v>
      </c>
      <c r="B6451" s="295" t="s">
        <v>18695</v>
      </c>
      <c r="C6451" s="296" t="s">
        <v>18696</v>
      </c>
      <c r="D6451" s="295" t="s">
        <v>96</v>
      </c>
      <c r="E6451" s="297" t="n">
        <v>607.21</v>
      </c>
    </row>
    <row r="6452" customFormat="false" ht="40.5" hidden="false" customHeight="false" outlineLevel="0" collapsed="false">
      <c r="A6452" s="295" t="n">
        <v>87294</v>
      </c>
      <c r="B6452" s="295" t="s">
        <v>18697</v>
      </c>
      <c r="C6452" s="296" t="s">
        <v>18698</v>
      </c>
      <c r="D6452" s="295" t="s">
        <v>96</v>
      </c>
      <c r="E6452" s="297" t="n">
        <v>578.51</v>
      </c>
    </row>
    <row r="6453" customFormat="false" ht="40.5" hidden="false" customHeight="false" outlineLevel="0" collapsed="false">
      <c r="A6453" s="295" t="n">
        <v>87295</v>
      </c>
      <c r="B6453" s="295" t="s">
        <v>18699</v>
      </c>
      <c r="C6453" s="296" t="s">
        <v>18700</v>
      </c>
      <c r="D6453" s="295" t="s">
        <v>96</v>
      </c>
      <c r="E6453" s="297" t="n">
        <v>601.65</v>
      </c>
    </row>
    <row r="6454" customFormat="false" ht="40.5" hidden="false" customHeight="false" outlineLevel="0" collapsed="false">
      <c r="A6454" s="295" t="n">
        <v>87296</v>
      </c>
      <c r="B6454" s="295" t="s">
        <v>18701</v>
      </c>
      <c r="C6454" s="296" t="s">
        <v>18702</v>
      </c>
      <c r="D6454" s="295" t="s">
        <v>96</v>
      </c>
      <c r="E6454" s="297" t="n">
        <v>568.77</v>
      </c>
    </row>
    <row r="6455" customFormat="false" ht="27" hidden="false" customHeight="false" outlineLevel="0" collapsed="false">
      <c r="A6455" s="295" t="n">
        <v>87298</v>
      </c>
      <c r="B6455" s="295" t="s">
        <v>18703</v>
      </c>
      <c r="C6455" s="296" t="s">
        <v>18704</v>
      </c>
      <c r="D6455" s="295" t="s">
        <v>96</v>
      </c>
      <c r="E6455" s="297" t="n">
        <v>689.65</v>
      </c>
    </row>
    <row r="6456" customFormat="false" ht="27" hidden="false" customHeight="false" outlineLevel="0" collapsed="false">
      <c r="A6456" s="295" t="n">
        <v>87299</v>
      </c>
      <c r="B6456" s="295" t="s">
        <v>18705</v>
      </c>
      <c r="C6456" s="296" t="s">
        <v>18706</v>
      </c>
      <c r="D6456" s="295" t="s">
        <v>96</v>
      </c>
      <c r="E6456" s="297" t="n">
        <v>477.84</v>
      </c>
    </row>
    <row r="6457" customFormat="false" ht="27" hidden="false" customHeight="false" outlineLevel="0" collapsed="false">
      <c r="A6457" s="295" t="n">
        <v>87301</v>
      </c>
      <c r="B6457" s="295" t="s">
        <v>18707</v>
      </c>
      <c r="C6457" s="296" t="s">
        <v>18708</v>
      </c>
      <c r="D6457" s="295" t="s">
        <v>96</v>
      </c>
      <c r="E6457" s="297" t="n">
        <v>636.21</v>
      </c>
    </row>
    <row r="6458" customFormat="false" ht="27" hidden="false" customHeight="false" outlineLevel="0" collapsed="false">
      <c r="A6458" s="295" t="n">
        <v>87302</v>
      </c>
      <c r="B6458" s="295" t="s">
        <v>18709</v>
      </c>
      <c r="C6458" s="296" t="s">
        <v>18710</v>
      </c>
      <c r="D6458" s="295" t="s">
        <v>96</v>
      </c>
      <c r="E6458" s="297" t="n">
        <v>622.08</v>
      </c>
    </row>
    <row r="6459" customFormat="false" ht="27" hidden="false" customHeight="false" outlineLevel="0" collapsed="false">
      <c r="A6459" s="295" t="n">
        <v>87304</v>
      </c>
      <c r="B6459" s="295" t="s">
        <v>18711</v>
      </c>
      <c r="C6459" s="296" t="s">
        <v>18712</v>
      </c>
      <c r="D6459" s="295" t="s">
        <v>96</v>
      </c>
      <c r="E6459" s="297" t="n">
        <v>587.4</v>
      </c>
    </row>
    <row r="6460" customFormat="false" ht="27" hidden="false" customHeight="false" outlineLevel="0" collapsed="false">
      <c r="A6460" s="295" t="n">
        <v>87305</v>
      </c>
      <c r="B6460" s="295" t="s">
        <v>18713</v>
      </c>
      <c r="C6460" s="296" t="s">
        <v>18714</v>
      </c>
      <c r="D6460" s="295" t="s">
        <v>96</v>
      </c>
      <c r="E6460" s="297" t="n">
        <v>584.46</v>
      </c>
    </row>
    <row r="6461" customFormat="false" ht="27" hidden="false" customHeight="false" outlineLevel="0" collapsed="false">
      <c r="A6461" s="295" t="n">
        <v>87307</v>
      </c>
      <c r="B6461" s="295" t="s">
        <v>18715</v>
      </c>
      <c r="C6461" s="296" t="s">
        <v>18716</v>
      </c>
      <c r="D6461" s="295" t="s">
        <v>96</v>
      </c>
      <c r="E6461" s="297" t="n">
        <v>568.26</v>
      </c>
    </row>
    <row r="6462" customFormat="false" ht="27" hidden="false" customHeight="false" outlineLevel="0" collapsed="false">
      <c r="A6462" s="295" t="n">
        <v>87308</v>
      </c>
      <c r="B6462" s="295" t="s">
        <v>18717</v>
      </c>
      <c r="C6462" s="296" t="s">
        <v>18718</v>
      </c>
      <c r="D6462" s="295" t="s">
        <v>96</v>
      </c>
      <c r="E6462" s="297" t="n">
        <v>552.63</v>
      </c>
    </row>
    <row r="6463" customFormat="false" ht="27" hidden="false" customHeight="false" outlineLevel="0" collapsed="false">
      <c r="A6463" s="295" t="n">
        <v>87310</v>
      </c>
      <c r="B6463" s="295" t="s">
        <v>18719</v>
      </c>
      <c r="C6463" s="296" t="s">
        <v>18720</v>
      </c>
      <c r="D6463" s="295" t="s">
        <v>96</v>
      </c>
      <c r="E6463" s="297" t="n">
        <v>464.56</v>
      </c>
    </row>
    <row r="6464" customFormat="false" ht="27" hidden="false" customHeight="false" outlineLevel="0" collapsed="false">
      <c r="A6464" s="295" t="n">
        <v>87311</v>
      </c>
      <c r="B6464" s="295" t="s">
        <v>18721</v>
      </c>
      <c r="C6464" s="296" t="s">
        <v>18722</v>
      </c>
      <c r="D6464" s="295" t="s">
        <v>96</v>
      </c>
      <c r="E6464" s="297" t="n">
        <v>450.06</v>
      </c>
    </row>
    <row r="6465" customFormat="false" ht="27" hidden="false" customHeight="false" outlineLevel="0" collapsed="false">
      <c r="A6465" s="295" t="n">
        <v>87313</v>
      </c>
      <c r="B6465" s="295" t="s">
        <v>18723</v>
      </c>
      <c r="C6465" s="296" t="s">
        <v>18724</v>
      </c>
      <c r="D6465" s="295" t="s">
        <v>96</v>
      </c>
      <c r="E6465" s="297" t="n">
        <v>539.32</v>
      </c>
    </row>
    <row r="6466" customFormat="false" ht="27" hidden="false" customHeight="false" outlineLevel="0" collapsed="false">
      <c r="A6466" s="295" t="n">
        <v>87314</v>
      </c>
      <c r="B6466" s="295" t="s">
        <v>18725</v>
      </c>
      <c r="C6466" s="296" t="s">
        <v>18726</v>
      </c>
      <c r="D6466" s="295" t="s">
        <v>96</v>
      </c>
      <c r="E6466" s="297" t="n">
        <v>526.42</v>
      </c>
    </row>
    <row r="6467" customFormat="false" ht="27" hidden="false" customHeight="false" outlineLevel="0" collapsed="false">
      <c r="A6467" s="295" t="n">
        <v>87316</v>
      </c>
      <c r="B6467" s="295" t="s">
        <v>18727</v>
      </c>
      <c r="C6467" s="296" t="s">
        <v>18728</v>
      </c>
      <c r="D6467" s="295" t="s">
        <v>96</v>
      </c>
      <c r="E6467" s="297" t="n">
        <v>501.31</v>
      </c>
    </row>
    <row r="6468" customFormat="false" ht="27" hidden="false" customHeight="false" outlineLevel="0" collapsed="false">
      <c r="A6468" s="295" t="n">
        <v>87317</v>
      </c>
      <c r="B6468" s="295" t="s">
        <v>18729</v>
      </c>
      <c r="C6468" s="296" t="s">
        <v>18730</v>
      </c>
      <c r="D6468" s="295" t="s">
        <v>96</v>
      </c>
      <c r="E6468" s="297" t="n">
        <v>481.19</v>
      </c>
    </row>
    <row r="6469" customFormat="false" ht="27" hidden="false" customHeight="false" outlineLevel="0" collapsed="false">
      <c r="A6469" s="295" t="n">
        <v>87319</v>
      </c>
      <c r="B6469" s="295" t="s">
        <v>18731</v>
      </c>
      <c r="C6469" s="296" t="s">
        <v>18732</v>
      </c>
      <c r="D6469" s="295" t="s">
        <v>96</v>
      </c>
      <c r="E6469" s="297" t="n">
        <v>2943.67</v>
      </c>
    </row>
    <row r="6470" customFormat="false" ht="27" hidden="false" customHeight="false" outlineLevel="0" collapsed="false">
      <c r="A6470" s="295" t="n">
        <v>87320</v>
      </c>
      <c r="B6470" s="295" t="s">
        <v>18733</v>
      </c>
      <c r="C6470" s="296" t="s">
        <v>18734</v>
      </c>
      <c r="D6470" s="295" t="s">
        <v>96</v>
      </c>
      <c r="E6470" s="297" t="n">
        <v>2942.72</v>
      </c>
    </row>
    <row r="6471" customFormat="false" ht="27" hidden="false" customHeight="false" outlineLevel="0" collapsed="false">
      <c r="A6471" s="295" t="n">
        <v>87322</v>
      </c>
      <c r="B6471" s="295" t="s">
        <v>18735</v>
      </c>
      <c r="C6471" s="296" t="s">
        <v>18736</v>
      </c>
      <c r="D6471" s="295" t="s">
        <v>96</v>
      </c>
      <c r="E6471" s="297" t="n">
        <v>3034.46</v>
      </c>
    </row>
    <row r="6472" customFormat="false" ht="27" hidden="false" customHeight="false" outlineLevel="0" collapsed="false">
      <c r="A6472" s="295" t="n">
        <v>87323</v>
      </c>
      <c r="B6472" s="295" t="s">
        <v>18737</v>
      </c>
      <c r="C6472" s="296" t="s">
        <v>18738</v>
      </c>
      <c r="D6472" s="295" t="s">
        <v>96</v>
      </c>
      <c r="E6472" s="297" t="n">
        <v>3025.67</v>
      </c>
    </row>
    <row r="6473" customFormat="false" ht="27" hidden="false" customHeight="false" outlineLevel="0" collapsed="false">
      <c r="A6473" s="295" t="n">
        <v>87325</v>
      </c>
      <c r="B6473" s="295" t="s">
        <v>18739</v>
      </c>
      <c r="C6473" s="296" t="s">
        <v>18740</v>
      </c>
      <c r="D6473" s="295" t="s">
        <v>96</v>
      </c>
      <c r="E6473" s="297" t="n">
        <v>2967.63</v>
      </c>
    </row>
    <row r="6474" customFormat="false" ht="27" hidden="false" customHeight="false" outlineLevel="0" collapsed="false">
      <c r="A6474" s="295" t="n">
        <v>87326</v>
      </c>
      <c r="B6474" s="295" t="s">
        <v>18741</v>
      </c>
      <c r="C6474" s="296" t="s">
        <v>18742</v>
      </c>
      <c r="D6474" s="295" t="s">
        <v>96</v>
      </c>
      <c r="E6474" s="297" t="n">
        <v>2966.46</v>
      </c>
    </row>
    <row r="6475" customFormat="false" ht="40.5" hidden="false" customHeight="false" outlineLevel="0" collapsed="false">
      <c r="A6475" s="295" t="n">
        <v>87327</v>
      </c>
      <c r="B6475" s="295" t="s">
        <v>18743</v>
      </c>
      <c r="C6475" s="296" t="s">
        <v>18744</v>
      </c>
      <c r="D6475" s="295" t="s">
        <v>96</v>
      </c>
      <c r="E6475" s="297" t="n">
        <v>502.81</v>
      </c>
    </row>
    <row r="6476" customFormat="false" ht="40.5" hidden="false" customHeight="false" outlineLevel="0" collapsed="false">
      <c r="A6476" s="295" t="n">
        <v>87328</v>
      </c>
      <c r="B6476" s="295" t="s">
        <v>18745</v>
      </c>
      <c r="C6476" s="296" t="s">
        <v>18746</v>
      </c>
      <c r="D6476" s="295" t="s">
        <v>96</v>
      </c>
      <c r="E6476" s="297" t="n">
        <v>440.47</v>
      </c>
    </row>
    <row r="6477" customFormat="false" ht="40.5" hidden="false" customHeight="false" outlineLevel="0" collapsed="false">
      <c r="A6477" s="295" t="n">
        <v>87329</v>
      </c>
      <c r="B6477" s="295" t="s">
        <v>18747</v>
      </c>
      <c r="C6477" s="296" t="s">
        <v>18748</v>
      </c>
      <c r="D6477" s="295" t="s">
        <v>96</v>
      </c>
      <c r="E6477" s="297" t="n">
        <v>532.45</v>
      </c>
    </row>
    <row r="6478" customFormat="false" ht="40.5" hidden="false" customHeight="false" outlineLevel="0" collapsed="false">
      <c r="A6478" s="295" t="n">
        <v>87330</v>
      </c>
      <c r="B6478" s="295" t="s">
        <v>18749</v>
      </c>
      <c r="C6478" s="296" t="s">
        <v>18750</v>
      </c>
      <c r="D6478" s="295" t="s">
        <v>96</v>
      </c>
      <c r="E6478" s="297" t="n">
        <v>462.2</v>
      </c>
    </row>
    <row r="6479" customFormat="false" ht="40.5" hidden="false" customHeight="false" outlineLevel="0" collapsed="false">
      <c r="A6479" s="295" t="n">
        <v>87331</v>
      </c>
      <c r="B6479" s="295" t="s">
        <v>18751</v>
      </c>
      <c r="C6479" s="296" t="s">
        <v>18752</v>
      </c>
      <c r="D6479" s="295" t="s">
        <v>96</v>
      </c>
      <c r="E6479" s="297" t="n">
        <v>629.22</v>
      </c>
    </row>
    <row r="6480" customFormat="false" ht="40.5" hidden="false" customHeight="false" outlineLevel="0" collapsed="false">
      <c r="A6480" s="295" t="n">
        <v>87332</v>
      </c>
      <c r="B6480" s="295" t="s">
        <v>18753</v>
      </c>
      <c r="C6480" s="296" t="s">
        <v>18754</v>
      </c>
      <c r="D6480" s="295" t="s">
        <v>96</v>
      </c>
      <c r="E6480" s="297" t="n">
        <v>564.4</v>
      </c>
    </row>
    <row r="6481" customFormat="false" ht="40.5" hidden="false" customHeight="false" outlineLevel="0" collapsed="false">
      <c r="A6481" s="295" t="n">
        <v>87333</v>
      </c>
      <c r="B6481" s="295" t="s">
        <v>18755</v>
      </c>
      <c r="C6481" s="296" t="s">
        <v>18756</v>
      </c>
      <c r="D6481" s="295" t="s">
        <v>96</v>
      </c>
      <c r="E6481" s="297" t="n">
        <v>596.08</v>
      </c>
    </row>
    <row r="6482" customFormat="false" ht="40.5" hidden="false" customHeight="false" outlineLevel="0" collapsed="false">
      <c r="A6482" s="295" t="n">
        <v>87334</v>
      </c>
      <c r="B6482" s="295" t="s">
        <v>18757</v>
      </c>
      <c r="C6482" s="296" t="s">
        <v>18758</v>
      </c>
      <c r="D6482" s="295" t="s">
        <v>96</v>
      </c>
      <c r="E6482" s="297" t="n">
        <v>555.49</v>
      </c>
    </row>
    <row r="6483" customFormat="false" ht="40.5" hidden="false" customHeight="false" outlineLevel="0" collapsed="false">
      <c r="A6483" s="295" t="n">
        <v>87335</v>
      </c>
      <c r="B6483" s="295" t="s">
        <v>18759</v>
      </c>
      <c r="C6483" s="296" t="s">
        <v>18760</v>
      </c>
      <c r="D6483" s="295" t="s">
        <v>96</v>
      </c>
      <c r="E6483" s="297" t="n">
        <v>589.25</v>
      </c>
    </row>
    <row r="6484" customFormat="false" ht="40.5" hidden="false" customHeight="false" outlineLevel="0" collapsed="false">
      <c r="A6484" s="295" t="n">
        <v>87336</v>
      </c>
      <c r="B6484" s="295" t="s">
        <v>18761</v>
      </c>
      <c r="C6484" s="296" t="s">
        <v>18762</v>
      </c>
      <c r="D6484" s="295" t="s">
        <v>96</v>
      </c>
      <c r="E6484" s="297" t="n">
        <v>573.85</v>
      </c>
    </row>
    <row r="6485" customFormat="false" ht="40.5" hidden="false" customHeight="false" outlineLevel="0" collapsed="false">
      <c r="A6485" s="295" t="n">
        <v>87337</v>
      </c>
      <c r="B6485" s="295" t="s">
        <v>18763</v>
      </c>
      <c r="C6485" s="296" t="s">
        <v>18764</v>
      </c>
      <c r="D6485" s="295" t="s">
        <v>96</v>
      </c>
      <c r="E6485" s="297" t="n">
        <v>585.04</v>
      </c>
    </row>
    <row r="6486" customFormat="false" ht="40.5" hidden="false" customHeight="false" outlineLevel="0" collapsed="false">
      <c r="A6486" s="295" t="n">
        <v>87338</v>
      </c>
      <c r="B6486" s="295" t="s">
        <v>18765</v>
      </c>
      <c r="C6486" s="296" t="s">
        <v>18766</v>
      </c>
      <c r="D6486" s="295" t="s">
        <v>96</v>
      </c>
      <c r="E6486" s="297" t="n">
        <v>565.59</v>
      </c>
    </row>
    <row r="6487" customFormat="false" ht="27" hidden="false" customHeight="false" outlineLevel="0" collapsed="false">
      <c r="A6487" s="295" t="n">
        <v>87339</v>
      </c>
      <c r="B6487" s="295" t="s">
        <v>18767</v>
      </c>
      <c r="C6487" s="296" t="s">
        <v>18768</v>
      </c>
      <c r="D6487" s="295" t="s">
        <v>96</v>
      </c>
      <c r="E6487" s="297" t="n">
        <v>810.89</v>
      </c>
    </row>
    <row r="6488" customFormat="false" ht="27" hidden="false" customHeight="false" outlineLevel="0" collapsed="false">
      <c r="A6488" s="295" t="n">
        <v>87340</v>
      </c>
      <c r="B6488" s="295" t="s">
        <v>18769</v>
      </c>
      <c r="C6488" s="296" t="s">
        <v>18770</v>
      </c>
      <c r="D6488" s="295" t="s">
        <v>96</v>
      </c>
      <c r="E6488" s="297" t="n">
        <v>687.15</v>
      </c>
    </row>
    <row r="6489" customFormat="false" ht="27" hidden="false" customHeight="false" outlineLevel="0" collapsed="false">
      <c r="A6489" s="295" t="n">
        <v>87341</v>
      </c>
      <c r="B6489" s="295" t="s">
        <v>18771</v>
      </c>
      <c r="C6489" s="296" t="s">
        <v>18772</v>
      </c>
      <c r="D6489" s="295" t="s">
        <v>96</v>
      </c>
      <c r="E6489" s="297" t="n">
        <v>652.26</v>
      </c>
    </row>
    <row r="6490" customFormat="false" ht="27" hidden="false" customHeight="false" outlineLevel="0" collapsed="false">
      <c r="A6490" s="295" t="n">
        <v>87342</v>
      </c>
      <c r="B6490" s="295" t="s">
        <v>18773</v>
      </c>
      <c r="C6490" s="296" t="s">
        <v>18774</v>
      </c>
      <c r="D6490" s="295" t="s">
        <v>96</v>
      </c>
      <c r="E6490" s="297" t="n">
        <v>706.53</v>
      </c>
    </row>
    <row r="6491" customFormat="false" ht="27" hidden="false" customHeight="false" outlineLevel="0" collapsed="false">
      <c r="A6491" s="295" t="n">
        <v>87343</v>
      </c>
      <c r="B6491" s="295" t="s">
        <v>18775</v>
      </c>
      <c r="C6491" s="296" t="s">
        <v>18776</v>
      </c>
      <c r="D6491" s="295" t="s">
        <v>96</v>
      </c>
      <c r="E6491" s="297" t="n">
        <v>636.46</v>
      </c>
    </row>
    <row r="6492" customFormat="false" ht="27" hidden="false" customHeight="false" outlineLevel="0" collapsed="false">
      <c r="A6492" s="295" t="n">
        <v>87344</v>
      </c>
      <c r="B6492" s="295" t="s">
        <v>18777</v>
      </c>
      <c r="C6492" s="296" t="s">
        <v>18778</v>
      </c>
      <c r="D6492" s="295" t="s">
        <v>96</v>
      </c>
      <c r="E6492" s="297" t="n">
        <v>594.28</v>
      </c>
    </row>
    <row r="6493" customFormat="false" ht="27" hidden="false" customHeight="false" outlineLevel="0" collapsed="false">
      <c r="A6493" s="295" t="n">
        <v>87345</v>
      </c>
      <c r="B6493" s="295" t="s">
        <v>18779</v>
      </c>
      <c r="C6493" s="296" t="s">
        <v>18780</v>
      </c>
      <c r="D6493" s="295" t="s">
        <v>96</v>
      </c>
      <c r="E6493" s="297" t="n">
        <v>645.73</v>
      </c>
    </row>
    <row r="6494" customFormat="false" ht="27" hidden="false" customHeight="false" outlineLevel="0" collapsed="false">
      <c r="A6494" s="295" t="n">
        <v>87346</v>
      </c>
      <c r="B6494" s="295" t="s">
        <v>18781</v>
      </c>
      <c r="C6494" s="296" t="s">
        <v>18782</v>
      </c>
      <c r="D6494" s="295" t="s">
        <v>96</v>
      </c>
      <c r="E6494" s="297" t="n">
        <v>587.97</v>
      </c>
    </row>
    <row r="6495" customFormat="false" ht="27" hidden="false" customHeight="false" outlineLevel="0" collapsed="false">
      <c r="A6495" s="295" t="n">
        <v>87347</v>
      </c>
      <c r="B6495" s="295" t="s">
        <v>18783</v>
      </c>
      <c r="C6495" s="296" t="s">
        <v>18784</v>
      </c>
      <c r="D6495" s="295" t="s">
        <v>96</v>
      </c>
      <c r="E6495" s="297" t="n">
        <v>553.97</v>
      </c>
    </row>
    <row r="6496" customFormat="false" ht="27" hidden="false" customHeight="false" outlineLevel="0" collapsed="false">
      <c r="A6496" s="295" t="n">
        <v>87348</v>
      </c>
      <c r="B6496" s="295" t="s">
        <v>18785</v>
      </c>
      <c r="C6496" s="296" t="s">
        <v>18786</v>
      </c>
      <c r="D6496" s="295" t="s">
        <v>96</v>
      </c>
      <c r="E6496" s="297" t="n">
        <v>600.55</v>
      </c>
    </row>
    <row r="6497" customFormat="false" ht="27" hidden="false" customHeight="false" outlineLevel="0" collapsed="false">
      <c r="A6497" s="295" t="n">
        <v>87349</v>
      </c>
      <c r="B6497" s="295" t="s">
        <v>18787</v>
      </c>
      <c r="C6497" s="296" t="s">
        <v>18788</v>
      </c>
      <c r="D6497" s="295" t="s">
        <v>96</v>
      </c>
      <c r="E6497" s="297" t="n">
        <v>521.7</v>
      </c>
    </row>
    <row r="6498" customFormat="false" ht="40.5" hidden="false" customHeight="false" outlineLevel="0" collapsed="false">
      <c r="A6498" s="295" t="n">
        <v>87350</v>
      </c>
      <c r="B6498" s="295" t="s">
        <v>18789</v>
      </c>
      <c r="C6498" s="296" t="s">
        <v>18790</v>
      </c>
      <c r="D6498" s="295" t="s">
        <v>96</v>
      </c>
      <c r="E6498" s="298" t="n">
        <v>509.39</v>
      </c>
    </row>
    <row r="6499" customFormat="false" ht="40.5" hidden="false" customHeight="false" outlineLevel="0" collapsed="false">
      <c r="A6499" s="295" t="n">
        <v>87351</v>
      </c>
      <c r="B6499" s="295" t="s">
        <v>18791</v>
      </c>
      <c r="C6499" s="296" t="s">
        <v>18792</v>
      </c>
      <c r="D6499" s="295" t="s">
        <v>96</v>
      </c>
      <c r="E6499" s="297" t="n">
        <v>434.39</v>
      </c>
    </row>
    <row r="6500" customFormat="false" ht="40.5" hidden="false" customHeight="false" outlineLevel="0" collapsed="false">
      <c r="A6500" s="295" t="n">
        <v>87352</v>
      </c>
      <c r="B6500" s="295" t="s">
        <v>18793</v>
      </c>
      <c r="C6500" s="296" t="s">
        <v>18794</v>
      </c>
      <c r="D6500" s="295" t="s">
        <v>96</v>
      </c>
      <c r="E6500" s="297" t="n">
        <v>619.89</v>
      </c>
    </row>
    <row r="6501" customFormat="false" ht="40.5" hidden="false" customHeight="false" outlineLevel="0" collapsed="false">
      <c r="A6501" s="295" t="n">
        <v>87353</v>
      </c>
      <c r="B6501" s="295" t="s">
        <v>18795</v>
      </c>
      <c r="C6501" s="296" t="s">
        <v>18796</v>
      </c>
      <c r="D6501" s="295" t="s">
        <v>96</v>
      </c>
      <c r="E6501" s="297" t="n">
        <v>542.74</v>
      </c>
    </row>
    <row r="6502" customFormat="false" ht="40.5" hidden="false" customHeight="false" outlineLevel="0" collapsed="false">
      <c r="A6502" s="295" t="n">
        <v>87354</v>
      </c>
      <c r="B6502" s="295" t="s">
        <v>18797</v>
      </c>
      <c r="C6502" s="296" t="s">
        <v>18798</v>
      </c>
      <c r="D6502" s="295" t="s">
        <v>96</v>
      </c>
      <c r="E6502" s="297" t="n">
        <v>505.23</v>
      </c>
    </row>
    <row r="6503" customFormat="false" ht="40.5" hidden="false" customHeight="false" outlineLevel="0" collapsed="false">
      <c r="A6503" s="295" t="n">
        <v>87355</v>
      </c>
      <c r="B6503" s="295" t="s">
        <v>18799</v>
      </c>
      <c r="C6503" s="296" t="s">
        <v>18800</v>
      </c>
      <c r="D6503" s="295" t="s">
        <v>96</v>
      </c>
      <c r="E6503" s="297" t="n">
        <v>538.67</v>
      </c>
    </row>
    <row r="6504" customFormat="false" ht="40.5" hidden="false" customHeight="false" outlineLevel="0" collapsed="false">
      <c r="A6504" s="295" t="n">
        <v>87356</v>
      </c>
      <c r="B6504" s="295" t="s">
        <v>18801</v>
      </c>
      <c r="C6504" s="296" t="s">
        <v>18802</v>
      </c>
      <c r="D6504" s="295" t="s">
        <v>96</v>
      </c>
      <c r="E6504" s="297" t="n">
        <v>487.1</v>
      </c>
    </row>
    <row r="6505" customFormat="false" ht="40.5" hidden="false" customHeight="false" outlineLevel="0" collapsed="false">
      <c r="A6505" s="295" t="n">
        <v>87357</v>
      </c>
      <c r="B6505" s="295" t="s">
        <v>18803</v>
      </c>
      <c r="C6505" s="296" t="s">
        <v>18804</v>
      </c>
      <c r="D6505" s="295" t="s">
        <v>96</v>
      </c>
      <c r="E6505" s="297" t="n">
        <v>458.64</v>
      </c>
    </row>
    <row r="6506" customFormat="false" ht="40.5" hidden="false" customHeight="false" outlineLevel="0" collapsed="false">
      <c r="A6506" s="295" t="n">
        <v>87358</v>
      </c>
      <c r="B6506" s="295" t="s">
        <v>18805</v>
      </c>
      <c r="C6506" s="296" t="s">
        <v>18806</v>
      </c>
      <c r="D6506" s="295" t="s">
        <v>96</v>
      </c>
      <c r="E6506" s="297" t="n">
        <v>2916.79</v>
      </c>
    </row>
    <row r="6507" customFormat="false" ht="40.5" hidden="false" customHeight="false" outlineLevel="0" collapsed="false">
      <c r="A6507" s="295" t="n">
        <v>87359</v>
      </c>
      <c r="B6507" s="295" t="s">
        <v>18807</v>
      </c>
      <c r="C6507" s="296" t="s">
        <v>18808</v>
      </c>
      <c r="D6507" s="295" t="s">
        <v>96</v>
      </c>
      <c r="E6507" s="297" t="n">
        <v>2882.57</v>
      </c>
    </row>
    <row r="6508" customFormat="false" ht="40.5" hidden="false" customHeight="false" outlineLevel="0" collapsed="false">
      <c r="A6508" s="295" t="n">
        <v>87360</v>
      </c>
      <c r="B6508" s="295" t="s">
        <v>18809</v>
      </c>
      <c r="C6508" s="296" t="s">
        <v>18810</v>
      </c>
      <c r="D6508" s="295" t="s">
        <v>96</v>
      </c>
      <c r="E6508" s="297" t="n">
        <v>3008.56</v>
      </c>
    </row>
    <row r="6509" customFormat="false" ht="40.5" hidden="false" customHeight="false" outlineLevel="0" collapsed="false">
      <c r="A6509" s="295" t="n">
        <v>87361</v>
      </c>
      <c r="B6509" s="295" t="s">
        <v>18811</v>
      </c>
      <c r="C6509" s="296" t="s">
        <v>18812</v>
      </c>
      <c r="D6509" s="295" t="s">
        <v>96</v>
      </c>
      <c r="E6509" s="297" t="n">
        <v>2961.72</v>
      </c>
    </row>
    <row r="6510" customFormat="false" ht="40.5" hidden="false" customHeight="false" outlineLevel="0" collapsed="false">
      <c r="A6510" s="295" t="n">
        <v>87362</v>
      </c>
      <c r="B6510" s="295" t="s">
        <v>18813</v>
      </c>
      <c r="C6510" s="296" t="s">
        <v>18814</v>
      </c>
      <c r="D6510" s="295" t="s">
        <v>96</v>
      </c>
      <c r="E6510" s="297" t="n">
        <v>2953.13</v>
      </c>
    </row>
    <row r="6511" customFormat="false" ht="40.5" hidden="false" customHeight="false" outlineLevel="0" collapsed="false">
      <c r="A6511" s="295" t="n">
        <v>87363</v>
      </c>
      <c r="B6511" s="295" t="s">
        <v>18815</v>
      </c>
      <c r="C6511" s="296" t="s">
        <v>18816</v>
      </c>
      <c r="D6511" s="295" t="s">
        <v>96</v>
      </c>
      <c r="E6511" s="297" t="n">
        <v>2948.98</v>
      </c>
    </row>
    <row r="6512" customFormat="false" ht="40.5" hidden="false" customHeight="false" outlineLevel="0" collapsed="false">
      <c r="A6512" s="295" t="n">
        <v>87364</v>
      </c>
      <c r="B6512" s="295" t="s">
        <v>18817</v>
      </c>
      <c r="C6512" s="296" t="s">
        <v>18818</v>
      </c>
      <c r="D6512" s="295" t="s">
        <v>96</v>
      </c>
      <c r="E6512" s="297" t="n">
        <v>2912.04</v>
      </c>
    </row>
    <row r="6513" customFormat="false" ht="40.5" hidden="false" customHeight="false" outlineLevel="0" collapsed="false">
      <c r="A6513" s="295" t="n">
        <v>87365</v>
      </c>
      <c r="B6513" s="295" t="s">
        <v>18819</v>
      </c>
      <c r="C6513" s="296" t="s">
        <v>18820</v>
      </c>
      <c r="D6513" s="295" t="s">
        <v>96</v>
      </c>
      <c r="E6513" s="297" t="n">
        <v>541.12</v>
      </c>
    </row>
    <row r="6514" customFormat="false" ht="40.5" hidden="false" customHeight="false" outlineLevel="0" collapsed="false">
      <c r="A6514" s="295" t="n">
        <v>87366</v>
      </c>
      <c r="B6514" s="295" t="s">
        <v>18821</v>
      </c>
      <c r="C6514" s="296" t="s">
        <v>18822</v>
      </c>
      <c r="D6514" s="295" t="s">
        <v>96</v>
      </c>
      <c r="E6514" s="297" t="n">
        <v>565.32</v>
      </c>
    </row>
    <row r="6515" customFormat="false" ht="27" hidden="false" customHeight="false" outlineLevel="0" collapsed="false">
      <c r="A6515" s="295" t="n">
        <v>87367</v>
      </c>
      <c r="B6515" s="295" t="s">
        <v>18823</v>
      </c>
      <c r="C6515" s="296" t="s">
        <v>18824</v>
      </c>
      <c r="D6515" s="295" t="s">
        <v>96</v>
      </c>
      <c r="E6515" s="297" t="n">
        <v>666.19</v>
      </c>
    </row>
    <row r="6516" customFormat="false" ht="27" hidden="false" customHeight="false" outlineLevel="0" collapsed="false">
      <c r="A6516" s="295" t="n">
        <v>87368</v>
      </c>
      <c r="B6516" s="295" t="s">
        <v>18825</v>
      </c>
      <c r="C6516" s="296" t="s">
        <v>18826</v>
      </c>
      <c r="D6516" s="295" t="s">
        <v>96</v>
      </c>
      <c r="E6516" s="297" t="n">
        <v>655.27</v>
      </c>
    </row>
    <row r="6517" customFormat="false" ht="27" hidden="false" customHeight="false" outlineLevel="0" collapsed="false">
      <c r="A6517" s="295" t="n">
        <v>87369</v>
      </c>
      <c r="B6517" s="295" t="s">
        <v>18827</v>
      </c>
      <c r="C6517" s="296" t="s">
        <v>18828</v>
      </c>
      <c r="D6517" s="295" t="s">
        <v>96</v>
      </c>
      <c r="E6517" s="297" t="n">
        <v>673.47</v>
      </c>
    </row>
    <row r="6518" customFormat="false" ht="27" hidden="false" customHeight="false" outlineLevel="0" collapsed="false">
      <c r="A6518" s="295" t="n">
        <v>87370</v>
      </c>
      <c r="B6518" s="295" t="s">
        <v>18829</v>
      </c>
      <c r="C6518" s="296" t="s">
        <v>18830</v>
      </c>
      <c r="D6518" s="295" t="s">
        <v>96</v>
      </c>
      <c r="E6518" s="297" t="n">
        <v>650.94</v>
      </c>
    </row>
    <row r="6519" customFormat="false" ht="27" hidden="false" customHeight="false" outlineLevel="0" collapsed="false">
      <c r="A6519" s="295" t="n">
        <v>87371</v>
      </c>
      <c r="B6519" s="295" t="s">
        <v>18831</v>
      </c>
      <c r="C6519" s="296" t="s">
        <v>18832</v>
      </c>
      <c r="D6519" s="295" t="s">
        <v>96</v>
      </c>
      <c r="E6519" s="297" t="n">
        <v>644.96</v>
      </c>
    </row>
    <row r="6520" customFormat="false" ht="27" hidden="false" customHeight="false" outlineLevel="0" collapsed="false">
      <c r="A6520" s="295" t="n">
        <v>87372</v>
      </c>
      <c r="B6520" s="295" t="s">
        <v>18833</v>
      </c>
      <c r="C6520" s="296" t="s">
        <v>18834</v>
      </c>
      <c r="D6520" s="295" t="s">
        <v>96</v>
      </c>
      <c r="E6520" s="297" t="n">
        <v>765.27</v>
      </c>
    </row>
    <row r="6521" customFormat="false" ht="27" hidden="false" customHeight="false" outlineLevel="0" collapsed="false">
      <c r="A6521" s="295" t="n">
        <v>87373</v>
      </c>
      <c r="B6521" s="295" t="s">
        <v>18835</v>
      </c>
      <c r="C6521" s="296" t="s">
        <v>18836</v>
      </c>
      <c r="D6521" s="295" t="s">
        <v>96</v>
      </c>
      <c r="E6521" s="297" t="n">
        <v>696.63</v>
      </c>
    </row>
    <row r="6522" customFormat="false" ht="27" hidden="false" customHeight="false" outlineLevel="0" collapsed="false">
      <c r="A6522" s="295" t="n">
        <v>87374</v>
      </c>
      <c r="B6522" s="295" t="s">
        <v>18837</v>
      </c>
      <c r="C6522" s="296" t="s">
        <v>18838</v>
      </c>
      <c r="D6522" s="295" t="s">
        <v>96</v>
      </c>
      <c r="E6522" s="297" t="n">
        <v>657.17</v>
      </c>
    </row>
    <row r="6523" customFormat="false" ht="27" hidden="false" customHeight="false" outlineLevel="0" collapsed="false">
      <c r="A6523" s="295" t="n">
        <v>87375</v>
      </c>
      <c r="B6523" s="295" t="s">
        <v>18839</v>
      </c>
      <c r="C6523" s="296" t="s">
        <v>18840</v>
      </c>
      <c r="D6523" s="295" t="s">
        <v>96</v>
      </c>
      <c r="E6523" s="297" t="n">
        <v>632.22</v>
      </c>
    </row>
    <row r="6524" customFormat="false" ht="27" hidden="false" customHeight="false" outlineLevel="0" collapsed="false">
      <c r="A6524" s="295" t="n">
        <v>87376</v>
      </c>
      <c r="B6524" s="295" t="s">
        <v>18841</v>
      </c>
      <c r="C6524" s="296" t="s">
        <v>18842</v>
      </c>
      <c r="D6524" s="295" t="s">
        <v>96</v>
      </c>
      <c r="E6524" s="297" t="n">
        <v>534.67</v>
      </c>
    </row>
    <row r="6525" customFormat="false" ht="27" hidden="false" customHeight="false" outlineLevel="0" collapsed="false">
      <c r="A6525" s="295" t="n">
        <v>87377</v>
      </c>
      <c r="B6525" s="295" t="s">
        <v>18843</v>
      </c>
      <c r="C6525" s="296" t="s">
        <v>18844</v>
      </c>
      <c r="D6525" s="295" t="s">
        <v>96</v>
      </c>
      <c r="E6525" s="297" t="n">
        <v>612.84</v>
      </c>
    </row>
    <row r="6526" customFormat="false" ht="27" hidden="false" customHeight="false" outlineLevel="0" collapsed="false">
      <c r="A6526" s="295" t="n">
        <v>87378</v>
      </c>
      <c r="B6526" s="295" t="s">
        <v>18845</v>
      </c>
      <c r="C6526" s="296" t="s">
        <v>18846</v>
      </c>
      <c r="D6526" s="295" t="s">
        <v>96</v>
      </c>
      <c r="E6526" s="297" t="n">
        <v>562.22</v>
      </c>
    </row>
    <row r="6527" customFormat="false" ht="27" hidden="false" customHeight="false" outlineLevel="0" collapsed="false">
      <c r="A6527" s="295" t="n">
        <v>87379</v>
      </c>
      <c r="B6527" s="295" t="s">
        <v>18847</v>
      </c>
      <c r="C6527" s="296" t="s">
        <v>18848</v>
      </c>
      <c r="D6527" s="295" t="s">
        <v>96</v>
      </c>
      <c r="E6527" s="297" t="n">
        <v>2997.45</v>
      </c>
    </row>
    <row r="6528" customFormat="false" ht="27" hidden="false" customHeight="false" outlineLevel="0" collapsed="false">
      <c r="A6528" s="295" t="n">
        <v>87380</v>
      </c>
      <c r="B6528" s="295" t="s">
        <v>18849</v>
      </c>
      <c r="C6528" s="296" t="s">
        <v>18850</v>
      </c>
      <c r="D6528" s="295" t="s">
        <v>96</v>
      </c>
      <c r="E6528" s="297" t="n">
        <v>3073.77</v>
      </c>
    </row>
    <row r="6529" customFormat="false" ht="27" hidden="false" customHeight="false" outlineLevel="0" collapsed="false">
      <c r="A6529" s="295" t="n">
        <v>87381</v>
      </c>
      <c r="B6529" s="295" t="s">
        <v>18851</v>
      </c>
      <c r="C6529" s="296" t="s">
        <v>18852</v>
      </c>
      <c r="D6529" s="295" t="s">
        <v>96</v>
      </c>
      <c r="E6529" s="297" t="n">
        <v>3023.91</v>
      </c>
    </row>
    <row r="6530" customFormat="false" ht="27" hidden="false" customHeight="false" outlineLevel="0" collapsed="false">
      <c r="A6530" s="295" t="n">
        <v>87382</v>
      </c>
      <c r="B6530" s="295" t="s">
        <v>18853</v>
      </c>
      <c r="C6530" s="296" t="s">
        <v>18854</v>
      </c>
      <c r="D6530" s="295" t="s">
        <v>96</v>
      </c>
      <c r="E6530" s="297" t="n">
        <v>1412.05</v>
      </c>
    </row>
    <row r="6531" customFormat="false" ht="27" hidden="false" customHeight="false" outlineLevel="0" collapsed="false">
      <c r="A6531" s="295" t="n">
        <v>87383</v>
      </c>
      <c r="B6531" s="295" t="s">
        <v>18855</v>
      </c>
      <c r="C6531" s="296" t="s">
        <v>18856</v>
      </c>
      <c r="D6531" s="295" t="s">
        <v>96</v>
      </c>
      <c r="E6531" s="297" t="n">
        <v>1403.68</v>
      </c>
    </row>
    <row r="6532" customFormat="false" ht="27" hidden="false" customHeight="false" outlineLevel="0" collapsed="false">
      <c r="A6532" s="295" t="n">
        <v>87384</v>
      </c>
      <c r="B6532" s="295" t="s">
        <v>18857</v>
      </c>
      <c r="C6532" s="296" t="s">
        <v>18858</v>
      </c>
      <c r="D6532" s="295" t="s">
        <v>96</v>
      </c>
      <c r="E6532" s="297" t="n">
        <v>1389.66</v>
      </c>
    </row>
    <row r="6533" customFormat="false" ht="27" hidden="false" customHeight="false" outlineLevel="0" collapsed="false">
      <c r="A6533" s="295" t="n">
        <v>87385</v>
      </c>
      <c r="B6533" s="295" t="s">
        <v>18859</v>
      </c>
      <c r="C6533" s="296" t="s">
        <v>18860</v>
      </c>
      <c r="D6533" s="295" t="s">
        <v>96</v>
      </c>
      <c r="E6533" s="297" t="n">
        <v>1635.98</v>
      </c>
    </row>
    <row r="6534" customFormat="false" ht="27" hidden="false" customHeight="false" outlineLevel="0" collapsed="false">
      <c r="A6534" s="295" t="n">
        <v>87386</v>
      </c>
      <c r="B6534" s="295" t="s">
        <v>18861</v>
      </c>
      <c r="C6534" s="296" t="s">
        <v>18862</v>
      </c>
      <c r="D6534" s="295" t="s">
        <v>96</v>
      </c>
      <c r="E6534" s="297" t="n">
        <v>1621.73</v>
      </c>
    </row>
    <row r="6535" customFormat="false" ht="27" hidden="false" customHeight="false" outlineLevel="0" collapsed="false">
      <c r="A6535" s="295" t="n">
        <v>87387</v>
      </c>
      <c r="B6535" s="295" t="s">
        <v>18863</v>
      </c>
      <c r="C6535" s="296" t="s">
        <v>18864</v>
      </c>
      <c r="D6535" s="295" t="s">
        <v>96</v>
      </c>
      <c r="E6535" s="297" t="n">
        <v>1608.36</v>
      </c>
    </row>
    <row r="6536" customFormat="false" ht="27" hidden="false" customHeight="false" outlineLevel="0" collapsed="false">
      <c r="A6536" s="295" t="n">
        <v>87388</v>
      </c>
      <c r="B6536" s="295" t="s">
        <v>18865</v>
      </c>
      <c r="C6536" s="296" t="s">
        <v>18866</v>
      </c>
      <c r="D6536" s="295" t="s">
        <v>96</v>
      </c>
      <c r="E6536" s="297" t="n">
        <v>3876.87</v>
      </c>
    </row>
    <row r="6537" customFormat="false" ht="27" hidden="false" customHeight="false" outlineLevel="0" collapsed="false">
      <c r="A6537" s="295" t="n">
        <v>87389</v>
      </c>
      <c r="B6537" s="295" t="s">
        <v>18867</v>
      </c>
      <c r="C6537" s="296" t="s">
        <v>18868</v>
      </c>
      <c r="D6537" s="295" t="s">
        <v>96</v>
      </c>
      <c r="E6537" s="297" t="n">
        <v>3885.66</v>
      </c>
    </row>
    <row r="6538" customFormat="false" ht="27" hidden="false" customHeight="false" outlineLevel="0" collapsed="false">
      <c r="A6538" s="295" t="n">
        <v>87390</v>
      </c>
      <c r="B6538" s="295" t="s">
        <v>18869</v>
      </c>
      <c r="C6538" s="296" t="s">
        <v>18870</v>
      </c>
      <c r="D6538" s="295" t="s">
        <v>96</v>
      </c>
      <c r="E6538" s="297" t="n">
        <v>3897.28</v>
      </c>
    </row>
    <row r="6539" customFormat="false" ht="27" hidden="false" customHeight="false" outlineLevel="0" collapsed="false">
      <c r="A6539" s="295" t="n">
        <v>87391</v>
      </c>
      <c r="B6539" s="295" t="s">
        <v>18871</v>
      </c>
      <c r="C6539" s="296" t="s">
        <v>18872</v>
      </c>
      <c r="D6539" s="295" t="s">
        <v>96</v>
      </c>
      <c r="E6539" s="297" t="n">
        <v>4302.29</v>
      </c>
    </row>
    <row r="6540" customFormat="false" ht="27" hidden="false" customHeight="false" outlineLevel="0" collapsed="false">
      <c r="A6540" s="295" t="n">
        <v>87393</v>
      </c>
      <c r="B6540" s="295" t="s">
        <v>18873</v>
      </c>
      <c r="C6540" s="296" t="s">
        <v>18874</v>
      </c>
      <c r="D6540" s="295" t="s">
        <v>96</v>
      </c>
      <c r="E6540" s="297" t="n">
        <v>4333.67</v>
      </c>
    </row>
    <row r="6541" customFormat="false" ht="27" hidden="false" customHeight="false" outlineLevel="0" collapsed="false">
      <c r="A6541" s="295" t="n">
        <v>87394</v>
      </c>
      <c r="B6541" s="295" t="s">
        <v>18875</v>
      </c>
      <c r="C6541" s="296" t="s">
        <v>18876</v>
      </c>
      <c r="D6541" s="295" t="s">
        <v>96</v>
      </c>
      <c r="E6541" s="297" t="n">
        <v>4360.89</v>
      </c>
    </row>
    <row r="6542" customFormat="false" ht="27" hidden="false" customHeight="false" outlineLevel="0" collapsed="false">
      <c r="A6542" s="295" t="n">
        <v>87395</v>
      </c>
      <c r="B6542" s="295" t="s">
        <v>18877</v>
      </c>
      <c r="C6542" s="296" t="s">
        <v>18878</v>
      </c>
      <c r="D6542" s="295" t="s">
        <v>96</v>
      </c>
      <c r="E6542" s="297" t="n">
        <v>2718.77</v>
      </c>
    </row>
    <row r="6543" customFormat="false" ht="27" hidden="false" customHeight="false" outlineLevel="0" collapsed="false">
      <c r="A6543" s="295" t="n">
        <v>87396</v>
      </c>
      <c r="B6543" s="295" t="s">
        <v>18879</v>
      </c>
      <c r="C6543" s="296" t="s">
        <v>18880</v>
      </c>
      <c r="D6543" s="295" t="s">
        <v>96</v>
      </c>
      <c r="E6543" s="297" t="n">
        <v>2728.88</v>
      </c>
    </row>
    <row r="6544" customFormat="false" ht="27" hidden="false" customHeight="false" outlineLevel="0" collapsed="false">
      <c r="A6544" s="295" t="n">
        <v>87397</v>
      </c>
      <c r="B6544" s="295" t="s">
        <v>18881</v>
      </c>
      <c r="C6544" s="296" t="s">
        <v>18882</v>
      </c>
      <c r="D6544" s="295" t="s">
        <v>96</v>
      </c>
      <c r="E6544" s="297" t="n">
        <v>2735.77</v>
      </c>
    </row>
    <row r="6545" customFormat="false" ht="27" hidden="false" customHeight="false" outlineLevel="0" collapsed="false">
      <c r="A6545" s="295" t="n">
        <v>87398</v>
      </c>
      <c r="B6545" s="295" t="s">
        <v>18883</v>
      </c>
      <c r="C6545" s="296" t="s">
        <v>18884</v>
      </c>
      <c r="D6545" s="295" t="s">
        <v>96</v>
      </c>
      <c r="E6545" s="297" t="n">
        <v>1543.96</v>
      </c>
    </row>
    <row r="6546" customFormat="false" ht="15" hidden="false" customHeight="false" outlineLevel="0" collapsed="false">
      <c r="A6546" s="295" t="n">
        <v>87399</v>
      </c>
      <c r="B6546" s="295" t="s">
        <v>18885</v>
      </c>
      <c r="C6546" s="296" t="s">
        <v>18886</v>
      </c>
      <c r="D6546" s="295" t="s">
        <v>96</v>
      </c>
      <c r="E6546" s="297" t="n">
        <v>1764.85</v>
      </c>
    </row>
    <row r="6547" customFormat="false" ht="15" hidden="false" customHeight="false" outlineLevel="0" collapsed="false">
      <c r="A6547" s="295" t="n">
        <v>87401</v>
      </c>
      <c r="B6547" s="295" t="s">
        <v>18887</v>
      </c>
      <c r="C6547" s="296" t="s">
        <v>18888</v>
      </c>
      <c r="D6547" s="295" t="s">
        <v>96</v>
      </c>
      <c r="E6547" s="297" t="n">
        <v>4502.61</v>
      </c>
    </row>
    <row r="6548" customFormat="false" ht="15" hidden="false" customHeight="false" outlineLevel="0" collapsed="false">
      <c r="A6548" s="295" t="n">
        <v>87402</v>
      </c>
      <c r="B6548" s="295" t="s">
        <v>18889</v>
      </c>
      <c r="C6548" s="296" t="s">
        <v>18890</v>
      </c>
      <c r="D6548" s="295" t="s">
        <v>96</v>
      </c>
      <c r="E6548" s="297" t="n">
        <v>2886.66</v>
      </c>
    </row>
    <row r="6549" customFormat="false" ht="27" hidden="false" customHeight="false" outlineLevel="0" collapsed="false">
      <c r="A6549" s="295" t="n">
        <v>87404</v>
      </c>
      <c r="B6549" s="295" t="s">
        <v>18891</v>
      </c>
      <c r="C6549" s="296" t="s">
        <v>18892</v>
      </c>
      <c r="D6549" s="295" t="s">
        <v>96</v>
      </c>
      <c r="E6549" s="297" t="n">
        <v>4043.81</v>
      </c>
    </row>
    <row r="6550" customFormat="false" ht="27" hidden="false" customHeight="false" outlineLevel="0" collapsed="false">
      <c r="A6550" s="295" t="n">
        <v>87405</v>
      </c>
      <c r="B6550" s="295" t="s">
        <v>18893</v>
      </c>
      <c r="C6550" s="296" t="s">
        <v>18894</v>
      </c>
      <c r="D6550" s="295" t="s">
        <v>96</v>
      </c>
      <c r="E6550" s="297" t="n">
        <v>4043.92</v>
      </c>
    </row>
    <row r="6551" customFormat="false" ht="27" hidden="false" customHeight="false" outlineLevel="0" collapsed="false">
      <c r="A6551" s="295" t="n">
        <v>87407</v>
      </c>
      <c r="B6551" s="295" t="s">
        <v>18895</v>
      </c>
      <c r="C6551" s="296" t="s">
        <v>18896</v>
      </c>
      <c r="D6551" s="295" t="s">
        <v>96</v>
      </c>
      <c r="E6551" s="297" t="n">
        <v>1442.54</v>
      </c>
    </row>
    <row r="6552" customFormat="false" ht="27" hidden="false" customHeight="false" outlineLevel="0" collapsed="false">
      <c r="A6552" s="295" t="n">
        <v>87408</v>
      </c>
      <c r="B6552" s="295" t="s">
        <v>18897</v>
      </c>
      <c r="C6552" s="296" t="s">
        <v>18898</v>
      </c>
      <c r="D6552" s="295" t="s">
        <v>96</v>
      </c>
      <c r="E6552" s="297" t="n">
        <v>1426.92</v>
      </c>
    </row>
    <row r="6553" customFormat="false" ht="15" hidden="false" customHeight="false" outlineLevel="0" collapsed="false">
      <c r="A6553" s="295" t="n">
        <v>87410</v>
      </c>
      <c r="B6553" s="295" t="s">
        <v>18899</v>
      </c>
      <c r="C6553" s="296" t="s">
        <v>18900</v>
      </c>
      <c r="D6553" s="295" t="s">
        <v>96</v>
      </c>
      <c r="E6553" s="297" t="n">
        <v>882.35</v>
      </c>
    </row>
    <row r="6554" customFormat="false" ht="27" hidden="false" customHeight="false" outlineLevel="0" collapsed="false">
      <c r="A6554" s="295" t="n">
        <v>88626</v>
      </c>
      <c r="B6554" s="295" t="s">
        <v>18901</v>
      </c>
      <c r="C6554" s="296" t="s">
        <v>18902</v>
      </c>
      <c r="D6554" s="295" t="s">
        <v>96</v>
      </c>
      <c r="E6554" s="297" t="n">
        <v>578.54</v>
      </c>
    </row>
    <row r="6555" customFormat="false" ht="27" hidden="false" customHeight="false" outlineLevel="0" collapsed="false">
      <c r="A6555" s="295" t="n">
        <v>88627</v>
      </c>
      <c r="B6555" s="295" t="s">
        <v>18903</v>
      </c>
      <c r="C6555" s="296" t="s">
        <v>18904</v>
      </c>
      <c r="D6555" s="295" t="s">
        <v>96</v>
      </c>
      <c r="E6555" s="297" t="n">
        <v>630.43</v>
      </c>
    </row>
    <row r="6556" customFormat="false" ht="27" hidden="false" customHeight="false" outlineLevel="0" collapsed="false">
      <c r="A6556" s="295" t="n">
        <v>88628</v>
      </c>
      <c r="B6556" s="295" t="s">
        <v>18905</v>
      </c>
      <c r="C6556" s="296" t="s">
        <v>18906</v>
      </c>
      <c r="D6556" s="295" t="s">
        <v>96</v>
      </c>
      <c r="E6556" s="297" t="n">
        <v>574.35</v>
      </c>
    </row>
    <row r="6557" customFormat="false" ht="27" hidden="false" customHeight="false" outlineLevel="0" collapsed="false">
      <c r="A6557" s="295" t="n">
        <v>88629</v>
      </c>
      <c r="B6557" s="295" t="s">
        <v>18907</v>
      </c>
      <c r="C6557" s="296" t="s">
        <v>18908</v>
      </c>
      <c r="D6557" s="295" t="s">
        <v>96</v>
      </c>
      <c r="E6557" s="297" t="n">
        <v>632.91</v>
      </c>
    </row>
    <row r="6558" customFormat="false" ht="27" hidden="false" customHeight="false" outlineLevel="0" collapsed="false">
      <c r="A6558" s="295" t="n">
        <v>88630</v>
      </c>
      <c r="B6558" s="295" t="s">
        <v>18909</v>
      </c>
      <c r="C6558" s="296" t="s">
        <v>18910</v>
      </c>
      <c r="D6558" s="295" t="s">
        <v>96</v>
      </c>
      <c r="E6558" s="297" t="n">
        <v>510.45</v>
      </c>
    </row>
    <row r="6559" customFormat="false" ht="27" hidden="false" customHeight="false" outlineLevel="0" collapsed="false">
      <c r="A6559" s="295" t="n">
        <v>88631</v>
      </c>
      <c r="B6559" s="295" t="s">
        <v>18911</v>
      </c>
      <c r="C6559" s="296" t="s">
        <v>18912</v>
      </c>
      <c r="D6559" s="295" t="s">
        <v>96</v>
      </c>
      <c r="E6559" s="297" t="n">
        <v>577.37</v>
      </c>
    </row>
    <row r="6560" customFormat="false" ht="40.5" hidden="false" customHeight="false" outlineLevel="0" collapsed="false">
      <c r="A6560" s="295" t="n">
        <v>88715</v>
      </c>
      <c r="B6560" s="295" t="s">
        <v>18913</v>
      </c>
      <c r="C6560" s="296" t="s">
        <v>18914</v>
      </c>
      <c r="D6560" s="295" t="s">
        <v>96</v>
      </c>
      <c r="E6560" s="297" t="n">
        <v>578.28</v>
      </c>
    </row>
    <row r="6561" customFormat="false" ht="27" hidden="false" customHeight="false" outlineLevel="0" collapsed="false">
      <c r="A6561" s="295" t="n">
        <v>95563</v>
      </c>
      <c r="B6561" s="295" t="s">
        <v>18915</v>
      </c>
      <c r="C6561" s="296" t="s">
        <v>18916</v>
      </c>
      <c r="D6561" s="295" t="s">
        <v>96</v>
      </c>
      <c r="E6561" s="297" t="n">
        <v>786.78</v>
      </c>
    </row>
    <row r="6562" customFormat="false" ht="27" hidden="false" customHeight="false" outlineLevel="0" collapsed="false">
      <c r="A6562" s="295" t="n">
        <v>100464</v>
      </c>
      <c r="B6562" s="295" t="s">
        <v>18917</v>
      </c>
      <c r="C6562" s="296" t="s">
        <v>18918</v>
      </c>
      <c r="D6562" s="295" t="s">
        <v>96</v>
      </c>
      <c r="E6562" s="297" t="n">
        <v>603.07</v>
      </c>
    </row>
    <row r="6563" customFormat="false" ht="27" hidden="false" customHeight="false" outlineLevel="0" collapsed="false">
      <c r="A6563" s="295" t="n">
        <v>100465</v>
      </c>
      <c r="B6563" s="295" t="s">
        <v>18919</v>
      </c>
      <c r="C6563" s="296" t="s">
        <v>18920</v>
      </c>
      <c r="D6563" s="295" t="s">
        <v>96</v>
      </c>
      <c r="E6563" s="297" t="n">
        <v>564.98</v>
      </c>
    </row>
    <row r="6564" customFormat="false" ht="27" hidden="false" customHeight="false" outlineLevel="0" collapsed="false">
      <c r="A6564" s="295" t="n">
        <v>100466</v>
      </c>
      <c r="B6564" s="295" t="s">
        <v>18921</v>
      </c>
      <c r="C6564" s="296" t="s">
        <v>18922</v>
      </c>
      <c r="D6564" s="295" t="s">
        <v>96</v>
      </c>
      <c r="E6564" s="297" t="n">
        <v>543.05</v>
      </c>
    </row>
    <row r="6565" customFormat="false" ht="27" hidden="false" customHeight="false" outlineLevel="0" collapsed="false">
      <c r="A6565" s="295" t="n">
        <v>100468</v>
      </c>
      <c r="B6565" s="295" t="s">
        <v>18923</v>
      </c>
      <c r="C6565" s="296" t="s">
        <v>18924</v>
      </c>
      <c r="D6565" s="295" t="s">
        <v>96</v>
      </c>
      <c r="E6565" s="297" t="n">
        <v>684.42</v>
      </c>
    </row>
    <row r="6566" customFormat="false" ht="27" hidden="false" customHeight="false" outlineLevel="0" collapsed="false">
      <c r="A6566" s="295" t="n">
        <v>100469</v>
      </c>
      <c r="B6566" s="295" t="s">
        <v>18925</v>
      </c>
      <c r="C6566" s="296" t="s">
        <v>18926</v>
      </c>
      <c r="D6566" s="295" t="s">
        <v>96</v>
      </c>
      <c r="E6566" s="297" t="n">
        <v>564.09</v>
      </c>
    </row>
    <row r="6567" customFormat="false" ht="27" hidden="false" customHeight="false" outlineLevel="0" collapsed="false">
      <c r="A6567" s="295" t="n">
        <v>100470</v>
      </c>
      <c r="B6567" s="295" t="s">
        <v>18927</v>
      </c>
      <c r="C6567" s="296" t="s">
        <v>18928</v>
      </c>
      <c r="D6567" s="295" t="s">
        <v>96</v>
      </c>
      <c r="E6567" s="297" t="n">
        <v>518.57</v>
      </c>
    </row>
    <row r="6568" customFormat="false" ht="27" hidden="false" customHeight="false" outlineLevel="0" collapsed="false">
      <c r="A6568" s="295" t="n">
        <v>100472</v>
      </c>
      <c r="B6568" s="295" t="s">
        <v>18929</v>
      </c>
      <c r="C6568" s="296" t="s">
        <v>18930</v>
      </c>
      <c r="D6568" s="295" t="s">
        <v>96</v>
      </c>
      <c r="E6568" s="297" t="n">
        <v>568.76</v>
      </c>
    </row>
    <row r="6569" customFormat="false" ht="27" hidden="false" customHeight="false" outlineLevel="0" collapsed="false">
      <c r="A6569" s="295" t="n">
        <v>100473</v>
      </c>
      <c r="B6569" s="295" t="s">
        <v>18931</v>
      </c>
      <c r="C6569" s="296" t="s">
        <v>18932</v>
      </c>
      <c r="D6569" s="295" t="s">
        <v>96</v>
      </c>
      <c r="E6569" s="297" t="n">
        <v>520.26</v>
      </c>
    </row>
    <row r="6570" customFormat="false" ht="27" hidden="false" customHeight="false" outlineLevel="0" collapsed="false">
      <c r="A6570" s="295" t="n">
        <v>100474</v>
      </c>
      <c r="B6570" s="295" t="s">
        <v>18933</v>
      </c>
      <c r="C6570" s="296" t="s">
        <v>18934</v>
      </c>
      <c r="D6570" s="295" t="s">
        <v>96</v>
      </c>
      <c r="E6570" s="297" t="n">
        <v>495.95</v>
      </c>
    </row>
    <row r="6571" customFormat="false" ht="27" hidden="false" customHeight="false" outlineLevel="0" collapsed="false">
      <c r="A6571" s="295" t="n">
        <v>100475</v>
      </c>
      <c r="B6571" s="295" t="s">
        <v>18935</v>
      </c>
      <c r="C6571" s="296" t="s">
        <v>18936</v>
      </c>
      <c r="D6571" s="295" t="s">
        <v>96</v>
      </c>
      <c r="E6571" s="297" t="n">
        <v>724.23</v>
      </c>
    </row>
    <row r="6572" customFormat="false" ht="40.5" hidden="false" customHeight="false" outlineLevel="0" collapsed="false">
      <c r="A6572" s="295" t="n">
        <v>100477</v>
      </c>
      <c r="B6572" s="295" t="s">
        <v>18937</v>
      </c>
      <c r="C6572" s="296" t="s">
        <v>18938</v>
      </c>
      <c r="D6572" s="295" t="s">
        <v>96</v>
      </c>
      <c r="E6572" s="297" t="n">
        <v>785.38</v>
      </c>
    </row>
    <row r="6573" customFormat="false" ht="40.5" hidden="false" customHeight="false" outlineLevel="0" collapsed="false">
      <c r="A6573" s="295" t="n">
        <v>100478</v>
      </c>
      <c r="B6573" s="295" t="s">
        <v>18939</v>
      </c>
      <c r="C6573" s="296" t="s">
        <v>18940</v>
      </c>
      <c r="D6573" s="295" t="s">
        <v>96</v>
      </c>
      <c r="E6573" s="297" t="n">
        <v>710.45</v>
      </c>
    </row>
    <row r="6574" customFormat="false" ht="40.5" hidden="false" customHeight="false" outlineLevel="0" collapsed="false">
      <c r="A6574" s="295" t="n">
        <v>100479</v>
      </c>
      <c r="B6574" s="295" t="s">
        <v>18941</v>
      </c>
      <c r="C6574" s="296" t="s">
        <v>18942</v>
      </c>
      <c r="D6574" s="295" t="s">
        <v>96</v>
      </c>
      <c r="E6574" s="297" t="n">
        <v>690.43</v>
      </c>
    </row>
    <row r="6575" customFormat="false" ht="27" hidden="false" customHeight="false" outlineLevel="0" collapsed="false">
      <c r="A6575" s="295" t="n">
        <v>100480</v>
      </c>
      <c r="B6575" s="295" t="s">
        <v>18943</v>
      </c>
      <c r="C6575" s="296" t="s">
        <v>18944</v>
      </c>
      <c r="D6575" s="295" t="s">
        <v>96</v>
      </c>
      <c r="E6575" s="297" t="n">
        <v>779.76</v>
      </c>
    </row>
    <row r="6576" customFormat="false" ht="27" hidden="false" customHeight="false" outlineLevel="0" collapsed="false">
      <c r="A6576" s="295" t="n">
        <v>100481</v>
      </c>
      <c r="B6576" s="295" t="s">
        <v>18945</v>
      </c>
      <c r="C6576" s="296" t="s">
        <v>18946</v>
      </c>
      <c r="D6576" s="295" t="s">
        <v>96</v>
      </c>
      <c r="E6576" s="297" t="n">
        <v>638.92</v>
      </c>
    </row>
    <row r="6577" customFormat="false" ht="40.5" hidden="false" customHeight="false" outlineLevel="0" collapsed="false">
      <c r="A6577" s="295" t="n">
        <v>100483</v>
      </c>
      <c r="B6577" s="295" t="s">
        <v>18947</v>
      </c>
      <c r="C6577" s="296" t="s">
        <v>18948</v>
      </c>
      <c r="D6577" s="295" t="s">
        <v>96</v>
      </c>
      <c r="E6577" s="297" t="n">
        <v>684.04</v>
      </c>
    </row>
    <row r="6578" customFormat="false" ht="40.5" hidden="false" customHeight="false" outlineLevel="0" collapsed="false">
      <c r="A6578" s="295" t="n">
        <v>100484</v>
      </c>
      <c r="B6578" s="295" t="s">
        <v>18949</v>
      </c>
      <c r="C6578" s="296" t="s">
        <v>18950</v>
      </c>
      <c r="D6578" s="295" t="s">
        <v>96</v>
      </c>
      <c r="E6578" s="297" t="n">
        <v>636.55</v>
      </c>
    </row>
    <row r="6579" customFormat="false" ht="40.5" hidden="false" customHeight="false" outlineLevel="0" collapsed="false">
      <c r="A6579" s="295" t="n">
        <v>100485</v>
      </c>
      <c r="B6579" s="295" t="s">
        <v>18951</v>
      </c>
      <c r="C6579" s="296" t="s">
        <v>18952</v>
      </c>
      <c r="D6579" s="295" t="s">
        <v>96</v>
      </c>
      <c r="E6579" s="297" t="n">
        <v>613.64</v>
      </c>
    </row>
    <row r="6580" customFormat="false" ht="27" hidden="false" customHeight="false" outlineLevel="0" collapsed="false">
      <c r="A6580" s="295" t="n">
        <v>100486</v>
      </c>
      <c r="B6580" s="295" t="s">
        <v>18953</v>
      </c>
      <c r="C6580" s="296" t="s">
        <v>18954</v>
      </c>
      <c r="D6580" s="295" t="s">
        <v>96</v>
      </c>
      <c r="E6580" s="297" t="n">
        <v>701.26</v>
      </c>
    </row>
    <row r="6581" customFormat="false" ht="40.5" hidden="false" customHeight="false" outlineLevel="0" collapsed="false">
      <c r="A6581" s="295" t="n">
        <v>100487</v>
      </c>
      <c r="B6581" s="295" t="s">
        <v>18955</v>
      </c>
      <c r="C6581" s="296" t="s">
        <v>18956</v>
      </c>
      <c r="D6581" s="295" t="s">
        <v>96</v>
      </c>
      <c r="E6581" s="297" t="n">
        <v>547.76</v>
      </c>
    </row>
    <row r="6582" customFormat="false" ht="27" hidden="false" customHeight="false" outlineLevel="0" collapsed="false">
      <c r="A6582" s="295" t="n">
        <v>100488</v>
      </c>
      <c r="B6582" s="295" t="s">
        <v>18957</v>
      </c>
      <c r="C6582" s="296" t="s">
        <v>18958</v>
      </c>
      <c r="D6582" s="295" t="s">
        <v>96</v>
      </c>
      <c r="E6582" s="297" t="n">
        <v>565.51</v>
      </c>
    </row>
    <row r="6583" customFormat="false" ht="27" hidden="false" customHeight="false" outlineLevel="0" collapsed="false">
      <c r="A6583" s="295" t="n">
        <v>100489</v>
      </c>
      <c r="B6583" s="295" t="s">
        <v>18959</v>
      </c>
      <c r="C6583" s="296" t="s">
        <v>18960</v>
      </c>
      <c r="D6583" s="295" t="s">
        <v>96</v>
      </c>
      <c r="E6583" s="297" t="n">
        <v>567.86</v>
      </c>
    </row>
    <row r="6584" customFormat="false" ht="27" hidden="false" customHeight="false" outlineLevel="0" collapsed="false">
      <c r="A6584" s="295" t="n">
        <v>100490</v>
      </c>
      <c r="B6584" s="295" t="s">
        <v>18961</v>
      </c>
      <c r="C6584" s="296" t="s">
        <v>18962</v>
      </c>
      <c r="D6584" s="295" t="s">
        <v>96</v>
      </c>
      <c r="E6584" s="297" t="n">
        <v>514.21</v>
      </c>
    </row>
    <row r="6585" customFormat="false" ht="27" hidden="false" customHeight="false" outlineLevel="0" collapsed="false">
      <c r="A6585" s="295" t="n">
        <v>100491</v>
      </c>
      <c r="B6585" s="295" t="s">
        <v>18963</v>
      </c>
      <c r="C6585" s="296" t="s">
        <v>18964</v>
      </c>
      <c r="D6585" s="295" t="s">
        <v>96</v>
      </c>
      <c r="E6585" s="297" t="n">
        <v>718.13</v>
      </c>
    </row>
    <row r="6586" customFormat="false" ht="27" hidden="false" customHeight="false" outlineLevel="0" collapsed="false">
      <c r="A6586" s="295" t="n">
        <v>100492</v>
      </c>
      <c r="B6586" s="295" t="s">
        <v>18965</v>
      </c>
      <c r="C6586" s="296" t="s">
        <v>18966</v>
      </c>
      <c r="D6586" s="295" t="s">
        <v>96</v>
      </c>
      <c r="E6586" s="297" t="n">
        <v>633.66</v>
      </c>
    </row>
    <row r="6587" customFormat="false" ht="15" hidden="false" customHeight="false" outlineLevel="0" collapsed="false">
      <c r="A6587" s="295" t="n">
        <v>92121</v>
      </c>
      <c r="B6587" s="295" t="s">
        <v>18967</v>
      </c>
      <c r="C6587" s="296" t="s">
        <v>18968</v>
      </c>
      <c r="D6587" s="295" t="s">
        <v>96</v>
      </c>
      <c r="E6587" s="297" t="n">
        <v>23.34</v>
      </c>
    </row>
    <row r="6588" customFormat="false" ht="15" hidden="false" customHeight="false" outlineLevel="0" collapsed="false">
      <c r="A6588" s="295" t="n">
        <v>92122</v>
      </c>
      <c r="B6588" s="295" t="s">
        <v>18969</v>
      </c>
      <c r="C6588" s="296" t="s">
        <v>18970</v>
      </c>
      <c r="D6588" s="295" t="s">
        <v>96</v>
      </c>
      <c r="E6588" s="297" t="n">
        <v>38.48</v>
      </c>
    </row>
    <row r="6589" customFormat="false" ht="15" hidden="false" customHeight="false" outlineLevel="0" collapsed="false">
      <c r="A6589" s="295" t="n">
        <v>92123</v>
      </c>
      <c r="B6589" s="295" t="s">
        <v>18971</v>
      </c>
      <c r="C6589" s="296" t="s">
        <v>18972</v>
      </c>
      <c r="D6589" s="295" t="s">
        <v>96</v>
      </c>
      <c r="E6589" s="297" t="n">
        <v>49.36</v>
      </c>
    </row>
    <row r="6590" customFormat="false" ht="15" hidden="false" customHeight="false" outlineLevel="0" collapsed="false">
      <c r="A6590" s="295" t="n">
        <v>100195</v>
      </c>
      <c r="B6590" s="295" t="s">
        <v>18973</v>
      </c>
      <c r="C6590" s="296" t="s">
        <v>18974</v>
      </c>
      <c r="D6590" s="295" t="s">
        <v>18975</v>
      </c>
      <c r="E6590" s="297" t="n">
        <v>0.58</v>
      </c>
    </row>
    <row r="6591" customFormat="false" ht="15" hidden="false" customHeight="false" outlineLevel="0" collapsed="false">
      <c r="A6591" s="295" t="n">
        <v>100196</v>
      </c>
      <c r="B6591" s="295" t="s">
        <v>18976</v>
      </c>
      <c r="C6591" s="296" t="s">
        <v>18977</v>
      </c>
      <c r="D6591" s="295" t="s">
        <v>18975</v>
      </c>
      <c r="E6591" s="297" t="n">
        <v>0.98</v>
      </c>
    </row>
    <row r="6592" customFormat="false" ht="15" hidden="false" customHeight="false" outlineLevel="0" collapsed="false">
      <c r="A6592" s="295" t="n">
        <v>100197</v>
      </c>
      <c r="B6592" s="295" t="s">
        <v>18978</v>
      </c>
      <c r="C6592" s="296" t="s">
        <v>18979</v>
      </c>
      <c r="D6592" s="295" t="s">
        <v>18975</v>
      </c>
      <c r="E6592" s="297" t="n">
        <v>1.47</v>
      </c>
    </row>
    <row r="6593" customFormat="false" ht="27" hidden="false" customHeight="false" outlineLevel="0" collapsed="false">
      <c r="A6593" s="295" t="n">
        <v>100198</v>
      </c>
      <c r="B6593" s="295" t="s">
        <v>18980</v>
      </c>
      <c r="C6593" s="296" t="s">
        <v>18981</v>
      </c>
      <c r="D6593" s="295" t="s">
        <v>18975</v>
      </c>
      <c r="E6593" s="297" t="n">
        <v>0.2</v>
      </c>
    </row>
    <row r="6594" customFormat="false" ht="27" hidden="false" customHeight="false" outlineLevel="0" collapsed="false">
      <c r="A6594" s="295" t="n">
        <v>100199</v>
      </c>
      <c r="B6594" s="295" t="s">
        <v>18982</v>
      </c>
      <c r="C6594" s="296" t="s">
        <v>18983</v>
      </c>
      <c r="D6594" s="295" t="s">
        <v>18975</v>
      </c>
      <c r="E6594" s="297" t="n">
        <v>0.24</v>
      </c>
    </row>
    <row r="6595" customFormat="false" ht="27" hidden="false" customHeight="false" outlineLevel="0" collapsed="false">
      <c r="A6595" s="295" t="n">
        <v>100200</v>
      </c>
      <c r="B6595" s="295" t="s">
        <v>18984</v>
      </c>
      <c r="C6595" s="296" t="s">
        <v>18985</v>
      </c>
      <c r="D6595" s="295" t="s">
        <v>18975</v>
      </c>
      <c r="E6595" s="297" t="n">
        <v>0.3</v>
      </c>
    </row>
    <row r="6596" customFormat="false" ht="27" hidden="false" customHeight="false" outlineLevel="0" collapsed="false">
      <c r="A6596" s="295" t="n">
        <v>100201</v>
      </c>
      <c r="B6596" s="295" t="s">
        <v>18986</v>
      </c>
      <c r="C6596" s="296" t="s">
        <v>18987</v>
      </c>
      <c r="D6596" s="295" t="s">
        <v>18975</v>
      </c>
      <c r="E6596" s="297" t="n">
        <v>0.59</v>
      </c>
    </row>
    <row r="6597" customFormat="false" ht="27" hidden="false" customHeight="false" outlineLevel="0" collapsed="false">
      <c r="A6597" s="295" t="n">
        <v>100202</v>
      </c>
      <c r="B6597" s="295" t="s">
        <v>18988</v>
      </c>
      <c r="C6597" s="296" t="s">
        <v>18989</v>
      </c>
      <c r="D6597" s="295" t="s">
        <v>18975</v>
      </c>
      <c r="E6597" s="297" t="n">
        <v>0.69</v>
      </c>
    </row>
    <row r="6598" customFormat="false" ht="27" hidden="false" customHeight="false" outlineLevel="0" collapsed="false">
      <c r="A6598" s="295" t="n">
        <v>100203</v>
      </c>
      <c r="B6598" s="295" t="s">
        <v>18990</v>
      </c>
      <c r="C6598" s="296" t="s">
        <v>18991</v>
      </c>
      <c r="D6598" s="295" t="s">
        <v>18975</v>
      </c>
      <c r="E6598" s="297" t="n">
        <v>0.82</v>
      </c>
    </row>
    <row r="6599" customFormat="false" ht="27" hidden="false" customHeight="false" outlineLevel="0" collapsed="false">
      <c r="A6599" s="295" t="n">
        <v>100204</v>
      </c>
      <c r="B6599" s="295" t="s">
        <v>18992</v>
      </c>
      <c r="C6599" s="296" t="s">
        <v>18993</v>
      </c>
      <c r="D6599" s="295" t="s">
        <v>18975</v>
      </c>
      <c r="E6599" s="297" t="n">
        <v>0.1</v>
      </c>
    </row>
    <row r="6600" customFormat="false" ht="27" hidden="false" customHeight="false" outlineLevel="0" collapsed="false">
      <c r="A6600" s="295" t="n">
        <v>100205</v>
      </c>
      <c r="B6600" s="295" t="s">
        <v>18994</v>
      </c>
      <c r="C6600" s="296" t="s">
        <v>18995</v>
      </c>
      <c r="D6600" s="295" t="s">
        <v>18996</v>
      </c>
      <c r="E6600" s="297" t="n">
        <v>1096.31</v>
      </c>
    </row>
    <row r="6601" customFormat="false" ht="27" hidden="false" customHeight="false" outlineLevel="0" collapsed="false">
      <c r="A6601" s="295" t="n">
        <v>100206</v>
      </c>
      <c r="B6601" s="295" t="s">
        <v>18997</v>
      </c>
      <c r="C6601" s="296" t="s">
        <v>18998</v>
      </c>
      <c r="D6601" s="295" t="s">
        <v>18996</v>
      </c>
      <c r="E6601" s="297" t="n">
        <v>792.45</v>
      </c>
    </row>
    <row r="6602" customFormat="false" ht="15" hidden="false" customHeight="false" outlineLevel="0" collapsed="false">
      <c r="A6602" s="295" t="n">
        <v>100207</v>
      </c>
      <c r="B6602" s="295" t="s">
        <v>18999</v>
      </c>
      <c r="C6602" s="296" t="s">
        <v>19000</v>
      </c>
      <c r="D6602" s="295" t="s">
        <v>18996</v>
      </c>
      <c r="E6602" s="297" t="n">
        <v>416.38</v>
      </c>
    </row>
    <row r="6603" customFormat="false" ht="27" hidden="false" customHeight="false" outlineLevel="0" collapsed="false">
      <c r="A6603" s="295" t="n">
        <v>100208</v>
      </c>
      <c r="B6603" s="295" t="s">
        <v>19001</v>
      </c>
      <c r="C6603" s="296" t="s">
        <v>19002</v>
      </c>
      <c r="D6603" s="295" t="s">
        <v>19003</v>
      </c>
      <c r="E6603" s="297" t="n">
        <v>14.5</v>
      </c>
    </row>
    <row r="6604" customFormat="false" ht="27" hidden="false" customHeight="false" outlineLevel="0" collapsed="false">
      <c r="A6604" s="295" t="n">
        <v>100209</v>
      </c>
      <c r="B6604" s="295" t="s">
        <v>19004</v>
      </c>
      <c r="C6604" s="296" t="s">
        <v>19005</v>
      </c>
      <c r="D6604" s="295" t="s">
        <v>19003</v>
      </c>
      <c r="E6604" s="297" t="n">
        <v>7.25</v>
      </c>
    </row>
    <row r="6605" customFormat="false" ht="27" hidden="false" customHeight="false" outlineLevel="0" collapsed="false">
      <c r="A6605" s="295" t="n">
        <v>100210</v>
      </c>
      <c r="B6605" s="295" t="s">
        <v>19006</v>
      </c>
      <c r="C6605" s="296" t="s">
        <v>19007</v>
      </c>
      <c r="D6605" s="295" t="s">
        <v>19003</v>
      </c>
      <c r="E6605" s="297" t="n">
        <v>13.36</v>
      </c>
    </row>
    <row r="6606" customFormat="false" ht="27" hidden="false" customHeight="false" outlineLevel="0" collapsed="false">
      <c r="A6606" s="295" t="n">
        <v>100211</v>
      </c>
      <c r="B6606" s="295" t="s">
        <v>19008</v>
      </c>
      <c r="C6606" s="296" t="s">
        <v>19009</v>
      </c>
      <c r="D6606" s="295" t="s">
        <v>19003</v>
      </c>
      <c r="E6606" s="297" t="n">
        <v>5.15</v>
      </c>
    </row>
    <row r="6607" customFormat="false" ht="27" hidden="false" customHeight="false" outlineLevel="0" collapsed="false">
      <c r="A6607" s="295" t="n">
        <v>100212</v>
      </c>
      <c r="B6607" s="295" t="s">
        <v>19010</v>
      </c>
      <c r="C6607" s="296" t="s">
        <v>19011</v>
      </c>
      <c r="D6607" s="295" t="s">
        <v>19003</v>
      </c>
      <c r="E6607" s="297" t="n">
        <v>5.69</v>
      </c>
    </row>
    <row r="6608" customFormat="false" ht="27" hidden="false" customHeight="false" outlineLevel="0" collapsed="false">
      <c r="A6608" s="295" t="n">
        <v>100213</v>
      </c>
      <c r="B6608" s="295" t="s">
        <v>19012</v>
      </c>
      <c r="C6608" s="296" t="s">
        <v>19013</v>
      </c>
      <c r="D6608" s="295" t="s">
        <v>19003</v>
      </c>
      <c r="E6608" s="297" t="n">
        <v>2.04</v>
      </c>
    </row>
    <row r="6609" customFormat="false" ht="27" hidden="false" customHeight="false" outlineLevel="0" collapsed="false">
      <c r="A6609" s="295" t="n">
        <v>100214</v>
      </c>
      <c r="B6609" s="295" t="s">
        <v>19014</v>
      </c>
      <c r="C6609" s="296" t="s">
        <v>19015</v>
      </c>
      <c r="D6609" s="295" t="s">
        <v>19003</v>
      </c>
      <c r="E6609" s="297" t="n">
        <v>3.14</v>
      </c>
    </row>
    <row r="6610" customFormat="false" ht="27" hidden="false" customHeight="false" outlineLevel="0" collapsed="false">
      <c r="A6610" s="295" t="n">
        <v>100215</v>
      </c>
      <c r="B6610" s="295" t="s">
        <v>19016</v>
      </c>
      <c r="C6610" s="296" t="s">
        <v>19017</v>
      </c>
      <c r="D6610" s="295" t="s">
        <v>19003</v>
      </c>
      <c r="E6610" s="297" t="n">
        <v>2.69</v>
      </c>
    </row>
    <row r="6611" customFormat="false" ht="27" hidden="false" customHeight="false" outlineLevel="0" collapsed="false">
      <c r="A6611" s="295" t="n">
        <v>100216</v>
      </c>
      <c r="B6611" s="295" t="s">
        <v>19018</v>
      </c>
      <c r="C6611" s="296" t="s">
        <v>19019</v>
      </c>
      <c r="D6611" s="295" t="s">
        <v>19003</v>
      </c>
      <c r="E6611" s="297" t="n">
        <v>0.72</v>
      </c>
    </row>
    <row r="6612" customFormat="false" ht="27" hidden="false" customHeight="false" outlineLevel="0" collapsed="false">
      <c r="A6612" s="295" t="n">
        <v>100217</v>
      </c>
      <c r="B6612" s="295" t="s">
        <v>19020</v>
      </c>
      <c r="C6612" s="296" t="s">
        <v>19021</v>
      </c>
      <c r="D6612" s="295" t="s">
        <v>19003</v>
      </c>
      <c r="E6612" s="297" t="n">
        <v>2.83</v>
      </c>
    </row>
    <row r="6613" customFormat="false" ht="27" hidden="false" customHeight="false" outlineLevel="0" collapsed="false">
      <c r="A6613" s="295" t="n">
        <v>100218</v>
      </c>
      <c r="B6613" s="295" t="s">
        <v>19022</v>
      </c>
      <c r="C6613" s="296" t="s">
        <v>19023</v>
      </c>
      <c r="D6613" s="295" t="s">
        <v>19003</v>
      </c>
      <c r="E6613" s="297" t="n">
        <v>1.94</v>
      </c>
    </row>
    <row r="6614" customFormat="false" ht="27" hidden="false" customHeight="false" outlineLevel="0" collapsed="false">
      <c r="A6614" s="295" t="n">
        <v>100219</v>
      </c>
      <c r="B6614" s="295" t="s">
        <v>19024</v>
      </c>
      <c r="C6614" s="296" t="s">
        <v>19025</v>
      </c>
      <c r="D6614" s="295" t="s">
        <v>19003</v>
      </c>
      <c r="E6614" s="297" t="n">
        <v>0.43</v>
      </c>
    </row>
    <row r="6615" customFormat="false" ht="27" hidden="false" customHeight="false" outlineLevel="0" collapsed="false">
      <c r="A6615" s="295" t="n">
        <v>100220</v>
      </c>
      <c r="B6615" s="295" t="s">
        <v>19026</v>
      </c>
      <c r="C6615" s="296" t="s">
        <v>19027</v>
      </c>
      <c r="D6615" s="295" t="s">
        <v>19028</v>
      </c>
      <c r="E6615" s="297" t="n">
        <v>20.83</v>
      </c>
    </row>
    <row r="6616" customFormat="false" ht="27" hidden="false" customHeight="false" outlineLevel="0" collapsed="false">
      <c r="A6616" s="295" t="n">
        <v>100221</v>
      </c>
      <c r="B6616" s="295" t="s">
        <v>19029</v>
      </c>
      <c r="C6616" s="296" t="s">
        <v>19030</v>
      </c>
      <c r="D6616" s="295" t="s">
        <v>19028</v>
      </c>
      <c r="E6616" s="297" t="n">
        <v>23.61</v>
      </c>
    </row>
    <row r="6617" customFormat="false" ht="27" hidden="false" customHeight="false" outlineLevel="0" collapsed="false">
      <c r="A6617" s="295" t="n">
        <v>100222</v>
      </c>
      <c r="B6617" s="295" t="s">
        <v>19031</v>
      </c>
      <c r="C6617" s="296" t="s">
        <v>19032</v>
      </c>
      <c r="D6617" s="295" t="s">
        <v>19028</v>
      </c>
      <c r="E6617" s="297" t="n">
        <v>8.94</v>
      </c>
    </row>
    <row r="6618" customFormat="false" ht="27" hidden="false" customHeight="false" outlineLevel="0" collapsed="false">
      <c r="A6618" s="295" t="n">
        <v>100223</v>
      </c>
      <c r="B6618" s="295" t="s">
        <v>19033</v>
      </c>
      <c r="C6618" s="296" t="s">
        <v>19034</v>
      </c>
      <c r="D6618" s="295" t="s">
        <v>19028</v>
      </c>
      <c r="E6618" s="297" t="n">
        <v>4.18</v>
      </c>
    </row>
    <row r="6619" customFormat="false" ht="27" hidden="false" customHeight="false" outlineLevel="0" collapsed="false">
      <c r="A6619" s="295" t="n">
        <v>100224</v>
      </c>
      <c r="B6619" s="295" t="s">
        <v>19035</v>
      </c>
      <c r="C6619" s="296" t="s">
        <v>19036</v>
      </c>
      <c r="D6619" s="295" t="s">
        <v>19028</v>
      </c>
      <c r="E6619" s="297" t="n">
        <v>2.83</v>
      </c>
    </row>
    <row r="6620" customFormat="false" ht="15" hidden="false" customHeight="false" outlineLevel="0" collapsed="false">
      <c r="A6620" s="295" t="n">
        <v>100225</v>
      </c>
      <c r="B6620" s="295" t="s">
        <v>19037</v>
      </c>
      <c r="C6620" s="296" t="s">
        <v>19038</v>
      </c>
      <c r="D6620" s="295" t="s">
        <v>19039</v>
      </c>
      <c r="E6620" s="297" t="n">
        <v>1.63</v>
      </c>
    </row>
    <row r="6621" customFormat="false" ht="27" hidden="false" customHeight="false" outlineLevel="0" collapsed="false">
      <c r="A6621" s="295" t="n">
        <v>100226</v>
      </c>
      <c r="B6621" s="295" t="s">
        <v>19040</v>
      </c>
      <c r="C6621" s="296" t="s">
        <v>19041</v>
      </c>
      <c r="D6621" s="295" t="s">
        <v>19039</v>
      </c>
      <c r="E6621" s="297" t="n">
        <v>0.51</v>
      </c>
    </row>
    <row r="6622" customFormat="false" ht="27" hidden="false" customHeight="false" outlineLevel="0" collapsed="false">
      <c r="A6622" s="295" t="n">
        <v>100227</v>
      </c>
      <c r="B6622" s="295" t="s">
        <v>19042</v>
      </c>
      <c r="C6622" s="296" t="s">
        <v>19043</v>
      </c>
      <c r="D6622" s="295" t="s">
        <v>19039</v>
      </c>
      <c r="E6622" s="297" t="n">
        <v>0.76</v>
      </c>
    </row>
    <row r="6623" customFormat="false" ht="27" hidden="false" customHeight="false" outlineLevel="0" collapsed="false">
      <c r="A6623" s="295" t="n">
        <v>100228</v>
      </c>
      <c r="B6623" s="295" t="s">
        <v>19044</v>
      </c>
      <c r="C6623" s="296" t="s">
        <v>19045</v>
      </c>
      <c r="D6623" s="295" t="s">
        <v>19039</v>
      </c>
      <c r="E6623" s="297" t="n">
        <v>0.28</v>
      </c>
    </row>
    <row r="6624" customFormat="false" ht="15" hidden="false" customHeight="false" outlineLevel="0" collapsed="false">
      <c r="A6624" s="295" t="n">
        <v>100229</v>
      </c>
      <c r="B6624" s="295" t="s">
        <v>19046</v>
      </c>
      <c r="C6624" s="296" t="s">
        <v>19047</v>
      </c>
      <c r="D6624" s="295" t="s">
        <v>106</v>
      </c>
      <c r="E6624" s="297" t="n">
        <v>0.01</v>
      </c>
    </row>
    <row r="6625" customFormat="false" ht="15" hidden="false" customHeight="false" outlineLevel="0" collapsed="false">
      <c r="A6625" s="295" t="n">
        <v>100230</v>
      </c>
      <c r="B6625" s="295" t="s">
        <v>19048</v>
      </c>
      <c r="C6625" s="296" t="s">
        <v>19049</v>
      </c>
      <c r="D6625" s="295" t="s">
        <v>106</v>
      </c>
      <c r="E6625" s="297" t="n">
        <v>0.01</v>
      </c>
    </row>
    <row r="6626" customFormat="false" ht="15" hidden="false" customHeight="false" outlineLevel="0" collapsed="false">
      <c r="A6626" s="295" t="n">
        <v>100231</v>
      </c>
      <c r="B6626" s="295" t="s">
        <v>19050</v>
      </c>
      <c r="C6626" s="296" t="s">
        <v>19051</v>
      </c>
      <c r="D6626" s="295" t="s">
        <v>106</v>
      </c>
      <c r="E6626" s="297" t="n">
        <v>0.02</v>
      </c>
    </row>
    <row r="6627" customFormat="false" ht="27" hidden="false" customHeight="false" outlineLevel="0" collapsed="false">
      <c r="A6627" s="295" t="n">
        <v>100232</v>
      </c>
      <c r="B6627" s="295" t="s">
        <v>19052</v>
      </c>
      <c r="C6627" s="296" t="s">
        <v>19053</v>
      </c>
      <c r="D6627" s="295" t="s">
        <v>31</v>
      </c>
      <c r="E6627" s="297" t="n">
        <v>0.27</v>
      </c>
    </row>
    <row r="6628" customFormat="false" ht="27" hidden="false" customHeight="false" outlineLevel="0" collapsed="false">
      <c r="A6628" s="295" t="n">
        <v>100233</v>
      </c>
      <c r="B6628" s="295" t="s">
        <v>19054</v>
      </c>
      <c r="C6628" s="296" t="s">
        <v>19055</v>
      </c>
      <c r="D6628" s="295" t="s">
        <v>31</v>
      </c>
      <c r="E6628" s="297" t="n">
        <v>0.13</v>
      </c>
    </row>
    <row r="6629" customFormat="false" ht="27" hidden="false" customHeight="false" outlineLevel="0" collapsed="false">
      <c r="A6629" s="295" t="n">
        <v>100234</v>
      </c>
      <c r="B6629" s="295" t="s">
        <v>19056</v>
      </c>
      <c r="C6629" s="296" t="s">
        <v>19057</v>
      </c>
      <c r="D6629" s="295" t="s">
        <v>81</v>
      </c>
      <c r="E6629" s="297" t="n">
        <v>0.41</v>
      </c>
    </row>
    <row r="6630" customFormat="false" ht="27" hidden="false" customHeight="false" outlineLevel="0" collapsed="false">
      <c r="A6630" s="295" t="n">
        <v>100235</v>
      </c>
      <c r="B6630" s="295" t="s">
        <v>19058</v>
      </c>
      <c r="C6630" s="296" t="s">
        <v>19059</v>
      </c>
      <c r="D6630" s="295" t="s">
        <v>338</v>
      </c>
      <c r="E6630" s="297" t="n">
        <v>0.03</v>
      </c>
    </row>
    <row r="6631" customFormat="false" ht="27" hidden="false" customHeight="false" outlineLevel="0" collapsed="false">
      <c r="A6631" s="295" t="n">
        <v>100236</v>
      </c>
      <c r="B6631" s="295" t="s">
        <v>19060</v>
      </c>
      <c r="C6631" s="296" t="s">
        <v>19061</v>
      </c>
      <c r="D6631" s="295" t="s">
        <v>19062</v>
      </c>
      <c r="E6631" s="297" t="n">
        <v>2.07</v>
      </c>
    </row>
    <row r="6632" customFormat="false" ht="27" hidden="false" customHeight="false" outlineLevel="0" collapsed="false">
      <c r="A6632" s="295" t="n">
        <v>100237</v>
      </c>
      <c r="B6632" s="295" t="s">
        <v>19063</v>
      </c>
      <c r="C6632" s="296" t="s">
        <v>19064</v>
      </c>
      <c r="D6632" s="295" t="s">
        <v>19062</v>
      </c>
      <c r="E6632" s="297" t="n">
        <v>2.49</v>
      </c>
    </row>
    <row r="6633" customFormat="false" ht="27" hidden="false" customHeight="false" outlineLevel="0" collapsed="false">
      <c r="A6633" s="295" t="n">
        <v>100238</v>
      </c>
      <c r="B6633" s="295" t="s">
        <v>19065</v>
      </c>
      <c r="C6633" s="296" t="s">
        <v>19066</v>
      </c>
      <c r="D6633" s="295" t="s">
        <v>19062</v>
      </c>
      <c r="E6633" s="297" t="n">
        <v>3.98</v>
      </c>
    </row>
    <row r="6634" customFormat="false" ht="27" hidden="false" customHeight="false" outlineLevel="0" collapsed="false">
      <c r="A6634" s="295" t="n">
        <v>100239</v>
      </c>
      <c r="B6634" s="295" t="s">
        <v>19067</v>
      </c>
      <c r="C6634" s="296" t="s">
        <v>19068</v>
      </c>
      <c r="D6634" s="295" t="s">
        <v>19062</v>
      </c>
      <c r="E6634" s="297" t="n">
        <v>4.98</v>
      </c>
    </row>
    <row r="6635" customFormat="false" ht="27" hidden="false" customHeight="false" outlineLevel="0" collapsed="false">
      <c r="A6635" s="295" t="n">
        <v>100240</v>
      </c>
      <c r="B6635" s="295" t="s">
        <v>19069</v>
      </c>
      <c r="C6635" s="296" t="s">
        <v>19070</v>
      </c>
      <c r="D6635" s="295" t="s">
        <v>19062</v>
      </c>
      <c r="E6635" s="297" t="n">
        <v>2.99</v>
      </c>
    </row>
    <row r="6636" customFormat="false" ht="27" hidden="false" customHeight="false" outlineLevel="0" collapsed="false">
      <c r="A6636" s="295" t="n">
        <v>100241</v>
      </c>
      <c r="B6636" s="295" t="s">
        <v>19071</v>
      </c>
      <c r="C6636" s="296" t="s">
        <v>19072</v>
      </c>
      <c r="D6636" s="295" t="s">
        <v>19062</v>
      </c>
      <c r="E6636" s="297" t="n">
        <v>4.98</v>
      </c>
    </row>
    <row r="6637" customFormat="false" ht="27" hidden="false" customHeight="false" outlineLevel="0" collapsed="false">
      <c r="A6637" s="295" t="n">
        <v>100242</v>
      </c>
      <c r="B6637" s="295" t="s">
        <v>19073</v>
      </c>
      <c r="C6637" s="296" t="s">
        <v>19074</v>
      </c>
      <c r="D6637" s="295" t="s">
        <v>19062</v>
      </c>
      <c r="E6637" s="297" t="n">
        <v>14.72</v>
      </c>
    </row>
    <row r="6638" customFormat="false" ht="27" hidden="false" customHeight="false" outlineLevel="0" collapsed="false">
      <c r="A6638" s="295" t="n">
        <v>100243</v>
      </c>
      <c r="B6638" s="295" t="s">
        <v>19075</v>
      </c>
      <c r="C6638" s="296" t="s">
        <v>19076</v>
      </c>
      <c r="D6638" s="295" t="s">
        <v>19062</v>
      </c>
      <c r="E6638" s="297" t="n">
        <v>2.39</v>
      </c>
    </row>
    <row r="6639" customFormat="false" ht="27" hidden="false" customHeight="false" outlineLevel="0" collapsed="false">
      <c r="A6639" s="295" t="n">
        <v>100244</v>
      </c>
      <c r="B6639" s="295" t="s">
        <v>19077</v>
      </c>
      <c r="C6639" s="296" t="s">
        <v>19078</v>
      </c>
      <c r="D6639" s="295" t="s">
        <v>19062</v>
      </c>
      <c r="E6639" s="297" t="n">
        <v>2.99</v>
      </c>
    </row>
    <row r="6640" customFormat="false" ht="27" hidden="false" customHeight="false" outlineLevel="0" collapsed="false">
      <c r="A6640" s="295" t="n">
        <v>100245</v>
      </c>
      <c r="B6640" s="295" t="s">
        <v>19079</v>
      </c>
      <c r="C6640" s="296" t="s">
        <v>19080</v>
      </c>
      <c r="D6640" s="295" t="s">
        <v>19062</v>
      </c>
      <c r="E6640" s="297" t="n">
        <v>5.98</v>
      </c>
    </row>
    <row r="6641" customFormat="false" ht="40.5" hidden="false" customHeight="false" outlineLevel="0" collapsed="false">
      <c r="A6641" s="295" t="n">
        <v>100246</v>
      </c>
      <c r="B6641" s="295" t="s">
        <v>19081</v>
      </c>
      <c r="C6641" s="296" t="s">
        <v>19082</v>
      </c>
      <c r="D6641" s="295" t="s">
        <v>19062</v>
      </c>
      <c r="E6641" s="297" t="n">
        <v>1.99</v>
      </c>
    </row>
    <row r="6642" customFormat="false" ht="40.5" hidden="false" customHeight="false" outlineLevel="0" collapsed="false">
      <c r="A6642" s="295" t="n">
        <v>100247</v>
      </c>
      <c r="B6642" s="295" t="s">
        <v>19083</v>
      </c>
      <c r="C6642" s="296" t="s">
        <v>19084</v>
      </c>
      <c r="D6642" s="295" t="s">
        <v>19062</v>
      </c>
      <c r="E6642" s="297" t="n">
        <v>2.49</v>
      </c>
    </row>
    <row r="6643" customFormat="false" ht="40.5" hidden="false" customHeight="false" outlineLevel="0" collapsed="false">
      <c r="A6643" s="295" t="n">
        <v>100248</v>
      </c>
      <c r="B6643" s="295" t="s">
        <v>19085</v>
      </c>
      <c r="C6643" s="296" t="s">
        <v>19086</v>
      </c>
      <c r="D6643" s="295" t="s">
        <v>19062</v>
      </c>
      <c r="E6643" s="297" t="n">
        <v>9.81</v>
      </c>
    </row>
    <row r="6644" customFormat="false" ht="27" hidden="false" customHeight="false" outlineLevel="0" collapsed="false">
      <c r="A6644" s="295" t="n">
        <v>100249</v>
      </c>
      <c r="B6644" s="295" t="s">
        <v>19087</v>
      </c>
      <c r="C6644" s="296" t="s">
        <v>19088</v>
      </c>
      <c r="D6644" s="295" t="s">
        <v>19062</v>
      </c>
      <c r="E6644" s="297" t="n">
        <v>1.99</v>
      </c>
    </row>
    <row r="6645" customFormat="false" ht="40.5" hidden="false" customHeight="false" outlineLevel="0" collapsed="false">
      <c r="A6645" s="295" t="n">
        <v>100250</v>
      </c>
      <c r="B6645" s="295" t="s">
        <v>19089</v>
      </c>
      <c r="C6645" s="296" t="s">
        <v>19090</v>
      </c>
      <c r="D6645" s="295" t="s">
        <v>19062</v>
      </c>
      <c r="E6645" s="297" t="n">
        <v>3.32</v>
      </c>
    </row>
    <row r="6646" customFormat="false" ht="40.5" hidden="false" customHeight="false" outlineLevel="0" collapsed="false">
      <c r="A6646" s="295" t="n">
        <v>100251</v>
      </c>
      <c r="B6646" s="295" t="s">
        <v>19091</v>
      </c>
      <c r="C6646" s="296" t="s">
        <v>19092</v>
      </c>
      <c r="D6646" s="295" t="s">
        <v>19062</v>
      </c>
      <c r="E6646" s="297" t="n">
        <v>9.81</v>
      </c>
    </row>
    <row r="6647" customFormat="false" ht="40.5" hidden="false" customHeight="false" outlineLevel="0" collapsed="false">
      <c r="A6647" s="295" t="n">
        <v>100252</v>
      </c>
      <c r="B6647" s="295" t="s">
        <v>19093</v>
      </c>
      <c r="C6647" s="296" t="s">
        <v>19094</v>
      </c>
      <c r="D6647" s="295" t="s">
        <v>19062</v>
      </c>
      <c r="E6647" s="297" t="n">
        <v>14.72</v>
      </c>
    </row>
    <row r="6648" customFormat="false" ht="40.5" hidden="false" customHeight="false" outlineLevel="0" collapsed="false">
      <c r="A6648" s="295" t="n">
        <v>100253</v>
      </c>
      <c r="B6648" s="295" t="s">
        <v>19095</v>
      </c>
      <c r="C6648" s="296" t="s">
        <v>19096</v>
      </c>
      <c r="D6648" s="295" t="s">
        <v>19062</v>
      </c>
      <c r="E6648" s="297" t="n">
        <v>19.63</v>
      </c>
    </row>
    <row r="6649" customFormat="false" ht="40.5" hidden="false" customHeight="false" outlineLevel="0" collapsed="false">
      <c r="A6649" s="295" t="n">
        <v>100254</v>
      </c>
      <c r="B6649" s="295" t="s">
        <v>19097</v>
      </c>
      <c r="C6649" s="296" t="s">
        <v>19098</v>
      </c>
      <c r="D6649" s="295" t="s">
        <v>19062</v>
      </c>
      <c r="E6649" s="297" t="n">
        <v>29.45</v>
      </c>
    </row>
    <row r="6650" customFormat="false" ht="27" hidden="false" customHeight="false" outlineLevel="0" collapsed="false">
      <c r="A6650" s="295" t="n">
        <v>100255</v>
      </c>
      <c r="B6650" s="295" t="s">
        <v>19099</v>
      </c>
      <c r="C6650" s="296" t="s">
        <v>19100</v>
      </c>
      <c r="D6650" s="295" t="s">
        <v>19062</v>
      </c>
      <c r="E6650" s="297" t="n">
        <v>9.96</v>
      </c>
    </row>
    <row r="6651" customFormat="false" ht="27" hidden="false" customHeight="false" outlineLevel="0" collapsed="false">
      <c r="A6651" s="295" t="n">
        <v>100256</v>
      </c>
      <c r="B6651" s="295" t="s">
        <v>19101</v>
      </c>
      <c r="C6651" s="296" t="s">
        <v>19102</v>
      </c>
      <c r="D6651" s="295" t="s">
        <v>19062</v>
      </c>
      <c r="E6651" s="297" t="n">
        <v>6.64</v>
      </c>
    </row>
    <row r="6652" customFormat="false" ht="27" hidden="false" customHeight="false" outlineLevel="0" collapsed="false">
      <c r="A6652" s="295" t="n">
        <v>100257</v>
      </c>
      <c r="B6652" s="295" t="s">
        <v>19103</v>
      </c>
      <c r="C6652" s="296" t="s">
        <v>19104</v>
      </c>
      <c r="D6652" s="295" t="s">
        <v>19062</v>
      </c>
      <c r="E6652" s="297" t="n">
        <v>3.98</v>
      </c>
    </row>
    <row r="6653" customFormat="false" ht="27" hidden="false" customHeight="false" outlineLevel="0" collapsed="false">
      <c r="A6653" s="295" t="n">
        <v>100258</v>
      </c>
      <c r="B6653" s="295" t="s">
        <v>19105</v>
      </c>
      <c r="C6653" s="296" t="s">
        <v>19106</v>
      </c>
      <c r="D6653" s="295" t="s">
        <v>19062</v>
      </c>
      <c r="E6653" s="297" t="n">
        <v>9.96</v>
      </c>
    </row>
    <row r="6654" customFormat="false" ht="27" hidden="false" customHeight="false" outlineLevel="0" collapsed="false">
      <c r="A6654" s="295" t="n">
        <v>100259</v>
      </c>
      <c r="B6654" s="295" t="s">
        <v>19107</v>
      </c>
      <c r="C6654" s="296" t="s">
        <v>19108</v>
      </c>
      <c r="D6654" s="295" t="s">
        <v>19062</v>
      </c>
      <c r="E6654" s="297" t="n">
        <v>19.63</v>
      </c>
    </row>
    <row r="6655" customFormat="false" ht="27" hidden="false" customHeight="false" outlineLevel="0" collapsed="false">
      <c r="A6655" s="295" t="n">
        <v>100260</v>
      </c>
      <c r="B6655" s="295" t="s">
        <v>19109</v>
      </c>
      <c r="C6655" s="296" t="s">
        <v>19110</v>
      </c>
      <c r="D6655" s="295" t="s">
        <v>18975</v>
      </c>
      <c r="E6655" s="297" t="n">
        <v>6.47</v>
      </c>
    </row>
    <row r="6656" customFormat="false" ht="27" hidden="false" customHeight="false" outlineLevel="0" collapsed="false">
      <c r="A6656" s="295" t="n">
        <v>100261</v>
      </c>
      <c r="B6656" s="295" t="s">
        <v>19111</v>
      </c>
      <c r="C6656" s="296" t="s">
        <v>19112</v>
      </c>
      <c r="D6656" s="295" t="s">
        <v>18975</v>
      </c>
      <c r="E6656" s="297" t="n">
        <v>4.06</v>
      </c>
    </row>
    <row r="6657" customFormat="false" ht="27" hidden="false" customHeight="false" outlineLevel="0" collapsed="false">
      <c r="A6657" s="295" t="n">
        <v>100262</v>
      </c>
      <c r="B6657" s="295" t="s">
        <v>19113</v>
      </c>
      <c r="C6657" s="296" t="s">
        <v>19114</v>
      </c>
      <c r="D6657" s="295" t="s">
        <v>18975</v>
      </c>
      <c r="E6657" s="297" t="n">
        <v>2.52</v>
      </c>
    </row>
    <row r="6658" customFormat="false" ht="27" hidden="false" customHeight="false" outlineLevel="0" collapsed="false">
      <c r="A6658" s="295" t="n">
        <v>100263</v>
      </c>
      <c r="B6658" s="295" t="s">
        <v>19115</v>
      </c>
      <c r="C6658" s="296" t="s">
        <v>19116</v>
      </c>
      <c r="D6658" s="295" t="s">
        <v>18975</v>
      </c>
      <c r="E6658" s="297" t="n">
        <v>1.61</v>
      </c>
    </row>
    <row r="6659" customFormat="false" ht="15" hidden="false" customHeight="false" outlineLevel="0" collapsed="false">
      <c r="A6659" s="295" t="n">
        <v>100264</v>
      </c>
      <c r="B6659" s="295" t="s">
        <v>19117</v>
      </c>
      <c r="C6659" s="296" t="s">
        <v>19118</v>
      </c>
      <c r="D6659" s="295" t="s">
        <v>19028</v>
      </c>
      <c r="E6659" s="297" t="n">
        <v>29.41</v>
      </c>
    </row>
    <row r="6660" customFormat="false" ht="15" hidden="false" customHeight="false" outlineLevel="0" collapsed="false">
      <c r="A6660" s="295" t="n">
        <v>100265</v>
      </c>
      <c r="B6660" s="295" t="s">
        <v>19119</v>
      </c>
      <c r="C6660" s="296" t="s">
        <v>19120</v>
      </c>
      <c r="D6660" s="295" t="s">
        <v>81</v>
      </c>
      <c r="E6660" s="297" t="n">
        <v>0.61</v>
      </c>
    </row>
    <row r="6661" customFormat="false" ht="15" hidden="false" customHeight="false" outlineLevel="0" collapsed="false">
      <c r="A6661" s="295" t="n">
        <v>100266</v>
      </c>
      <c r="B6661" s="295" t="s">
        <v>19121</v>
      </c>
      <c r="C6661" s="296" t="s">
        <v>19122</v>
      </c>
      <c r="D6661" s="295" t="s">
        <v>19003</v>
      </c>
      <c r="E6661" s="297" t="n">
        <v>62.5</v>
      </c>
    </row>
    <row r="6662" customFormat="false" ht="15" hidden="false" customHeight="false" outlineLevel="0" collapsed="false">
      <c r="A6662" s="295" t="n">
        <v>100267</v>
      </c>
      <c r="B6662" s="295" t="s">
        <v>19123</v>
      </c>
      <c r="C6662" s="296" t="s">
        <v>19124</v>
      </c>
      <c r="D6662" s="295" t="s">
        <v>31</v>
      </c>
      <c r="E6662" s="297" t="n">
        <v>1.23</v>
      </c>
    </row>
    <row r="6663" customFormat="false" ht="27" hidden="false" customHeight="false" outlineLevel="0" collapsed="false">
      <c r="A6663" s="295" t="n">
        <v>100268</v>
      </c>
      <c r="B6663" s="295" t="s">
        <v>19125</v>
      </c>
      <c r="C6663" s="296" t="s">
        <v>19126</v>
      </c>
      <c r="D6663" s="295" t="s">
        <v>19003</v>
      </c>
      <c r="E6663" s="297" t="n">
        <v>62.5</v>
      </c>
    </row>
    <row r="6664" customFormat="false" ht="27" hidden="false" customHeight="false" outlineLevel="0" collapsed="false">
      <c r="A6664" s="295" t="n">
        <v>100269</v>
      </c>
      <c r="B6664" s="295" t="s">
        <v>19127</v>
      </c>
      <c r="C6664" s="296" t="s">
        <v>19128</v>
      </c>
      <c r="D6664" s="295" t="s">
        <v>31</v>
      </c>
      <c r="E6664" s="297" t="n">
        <v>1.23</v>
      </c>
    </row>
    <row r="6665" customFormat="false" ht="40.5" hidden="false" customHeight="false" outlineLevel="0" collapsed="false">
      <c r="A6665" s="295" t="n">
        <v>100270</v>
      </c>
      <c r="B6665" s="295" t="s">
        <v>19129</v>
      </c>
      <c r="C6665" s="296" t="s">
        <v>19130</v>
      </c>
      <c r="D6665" s="295" t="s">
        <v>19003</v>
      </c>
      <c r="E6665" s="297" t="n">
        <v>46.85</v>
      </c>
    </row>
    <row r="6666" customFormat="false" ht="15" hidden="false" customHeight="false" outlineLevel="0" collapsed="false">
      <c r="A6666" s="295" t="n">
        <v>100271</v>
      </c>
      <c r="B6666" s="295" t="s">
        <v>19131</v>
      </c>
      <c r="C6666" s="296" t="s">
        <v>19132</v>
      </c>
      <c r="D6666" s="295" t="s">
        <v>19028</v>
      </c>
      <c r="E6666" s="297" t="n">
        <v>46.88</v>
      </c>
    </row>
    <row r="6667" customFormat="false" ht="15" hidden="false" customHeight="false" outlineLevel="0" collapsed="false">
      <c r="A6667" s="295" t="n">
        <v>100272</v>
      </c>
      <c r="B6667" s="295" t="s">
        <v>19133</v>
      </c>
      <c r="C6667" s="296" t="s">
        <v>19134</v>
      </c>
      <c r="D6667" s="295" t="s">
        <v>81</v>
      </c>
      <c r="E6667" s="297" t="n">
        <v>0.92</v>
      </c>
    </row>
    <row r="6668" customFormat="false" ht="15" hidden="false" customHeight="false" outlineLevel="0" collapsed="false">
      <c r="A6668" s="295" t="n">
        <v>100273</v>
      </c>
      <c r="B6668" s="295" t="s">
        <v>19135</v>
      </c>
      <c r="C6668" s="296" t="s">
        <v>19136</v>
      </c>
      <c r="D6668" s="295" t="s">
        <v>18975</v>
      </c>
      <c r="E6668" s="297" t="n">
        <v>2.44</v>
      </c>
    </row>
    <row r="6669" customFormat="false" ht="15" hidden="false" customHeight="false" outlineLevel="0" collapsed="false">
      <c r="A6669" s="295" t="n">
        <v>100274</v>
      </c>
      <c r="B6669" s="295" t="s">
        <v>19137</v>
      </c>
      <c r="C6669" s="296" t="s">
        <v>19138</v>
      </c>
      <c r="D6669" s="295" t="s">
        <v>19028</v>
      </c>
      <c r="E6669" s="297" t="n">
        <v>20.84</v>
      </c>
    </row>
    <row r="6670" customFormat="false" ht="27" hidden="false" customHeight="false" outlineLevel="0" collapsed="false">
      <c r="A6670" s="295" t="n">
        <v>100275</v>
      </c>
      <c r="B6670" s="295" t="s">
        <v>19139</v>
      </c>
      <c r="C6670" s="296" t="s">
        <v>19140</v>
      </c>
      <c r="D6670" s="295" t="s">
        <v>19028</v>
      </c>
      <c r="E6670" s="297" t="n">
        <v>13.47</v>
      </c>
    </row>
    <row r="6671" customFormat="false" ht="27" hidden="false" customHeight="false" outlineLevel="0" collapsed="false">
      <c r="A6671" s="295" t="n">
        <v>100276</v>
      </c>
      <c r="B6671" s="295" t="s">
        <v>19141</v>
      </c>
      <c r="C6671" s="296" t="s">
        <v>19142</v>
      </c>
      <c r="D6671" s="295" t="s">
        <v>19028</v>
      </c>
      <c r="E6671" s="297" t="n">
        <v>24.59</v>
      </c>
    </row>
    <row r="6672" customFormat="false" ht="40.5" hidden="false" customHeight="false" outlineLevel="0" collapsed="false">
      <c r="A6672" s="295" t="n">
        <v>100277</v>
      </c>
      <c r="B6672" s="295" t="s">
        <v>19143</v>
      </c>
      <c r="C6672" s="296" t="s">
        <v>19144</v>
      </c>
      <c r="D6672" s="295" t="s">
        <v>19028</v>
      </c>
      <c r="E6672" s="297" t="n">
        <v>1.81</v>
      </c>
    </row>
    <row r="6673" customFormat="false" ht="27" hidden="false" customHeight="false" outlineLevel="0" collapsed="false">
      <c r="A6673" s="295" t="n">
        <v>100278</v>
      </c>
      <c r="B6673" s="295" t="s">
        <v>19145</v>
      </c>
      <c r="C6673" s="296" t="s">
        <v>19146</v>
      </c>
      <c r="D6673" s="295" t="s">
        <v>19003</v>
      </c>
      <c r="E6673" s="297" t="n">
        <v>29.9</v>
      </c>
    </row>
    <row r="6674" customFormat="false" ht="27" hidden="false" customHeight="false" outlineLevel="0" collapsed="false">
      <c r="A6674" s="295" t="n">
        <v>100279</v>
      </c>
      <c r="B6674" s="295" t="s">
        <v>19147</v>
      </c>
      <c r="C6674" s="296" t="s">
        <v>19148</v>
      </c>
      <c r="D6674" s="295" t="s">
        <v>31</v>
      </c>
      <c r="E6674" s="297" t="n">
        <v>0.57</v>
      </c>
    </row>
    <row r="6675" customFormat="false" ht="27" hidden="false" customHeight="false" outlineLevel="0" collapsed="false">
      <c r="A6675" s="295" t="n">
        <v>100280</v>
      </c>
      <c r="B6675" s="295" t="s">
        <v>19149</v>
      </c>
      <c r="C6675" s="296" t="s">
        <v>19150</v>
      </c>
      <c r="D6675" s="295" t="s">
        <v>19003</v>
      </c>
      <c r="E6675" s="297" t="n">
        <v>13.73</v>
      </c>
    </row>
    <row r="6676" customFormat="false" ht="27" hidden="false" customHeight="false" outlineLevel="0" collapsed="false">
      <c r="A6676" s="295" t="n">
        <v>100281</v>
      </c>
      <c r="B6676" s="295" t="s">
        <v>19151</v>
      </c>
      <c r="C6676" s="296" t="s">
        <v>19152</v>
      </c>
      <c r="D6676" s="295" t="s">
        <v>19003</v>
      </c>
      <c r="E6676" s="297" t="n">
        <v>3.48</v>
      </c>
    </row>
    <row r="6677" customFormat="false" ht="27" hidden="false" customHeight="false" outlineLevel="0" collapsed="false">
      <c r="A6677" s="295" t="n">
        <v>100282</v>
      </c>
      <c r="B6677" s="295" t="s">
        <v>19153</v>
      </c>
      <c r="C6677" s="296" t="s">
        <v>19154</v>
      </c>
      <c r="D6677" s="295" t="s">
        <v>19028</v>
      </c>
      <c r="E6677" s="297" t="n">
        <v>117.11</v>
      </c>
    </row>
    <row r="6678" customFormat="false" ht="27" hidden="false" customHeight="false" outlineLevel="0" collapsed="false">
      <c r="A6678" s="295" t="n">
        <v>100283</v>
      </c>
      <c r="B6678" s="295" t="s">
        <v>19155</v>
      </c>
      <c r="C6678" s="296" t="s">
        <v>19156</v>
      </c>
      <c r="D6678" s="295" t="s">
        <v>19028</v>
      </c>
      <c r="E6678" s="297" t="n">
        <v>18.91</v>
      </c>
    </row>
    <row r="6679" customFormat="false" ht="27" hidden="false" customHeight="false" outlineLevel="0" collapsed="false">
      <c r="A6679" s="295" t="n">
        <v>100284</v>
      </c>
      <c r="B6679" s="295" t="s">
        <v>19157</v>
      </c>
      <c r="C6679" s="296" t="s">
        <v>19158</v>
      </c>
      <c r="D6679" s="295" t="s">
        <v>19028</v>
      </c>
      <c r="E6679" s="297" t="n">
        <v>10.18</v>
      </c>
    </row>
    <row r="6680" customFormat="false" ht="15" hidden="false" customHeight="false" outlineLevel="0" collapsed="false">
      <c r="A6680" s="295" t="n">
        <v>100285</v>
      </c>
      <c r="B6680" s="295" t="s">
        <v>19159</v>
      </c>
      <c r="C6680" s="296" t="s">
        <v>19160</v>
      </c>
      <c r="D6680" s="295" t="s">
        <v>19062</v>
      </c>
      <c r="E6680" s="297" t="n">
        <v>31.46</v>
      </c>
    </row>
    <row r="6681" customFormat="false" ht="27" hidden="false" customHeight="false" outlineLevel="0" collapsed="false">
      <c r="A6681" s="295" t="n">
        <v>100286</v>
      </c>
      <c r="B6681" s="295" t="s">
        <v>19161</v>
      </c>
      <c r="C6681" s="296" t="s">
        <v>19162</v>
      </c>
      <c r="D6681" s="295" t="s">
        <v>19062</v>
      </c>
      <c r="E6681" s="297" t="n">
        <v>10.25</v>
      </c>
    </row>
    <row r="6682" customFormat="false" ht="27" hidden="false" customHeight="false" outlineLevel="0" collapsed="false">
      <c r="A6682" s="295" t="n">
        <v>100287</v>
      </c>
      <c r="B6682" s="295" t="s">
        <v>19163</v>
      </c>
      <c r="C6682" s="296" t="s">
        <v>19164</v>
      </c>
      <c r="D6682" s="295" t="s">
        <v>19062</v>
      </c>
      <c r="E6682" s="297" t="n">
        <v>9.81</v>
      </c>
    </row>
    <row r="6683" customFormat="false" ht="15" hidden="false" customHeight="false" outlineLevel="0" collapsed="false">
      <c r="A6683" s="295" t="n">
        <v>99802</v>
      </c>
      <c r="B6683" s="295" t="s">
        <v>19165</v>
      </c>
      <c r="C6683" s="296" t="s">
        <v>19166</v>
      </c>
      <c r="D6683" s="295" t="s">
        <v>81</v>
      </c>
      <c r="E6683" s="297" t="n">
        <v>0.4</v>
      </c>
    </row>
    <row r="6684" customFormat="false" ht="15" hidden="false" customHeight="false" outlineLevel="0" collapsed="false">
      <c r="A6684" s="295" t="n">
        <v>99803</v>
      </c>
      <c r="B6684" s="295" t="s">
        <v>19167</v>
      </c>
      <c r="C6684" s="296" t="s">
        <v>19168</v>
      </c>
      <c r="D6684" s="295" t="s">
        <v>81</v>
      </c>
      <c r="E6684" s="297" t="n">
        <v>1.55</v>
      </c>
    </row>
    <row r="6685" customFormat="false" ht="27" hidden="false" customHeight="false" outlineLevel="0" collapsed="false">
      <c r="A6685" s="295" t="n">
        <v>99804</v>
      </c>
      <c r="B6685" s="295" t="s">
        <v>19169</v>
      </c>
      <c r="C6685" s="296" t="s">
        <v>19170</v>
      </c>
      <c r="D6685" s="295" t="s">
        <v>81</v>
      </c>
      <c r="E6685" s="297" t="n">
        <v>4.06</v>
      </c>
    </row>
    <row r="6686" customFormat="false" ht="27" hidden="false" customHeight="false" outlineLevel="0" collapsed="false">
      <c r="A6686" s="295" t="n">
        <v>99805</v>
      </c>
      <c r="B6686" s="295" t="s">
        <v>19171</v>
      </c>
      <c r="C6686" s="296" t="s">
        <v>19172</v>
      </c>
      <c r="D6686" s="295" t="s">
        <v>81</v>
      </c>
      <c r="E6686" s="297" t="n">
        <v>8.63</v>
      </c>
    </row>
    <row r="6687" customFormat="false" ht="15" hidden="false" customHeight="false" outlineLevel="0" collapsed="false">
      <c r="A6687" s="295" t="n">
        <v>99806</v>
      </c>
      <c r="B6687" s="295" t="s">
        <v>19173</v>
      </c>
      <c r="C6687" s="296" t="s">
        <v>19174</v>
      </c>
      <c r="D6687" s="295" t="s">
        <v>81</v>
      </c>
      <c r="E6687" s="297" t="n">
        <v>0.64</v>
      </c>
    </row>
    <row r="6688" customFormat="false" ht="27" hidden="false" customHeight="false" outlineLevel="0" collapsed="false">
      <c r="A6688" s="295" t="n">
        <v>99807</v>
      </c>
      <c r="B6688" s="295" t="s">
        <v>19175</v>
      </c>
      <c r="C6688" s="296" t="s">
        <v>19176</v>
      </c>
      <c r="D6688" s="295" t="s">
        <v>81</v>
      </c>
      <c r="E6688" s="297" t="n">
        <v>1.25</v>
      </c>
    </row>
    <row r="6689" customFormat="false" ht="15" hidden="false" customHeight="false" outlineLevel="0" collapsed="false">
      <c r="A6689" s="295" t="n">
        <v>99808</v>
      </c>
      <c r="B6689" s="295" t="s">
        <v>19177</v>
      </c>
      <c r="C6689" s="296" t="s">
        <v>19178</v>
      </c>
      <c r="D6689" s="295" t="s">
        <v>81</v>
      </c>
      <c r="E6689" s="297" t="n">
        <v>3.17</v>
      </c>
    </row>
    <row r="6690" customFormat="false" ht="15" hidden="false" customHeight="false" outlineLevel="0" collapsed="false">
      <c r="A6690" s="295" t="n">
        <v>99809</v>
      </c>
      <c r="B6690" s="295" t="s">
        <v>19179</v>
      </c>
      <c r="C6690" s="296" t="s">
        <v>19180</v>
      </c>
      <c r="D6690" s="295" t="s">
        <v>81</v>
      </c>
      <c r="E6690" s="297" t="n">
        <v>4.42</v>
      </c>
    </row>
    <row r="6691" customFormat="false" ht="27" hidden="false" customHeight="false" outlineLevel="0" collapsed="false">
      <c r="A6691" s="295" t="n">
        <v>99810</v>
      </c>
      <c r="B6691" s="295" t="s">
        <v>19181</v>
      </c>
      <c r="C6691" s="296" t="s">
        <v>19182</v>
      </c>
      <c r="D6691" s="295" t="s">
        <v>81</v>
      </c>
      <c r="E6691" s="297" t="n">
        <v>5.53</v>
      </c>
    </row>
    <row r="6692" customFormat="false" ht="15" hidden="false" customHeight="false" outlineLevel="0" collapsed="false">
      <c r="A6692" s="295" t="n">
        <v>99811</v>
      </c>
      <c r="B6692" s="295" t="s">
        <v>19183</v>
      </c>
      <c r="C6692" s="296" t="s">
        <v>19184</v>
      </c>
      <c r="D6692" s="295" t="s">
        <v>81</v>
      </c>
      <c r="E6692" s="297" t="n">
        <v>2.64</v>
      </c>
    </row>
    <row r="6693" customFormat="false" ht="15" hidden="false" customHeight="false" outlineLevel="0" collapsed="false">
      <c r="A6693" s="295" t="n">
        <v>99812</v>
      </c>
      <c r="B6693" s="295" t="s">
        <v>19185</v>
      </c>
      <c r="C6693" s="296" t="s">
        <v>19186</v>
      </c>
      <c r="D6693" s="295" t="s">
        <v>81</v>
      </c>
      <c r="E6693" s="297" t="n">
        <v>0.85</v>
      </c>
    </row>
    <row r="6694" customFormat="false" ht="27" hidden="false" customHeight="false" outlineLevel="0" collapsed="false">
      <c r="A6694" s="295" t="n">
        <v>99813</v>
      </c>
      <c r="B6694" s="295" t="s">
        <v>19187</v>
      </c>
      <c r="C6694" s="296" t="s">
        <v>19188</v>
      </c>
      <c r="D6694" s="295" t="s">
        <v>81</v>
      </c>
      <c r="E6694" s="297" t="n">
        <v>0.75</v>
      </c>
    </row>
    <row r="6695" customFormat="false" ht="15" hidden="false" customHeight="false" outlineLevel="0" collapsed="false">
      <c r="A6695" s="295" t="n">
        <v>99814</v>
      </c>
      <c r="B6695" s="295" t="s">
        <v>19189</v>
      </c>
      <c r="C6695" s="296" t="s">
        <v>19190</v>
      </c>
      <c r="D6695" s="295" t="s">
        <v>81</v>
      </c>
      <c r="E6695" s="297" t="n">
        <v>1.48</v>
      </c>
    </row>
    <row r="6696" customFormat="false" ht="27" hidden="false" customHeight="false" outlineLevel="0" collapsed="false">
      <c r="A6696" s="295" t="n">
        <v>99815</v>
      </c>
      <c r="B6696" s="295" t="s">
        <v>19191</v>
      </c>
      <c r="C6696" s="296" t="s">
        <v>19192</v>
      </c>
      <c r="D6696" s="295" t="s">
        <v>31</v>
      </c>
      <c r="E6696" s="297" t="n">
        <v>7.41</v>
      </c>
    </row>
    <row r="6697" customFormat="false" ht="27" hidden="false" customHeight="false" outlineLevel="0" collapsed="false">
      <c r="A6697" s="295" t="n">
        <v>99816</v>
      </c>
      <c r="B6697" s="295" t="s">
        <v>19193</v>
      </c>
      <c r="C6697" s="296" t="s">
        <v>19194</v>
      </c>
      <c r="D6697" s="295" t="s">
        <v>31</v>
      </c>
      <c r="E6697" s="297" t="n">
        <v>7.81</v>
      </c>
    </row>
    <row r="6698" customFormat="false" ht="27" hidden="false" customHeight="false" outlineLevel="0" collapsed="false">
      <c r="A6698" s="295" t="n">
        <v>99817</v>
      </c>
      <c r="B6698" s="295" t="s">
        <v>19195</v>
      </c>
      <c r="C6698" s="296" t="s">
        <v>19196</v>
      </c>
      <c r="D6698" s="295" t="s">
        <v>31</v>
      </c>
      <c r="E6698" s="297" t="n">
        <v>5.02</v>
      </c>
    </row>
    <row r="6699" customFormat="false" ht="27" hidden="false" customHeight="false" outlineLevel="0" collapsed="false">
      <c r="A6699" s="295" t="n">
        <v>99818</v>
      </c>
      <c r="B6699" s="295" t="s">
        <v>19197</v>
      </c>
      <c r="C6699" s="296" t="s">
        <v>19198</v>
      </c>
      <c r="D6699" s="295" t="s">
        <v>31</v>
      </c>
      <c r="E6699" s="297" t="n">
        <v>5.02</v>
      </c>
    </row>
    <row r="6700" customFormat="false" ht="15" hidden="false" customHeight="false" outlineLevel="0" collapsed="false">
      <c r="A6700" s="295" t="n">
        <v>99819</v>
      </c>
      <c r="B6700" s="295" t="s">
        <v>19199</v>
      </c>
      <c r="C6700" s="296" t="s">
        <v>19200</v>
      </c>
      <c r="D6700" s="295" t="s">
        <v>81</v>
      </c>
      <c r="E6700" s="297" t="n">
        <v>12.68</v>
      </c>
    </row>
    <row r="6701" customFormat="false" ht="15" hidden="false" customHeight="false" outlineLevel="0" collapsed="false">
      <c r="A6701" s="295" t="n">
        <v>99820</v>
      </c>
      <c r="B6701" s="295" t="s">
        <v>19201</v>
      </c>
      <c r="C6701" s="296" t="s">
        <v>19202</v>
      </c>
      <c r="D6701" s="295" t="s">
        <v>81</v>
      </c>
      <c r="E6701" s="297" t="n">
        <v>1.67</v>
      </c>
    </row>
    <row r="6702" customFormat="false" ht="15" hidden="false" customHeight="false" outlineLevel="0" collapsed="false">
      <c r="A6702" s="295" t="n">
        <v>99821</v>
      </c>
      <c r="B6702" s="295" t="s">
        <v>19203</v>
      </c>
      <c r="C6702" s="296" t="s">
        <v>19204</v>
      </c>
      <c r="D6702" s="295" t="s">
        <v>81</v>
      </c>
      <c r="E6702" s="297" t="n">
        <v>2.62</v>
      </c>
    </row>
    <row r="6703" customFormat="false" ht="15" hidden="false" customHeight="false" outlineLevel="0" collapsed="false">
      <c r="A6703" s="295" t="n">
        <v>99822</v>
      </c>
      <c r="B6703" s="295" t="s">
        <v>19205</v>
      </c>
      <c r="C6703" s="296" t="s">
        <v>19206</v>
      </c>
      <c r="D6703" s="295" t="s">
        <v>81</v>
      </c>
      <c r="E6703" s="297" t="n">
        <v>0.75</v>
      </c>
    </row>
    <row r="6704" customFormat="false" ht="15" hidden="false" customHeight="false" outlineLevel="0" collapsed="false">
      <c r="A6704" s="295" t="n">
        <v>99823</v>
      </c>
      <c r="B6704" s="295" t="s">
        <v>19207</v>
      </c>
      <c r="C6704" s="296" t="s">
        <v>19208</v>
      </c>
      <c r="D6704" s="295" t="s">
        <v>81</v>
      </c>
      <c r="E6704" s="297" t="n">
        <v>1.92</v>
      </c>
    </row>
    <row r="6705" customFormat="false" ht="15" hidden="false" customHeight="false" outlineLevel="0" collapsed="false">
      <c r="A6705" s="295" t="n">
        <v>99824</v>
      </c>
      <c r="B6705" s="295" t="s">
        <v>19209</v>
      </c>
      <c r="C6705" s="296" t="s">
        <v>19210</v>
      </c>
      <c r="D6705" s="295" t="s">
        <v>81</v>
      </c>
      <c r="E6705" s="297" t="n">
        <v>2.06</v>
      </c>
    </row>
    <row r="6706" customFormat="false" ht="15" hidden="false" customHeight="false" outlineLevel="0" collapsed="false">
      <c r="A6706" s="295" t="n">
        <v>99825</v>
      </c>
      <c r="B6706" s="295" t="s">
        <v>19211</v>
      </c>
      <c r="C6706" s="296" t="s">
        <v>19212</v>
      </c>
      <c r="D6706" s="295" t="s">
        <v>81</v>
      </c>
      <c r="E6706" s="297" t="n">
        <v>3.01</v>
      </c>
    </row>
    <row r="6707" customFormat="false" ht="15" hidden="false" customHeight="false" outlineLevel="0" collapsed="false">
      <c r="A6707" s="295" t="n">
        <v>99826</v>
      </c>
      <c r="B6707" s="295" t="s">
        <v>19213</v>
      </c>
      <c r="C6707" s="296" t="s">
        <v>19214</v>
      </c>
      <c r="D6707" s="295" t="s">
        <v>81</v>
      </c>
      <c r="E6707" s="297" t="n">
        <v>1.15</v>
      </c>
    </row>
    <row r="6708" customFormat="false" ht="27" hidden="false" customHeight="false" outlineLevel="0" collapsed="false">
      <c r="A6708" s="295" t="n">
        <v>97010</v>
      </c>
      <c r="B6708" s="295" t="s">
        <v>19215</v>
      </c>
      <c r="C6708" s="296" t="s">
        <v>19216</v>
      </c>
      <c r="D6708" s="295" t="s">
        <v>85</v>
      </c>
      <c r="E6708" s="297" t="n">
        <v>65.71</v>
      </c>
    </row>
    <row r="6709" customFormat="false" ht="27" hidden="false" customHeight="false" outlineLevel="0" collapsed="false">
      <c r="A6709" s="295" t="n">
        <v>97011</v>
      </c>
      <c r="B6709" s="295" t="s">
        <v>19217</v>
      </c>
      <c r="C6709" s="296" t="s">
        <v>19218</v>
      </c>
      <c r="D6709" s="295" t="s">
        <v>85</v>
      </c>
      <c r="E6709" s="297" t="n">
        <v>49.69</v>
      </c>
    </row>
    <row r="6710" customFormat="false" ht="40.5" hidden="false" customHeight="false" outlineLevel="0" collapsed="false">
      <c r="A6710" s="295" t="n">
        <v>97012</v>
      </c>
      <c r="B6710" s="295" t="s">
        <v>19219</v>
      </c>
      <c r="C6710" s="296" t="s">
        <v>19220</v>
      </c>
      <c r="D6710" s="295" t="s">
        <v>85</v>
      </c>
      <c r="E6710" s="297" t="n">
        <v>41.69</v>
      </c>
    </row>
    <row r="6711" customFormat="false" ht="27" hidden="false" customHeight="false" outlineLevel="0" collapsed="false">
      <c r="A6711" s="295" t="n">
        <v>97013</v>
      </c>
      <c r="B6711" s="295" t="s">
        <v>19221</v>
      </c>
      <c r="C6711" s="296" t="s">
        <v>19222</v>
      </c>
      <c r="D6711" s="295" t="s">
        <v>85</v>
      </c>
      <c r="E6711" s="297" t="n">
        <v>85.61</v>
      </c>
    </row>
    <row r="6712" customFormat="false" ht="27" hidden="false" customHeight="false" outlineLevel="0" collapsed="false">
      <c r="A6712" s="295" t="n">
        <v>97014</v>
      </c>
      <c r="B6712" s="295" t="s">
        <v>19223</v>
      </c>
      <c r="C6712" s="296" t="s">
        <v>19224</v>
      </c>
      <c r="D6712" s="295" t="s">
        <v>85</v>
      </c>
      <c r="E6712" s="297" t="n">
        <v>63.11</v>
      </c>
    </row>
    <row r="6713" customFormat="false" ht="40.5" hidden="false" customHeight="false" outlineLevel="0" collapsed="false">
      <c r="A6713" s="295" t="n">
        <v>97015</v>
      </c>
      <c r="B6713" s="295" t="s">
        <v>19225</v>
      </c>
      <c r="C6713" s="296" t="s">
        <v>19226</v>
      </c>
      <c r="D6713" s="295" t="s">
        <v>85</v>
      </c>
      <c r="E6713" s="297" t="n">
        <v>51.73</v>
      </c>
    </row>
    <row r="6714" customFormat="false" ht="27" hidden="false" customHeight="false" outlineLevel="0" collapsed="false">
      <c r="A6714" s="295" t="n">
        <v>97016</v>
      </c>
      <c r="B6714" s="295" t="s">
        <v>19227</v>
      </c>
      <c r="C6714" s="296" t="s">
        <v>19228</v>
      </c>
      <c r="D6714" s="295" t="s">
        <v>85</v>
      </c>
      <c r="E6714" s="297" t="n">
        <v>59.11</v>
      </c>
    </row>
    <row r="6715" customFormat="false" ht="27" hidden="false" customHeight="false" outlineLevel="0" collapsed="false">
      <c r="A6715" s="295" t="n">
        <v>97017</v>
      </c>
      <c r="B6715" s="295" t="s">
        <v>19229</v>
      </c>
      <c r="C6715" s="296" t="s">
        <v>19230</v>
      </c>
      <c r="D6715" s="295" t="s">
        <v>85</v>
      </c>
      <c r="E6715" s="297" t="n">
        <v>43.83</v>
      </c>
    </row>
    <row r="6716" customFormat="false" ht="40.5" hidden="false" customHeight="false" outlineLevel="0" collapsed="false">
      <c r="A6716" s="295" t="n">
        <v>97018</v>
      </c>
      <c r="B6716" s="295" t="s">
        <v>19231</v>
      </c>
      <c r="C6716" s="296" t="s">
        <v>19232</v>
      </c>
      <c r="D6716" s="295" t="s">
        <v>85</v>
      </c>
      <c r="E6716" s="297" t="n">
        <v>35.92</v>
      </c>
    </row>
    <row r="6717" customFormat="false" ht="54" hidden="false" customHeight="false" outlineLevel="0" collapsed="false">
      <c r="A6717" s="295" t="n">
        <v>97031</v>
      </c>
      <c r="B6717" s="295" t="s">
        <v>19233</v>
      </c>
      <c r="C6717" s="296" t="s">
        <v>19234</v>
      </c>
      <c r="D6717" s="295" t="s">
        <v>85</v>
      </c>
      <c r="E6717" s="297" t="n">
        <v>92.93</v>
      </c>
    </row>
    <row r="6718" customFormat="false" ht="40.5" hidden="false" customHeight="false" outlineLevel="0" collapsed="false">
      <c r="A6718" s="295" t="n">
        <v>97032</v>
      </c>
      <c r="B6718" s="295" t="s">
        <v>19235</v>
      </c>
      <c r="C6718" s="296" t="s">
        <v>19236</v>
      </c>
      <c r="D6718" s="295" t="s">
        <v>85</v>
      </c>
      <c r="E6718" s="297" t="n">
        <v>55.9</v>
      </c>
    </row>
    <row r="6719" customFormat="false" ht="40.5" hidden="false" customHeight="false" outlineLevel="0" collapsed="false">
      <c r="A6719" s="295" t="n">
        <v>97033</v>
      </c>
      <c r="B6719" s="295" t="s">
        <v>19237</v>
      </c>
      <c r="C6719" s="296" t="s">
        <v>19238</v>
      </c>
      <c r="D6719" s="295" t="s">
        <v>85</v>
      </c>
      <c r="E6719" s="297" t="n">
        <v>103.01</v>
      </c>
    </row>
    <row r="6720" customFormat="false" ht="40.5" hidden="false" customHeight="false" outlineLevel="0" collapsed="false">
      <c r="A6720" s="295" t="n">
        <v>97034</v>
      </c>
      <c r="B6720" s="295" t="s">
        <v>19239</v>
      </c>
      <c r="C6720" s="296" t="s">
        <v>19240</v>
      </c>
      <c r="D6720" s="295" t="s">
        <v>85</v>
      </c>
      <c r="E6720" s="297" t="n">
        <v>59.8</v>
      </c>
    </row>
    <row r="6721" customFormat="false" ht="27" hidden="false" customHeight="false" outlineLevel="0" collapsed="false">
      <c r="A6721" s="295" t="n">
        <v>97039</v>
      </c>
      <c r="B6721" s="295" t="s">
        <v>19241</v>
      </c>
      <c r="C6721" s="296" t="s">
        <v>19242</v>
      </c>
      <c r="D6721" s="295" t="s">
        <v>81</v>
      </c>
      <c r="E6721" s="297" t="n">
        <v>41.38</v>
      </c>
    </row>
    <row r="6722" customFormat="false" ht="27" hidden="false" customHeight="false" outlineLevel="0" collapsed="false">
      <c r="A6722" s="295" t="n">
        <v>97040</v>
      </c>
      <c r="B6722" s="295" t="s">
        <v>19243</v>
      </c>
      <c r="C6722" s="296" t="s">
        <v>19244</v>
      </c>
      <c r="D6722" s="295" t="s">
        <v>81</v>
      </c>
      <c r="E6722" s="297" t="n">
        <v>15.45</v>
      </c>
    </row>
    <row r="6723" customFormat="false" ht="15" hidden="false" customHeight="false" outlineLevel="0" collapsed="false">
      <c r="A6723" s="295" t="n">
        <v>97041</v>
      </c>
      <c r="B6723" s="295" t="s">
        <v>19245</v>
      </c>
      <c r="C6723" s="296" t="s">
        <v>19246</v>
      </c>
      <c r="D6723" s="295" t="s">
        <v>81</v>
      </c>
      <c r="E6723" s="297" t="n">
        <v>265.08</v>
      </c>
    </row>
    <row r="6724" customFormat="false" ht="15" hidden="false" customHeight="false" outlineLevel="0" collapsed="false">
      <c r="A6724" s="295" t="n">
        <v>97046</v>
      </c>
      <c r="B6724" s="295" t="s">
        <v>19247</v>
      </c>
      <c r="C6724" s="296" t="s">
        <v>19248</v>
      </c>
      <c r="D6724" s="295" t="s">
        <v>81</v>
      </c>
      <c r="E6724" s="297" t="n">
        <v>0.35</v>
      </c>
    </row>
    <row r="6725" customFormat="false" ht="27" hidden="false" customHeight="false" outlineLevel="0" collapsed="false">
      <c r="A6725" s="295" t="n">
        <v>97047</v>
      </c>
      <c r="B6725" s="295" t="s">
        <v>19249</v>
      </c>
      <c r="C6725" s="296" t="s">
        <v>19250</v>
      </c>
      <c r="D6725" s="295" t="s">
        <v>81</v>
      </c>
      <c r="E6725" s="297" t="n">
        <v>0.13</v>
      </c>
    </row>
    <row r="6726" customFormat="false" ht="15" hidden="false" customHeight="false" outlineLevel="0" collapsed="false">
      <c r="A6726" s="295" t="n">
        <v>97048</v>
      </c>
      <c r="B6726" s="295" t="s">
        <v>19251</v>
      </c>
      <c r="C6726" s="296" t="s">
        <v>19252</v>
      </c>
      <c r="D6726" s="295" t="s">
        <v>81</v>
      </c>
      <c r="E6726" s="297" t="n">
        <v>0.1</v>
      </c>
    </row>
    <row r="6727" customFormat="false" ht="15" hidden="false" customHeight="false" outlineLevel="0" collapsed="false">
      <c r="A6727" s="295" t="n">
        <v>97054</v>
      </c>
      <c r="B6727" s="295" t="s">
        <v>19253</v>
      </c>
      <c r="C6727" s="296" t="s">
        <v>19254</v>
      </c>
      <c r="D6727" s="295" t="s">
        <v>31</v>
      </c>
      <c r="E6727" s="297" t="n">
        <v>26.23</v>
      </c>
    </row>
    <row r="6728" customFormat="false" ht="15" hidden="false" customHeight="false" outlineLevel="0" collapsed="false">
      <c r="A6728" s="295" t="n">
        <v>97062</v>
      </c>
      <c r="B6728" s="295" t="s">
        <v>19255</v>
      </c>
      <c r="C6728" s="296" t="s">
        <v>19256</v>
      </c>
      <c r="D6728" s="295" t="s">
        <v>81</v>
      </c>
      <c r="E6728" s="297" t="n">
        <v>7.18</v>
      </c>
    </row>
    <row r="6729" customFormat="false" ht="27" hidden="false" customHeight="false" outlineLevel="0" collapsed="false">
      <c r="A6729" s="295" t="n">
        <v>97063</v>
      </c>
      <c r="B6729" s="295" t="s">
        <v>19257</v>
      </c>
      <c r="C6729" s="296" t="s">
        <v>19258</v>
      </c>
      <c r="D6729" s="295" t="s">
        <v>81</v>
      </c>
      <c r="E6729" s="297" t="n">
        <v>9.72</v>
      </c>
    </row>
    <row r="6730" customFormat="false" ht="27" hidden="false" customHeight="false" outlineLevel="0" collapsed="false">
      <c r="A6730" s="295" t="n">
        <v>97064</v>
      </c>
      <c r="B6730" s="295" t="s">
        <v>83</v>
      </c>
      <c r="C6730" s="296" t="s">
        <v>19259</v>
      </c>
      <c r="D6730" s="295" t="s">
        <v>85</v>
      </c>
      <c r="E6730" s="297" t="n">
        <v>17.64</v>
      </c>
    </row>
    <row r="6731" customFormat="false" ht="27" hidden="false" customHeight="false" outlineLevel="0" collapsed="false">
      <c r="A6731" s="295" t="n">
        <v>97065</v>
      </c>
      <c r="B6731" s="295" t="s">
        <v>19260</v>
      </c>
      <c r="C6731" s="296" t="s">
        <v>19261</v>
      </c>
      <c r="D6731" s="295" t="s">
        <v>96</v>
      </c>
      <c r="E6731" s="297" t="n">
        <v>5.87</v>
      </c>
    </row>
    <row r="6732" customFormat="false" ht="27" hidden="false" customHeight="false" outlineLevel="0" collapsed="false">
      <c r="A6732" s="295" t="n">
        <v>97066</v>
      </c>
      <c r="B6732" s="295" t="s">
        <v>19262</v>
      </c>
      <c r="C6732" s="296" t="s">
        <v>19263</v>
      </c>
      <c r="D6732" s="295" t="s">
        <v>81</v>
      </c>
      <c r="E6732" s="297" t="n">
        <v>84.96</v>
      </c>
    </row>
    <row r="6733" customFormat="false" ht="27" hidden="false" customHeight="false" outlineLevel="0" collapsed="false">
      <c r="A6733" s="295" t="n">
        <v>97067</v>
      </c>
      <c r="B6733" s="295" t="s">
        <v>19264</v>
      </c>
      <c r="C6733" s="296" t="s">
        <v>19265</v>
      </c>
      <c r="D6733" s="295" t="s">
        <v>85</v>
      </c>
      <c r="E6733" s="297" t="n">
        <v>690.8</v>
      </c>
    </row>
    <row r="6734" customFormat="false" ht="27" hidden="false" customHeight="false" outlineLevel="0" collapsed="false">
      <c r="A6734" s="295" t="n">
        <v>97621</v>
      </c>
      <c r="B6734" s="295" t="s">
        <v>19266</v>
      </c>
      <c r="C6734" s="296" t="s">
        <v>19267</v>
      </c>
      <c r="D6734" s="295" t="s">
        <v>96</v>
      </c>
      <c r="E6734" s="297" t="n">
        <v>87.43</v>
      </c>
    </row>
    <row r="6735" customFormat="false" ht="27" hidden="false" customHeight="false" outlineLevel="0" collapsed="false">
      <c r="A6735" s="295" t="n">
        <v>97622</v>
      </c>
      <c r="B6735" s="295" t="s">
        <v>19268</v>
      </c>
      <c r="C6735" s="296" t="s">
        <v>19269</v>
      </c>
      <c r="D6735" s="295" t="s">
        <v>96</v>
      </c>
      <c r="E6735" s="297" t="n">
        <v>42.61</v>
      </c>
    </row>
    <row r="6736" customFormat="false" ht="27" hidden="false" customHeight="false" outlineLevel="0" collapsed="false">
      <c r="A6736" s="295" t="n">
        <v>97623</v>
      </c>
      <c r="B6736" s="295" t="s">
        <v>19270</v>
      </c>
      <c r="C6736" s="296" t="s">
        <v>19271</v>
      </c>
      <c r="D6736" s="295" t="s">
        <v>96</v>
      </c>
      <c r="E6736" s="297" t="n">
        <v>130.54</v>
      </c>
    </row>
    <row r="6737" customFormat="false" ht="27" hidden="false" customHeight="false" outlineLevel="0" collapsed="false">
      <c r="A6737" s="295" t="n">
        <v>97624</v>
      </c>
      <c r="B6737" s="295" t="s">
        <v>19272</v>
      </c>
      <c r="C6737" s="296" t="s">
        <v>19273</v>
      </c>
      <c r="D6737" s="295" t="s">
        <v>96</v>
      </c>
      <c r="E6737" s="297" t="n">
        <v>80.11</v>
      </c>
    </row>
    <row r="6738" customFormat="false" ht="27" hidden="false" customHeight="false" outlineLevel="0" collapsed="false">
      <c r="A6738" s="295" t="n">
        <v>97625</v>
      </c>
      <c r="B6738" s="295" t="s">
        <v>19274</v>
      </c>
      <c r="C6738" s="296" t="s">
        <v>19275</v>
      </c>
      <c r="D6738" s="295" t="s">
        <v>96</v>
      </c>
      <c r="E6738" s="297" t="n">
        <v>52.55</v>
      </c>
    </row>
    <row r="6739" customFormat="false" ht="27" hidden="false" customHeight="false" outlineLevel="0" collapsed="false">
      <c r="A6739" s="295" t="n">
        <v>97626</v>
      </c>
      <c r="B6739" s="295" t="s">
        <v>19276</v>
      </c>
      <c r="C6739" s="296" t="s">
        <v>19277</v>
      </c>
      <c r="D6739" s="295" t="s">
        <v>96</v>
      </c>
      <c r="E6739" s="297" t="n">
        <v>463.98</v>
      </c>
    </row>
    <row r="6740" customFormat="false" ht="27" hidden="false" customHeight="false" outlineLevel="0" collapsed="false">
      <c r="A6740" s="295" t="n">
        <v>97627</v>
      </c>
      <c r="B6740" s="295" t="s">
        <v>19278</v>
      </c>
      <c r="C6740" s="296" t="s">
        <v>19279</v>
      </c>
      <c r="D6740" s="295" t="s">
        <v>96</v>
      </c>
      <c r="E6740" s="297" t="n">
        <v>230.6</v>
      </c>
    </row>
    <row r="6741" customFormat="false" ht="15" hidden="false" customHeight="false" outlineLevel="0" collapsed="false">
      <c r="A6741" s="295" t="n">
        <v>97628</v>
      </c>
      <c r="B6741" s="295" t="s">
        <v>19280</v>
      </c>
      <c r="C6741" s="296" t="s">
        <v>19281</v>
      </c>
      <c r="D6741" s="295" t="s">
        <v>96</v>
      </c>
      <c r="E6741" s="297" t="n">
        <v>210.6</v>
      </c>
    </row>
    <row r="6742" customFormat="false" ht="27" hidden="false" customHeight="false" outlineLevel="0" collapsed="false">
      <c r="A6742" s="295" t="n">
        <v>97629</v>
      </c>
      <c r="B6742" s="295" t="s">
        <v>94</v>
      </c>
      <c r="C6742" s="296" t="s">
        <v>95</v>
      </c>
      <c r="D6742" s="295" t="s">
        <v>96</v>
      </c>
      <c r="E6742" s="297" t="n">
        <v>98.74</v>
      </c>
    </row>
    <row r="6743" customFormat="false" ht="15" hidden="false" customHeight="false" outlineLevel="0" collapsed="false">
      <c r="A6743" s="295" t="n">
        <v>97631</v>
      </c>
      <c r="B6743" s="295" t="s">
        <v>19282</v>
      </c>
      <c r="C6743" s="296" t="s">
        <v>19283</v>
      </c>
      <c r="D6743" s="295" t="s">
        <v>81</v>
      </c>
      <c r="E6743" s="297" t="n">
        <v>2.57</v>
      </c>
    </row>
    <row r="6744" customFormat="false" ht="15" hidden="false" customHeight="false" outlineLevel="0" collapsed="false">
      <c r="A6744" s="295" t="n">
        <v>97632</v>
      </c>
      <c r="B6744" s="295" t="s">
        <v>19284</v>
      </c>
      <c r="C6744" s="296" t="s">
        <v>19285</v>
      </c>
      <c r="D6744" s="295" t="s">
        <v>85</v>
      </c>
      <c r="E6744" s="297" t="n">
        <v>2.02</v>
      </c>
    </row>
    <row r="6745" customFormat="false" ht="15" hidden="false" customHeight="false" outlineLevel="0" collapsed="false">
      <c r="A6745" s="295" t="n">
        <v>97633</v>
      </c>
      <c r="B6745" s="295" t="s">
        <v>19286</v>
      </c>
      <c r="C6745" s="296" t="s">
        <v>19287</v>
      </c>
      <c r="D6745" s="295" t="s">
        <v>81</v>
      </c>
      <c r="E6745" s="297" t="n">
        <v>17.66</v>
      </c>
    </row>
    <row r="6746" customFormat="false" ht="27" hidden="false" customHeight="false" outlineLevel="0" collapsed="false">
      <c r="A6746" s="295" t="n">
        <v>97634</v>
      </c>
      <c r="B6746" s="295" t="s">
        <v>19288</v>
      </c>
      <c r="C6746" s="296" t="s">
        <v>19289</v>
      </c>
      <c r="D6746" s="295" t="s">
        <v>81</v>
      </c>
      <c r="E6746" s="297" t="n">
        <v>9.68</v>
      </c>
    </row>
    <row r="6747" customFormat="false" ht="27" hidden="false" customHeight="false" outlineLevel="0" collapsed="false">
      <c r="A6747" s="295" t="n">
        <v>97635</v>
      </c>
      <c r="B6747" s="295" t="s">
        <v>19290</v>
      </c>
      <c r="C6747" s="296" t="s">
        <v>19291</v>
      </c>
      <c r="D6747" s="295" t="s">
        <v>81</v>
      </c>
      <c r="E6747" s="297" t="n">
        <v>12.52</v>
      </c>
    </row>
    <row r="6748" customFormat="false" ht="27" hidden="false" customHeight="false" outlineLevel="0" collapsed="false">
      <c r="A6748" s="295" t="n">
        <v>97636</v>
      </c>
      <c r="B6748" s="295" t="s">
        <v>19292</v>
      </c>
      <c r="C6748" s="296" t="s">
        <v>19293</v>
      </c>
      <c r="D6748" s="295" t="s">
        <v>81</v>
      </c>
      <c r="E6748" s="297" t="n">
        <v>18.58</v>
      </c>
    </row>
    <row r="6749" customFormat="false" ht="27" hidden="false" customHeight="false" outlineLevel="0" collapsed="false">
      <c r="A6749" s="295" t="n">
        <v>97637</v>
      </c>
      <c r="B6749" s="295" t="s">
        <v>19294</v>
      </c>
      <c r="C6749" s="296" t="s">
        <v>19295</v>
      </c>
      <c r="D6749" s="295" t="s">
        <v>81</v>
      </c>
      <c r="E6749" s="297" t="n">
        <v>2.26</v>
      </c>
    </row>
    <row r="6750" customFormat="false" ht="27" hidden="false" customHeight="false" outlineLevel="0" collapsed="false">
      <c r="A6750" s="295" t="n">
        <v>97638</v>
      </c>
      <c r="B6750" s="295" t="s">
        <v>19296</v>
      </c>
      <c r="C6750" s="296" t="s">
        <v>19297</v>
      </c>
      <c r="D6750" s="295" t="s">
        <v>81</v>
      </c>
      <c r="E6750" s="297" t="n">
        <v>6.6</v>
      </c>
    </row>
    <row r="6751" customFormat="false" ht="27" hidden="false" customHeight="false" outlineLevel="0" collapsed="false">
      <c r="A6751" s="295" t="n">
        <v>97639</v>
      </c>
      <c r="B6751" s="295" t="s">
        <v>19298</v>
      </c>
      <c r="C6751" s="296" t="s">
        <v>19299</v>
      </c>
      <c r="D6751" s="295" t="s">
        <v>81</v>
      </c>
      <c r="E6751" s="297" t="n">
        <v>15.66</v>
      </c>
    </row>
    <row r="6752" customFormat="false" ht="27" hidden="false" customHeight="false" outlineLevel="0" collapsed="false">
      <c r="A6752" s="295" t="n">
        <v>97640</v>
      </c>
      <c r="B6752" s="295" t="s">
        <v>19300</v>
      </c>
      <c r="C6752" s="296" t="s">
        <v>19301</v>
      </c>
      <c r="D6752" s="295" t="s">
        <v>81</v>
      </c>
      <c r="E6752" s="297" t="n">
        <v>1.43</v>
      </c>
    </row>
    <row r="6753" customFormat="false" ht="15" hidden="false" customHeight="false" outlineLevel="0" collapsed="false">
      <c r="A6753" s="295" t="n">
        <v>97641</v>
      </c>
      <c r="B6753" s="295" t="s">
        <v>19302</v>
      </c>
      <c r="C6753" s="296" t="s">
        <v>19303</v>
      </c>
      <c r="D6753" s="295" t="s">
        <v>81</v>
      </c>
      <c r="E6753" s="297" t="n">
        <v>3.79</v>
      </c>
    </row>
    <row r="6754" customFormat="false" ht="27" hidden="false" customHeight="false" outlineLevel="0" collapsed="false">
      <c r="A6754" s="295" t="n">
        <v>97642</v>
      </c>
      <c r="B6754" s="295" t="s">
        <v>19304</v>
      </c>
      <c r="C6754" s="296" t="s">
        <v>19305</v>
      </c>
      <c r="D6754" s="295" t="s">
        <v>81</v>
      </c>
      <c r="E6754" s="297" t="n">
        <v>2.56</v>
      </c>
    </row>
    <row r="6755" customFormat="false" ht="27" hidden="false" customHeight="false" outlineLevel="0" collapsed="false">
      <c r="A6755" s="295" t="n">
        <v>97643</v>
      </c>
      <c r="B6755" s="295" t="s">
        <v>19306</v>
      </c>
      <c r="C6755" s="296" t="s">
        <v>19307</v>
      </c>
      <c r="D6755" s="295" t="s">
        <v>81</v>
      </c>
      <c r="E6755" s="297" t="n">
        <v>19.21</v>
      </c>
    </row>
    <row r="6756" customFormat="false" ht="15" hidden="false" customHeight="false" outlineLevel="0" collapsed="false">
      <c r="A6756" s="295" t="n">
        <v>97644</v>
      </c>
      <c r="B6756" s="295" t="s">
        <v>19308</v>
      </c>
      <c r="C6756" s="296" t="s">
        <v>19309</v>
      </c>
      <c r="D6756" s="295" t="s">
        <v>81</v>
      </c>
      <c r="E6756" s="297" t="n">
        <v>7.24</v>
      </c>
    </row>
    <row r="6757" customFormat="false" ht="15" hidden="false" customHeight="false" outlineLevel="0" collapsed="false">
      <c r="A6757" s="295" t="n">
        <v>97645</v>
      </c>
      <c r="B6757" s="295" t="s">
        <v>19310</v>
      </c>
      <c r="C6757" s="296" t="s">
        <v>19311</v>
      </c>
      <c r="D6757" s="295" t="s">
        <v>81</v>
      </c>
      <c r="E6757" s="297" t="n">
        <v>28.59</v>
      </c>
    </row>
    <row r="6758" customFormat="false" ht="27" hidden="false" customHeight="false" outlineLevel="0" collapsed="false">
      <c r="A6758" s="295" t="n">
        <v>97647</v>
      </c>
      <c r="B6758" s="295" t="s">
        <v>19312</v>
      </c>
      <c r="C6758" s="296" t="s">
        <v>19313</v>
      </c>
      <c r="D6758" s="295" t="s">
        <v>81</v>
      </c>
      <c r="E6758" s="297" t="n">
        <v>2.69</v>
      </c>
    </row>
    <row r="6759" customFormat="false" ht="27" hidden="false" customHeight="false" outlineLevel="0" collapsed="false">
      <c r="A6759" s="295" t="n">
        <v>97648</v>
      </c>
      <c r="B6759" s="295" t="s">
        <v>19314</v>
      </c>
      <c r="C6759" s="296" t="s">
        <v>19315</v>
      </c>
      <c r="D6759" s="295" t="s">
        <v>81</v>
      </c>
      <c r="E6759" s="297" t="n">
        <v>1.54</v>
      </c>
    </row>
    <row r="6760" customFormat="false" ht="27" hidden="false" customHeight="false" outlineLevel="0" collapsed="false">
      <c r="A6760" s="295" t="n">
        <v>97649</v>
      </c>
      <c r="B6760" s="295" t="s">
        <v>19316</v>
      </c>
      <c r="C6760" s="296" t="s">
        <v>19317</v>
      </c>
      <c r="D6760" s="295" t="s">
        <v>81</v>
      </c>
      <c r="E6760" s="297" t="n">
        <v>3.49</v>
      </c>
    </row>
    <row r="6761" customFormat="false" ht="27" hidden="false" customHeight="false" outlineLevel="0" collapsed="false">
      <c r="A6761" s="295" t="n">
        <v>97650</v>
      </c>
      <c r="B6761" s="295" t="s">
        <v>19318</v>
      </c>
      <c r="C6761" s="296" t="s">
        <v>19319</v>
      </c>
      <c r="D6761" s="295" t="s">
        <v>81</v>
      </c>
      <c r="E6761" s="297" t="n">
        <v>5.79</v>
      </c>
    </row>
    <row r="6762" customFormat="false" ht="27" hidden="false" customHeight="false" outlineLevel="0" collapsed="false">
      <c r="A6762" s="295" t="n">
        <v>97651</v>
      </c>
      <c r="B6762" s="295" t="s">
        <v>19320</v>
      </c>
      <c r="C6762" s="296" t="s">
        <v>19321</v>
      </c>
      <c r="D6762" s="295" t="s">
        <v>31</v>
      </c>
      <c r="E6762" s="297" t="n">
        <v>64.16</v>
      </c>
    </row>
    <row r="6763" customFormat="false" ht="27" hidden="false" customHeight="false" outlineLevel="0" collapsed="false">
      <c r="A6763" s="295" t="n">
        <v>97652</v>
      </c>
      <c r="B6763" s="295" t="s">
        <v>19322</v>
      </c>
      <c r="C6763" s="296" t="s">
        <v>19323</v>
      </c>
      <c r="D6763" s="295" t="s">
        <v>31</v>
      </c>
      <c r="E6763" s="297" t="n">
        <v>145.46</v>
      </c>
    </row>
    <row r="6764" customFormat="false" ht="27" hidden="false" customHeight="false" outlineLevel="0" collapsed="false">
      <c r="A6764" s="295" t="n">
        <v>97653</v>
      </c>
      <c r="B6764" s="295" t="s">
        <v>19324</v>
      </c>
      <c r="C6764" s="296" t="s">
        <v>19325</v>
      </c>
      <c r="D6764" s="295" t="s">
        <v>31</v>
      </c>
      <c r="E6764" s="297" t="n">
        <v>116.56</v>
      </c>
    </row>
    <row r="6765" customFormat="false" ht="27" hidden="false" customHeight="false" outlineLevel="0" collapsed="false">
      <c r="A6765" s="295" t="n">
        <v>97654</v>
      </c>
      <c r="B6765" s="295" t="s">
        <v>19326</v>
      </c>
      <c r="C6765" s="296" t="s">
        <v>19327</v>
      </c>
      <c r="D6765" s="295" t="s">
        <v>31</v>
      </c>
      <c r="E6765" s="297" t="n">
        <v>138.82</v>
      </c>
    </row>
    <row r="6766" customFormat="false" ht="27" hidden="false" customHeight="false" outlineLevel="0" collapsed="false">
      <c r="A6766" s="295" t="n">
        <v>97655</v>
      </c>
      <c r="B6766" s="295" t="s">
        <v>19328</v>
      </c>
      <c r="C6766" s="296" t="s">
        <v>19329</v>
      </c>
      <c r="D6766" s="295" t="s">
        <v>81</v>
      </c>
      <c r="E6766" s="297" t="n">
        <v>17.83</v>
      </c>
    </row>
    <row r="6767" customFormat="false" ht="27" hidden="false" customHeight="false" outlineLevel="0" collapsed="false">
      <c r="A6767" s="295" t="n">
        <v>97656</v>
      </c>
      <c r="B6767" s="295" t="s">
        <v>19330</v>
      </c>
      <c r="C6767" s="296" t="s">
        <v>19331</v>
      </c>
      <c r="D6767" s="295" t="s">
        <v>31</v>
      </c>
      <c r="E6767" s="297" t="n">
        <v>176.39</v>
      </c>
    </row>
    <row r="6768" customFormat="false" ht="27" hidden="false" customHeight="false" outlineLevel="0" collapsed="false">
      <c r="A6768" s="295" t="n">
        <v>97657</v>
      </c>
      <c r="B6768" s="295" t="s">
        <v>19332</v>
      </c>
      <c r="C6768" s="296" t="s">
        <v>19333</v>
      </c>
      <c r="D6768" s="295" t="s">
        <v>31</v>
      </c>
      <c r="E6768" s="297" t="n">
        <v>349.61</v>
      </c>
    </row>
    <row r="6769" customFormat="false" ht="27" hidden="false" customHeight="false" outlineLevel="0" collapsed="false">
      <c r="A6769" s="295" t="n">
        <v>97658</v>
      </c>
      <c r="B6769" s="295" t="s">
        <v>19334</v>
      </c>
      <c r="C6769" s="296" t="s">
        <v>19335</v>
      </c>
      <c r="D6769" s="295" t="s">
        <v>31</v>
      </c>
      <c r="E6769" s="297" t="n">
        <v>159.44</v>
      </c>
    </row>
    <row r="6770" customFormat="false" ht="27" hidden="false" customHeight="false" outlineLevel="0" collapsed="false">
      <c r="A6770" s="295" t="n">
        <v>97659</v>
      </c>
      <c r="B6770" s="295" t="s">
        <v>19336</v>
      </c>
      <c r="C6770" s="296" t="s">
        <v>19337</v>
      </c>
      <c r="D6770" s="295" t="s">
        <v>31</v>
      </c>
      <c r="E6770" s="297" t="n">
        <v>208.47</v>
      </c>
    </row>
    <row r="6771" customFormat="false" ht="27" hidden="false" customHeight="false" outlineLevel="0" collapsed="false">
      <c r="A6771" s="295" t="n">
        <v>97660</v>
      </c>
      <c r="B6771" s="295" t="s">
        <v>19338</v>
      </c>
      <c r="C6771" s="296" t="s">
        <v>19339</v>
      </c>
      <c r="D6771" s="295" t="s">
        <v>31</v>
      </c>
      <c r="E6771" s="297" t="n">
        <v>0.52</v>
      </c>
    </row>
    <row r="6772" customFormat="false" ht="15" hidden="false" customHeight="false" outlineLevel="0" collapsed="false">
      <c r="A6772" s="295" t="n">
        <v>97661</v>
      </c>
      <c r="B6772" s="295" t="s">
        <v>19340</v>
      </c>
      <c r="C6772" s="296" t="s">
        <v>19341</v>
      </c>
      <c r="D6772" s="295" t="s">
        <v>85</v>
      </c>
      <c r="E6772" s="297" t="n">
        <v>0.52</v>
      </c>
    </row>
    <row r="6773" customFormat="false" ht="27" hidden="false" customHeight="false" outlineLevel="0" collapsed="false">
      <c r="A6773" s="295" t="n">
        <v>97662</v>
      </c>
      <c r="B6773" s="295" t="s">
        <v>19342</v>
      </c>
      <c r="C6773" s="296" t="s">
        <v>19343</v>
      </c>
      <c r="D6773" s="295" t="s">
        <v>85</v>
      </c>
      <c r="E6773" s="297" t="n">
        <v>0.38</v>
      </c>
    </row>
    <row r="6774" customFormat="false" ht="15" hidden="false" customHeight="false" outlineLevel="0" collapsed="false">
      <c r="A6774" s="295" t="n">
        <v>97663</v>
      </c>
      <c r="B6774" s="295" t="s">
        <v>19344</v>
      </c>
      <c r="C6774" s="296" t="s">
        <v>19345</v>
      </c>
      <c r="D6774" s="295" t="s">
        <v>31</v>
      </c>
      <c r="E6774" s="297" t="n">
        <v>9.56</v>
      </c>
    </row>
    <row r="6775" customFormat="false" ht="15" hidden="false" customHeight="false" outlineLevel="0" collapsed="false">
      <c r="A6775" s="295" t="n">
        <v>97664</v>
      </c>
      <c r="B6775" s="295" t="s">
        <v>19346</v>
      </c>
      <c r="C6775" s="296" t="s">
        <v>19347</v>
      </c>
      <c r="D6775" s="295" t="s">
        <v>31</v>
      </c>
      <c r="E6775" s="297" t="n">
        <v>1.19</v>
      </c>
    </row>
    <row r="6776" customFormat="false" ht="15" hidden="false" customHeight="false" outlineLevel="0" collapsed="false">
      <c r="A6776" s="295" t="n">
        <v>97665</v>
      </c>
      <c r="B6776" s="295" t="s">
        <v>19348</v>
      </c>
      <c r="C6776" s="296" t="s">
        <v>19349</v>
      </c>
      <c r="D6776" s="295" t="s">
        <v>31</v>
      </c>
      <c r="E6776" s="297" t="n">
        <v>1</v>
      </c>
    </row>
    <row r="6777" customFormat="false" ht="15" hidden="false" customHeight="false" outlineLevel="0" collapsed="false">
      <c r="A6777" s="295" t="n">
        <v>97666</v>
      </c>
      <c r="B6777" s="295" t="s">
        <v>19350</v>
      </c>
      <c r="C6777" s="296" t="s">
        <v>19351</v>
      </c>
      <c r="D6777" s="295" t="s">
        <v>31</v>
      </c>
      <c r="E6777" s="297" t="n">
        <v>6.97</v>
      </c>
    </row>
    <row r="6778" customFormat="false" ht="27" hidden="false" customHeight="false" outlineLevel="0" collapsed="false">
      <c r="A6778" s="295" t="n">
        <v>95967</v>
      </c>
      <c r="B6778" s="295" t="s">
        <v>19352</v>
      </c>
      <c r="C6778" s="296" t="s">
        <v>19353</v>
      </c>
      <c r="D6778" s="295" t="s">
        <v>289</v>
      </c>
      <c r="E6778" s="297" t="n">
        <v>145.16</v>
      </c>
    </row>
    <row r="6779" customFormat="false" ht="15" hidden="false" customHeight="false" outlineLevel="0" collapsed="false">
      <c r="A6779" s="295" t="n">
        <v>99058</v>
      </c>
      <c r="B6779" s="295" t="s">
        <v>19354</v>
      </c>
      <c r="C6779" s="296" t="s">
        <v>19355</v>
      </c>
      <c r="D6779" s="295" t="s">
        <v>31</v>
      </c>
      <c r="E6779" s="297" t="n">
        <v>6.83</v>
      </c>
    </row>
    <row r="6780" customFormat="false" ht="27" hidden="false" customHeight="false" outlineLevel="0" collapsed="false">
      <c r="A6780" s="295" t="n">
        <v>99059</v>
      </c>
      <c r="B6780" s="295" t="s">
        <v>19356</v>
      </c>
      <c r="C6780" s="296" t="s">
        <v>19357</v>
      </c>
      <c r="D6780" s="295" t="s">
        <v>85</v>
      </c>
      <c r="E6780" s="297" t="n">
        <v>53.2</v>
      </c>
    </row>
    <row r="6781" customFormat="false" ht="15" hidden="false" customHeight="false" outlineLevel="0" collapsed="false">
      <c r="A6781" s="295" t="n">
        <v>99060</v>
      </c>
      <c r="B6781" s="295" t="s">
        <v>19358</v>
      </c>
      <c r="C6781" s="296" t="s">
        <v>19359</v>
      </c>
      <c r="D6781" s="295" t="s">
        <v>31</v>
      </c>
      <c r="E6781" s="297" t="n">
        <v>141.42</v>
      </c>
    </row>
    <row r="6782" customFormat="false" ht="15" hidden="false" customHeight="false" outlineLevel="0" collapsed="false">
      <c r="A6782" s="295" t="n">
        <v>99061</v>
      </c>
      <c r="B6782" s="295" t="s">
        <v>19360</v>
      </c>
      <c r="C6782" s="296" t="s">
        <v>19361</v>
      </c>
      <c r="D6782" s="295" t="s">
        <v>31</v>
      </c>
      <c r="E6782" s="297" t="n">
        <v>93.18</v>
      </c>
    </row>
    <row r="6783" customFormat="false" ht="15" hidden="false" customHeight="false" outlineLevel="0" collapsed="false">
      <c r="A6783" s="295" t="n">
        <v>99062</v>
      </c>
      <c r="B6783" s="295" t="s">
        <v>19362</v>
      </c>
      <c r="C6783" s="296" t="s">
        <v>19363</v>
      </c>
      <c r="D6783" s="295" t="s">
        <v>31</v>
      </c>
      <c r="E6783" s="297" t="n">
        <v>2.13</v>
      </c>
    </row>
    <row r="6784" customFormat="false" ht="15" hidden="false" customHeight="false" outlineLevel="0" collapsed="false">
      <c r="A6784" s="295" t="n">
        <v>99063</v>
      </c>
      <c r="B6784" s="295" t="s">
        <v>19364</v>
      </c>
      <c r="C6784" s="296" t="s">
        <v>19365</v>
      </c>
      <c r="D6784" s="295" t="s">
        <v>85</v>
      </c>
      <c r="E6784" s="297" t="n">
        <v>4.65</v>
      </c>
    </row>
    <row r="6785" customFormat="false" ht="15" hidden="false" customHeight="false" outlineLevel="0" collapsed="false">
      <c r="A6785" s="295" t="n">
        <v>99064</v>
      </c>
      <c r="B6785" s="295" t="s">
        <v>19366</v>
      </c>
      <c r="C6785" s="296" t="s">
        <v>19367</v>
      </c>
      <c r="D6785" s="295" t="s">
        <v>85</v>
      </c>
      <c r="E6785" s="297" t="n">
        <v>0.34</v>
      </c>
    </row>
    <row r="6786" customFormat="false" ht="27" hidden="false" customHeight="false" outlineLevel="0" collapsed="false">
      <c r="A6786" s="295" t="n">
        <v>93588</v>
      </c>
      <c r="B6786" s="295" t="s">
        <v>19368</v>
      </c>
      <c r="C6786" s="296" t="s">
        <v>19369</v>
      </c>
      <c r="D6786" s="295" t="s">
        <v>18996</v>
      </c>
      <c r="E6786" s="297" t="n">
        <v>3.18</v>
      </c>
    </row>
    <row r="6787" customFormat="false" ht="27" hidden="false" customHeight="false" outlineLevel="0" collapsed="false">
      <c r="A6787" s="295" t="n">
        <v>93589</v>
      </c>
      <c r="B6787" s="295" t="s">
        <v>19370</v>
      </c>
      <c r="C6787" s="296" t="s">
        <v>19371</v>
      </c>
      <c r="D6787" s="295" t="s">
        <v>18996</v>
      </c>
      <c r="E6787" s="297" t="n">
        <v>2.73</v>
      </c>
    </row>
    <row r="6788" customFormat="false" ht="27" hidden="false" customHeight="false" outlineLevel="0" collapsed="false">
      <c r="A6788" s="295" t="n">
        <v>93590</v>
      </c>
      <c r="B6788" s="295" t="s">
        <v>19372</v>
      </c>
      <c r="C6788" s="296" t="s">
        <v>19373</v>
      </c>
      <c r="D6788" s="295" t="s">
        <v>18996</v>
      </c>
      <c r="E6788" s="297" t="n">
        <v>0.99</v>
      </c>
    </row>
    <row r="6789" customFormat="false" ht="27" hidden="false" customHeight="false" outlineLevel="0" collapsed="false">
      <c r="A6789" s="295" t="n">
        <v>93591</v>
      </c>
      <c r="B6789" s="295" t="s">
        <v>19374</v>
      </c>
      <c r="C6789" s="296" t="s">
        <v>19375</v>
      </c>
      <c r="D6789" s="295" t="s">
        <v>18996</v>
      </c>
      <c r="E6789" s="297" t="n">
        <v>2.81</v>
      </c>
    </row>
    <row r="6790" customFormat="false" ht="27" hidden="false" customHeight="false" outlineLevel="0" collapsed="false">
      <c r="A6790" s="295" t="n">
        <v>93592</v>
      </c>
      <c r="B6790" s="295" t="s">
        <v>19376</v>
      </c>
      <c r="C6790" s="296" t="s">
        <v>19377</v>
      </c>
      <c r="D6790" s="295" t="s">
        <v>18996</v>
      </c>
      <c r="E6790" s="297" t="n">
        <v>2.44</v>
      </c>
    </row>
    <row r="6791" customFormat="false" ht="27" hidden="false" customHeight="false" outlineLevel="0" collapsed="false">
      <c r="A6791" s="295" t="n">
        <v>93593</v>
      </c>
      <c r="B6791" s="295" t="s">
        <v>19378</v>
      </c>
      <c r="C6791" s="296" t="s">
        <v>19379</v>
      </c>
      <c r="D6791" s="295" t="s">
        <v>18996</v>
      </c>
      <c r="E6791" s="297" t="n">
        <v>0.89</v>
      </c>
    </row>
    <row r="6792" customFormat="false" ht="27" hidden="false" customHeight="false" outlineLevel="0" collapsed="false">
      <c r="A6792" s="295" t="n">
        <v>93594</v>
      </c>
      <c r="B6792" s="295" t="s">
        <v>19380</v>
      </c>
      <c r="C6792" s="296" t="s">
        <v>19381</v>
      </c>
      <c r="D6792" s="295" t="s">
        <v>17068</v>
      </c>
      <c r="E6792" s="297" t="n">
        <v>2.12</v>
      </c>
    </row>
    <row r="6793" customFormat="false" ht="27" hidden="false" customHeight="false" outlineLevel="0" collapsed="false">
      <c r="A6793" s="295" t="n">
        <v>93595</v>
      </c>
      <c r="B6793" s="295" t="s">
        <v>19382</v>
      </c>
      <c r="C6793" s="296" t="s">
        <v>19383</v>
      </c>
      <c r="D6793" s="295" t="s">
        <v>17068</v>
      </c>
      <c r="E6793" s="297" t="n">
        <v>1.84</v>
      </c>
    </row>
    <row r="6794" customFormat="false" ht="27" hidden="false" customHeight="false" outlineLevel="0" collapsed="false">
      <c r="A6794" s="295" t="n">
        <v>93596</v>
      </c>
      <c r="B6794" s="295" t="s">
        <v>19384</v>
      </c>
      <c r="C6794" s="296" t="s">
        <v>19385</v>
      </c>
      <c r="D6794" s="295" t="s">
        <v>17068</v>
      </c>
      <c r="E6794" s="297" t="n">
        <v>0.66</v>
      </c>
    </row>
    <row r="6795" customFormat="false" ht="27" hidden="false" customHeight="false" outlineLevel="0" collapsed="false">
      <c r="A6795" s="295" t="n">
        <v>93597</v>
      </c>
      <c r="B6795" s="295" t="s">
        <v>19386</v>
      </c>
      <c r="C6795" s="296" t="s">
        <v>19387</v>
      </c>
      <c r="D6795" s="295" t="s">
        <v>17068</v>
      </c>
      <c r="E6795" s="297" t="n">
        <v>1.87</v>
      </c>
    </row>
    <row r="6796" customFormat="false" ht="27" hidden="false" customHeight="false" outlineLevel="0" collapsed="false">
      <c r="A6796" s="295" t="n">
        <v>93598</v>
      </c>
      <c r="B6796" s="295" t="s">
        <v>19388</v>
      </c>
      <c r="C6796" s="296" t="s">
        <v>19389</v>
      </c>
      <c r="D6796" s="295" t="s">
        <v>17068</v>
      </c>
      <c r="E6796" s="297" t="n">
        <v>1.61</v>
      </c>
    </row>
    <row r="6797" customFormat="false" ht="27" hidden="false" customHeight="false" outlineLevel="0" collapsed="false">
      <c r="A6797" s="295" t="n">
        <v>93599</v>
      </c>
      <c r="B6797" s="295" t="s">
        <v>19390</v>
      </c>
      <c r="C6797" s="296" t="s">
        <v>19391</v>
      </c>
      <c r="D6797" s="295" t="s">
        <v>17068</v>
      </c>
      <c r="E6797" s="297" t="n">
        <v>0.59</v>
      </c>
    </row>
    <row r="6798" customFormat="false" ht="27" hidden="false" customHeight="false" outlineLevel="0" collapsed="false">
      <c r="A6798" s="295" t="n">
        <v>95425</v>
      </c>
      <c r="B6798" s="295" t="s">
        <v>19392</v>
      </c>
      <c r="C6798" s="296" t="s">
        <v>19393</v>
      </c>
      <c r="D6798" s="295" t="s">
        <v>18996</v>
      </c>
      <c r="E6798" s="297" t="n">
        <v>2.41</v>
      </c>
    </row>
    <row r="6799" customFormat="false" ht="27" hidden="false" customHeight="false" outlineLevel="0" collapsed="false">
      <c r="A6799" s="295" t="n">
        <v>95426</v>
      </c>
      <c r="B6799" s="295" t="s">
        <v>19394</v>
      </c>
      <c r="C6799" s="296" t="s">
        <v>19395</v>
      </c>
      <c r="D6799" s="295" t="s">
        <v>18996</v>
      </c>
      <c r="E6799" s="297" t="n">
        <v>2.08</v>
      </c>
    </row>
    <row r="6800" customFormat="false" ht="27" hidden="false" customHeight="false" outlineLevel="0" collapsed="false">
      <c r="A6800" s="295" t="n">
        <v>95427</v>
      </c>
      <c r="B6800" s="295" t="s">
        <v>19396</v>
      </c>
      <c r="C6800" s="296" t="s">
        <v>19397</v>
      </c>
      <c r="D6800" s="295" t="s">
        <v>18996</v>
      </c>
      <c r="E6800" s="297" t="n">
        <v>0.78</v>
      </c>
    </row>
    <row r="6801" customFormat="false" ht="27" hidden="false" customHeight="false" outlineLevel="0" collapsed="false">
      <c r="A6801" s="295" t="n">
        <v>95428</v>
      </c>
      <c r="B6801" s="295" t="s">
        <v>19398</v>
      </c>
      <c r="C6801" s="296" t="s">
        <v>19399</v>
      </c>
      <c r="D6801" s="295" t="s">
        <v>17068</v>
      </c>
      <c r="E6801" s="297" t="n">
        <v>1.63</v>
      </c>
    </row>
    <row r="6802" customFormat="false" ht="27" hidden="false" customHeight="false" outlineLevel="0" collapsed="false">
      <c r="A6802" s="295" t="n">
        <v>95429</v>
      </c>
      <c r="B6802" s="295" t="s">
        <v>19400</v>
      </c>
      <c r="C6802" s="296" t="s">
        <v>19401</v>
      </c>
      <c r="D6802" s="295" t="s">
        <v>17068</v>
      </c>
      <c r="E6802" s="297" t="n">
        <v>1.4</v>
      </c>
    </row>
    <row r="6803" customFormat="false" ht="27" hidden="false" customHeight="false" outlineLevel="0" collapsed="false">
      <c r="A6803" s="295" t="n">
        <v>95430</v>
      </c>
      <c r="B6803" s="295" t="s">
        <v>19402</v>
      </c>
      <c r="C6803" s="296" t="s">
        <v>19403</v>
      </c>
      <c r="D6803" s="295" t="s">
        <v>17068</v>
      </c>
      <c r="E6803" s="297" t="n">
        <v>0.49</v>
      </c>
    </row>
    <row r="6804" customFormat="false" ht="27" hidden="false" customHeight="false" outlineLevel="0" collapsed="false">
      <c r="A6804" s="295" t="n">
        <v>95875</v>
      </c>
      <c r="B6804" s="295" t="s">
        <v>19404</v>
      </c>
      <c r="C6804" s="296" t="s">
        <v>19405</v>
      </c>
      <c r="D6804" s="295" t="s">
        <v>18996</v>
      </c>
      <c r="E6804" s="297" t="n">
        <v>2.51</v>
      </c>
    </row>
    <row r="6805" customFormat="false" ht="27" hidden="false" customHeight="false" outlineLevel="0" collapsed="false">
      <c r="A6805" s="295" t="n">
        <v>95876</v>
      </c>
      <c r="B6805" s="295" t="s">
        <v>19406</v>
      </c>
      <c r="C6805" s="296" t="s">
        <v>19407</v>
      </c>
      <c r="D6805" s="295" t="s">
        <v>18996</v>
      </c>
      <c r="E6805" s="297" t="n">
        <v>2.21</v>
      </c>
    </row>
    <row r="6806" customFormat="false" ht="27" hidden="false" customHeight="false" outlineLevel="0" collapsed="false">
      <c r="A6806" s="295" t="n">
        <v>95877</v>
      </c>
      <c r="B6806" s="295" t="s">
        <v>19408</v>
      </c>
      <c r="C6806" s="296" t="s">
        <v>19409</v>
      </c>
      <c r="D6806" s="295" t="s">
        <v>18996</v>
      </c>
      <c r="E6806" s="297" t="n">
        <v>1.92</v>
      </c>
    </row>
    <row r="6807" customFormat="false" ht="27" hidden="false" customHeight="false" outlineLevel="0" collapsed="false">
      <c r="A6807" s="295" t="n">
        <v>95878</v>
      </c>
      <c r="B6807" s="295" t="s">
        <v>19410</v>
      </c>
      <c r="C6807" s="296" t="s">
        <v>19411</v>
      </c>
      <c r="D6807" s="295" t="s">
        <v>17068</v>
      </c>
      <c r="E6807" s="297" t="n">
        <v>1.69</v>
      </c>
    </row>
    <row r="6808" customFormat="false" ht="27" hidden="false" customHeight="false" outlineLevel="0" collapsed="false">
      <c r="A6808" s="295" t="n">
        <v>95879</v>
      </c>
      <c r="B6808" s="295" t="s">
        <v>19412</v>
      </c>
      <c r="C6808" s="296" t="s">
        <v>19413</v>
      </c>
      <c r="D6808" s="295" t="s">
        <v>17068</v>
      </c>
      <c r="E6808" s="297" t="n">
        <v>1.49</v>
      </c>
    </row>
    <row r="6809" customFormat="false" ht="27" hidden="false" customHeight="false" outlineLevel="0" collapsed="false">
      <c r="A6809" s="295" t="n">
        <v>95880</v>
      </c>
      <c r="B6809" s="295" t="s">
        <v>19414</v>
      </c>
      <c r="C6809" s="296" t="s">
        <v>19415</v>
      </c>
      <c r="D6809" s="295" t="s">
        <v>17068</v>
      </c>
      <c r="E6809" s="297" t="n">
        <v>1.29</v>
      </c>
    </row>
    <row r="6810" customFormat="false" ht="27" hidden="false" customHeight="false" outlineLevel="0" collapsed="false">
      <c r="A6810" s="295" t="n">
        <v>97912</v>
      </c>
      <c r="B6810" s="295" t="s">
        <v>19416</v>
      </c>
      <c r="C6810" s="296" t="s">
        <v>19417</v>
      </c>
      <c r="D6810" s="295" t="s">
        <v>18996</v>
      </c>
      <c r="E6810" s="297" t="n">
        <v>3.64</v>
      </c>
    </row>
    <row r="6811" customFormat="false" ht="27" hidden="false" customHeight="false" outlineLevel="0" collapsed="false">
      <c r="A6811" s="295" t="n">
        <v>97913</v>
      </c>
      <c r="B6811" s="295" t="s">
        <v>19418</v>
      </c>
      <c r="C6811" s="296" t="s">
        <v>19419</v>
      </c>
      <c r="D6811" s="295" t="s">
        <v>18996</v>
      </c>
      <c r="E6811" s="297" t="n">
        <v>3.16</v>
      </c>
    </row>
    <row r="6812" customFormat="false" ht="27" hidden="false" customHeight="false" outlineLevel="0" collapsed="false">
      <c r="A6812" s="295" t="n">
        <v>97914</v>
      </c>
      <c r="B6812" s="295" t="s">
        <v>19420</v>
      </c>
      <c r="C6812" s="296" t="s">
        <v>19421</v>
      </c>
      <c r="D6812" s="295" t="s">
        <v>18996</v>
      </c>
      <c r="E6812" s="297" t="n">
        <v>2.88</v>
      </c>
    </row>
    <row r="6813" customFormat="false" ht="27" hidden="false" customHeight="false" outlineLevel="0" collapsed="false">
      <c r="A6813" s="295" t="n">
        <v>97915</v>
      </c>
      <c r="B6813" s="295" t="s">
        <v>19422</v>
      </c>
      <c r="C6813" s="296" t="s">
        <v>19423</v>
      </c>
      <c r="D6813" s="295" t="s">
        <v>18996</v>
      </c>
      <c r="E6813" s="297" t="n">
        <v>1.15</v>
      </c>
    </row>
    <row r="6814" customFormat="false" ht="27" hidden="false" customHeight="false" outlineLevel="0" collapsed="false">
      <c r="A6814" s="295" t="n">
        <v>100937</v>
      </c>
      <c r="B6814" s="295" t="s">
        <v>19424</v>
      </c>
      <c r="C6814" s="296" t="s">
        <v>19425</v>
      </c>
      <c r="D6814" s="295" t="s">
        <v>18996</v>
      </c>
      <c r="E6814" s="297" t="n">
        <v>8.68</v>
      </c>
    </row>
    <row r="6815" customFormat="false" ht="27" hidden="false" customHeight="false" outlineLevel="0" collapsed="false">
      <c r="A6815" s="295" t="n">
        <v>100938</v>
      </c>
      <c r="B6815" s="295" t="s">
        <v>19426</v>
      </c>
      <c r="C6815" s="296" t="s">
        <v>19427</v>
      </c>
      <c r="D6815" s="295" t="s">
        <v>18996</v>
      </c>
      <c r="E6815" s="297" t="n">
        <v>7.58</v>
      </c>
    </row>
    <row r="6816" customFormat="false" ht="27" hidden="false" customHeight="false" outlineLevel="0" collapsed="false">
      <c r="A6816" s="295" t="n">
        <v>100939</v>
      </c>
      <c r="B6816" s="295" t="s">
        <v>19428</v>
      </c>
      <c r="C6816" s="296" t="s">
        <v>19429</v>
      </c>
      <c r="D6816" s="295" t="s">
        <v>18996</v>
      </c>
      <c r="E6816" s="297" t="n">
        <v>6.72</v>
      </c>
    </row>
    <row r="6817" customFormat="false" ht="27" hidden="false" customHeight="false" outlineLevel="0" collapsed="false">
      <c r="A6817" s="295" t="n">
        <v>100940</v>
      </c>
      <c r="B6817" s="295" t="s">
        <v>19430</v>
      </c>
      <c r="C6817" s="296" t="s">
        <v>19431</v>
      </c>
      <c r="D6817" s="295" t="s">
        <v>18996</v>
      </c>
      <c r="E6817" s="297" t="n">
        <v>5.8</v>
      </c>
    </row>
    <row r="6818" customFormat="false" ht="27" hidden="false" customHeight="false" outlineLevel="0" collapsed="false">
      <c r="A6818" s="295" t="n">
        <v>100941</v>
      </c>
      <c r="B6818" s="295" t="s">
        <v>19432</v>
      </c>
      <c r="C6818" s="296" t="s">
        <v>19433</v>
      </c>
      <c r="D6818" s="295" t="s">
        <v>17068</v>
      </c>
      <c r="E6818" s="297" t="n">
        <v>5.78</v>
      </c>
    </row>
    <row r="6819" customFormat="false" ht="27" hidden="false" customHeight="false" outlineLevel="0" collapsed="false">
      <c r="A6819" s="295" t="n">
        <v>100942</v>
      </c>
      <c r="B6819" s="295" t="s">
        <v>19434</v>
      </c>
      <c r="C6819" s="296" t="s">
        <v>19435</v>
      </c>
      <c r="D6819" s="295" t="s">
        <v>17068</v>
      </c>
      <c r="E6819" s="297" t="n">
        <v>5.06</v>
      </c>
    </row>
    <row r="6820" customFormat="false" ht="27" hidden="false" customHeight="false" outlineLevel="0" collapsed="false">
      <c r="A6820" s="295" t="n">
        <v>100943</v>
      </c>
      <c r="B6820" s="295" t="s">
        <v>19436</v>
      </c>
      <c r="C6820" s="296" t="s">
        <v>19437</v>
      </c>
      <c r="D6820" s="295" t="s">
        <v>17068</v>
      </c>
      <c r="E6820" s="297" t="n">
        <v>4.46</v>
      </c>
    </row>
    <row r="6821" customFormat="false" ht="27" hidden="false" customHeight="false" outlineLevel="0" collapsed="false">
      <c r="A6821" s="295" t="n">
        <v>100944</v>
      </c>
      <c r="B6821" s="295" t="s">
        <v>19438</v>
      </c>
      <c r="C6821" s="296" t="s">
        <v>19439</v>
      </c>
      <c r="D6821" s="295" t="s">
        <v>17068</v>
      </c>
      <c r="E6821" s="297" t="n">
        <v>3.88</v>
      </c>
    </row>
    <row r="6822" customFormat="false" ht="27" hidden="false" customHeight="false" outlineLevel="0" collapsed="false">
      <c r="A6822" s="295" t="n">
        <v>100945</v>
      </c>
      <c r="B6822" s="295" t="s">
        <v>19440</v>
      </c>
      <c r="C6822" s="296" t="s">
        <v>19441</v>
      </c>
      <c r="D6822" s="295" t="s">
        <v>17068</v>
      </c>
      <c r="E6822" s="297" t="n">
        <v>2.9</v>
      </c>
    </row>
    <row r="6823" customFormat="false" ht="27" hidden="false" customHeight="false" outlineLevel="0" collapsed="false">
      <c r="A6823" s="295" t="n">
        <v>100946</v>
      </c>
      <c r="B6823" s="295" t="s">
        <v>19442</v>
      </c>
      <c r="C6823" s="296" t="s">
        <v>19443</v>
      </c>
      <c r="D6823" s="295" t="s">
        <v>17068</v>
      </c>
      <c r="E6823" s="297" t="n">
        <v>2.5</v>
      </c>
    </row>
    <row r="6824" customFormat="false" ht="27" hidden="false" customHeight="false" outlineLevel="0" collapsed="false">
      <c r="A6824" s="295" t="n">
        <v>100947</v>
      </c>
      <c r="B6824" s="295" t="s">
        <v>19444</v>
      </c>
      <c r="C6824" s="296" t="s">
        <v>19445</v>
      </c>
      <c r="D6824" s="295" t="s">
        <v>17068</v>
      </c>
      <c r="E6824" s="297" t="n">
        <v>2.3</v>
      </c>
    </row>
    <row r="6825" customFormat="false" ht="27" hidden="false" customHeight="false" outlineLevel="0" collapsed="false">
      <c r="A6825" s="295" t="n">
        <v>100948</v>
      </c>
      <c r="B6825" s="295" t="s">
        <v>19446</v>
      </c>
      <c r="C6825" s="296" t="s">
        <v>19447</v>
      </c>
      <c r="D6825" s="295" t="s">
        <v>17068</v>
      </c>
      <c r="E6825" s="297" t="n">
        <v>0.91</v>
      </c>
    </row>
    <row r="6826" customFormat="false" ht="27" hidden="false" customHeight="false" outlineLevel="0" collapsed="false">
      <c r="A6826" s="295" t="n">
        <v>100949</v>
      </c>
      <c r="B6826" s="295" t="s">
        <v>19448</v>
      </c>
      <c r="C6826" s="296" t="s">
        <v>19449</v>
      </c>
      <c r="D6826" s="295" t="s">
        <v>17068</v>
      </c>
      <c r="E6826" s="297" t="n">
        <v>6.9</v>
      </c>
    </row>
    <row r="6827" customFormat="false" ht="27" hidden="false" customHeight="false" outlineLevel="0" collapsed="false">
      <c r="A6827" s="295" t="n">
        <v>100950</v>
      </c>
      <c r="B6827" s="295" t="s">
        <v>19450</v>
      </c>
      <c r="C6827" s="296" t="s">
        <v>19451</v>
      </c>
      <c r="D6827" s="295" t="s">
        <v>17068</v>
      </c>
      <c r="E6827" s="297" t="n">
        <v>3.73</v>
      </c>
    </row>
    <row r="6828" customFormat="false" ht="27" hidden="false" customHeight="false" outlineLevel="0" collapsed="false">
      <c r="A6828" s="295" t="n">
        <v>100951</v>
      </c>
      <c r="B6828" s="295" t="s">
        <v>19452</v>
      </c>
      <c r="C6828" s="296" t="s">
        <v>19453</v>
      </c>
      <c r="D6828" s="295" t="s">
        <v>17068</v>
      </c>
      <c r="E6828" s="297" t="n">
        <v>3.22</v>
      </c>
    </row>
    <row r="6829" customFormat="false" ht="27" hidden="false" customHeight="false" outlineLevel="0" collapsed="false">
      <c r="A6829" s="295" t="n">
        <v>100952</v>
      </c>
      <c r="B6829" s="295" t="s">
        <v>19454</v>
      </c>
      <c r="C6829" s="296" t="s">
        <v>19455</v>
      </c>
      <c r="D6829" s="295" t="s">
        <v>17068</v>
      </c>
      <c r="E6829" s="297" t="n">
        <v>2.97</v>
      </c>
    </row>
    <row r="6830" customFormat="false" ht="40.5" hidden="false" customHeight="false" outlineLevel="0" collapsed="false">
      <c r="A6830" s="295" t="n">
        <v>100953</v>
      </c>
      <c r="B6830" s="295" t="s">
        <v>19456</v>
      </c>
      <c r="C6830" s="296" t="s">
        <v>19457</v>
      </c>
      <c r="D6830" s="295" t="s">
        <v>17068</v>
      </c>
      <c r="E6830" s="297" t="n">
        <v>1.18</v>
      </c>
    </row>
    <row r="6831" customFormat="false" ht="27" hidden="false" customHeight="false" outlineLevel="0" collapsed="false">
      <c r="A6831" s="295" t="n">
        <v>100954</v>
      </c>
      <c r="B6831" s="295" t="s">
        <v>19458</v>
      </c>
      <c r="C6831" s="296" t="s">
        <v>19459</v>
      </c>
      <c r="D6831" s="295" t="s">
        <v>17068</v>
      </c>
      <c r="E6831" s="297" t="n">
        <v>8.89</v>
      </c>
    </row>
    <row r="6832" customFormat="false" ht="27" hidden="false" customHeight="false" outlineLevel="0" collapsed="false">
      <c r="A6832" s="295" t="n">
        <v>100955</v>
      </c>
      <c r="B6832" s="295" t="s">
        <v>19460</v>
      </c>
      <c r="C6832" s="296" t="s">
        <v>19461</v>
      </c>
      <c r="D6832" s="295" t="s">
        <v>18996</v>
      </c>
      <c r="E6832" s="297" t="n">
        <v>5.24</v>
      </c>
    </row>
    <row r="6833" customFormat="false" ht="27" hidden="false" customHeight="false" outlineLevel="0" collapsed="false">
      <c r="A6833" s="295" t="n">
        <v>100956</v>
      </c>
      <c r="B6833" s="295" t="s">
        <v>19462</v>
      </c>
      <c r="C6833" s="296" t="s">
        <v>19463</v>
      </c>
      <c r="D6833" s="295" t="s">
        <v>18996</v>
      </c>
      <c r="E6833" s="297" t="n">
        <v>4.56</v>
      </c>
    </row>
    <row r="6834" customFormat="false" ht="27" hidden="false" customHeight="false" outlineLevel="0" collapsed="false">
      <c r="A6834" s="295" t="n">
        <v>100957</v>
      </c>
      <c r="B6834" s="295" t="s">
        <v>19464</v>
      </c>
      <c r="C6834" s="296" t="s">
        <v>19465</v>
      </c>
      <c r="D6834" s="295" t="s">
        <v>18996</v>
      </c>
      <c r="E6834" s="297" t="n">
        <v>4.17</v>
      </c>
    </row>
    <row r="6835" customFormat="false" ht="27" hidden="false" customHeight="false" outlineLevel="0" collapsed="false">
      <c r="A6835" s="295" t="n">
        <v>100958</v>
      </c>
      <c r="B6835" s="295" t="s">
        <v>19466</v>
      </c>
      <c r="C6835" s="296" t="s">
        <v>19467</v>
      </c>
      <c r="D6835" s="295" t="s">
        <v>18996</v>
      </c>
      <c r="E6835" s="297" t="n">
        <v>1.67</v>
      </c>
    </row>
    <row r="6836" customFormat="false" ht="27" hidden="false" customHeight="false" outlineLevel="0" collapsed="false">
      <c r="A6836" s="295" t="n">
        <v>100959</v>
      </c>
      <c r="B6836" s="295" t="s">
        <v>19468</v>
      </c>
      <c r="C6836" s="296" t="s">
        <v>19469</v>
      </c>
      <c r="D6836" s="295" t="s">
        <v>18996</v>
      </c>
      <c r="E6836" s="297" t="n">
        <v>12.52</v>
      </c>
    </row>
    <row r="6837" customFormat="false" ht="27" hidden="false" customHeight="false" outlineLevel="0" collapsed="false">
      <c r="A6837" s="295" t="n">
        <v>100960</v>
      </c>
      <c r="B6837" s="295" t="s">
        <v>19470</v>
      </c>
      <c r="C6837" s="296" t="s">
        <v>19471</v>
      </c>
      <c r="D6837" s="295" t="s">
        <v>18996</v>
      </c>
      <c r="E6837" s="297" t="n">
        <v>3.87</v>
      </c>
    </row>
    <row r="6838" customFormat="false" ht="27" hidden="false" customHeight="false" outlineLevel="0" collapsed="false">
      <c r="A6838" s="295" t="n">
        <v>100961</v>
      </c>
      <c r="B6838" s="295" t="s">
        <v>19472</v>
      </c>
      <c r="C6838" s="296" t="s">
        <v>19473</v>
      </c>
      <c r="D6838" s="295" t="s">
        <v>18996</v>
      </c>
      <c r="E6838" s="297" t="n">
        <v>3.35</v>
      </c>
    </row>
    <row r="6839" customFormat="false" ht="27" hidden="false" customHeight="false" outlineLevel="0" collapsed="false">
      <c r="A6839" s="295" t="n">
        <v>100962</v>
      </c>
      <c r="B6839" s="295" t="s">
        <v>19474</v>
      </c>
      <c r="C6839" s="296" t="s">
        <v>19475</v>
      </c>
      <c r="D6839" s="295" t="s">
        <v>18996</v>
      </c>
      <c r="E6839" s="297" t="n">
        <v>3.06</v>
      </c>
    </row>
    <row r="6840" customFormat="false" ht="27" hidden="false" customHeight="false" outlineLevel="0" collapsed="false">
      <c r="A6840" s="295" t="n">
        <v>100963</v>
      </c>
      <c r="B6840" s="295" t="s">
        <v>19476</v>
      </c>
      <c r="C6840" s="296" t="s">
        <v>19477</v>
      </c>
      <c r="D6840" s="295" t="s">
        <v>18996</v>
      </c>
      <c r="E6840" s="297" t="n">
        <v>1.21</v>
      </c>
    </row>
    <row r="6841" customFormat="false" ht="27" hidden="false" customHeight="false" outlineLevel="0" collapsed="false">
      <c r="A6841" s="295" t="n">
        <v>100964</v>
      </c>
      <c r="B6841" s="295" t="s">
        <v>19478</v>
      </c>
      <c r="C6841" s="296" t="s">
        <v>19479</v>
      </c>
      <c r="D6841" s="295" t="s">
        <v>18996</v>
      </c>
      <c r="E6841" s="297" t="n">
        <v>9.29</v>
      </c>
    </row>
    <row r="6842" customFormat="false" ht="40.5" hidden="false" customHeight="false" outlineLevel="0" collapsed="false">
      <c r="A6842" s="295" t="n">
        <v>100973</v>
      </c>
      <c r="B6842" s="295" t="s">
        <v>19480</v>
      </c>
      <c r="C6842" s="296" t="s">
        <v>19481</v>
      </c>
      <c r="D6842" s="295" t="s">
        <v>96</v>
      </c>
      <c r="E6842" s="297" t="n">
        <v>8.46</v>
      </c>
    </row>
    <row r="6843" customFormat="false" ht="40.5" hidden="false" customHeight="false" outlineLevel="0" collapsed="false">
      <c r="A6843" s="295" t="n">
        <v>100974</v>
      </c>
      <c r="B6843" s="295" t="s">
        <v>19482</v>
      </c>
      <c r="C6843" s="296" t="s">
        <v>19483</v>
      </c>
      <c r="D6843" s="295" t="s">
        <v>96</v>
      </c>
      <c r="E6843" s="297" t="n">
        <v>8.47</v>
      </c>
    </row>
    <row r="6844" customFormat="false" ht="40.5" hidden="false" customHeight="false" outlineLevel="0" collapsed="false">
      <c r="A6844" s="295" t="n">
        <v>100975</v>
      </c>
      <c r="B6844" s="295" t="s">
        <v>19484</v>
      </c>
      <c r="C6844" s="296" t="s">
        <v>19485</v>
      </c>
      <c r="D6844" s="295" t="s">
        <v>96</v>
      </c>
      <c r="E6844" s="297" t="n">
        <v>8.64</v>
      </c>
    </row>
    <row r="6845" customFormat="false" ht="27" hidden="false" customHeight="false" outlineLevel="0" collapsed="false">
      <c r="A6845" s="295" t="n">
        <v>100965</v>
      </c>
      <c r="B6845" s="295" t="s">
        <v>19486</v>
      </c>
      <c r="C6845" s="296" t="s">
        <v>19487</v>
      </c>
      <c r="D6845" s="295" t="s">
        <v>17068</v>
      </c>
      <c r="E6845" s="297" t="n">
        <v>1.92</v>
      </c>
    </row>
    <row r="6846" customFormat="false" ht="27" hidden="false" customHeight="false" outlineLevel="0" collapsed="false">
      <c r="A6846" s="295" t="n">
        <v>100966</v>
      </c>
      <c r="B6846" s="295" t="s">
        <v>19488</v>
      </c>
      <c r="C6846" s="296" t="s">
        <v>19489</v>
      </c>
      <c r="D6846" s="295" t="s">
        <v>17068</v>
      </c>
      <c r="E6846" s="297" t="n">
        <v>1.65</v>
      </c>
    </row>
    <row r="6847" customFormat="false" ht="27" hidden="false" customHeight="false" outlineLevel="0" collapsed="false">
      <c r="A6847" s="295" t="n">
        <v>100969</v>
      </c>
      <c r="B6847" s="295" t="s">
        <v>19490</v>
      </c>
      <c r="C6847" s="296" t="s">
        <v>19491</v>
      </c>
      <c r="D6847" s="295" t="s">
        <v>17068</v>
      </c>
      <c r="E6847" s="297" t="n">
        <v>2.57</v>
      </c>
    </row>
    <row r="6848" customFormat="false" ht="27" hidden="false" customHeight="false" outlineLevel="0" collapsed="false">
      <c r="A6848" s="295" t="n">
        <v>100970</v>
      </c>
      <c r="B6848" s="295" t="s">
        <v>19492</v>
      </c>
      <c r="C6848" s="296" t="s">
        <v>19493</v>
      </c>
      <c r="D6848" s="295" t="s">
        <v>17068</v>
      </c>
      <c r="E6848" s="297" t="n">
        <v>2.17</v>
      </c>
    </row>
    <row r="6849" customFormat="false" ht="27" hidden="false" customHeight="false" outlineLevel="0" collapsed="false">
      <c r="A6849" s="295" t="n">
        <v>102330</v>
      </c>
      <c r="B6849" s="295" t="s">
        <v>19494</v>
      </c>
      <c r="C6849" s="296" t="s">
        <v>19495</v>
      </c>
      <c r="D6849" s="295" t="s">
        <v>17068</v>
      </c>
      <c r="E6849" s="297" t="n">
        <v>1.54</v>
      </c>
    </row>
    <row r="6850" customFormat="false" ht="27" hidden="false" customHeight="false" outlineLevel="0" collapsed="false">
      <c r="A6850" s="295" t="n">
        <v>102331</v>
      </c>
      <c r="B6850" s="295" t="s">
        <v>19496</v>
      </c>
      <c r="C6850" s="296" t="s">
        <v>19497</v>
      </c>
      <c r="D6850" s="295" t="s">
        <v>17068</v>
      </c>
      <c r="E6850" s="297" t="n">
        <v>0.6</v>
      </c>
    </row>
    <row r="6851" customFormat="false" ht="27" hidden="false" customHeight="false" outlineLevel="0" collapsed="false">
      <c r="A6851" s="295" t="n">
        <v>102332</v>
      </c>
      <c r="B6851" s="295" t="s">
        <v>19498</v>
      </c>
      <c r="C6851" s="296" t="s">
        <v>19499</v>
      </c>
      <c r="D6851" s="295" t="s">
        <v>17068</v>
      </c>
      <c r="E6851" s="298" t="n">
        <v>2.03</v>
      </c>
    </row>
    <row r="6852" customFormat="false" ht="27" hidden="false" customHeight="false" outlineLevel="0" collapsed="false">
      <c r="A6852" s="295" t="n">
        <v>102333</v>
      </c>
      <c r="B6852" s="295" t="s">
        <v>19500</v>
      </c>
      <c r="C6852" s="296" t="s">
        <v>19501</v>
      </c>
      <c r="D6852" s="295" t="s">
        <v>17068</v>
      </c>
      <c r="E6852" s="298" t="n">
        <v>0.81</v>
      </c>
    </row>
    <row r="6853" customFormat="false" ht="27" hidden="false" customHeight="false" outlineLevel="0" collapsed="false">
      <c r="A6853" s="295" t="n">
        <v>101019</v>
      </c>
      <c r="B6853" s="295" t="s">
        <v>19502</v>
      </c>
      <c r="C6853" s="296" t="s">
        <v>19503</v>
      </c>
      <c r="D6853" s="295" t="s">
        <v>17695</v>
      </c>
      <c r="E6853" s="298" t="n">
        <v>544.5</v>
      </c>
    </row>
    <row r="6854" customFormat="false" ht="27" hidden="false" customHeight="false" outlineLevel="0" collapsed="false">
      <c r="A6854" s="295" t="n">
        <v>101479</v>
      </c>
      <c r="B6854" s="295" t="s">
        <v>19504</v>
      </c>
      <c r="C6854" s="296" t="s">
        <v>19505</v>
      </c>
      <c r="D6854" s="295" t="s">
        <v>17695</v>
      </c>
      <c r="E6854" s="298" t="n">
        <v>158.64</v>
      </c>
    </row>
    <row r="6855" customFormat="false" ht="27" hidden="false" customHeight="false" outlineLevel="0" collapsed="false">
      <c r="A6855" s="295" t="n">
        <v>102568</v>
      </c>
      <c r="B6855" s="295" t="s">
        <v>19506</v>
      </c>
      <c r="C6855" s="296" t="s">
        <v>19507</v>
      </c>
      <c r="D6855" s="295" t="s">
        <v>17695</v>
      </c>
      <c r="E6855" s="298" t="n">
        <v>270.25</v>
      </c>
    </row>
    <row r="6856" customFormat="false" ht="40.5" hidden="false" customHeight="false" outlineLevel="0" collapsed="false">
      <c r="A6856" s="295" t="n">
        <v>100976</v>
      </c>
      <c r="B6856" s="295" t="s">
        <v>19508</v>
      </c>
      <c r="C6856" s="296" t="s">
        <v>19509</v>
      </c>
      <c r="D6856" s="295" t="s">
        <v>96</v>
      </c>
      <c r="E6856" s="298" t="n">
        <v>8.56</v>
      </c>
    </row>
    <row r="6857" customFormat="false" ht="40.5" hidden="false" customHeight="false" outlineLevel="0" collapsed="false">
      <c r="A6857" s="295" t="n">
        <v>100977</v>
      </c>
      <c r="B6857" s="295" t="s">
        <v>19510</v>
      </c>
      <c r="C6857" s="296" t="s">
        <v>19511</v>
      </c>
      <c r="D6857" s="295" t="s">
        <v>96</v>
      </c>
      <c r="E6857" s="298" t="n">
        <v>7.43</v>
      </c>
    </row>
    <row r="6858" customFormat="false" ht="40.5" hidden="false" customHeight="false" outlineLevel="0" collapsed="false">
      <c r="A6858" s="295" t="n">
        <v>100978</v>
      </c>
      <c r="B6858" s="295" t="s">
        <v>19512</v>
      </c>
      <c r="C6858" s="296" t="s">
        <v>19513</v>
      </c>
      <c r="D6858" s="295" t="s">
        <v>96</v>
      </c>
      <c r="E6858" s="298" t="n">
        <v>6.95</v>
      </c>
    </row>
    <row r="6859" customFormat="false" ht="40.5" hidden="false" customHeight="false" outlineLevel="0" collapsed="false">
      <c r="A6859" s="295" t="n">
        <v>100979</v>
      </c>
      <c r="B6859" s="295" t="s">
        <v>19514</v>
      </c>
      <c r="C6859" s="296" t="s">
        <v>19515</v>
      </c>
      <c r="D6859" s="295" t="s">
        <v>96</v>
      </c>
      <c r="E6859" s="298" t="n">
        <v>6.74</v>
      </c>
    </row>
    <row r="6860" customFormat="false" ht="40.5" hidden="false" customHeight="false" outlineLevel="0" collapsed="false">
      <c r="A6860" s="295" t="n">
        <v>100980</v>
      </c>
      <c r="B6860" s="295" t="s">
        <v>19516</v>
      </c>
      <c r="C6860" s="296" t="s">
        <v>19517</v>
      </c>
      <c r="D6860" s="295" t="s">
        <v>96</v>
      </c>
      <c r="E6860" s="298" t="n">
        <v>6.46</v>
      </c>
    </row>
    <row r="6861" customFormat="false" ht="40.5" hidden="false" customHeight="false" outlineLevel="0" collapsed="false">
      <c r="A6861" s="295" t="n">
        <v>100981</v>
      </c>
      <c r="B6861" s="295" t="s">
        <v>19518</v>
      </c>
      <c r="C6861" s="296" t="s">
        <v>19519</v>
      </c>
      <c r="D6861" s="295" t="s">
        <v>96</v>
      </c>
      <c r="E6861" s="298" t="n">
        <v>9.1</v>
      </c>
    </row>
    <row r="6862" customFormat="false" ht="40.5" hidden="false" customHeight="false" outlineLevel="0" collapsed="false">
      <c r="A6862" s="295" t="n">
        <v>100982</v>
      </c>
      <c r="B6862" s="295" t="s">
        <v>19520</v>
      </c>
      <c r="C6862" s="296" t="s">
        <v>19521</v>
      </c>
      <c r="D6862" s="295" t="s">
        <v>96</v>
      </c>
      <c r="E6862" s="298" t="n">
        <v>9.02</v>
      </c>
    </row>
    <row r="6863" customFormat="false" ht="40.5" hidden="false" customHeight="false" outlineLevel="0" collapsed="false">
      <c r="A6863" s="295" t="n">
        <v>100983</v>
      </c>
      <c r="B6863" s="295" t="s">
        <v>19522</v>
      </c>
      <c r="C6863" s="296" t="s">
        <v>19523</v>
      </c>
      <c r="D6863" s="295" t="s">
        <v>96</v>
      </c>
      <c r="E6863" s="298" t="n">
        <v>9.15</v>
      </c>
    </row>
    <row r="6864" customFormat="false" ht="40.5" hidden="false" customHeight="false" outlineLevel="0" collapsed="false">
      <c r="A6864" s="295" t="n">
        <v>100984</v>
      </c>
      <c r="B6864" s="295" t="s">
        <v>19524</v>
      </c>
      <c r="C6864" s="296" t="s">
        <v>19525</v>
      </c>
      <c r="D6864" s="295" t="s">
        <v>96</v>
      </c>
      <c r="E6864" s="298" t="n">
        <v>9.05</v>
      </c>
    </row>
    <row r="6865" customFormat="false" ht="15" hidden="false" customHeight="false" outlineLevel="0" collapsed="false">
      <c r="A6865" s="295" t="n">
        <v>100985</v>
      </c>
      <c r="B6865" s="295" t="s">
        <v>19526</v>
      </c>
      <c r="C6865" s="296" t="s">
        <v>19527</v>
      </c>
      <c r="D6865" s="295" t="s">
        <v>96</v>
      </c>
      <c r="E6865" s="298" t="n">
        <v>7.2</v>
      </c>
    </row>
    <row r="6866" customFormat="false" ht="15" hidden="false" customHeight="false" outlineLevel="0" collapsed="false">
      <c r="A6866" s="295" t="n">
        <v>100986</v>
      </c>
      <c r="B6866" s="295" t="s">
        <v>19528</v>
      </c>
      <c r="C6866" s="296" t="s">
        <v>19529</v>
      </c>
      <c r="D6866" s="295" t="s">
        <v>96</v>
      </c>
      <c r="E6866" s="298" t="n">
        <v>9.09</v>
      </c>
    </row>
    <row r="6867" customFormat="false" ht="15" hidden="false" customHeight="false" outlineLevel="0" collapsed="false">
      <c r="A6867" s="295" t="n">
        <v>100987</v>
      </c>
      <c r="B6867" s="295" t="s">
        <v>19530</v>
      </c>
      <c r="C6867" s="296" t="s">
        <v>19531</v>
      </c>
      <c r="D6867" s="295" t="s">
        <v>96</v>
      </c>
      <c r="E6867" s="298" t="n">
        <v>10.59</v>
      </c>
    </row>
    <row r="6868" customFormat="false" ht="15" hidden="false" customHeight="false" outlineLevel="0" collapsed="false">
      <c r="A6868" s="295" t="n">
        <v>100988</v>
      </c>
      <c r="B6868" s="295" t="s">
        <v>19532</v>
      </c>
      <c r="C6868" s="296" t="s">
        <v>19533</v>
      </c>
      <c r="D6868" s="295" t="s">
        <v>96</v>
      </c>
      <c r="E6868" s="298" t="n">
        <v>11.36</v>
      </c>
    </row>
    <row r="6869" customFormat="false" ht="40.5" hidden="false" customHeight="false" outlineLevel="0" collapsed="false">
      <c r="A6869" s="295" t="n">
        <v>100989</v>
      </c>
      <c r="B6869" s="295" t="s">
        <v>19534</v>
      </c>
      <c r="C6869" s="296" t="s">
        <v>19535</v>
      </c>
      <c r="D6869" s="295" t="s">
        <v>17695</v>
      </c>
      <c r="E6869" s="298" t="n">
        <v>5.64</v>
      </c>
    </row>
    <row r="6870" customFormat="false" ht="40.5" hidden="false" customHeight="false" outlineLevel="0" collapsed="false">
      <c r="A6870" s="295" t="n">
        <v>100990</v>
      </c>
      <c r="B6870" s="295" t="s">
        <v>19536</v>
      </c>
      <c r="C6870" s="296" t="s">
        <v>19537</v>
      </c>
      <c r="D6870" s="295" t="s">
        <v>17695</v>
      </c>
      <c r="E6870" s="298" t="n">
        <v>5.66</v>
      </c>
    </row>
    <row r="6871" customFormat="false" ht="40.5" hidden="false" customHeight="false" outlineLevel="0" collapsed="false">
      <c r="A6871" s="295" t="n">
        <v>100991</v>
      </c>
      <c r="B6871" s="295" t="s">
        <v>19538</v>
      </c>
      <c r="C6871" s="296" t="s">
        <v>19539</v>
      </c>
      <c r="D6871" s="295" t="s">
        <v>17695</v>
      </c>
      <c r="E6871" s="297" t="n">
        <v>5.79</v>
      </c>
    </row>
    <row r="6872" customFormat="false" ht="40.5" hidden="false" customHeight="false" outlineLevel="0" collapsed="false">
      <c r="A6872" s="295" t="n">
        <v>100992</v>
      </c>
      <c r="B6872" s="295" t="s">
        <v>19540</v>
      </c>
      <c r="C6872" s="296" t="s">
        <v>19541</v>
      </c>
      <c r="D6872" s="295" t="s">
        <v>17695</v>
      </c>
      <c r="E6872" s="297" t="n">
        <v>5.72</v>
      </c>
    </row>
    <row r="6873" customFormat="false" ht="40.5" hidden="false" customHeight="false" outlineLevel="0" collapsed="false">
      <c r="A6873" s="295" t="n">
        <v>100993</v>
      </c>
      <c r="B6873" s="295" t="s">
        <v>19542</v>
      </c>
      <c r="C6873" s="296" t="s">
        <v>19543</v>
      </c>
      <c r="D6873" s="295" t="s">
        <v>17695</v>
      </c>
      <c r="E6873" s="298" t="n">
        <v>4.95</v>
      </c>
    </row>
    <row r="6874" customFormat="false" ht="40.5" hidden="false" customHeight="false" outlineLevel="0" collapsed="false">
      <c r="A6874" s="295" t="n">
        <v>100994</v>
      </c>
      <c r="B6874" s="295" t="s">
        <v>19544</v>
      </c>
      <c r="C6874" s="296" t="s">
        <v>19545</v>
      </c>
      <c r="D6874" s="295" t="s">
        <v>17695</v>
      </c>
      <c r="E6874" s="297" t="n">
        <v>4.61</v>
      </c>
    </row>
    <row r="6875" customFormat="false" ht="40.5" hidden="false" customHeight="false" outlineLevel="0" collapsed="false">
      <c r="A6875" s="295" t="n">
        <v>100995</v>
      </c>
      <c r="B6875" s="295" t="s">
        <v>19546</v>
      </c>
      <c r="C6875" s="296" t="s">
        <v>19547</v>
      </c>
      <c r="D6875" s="295" t="s">
        <v>17695</v>
      </c>
      <c r="E6875" s="297" t="n">
        <v>4.51</v>
      </c>
    </row>
    <row r="6876" customFormat="false" ht="40.5" hidden="false" customHeight="false" outlineLevel="0" collapsed="false">
      <c r="A6876" s="295" t="n">
        <v>100996</v>
      </c>
      <c r="B6876" s="295" t="s">
        <v>19548</v>
      </c>
      <c r="C6876" s="296" t="s">
        <v>19549</v>
      </c>
      <c r="D6876" s="295" t="s">
        <v>17695</v>
      </c>
      <c r="E6876" s="297" t="n">
        <v>4.3</v>
      </c>
    </row>
    <row r="6877" customFormat="false" ht="40.5" hidden="false" customHeight="false" outlineLevel="0" collapsed="false">
      <c r="A6877" s="295" t="n">
        <v>100997</v>
      </c>
      <c r="B6877" s="295" t="s">
        <v>19550</v>
      </c>
      <c r="C6877" s="296" t="s">
        <v>19551</v>
      </c>
      <c r="D6877" s="295" t="s">
        <v>17695</v>
      </c>
      <c r="E6877" s="297" t="n">
        <v>6.08</v>
      </c>
    </row>
    <row r="6878" customFormat="false" ht="40.5" hidden="false" customHeight="false" outlineLevel="0" collapsed="false">
      <c r="A6878" s="295" t="n">
        <v>100998</v>
      </c>
      <c r="B6878" s="295" t="s">
        <v>19552</v>
      </c>
      <c r="C6878" s="296" t="s">
        <v>19553</v>
      </c>
      <c r="D6878" s="295" t="s">
        <v>17695</v>
      </c>
      <c r="E6878" s="297" t="n">
        <v>6.03</v>
      </c>
    </row>
    <row r="6879" customFormat="false" ht="40.5" hidden="false" customHeight="false" outlineLevel="0" collapsed="false">
      <c r="A6879" s="295" t="n">
        <v>100999</v>
      </c>
      <c r="B6879" s="295" t="s">
        <v>19554</v>
      </c>
      <c r="C6879" s="296" t="s">
        <v>19555</v>
      </c>
      <c r="D6879" s="295" t="s">
        <v>17695</v>
      </c>
      <c r="E6879" s="297" t="n">
        <v>6.13</v>
      </c>
    </row>
    <row r="6880" customFormat="false" ht="40.5" hidden="false" customHeight="false" outlineLevel="0" collapsed="false">
      <c r="A6880" s="295" t="n">
        <v>101000</v>
      </c>
      <c r="B6880" s="295" t="s">
        <v>19556</v>
      </c>
      <c r="C6880" s="296" t="s">
        <v>19557</v>
      </c>
      <c r="D6880" s="295" t="s">
        <v>17695</v>
      </c>
      <c r="E6880" s="297" t="n">
        <v>6.04</v>
      </c>
    </row>
    <row r="6881" customFormat="false" ht="15" hidden="false" customHeight="false" outlineLevel="0" collapsed="false">
      <c r="A6881" s="295" t="n">
        <v>101001</v>
      </c>
      <c r="B6881" s="295" t="s">
        <v>19558</v>
      </c>
      <c r="C6881" s="296" t="s">
        <v>19559</v>
      </c>
      <c r="D6881" s="295" t="s">
        <v>17695</v>
      </c>
      <c r="E6881" s="297" t="n">
        <v>4.8</v>
      </c>
    </row>
    <row r="6882" customFormat="false" ht="15" hidden="false" customHeight="false" outlineLevel="0" collapsed="false">
      <c r="A6882" s="295" t="n">
        <v>101002</v>
      </c>
      <c r="B6882" s="295" t="s">
        <v>19560</v>
      </c>
      <c r="C6882" s="296" t="s">
        <v>19561</v>
      </c>
      <c r="D6882" s="295" t="s">
        <v>17695</v>
      </c>
      <c r="E6882" s="297" t="n">
        <v>6.05</v>
      </c>
    </row>
    <row r="6883" customFormat="false" ht="15" hidden="false" customHeight="false" outlineLevel="0" collapsed="false">
      <c r="A6883" s="295" t="n">
        <v>101003</v>
      </c>
      <c r="B6883" s="295" t="s">
        <v>19562</v>
      </c>
      <c r="C6883" s="296" t="s">
        <v>19563</v>
      </c>
      <c r="D6883" s="295" t="s">
        <v>17695</v>
      </c>
      <c r="E6883" s="297" t="n">
        <v>7.04</v>
      </c>
    </row>
    <row r="6884" customFormat="false" ht="15" hidden="false" customHeight="false" outlineLevel="0" collapsed="false">
      <c r="A6884" s="295" t="n">
        <v>101004</v>
      </c>
      <c r="B6884" s="295" t="s">
        <v>19564</v>
      </c>
      <c r="C6884" s="296" t="s">
        <v>19565</v>
      </c>
      <c r="D6884" s="295" t="s">
        <v>17695</v>
      </c>
      <c r="E6884" s="298" t="n">
        <v>7.57</v>
      </c>
    </row>
    <row r="6885" customFormat="false" ht="15" hidden="false" customHeight="false" outlineLevel="0" collapsed="false">
      <c r="A6885" s="295" t="n">
        <v>101005</v>
      </c>
      <c r="B6885" s="295" t="s">
        <v>19566</v>
      </c>
      <c r="C6885" s="296" t="s">
        <v>19567</v>
      </c>
      <c r="D6885" s="295" t="s">
        <v>96</v>
      </c>
      <c r="E6885" s="297" t="n">
        <v>19.96</v>
      </c>
    </row>
    <row r="6886" customFormat="false" ht="15" hidden="false" customHeight="false" outlineLevel="0" collapsed="false">
      <c r="A6886" s="295" t="n">
        <v>101006</v>
      </c>
      <c r="B6886" s="295" t="s">
        <v>19568</v>
      </c>
      <c r="C6886" s="296" t="s">
        <v>19569</v>
      </c>
      <c r="D6886" s="295" t="s">
        <v>96</v>
      </c>
      <c r="E6886" s="297" t="n">
        <v>22.04</v>
      </c>
    </row>
    <row r="6887" customFormat="false" ht="15" hidden="false" customHeight="false" outlineLevel="0" collapsed="false">
      <c r="A6887" s="295" t="n">
        <v>101007</v>
      </c>
      <c r="B6887" s="295" t="s">
        <v>19570</v>
      </c>
      <c r="C6887" s="296" t="s">
        <v>19571</v>
      </c>
      <c r="D6887" s="295" t="s">
        <v>96</v>
      </c>
      <c r="E6887" s="297" t="n">
        <v>5.78</v>
      </c>
    </row>
    <row r="6888" customFormat="false" ht="15" hidden="false" customHeight="false" outlineLevel="0" collapsed="false">
      <c r="A6888" s="295" t="n">
        <v>101008</v>
      </c>
      <c r="B6888" s="295" t="s">
        <v>19572</v>
      </c>
      <c r="C6888" s="296" t="s">
        <v>19573</v>
      </c>
      <c r="D6888" s="295" t="s">
        <v>96</v>
      </c>
      <c r="E6888" s="297" t="n">
        <v>5.82</v>
      </c>
    </row>
    <row r="6889" customFormat="false" ht="27" hidden="false" customHeight="false" outlineLevel="0" collapsed="false">
      <c r="A6889" s="295" t="n">
        <v>101009</v>
      </c>
      <c r="B6889" s="295" t="s">
        <v>19574</v>
      </c>
      <c r="C6889" s="296" t="s">
        <v>19575</v>
      </c>
      <c r="D6889" s="295" t="s">
        <v>17695</v>
      </c>
      <c r="E6889" s="297" t="n">
        <v>45.05</v>
      </c>
    </row>
    <row r="6890" customFormat="false" ht="27" hidden="false" customHeight="false" outlineLevel="0" collapsed="false">
      <c r="A6890" s="295" t="n">
        <v>101010</v>
      </c>
      <c r="B6890" s="295" t="s">
        <v>19576</v>
      </c>
      <c r="C6890" s="296" t="s">
        <v>19577</v>
      </c>
      <c r="D6890" s="295" t="s">
        <v>17695</v>
      </c>
      <c r="E6890" s="297" t="n">
        <v>28.37</v>
      </c>
    </row>
    <row r="6891" customFormat="false" ht="27" hidden="false" customHeight="false" outlineLevel="0" collapsed="false">
      <c r="A6891" s="295" t="n">
        <v>101013</v>
      </c>
      <c r="B6891" s="295" t="s">
        <v>19578</v>
      </c>
      <c r="C6891" s="296" t="s">
        <v>19579</v>
      </c>
      <c r="D6891" s="295" t="s">
        <v>17695</v>
      </c>
      <c r="E6891" s="297" t="n">
        <v>44.98</v>
      </c>
    </row>
    <row r="6892" customFormat="false" ht="27" hidden="false" customHeight="false" outlineLevel="0" collapsed="false">
      <c r="A6892" s="295" t="n">
        <v>101014</v>
      </c>
      <c r="B6892" s="295" t="s">
        <v>19580</v>
      </c>
      <c r="C6892" s="296" t="s">
        <v>19581</v>
      </c>
      <c r="D6892" s="295" t="s">
        <v>17695</v>
      </c>
      <c r="E6892" s="297" t="n">
        <v>41.21</v>
      </c>
    </row>
    <row r="6893" customFormat="false" ht="27" hidden="false" customHeight="false" outlineLevel="0" collapsed="false">
      <c r="A6893" s="295" t="n">
        <v>101015</v>
      </c>
      <c r="B6893" s="295" t="s">
        <v>19582</v>
      </c>
      <c r="C6893" s="296" t="s">
        <v>19583</v>
      </c>
      <c r="D6893" s="295" t="s">
        <v>17695</v>
      </c>
      <c r="E6893" s="297" t="n">
        <v>33.86</v>
      </c>
    </row>
    <row r="6894" customFormat="false" ht="27" hidden="false" customHeight="false" outlineLevel="0" collapsed="false">
      <c r="A6894" s="295" t="n">
        <v>101016</v>
      </c>
      <c r="B6894" s="295" t="s">
        <v>19584</v>
      </c>
      <c r="C6894" s="296" t="s">
        <v>19585</v>
      </c>
      <c r="D6894" s="295" t="s">
        <v>17695</v>
      </c>
      <c r="E6894" s="297" t="n">
        <v>39.19</v>
      </c>
    </row>
    <row r="6895" customFormat="false" ht="27" hidden="false" customHeight="false" outlineLevel="0" collapsed="false">
      <c r="A6895" s="295" t="n">
        <v>101017</v>
      </c>
      <c r="B6895" s="295" t="s">
        <v>19586</v>
      </c>
      <c r="C6895" s="296" t="s">
        <v>19587</v>
      </c>
      <c r="D6895" s="295" t="s">
        <v>17695</v>
      </c>
      <c r="E6895" s="297" t="n">
        <v>29.72</v>
      </c>
    </row>
    <row r="6896" customFormat="false" ht="27" hidden="false" customHeight="false" outlineLevel="0" collapsed="false">
      <c r="A6896" s="295" t="n">
        <v>101018</v>
      </c>
      <c r="B6896" s="295" t="s">
        <v>19588</v>
      </c>
      <c r="C6896" s="296" t="s">
        <v>19589</v>
      </c>
      <c r="D6896" s="295" t="s">
        <v>17695</v>
      </c>
      <c r="E6896" s="297" t="n">
        <v>24.41</v>
      </c>
    </row>
    <row r="6897" customFormat="false" ht="27" hidden="false" customHeight="false" outlineLevel="0" collapsed="false">
      <c r="A6897" s="295" t="n">
        <v>101463</v>
      </c>
      <c r="B6897" s="295" t="s">
        <v>19590</v>
      </c>
      <c r="C6897" s="296" t="s">
        <v>19591</v>
      </c>
      <c r="D6897" s="295" t="s">
        <v>17695</v>
      </c>
      <c r="E6897" s="297" t="n">
        <v>45.12</v>
      </c>
    </row>
    <row r="6898" customFormat="false" ht="27" hidden="false" customHeight="false" outlineLevel="0" collapsed="false">
      <c r="A6898" s="295" t="n">
        <v>101464</v>
      </c>
      <c r="B6898" s="295" t="s">
        <v>19592</v>
      </c>
      <c r="C6898" s="296" t="s">
        <v>19593</v>
      </c>
      <c r="D6898" s="295" t="s">
        <v>17695</v>
      </c>
      <c r="E6898" s="297" t="n">
        <v>34.66</v>
      </c>
    </row>
    <row r="6899" customFormat="false" ht="27" hidden="false" customHeight="false" outlineLevel="0" collapsed="false">
      <c r="A6899" s="295" t="n">
        <v>101465</v>
      </c>
      <c r="B6899" s="295" t="s">
        <v>19594</v>
      </c>
      <c r="C6899" s="296" t="s">
        <v>19595</v>
      </c>
      <c r="D6899" s="295" t="s">
        <v>17695</v>
      </c>
      <c r="E6899" s="297" t="n">
        <v>26.5</v>
      </c>
    </row>
    <row r="6900" customFormat="false" ht="27" hidden="false" customHeight="false" outlineLevel="0" collapsed="false">
      <c r="A6900" s="295" t="n">
        <v>101466</v>
      </c>
      <c r="B6900" s="295" t="s">
        <v>19596</v>
      </c>
      <c r="C6900" s="296" t="s">
        <v>19597</v>
      </c>
      <c r="D6900" s="295" t="s">
        <v>17695</v>
      </c>
      <c r="E6900" s="297" t="n">
        <v>21.56</v>
      </c>
    </row>
    <row r="6901" customFormat="false" ht="27" hidden="false" customHeight="false" outlineLevel="0" collapsed="false">
      <c r="A6901" s="295" t="n">
        <v>101467</v>
      </c>
      <c r="B6901" s="295" t="s">
        <v>19598</v>
      </c>
      <c r="C6901" s="296" t="s">
        <v>19599</v>
      </c>
      <c r="D6901" s="295" t="s">
        <v>17695</v>
      </c>
      <c r="E6901" s="297" t="n">
        <v>18.04</v>
      </c>
    </row>
    <row r="6902" customFormat="false" ht="27" hidden="false" customHeight="false" outlineLevel="0" collapsed="false">
      <c r="A6902" s="295" t="n">
        <v>101468</v>
      </c>
      <c r="B6902" s="295" t="s">
        <v>19600</v>
      </c>
      <c r="C6902" s="296" t="s">
        <v>19601</v>
      </c>
      <c r="D6902" s="295" t="s">
        <v>17695</v>
      </c>
      <c r="E6902" s="297" t="n">
        <v>16.5</v>
      </c>
    </row>
    <row r="6903" customFormat="false" ht="27" hidden="false" customHeight="false" outlineLevel="0" collapsed="false">
      <c r="A6903" s="295" t="n">
        <v>101469</v>
      </c>
      <c r="B6903" s="295" t="s">
        <v>19602</v>
      </c>
      <c r="C6903" s="296" t="s">
        <v>19603</v>
      </c>
      <c r="D6903" s="295" t="s">
        <v>17695</v>
      </c>
      <c r="E6903" s="297" t="n">
        <v>36.92</v>
      </c>
    </row>
    <row r="6904" customFormat="false" ht="27" hidden="false" customHeight="false" outlineLevel="0" collapsed="false">
      <c r="A6904" s="295" t="n">
        <v>101470</v>
      </c>
      <c r="B6904" s="295" t="s">
        <v>19604</v>
      </c>
      <c r="C6904" s="296" t="s">
        <v>19605</v>
      </c>
      <c r="D6904" s="295" t="s">
        <v>17695</v>
      </c>
      <c r="E6904" s="297" t="n">
        <v>29.31</v>
      </c>
    </row>
    <row r="6905" customFormat="false" ht="27" hidden="false" customHeight="false" outlineLevel="0" collapsed="false">
      <c r="A6905" s="295" t="n">
        <v>101471</v>
      </c>
      <c r="B6905" s="295" t="s">
        <v>19606</v>
      </c>
      <c r="C6905" s="296" t="s">
        <v>19607</v>
      </c>
      <c r="D6905" s="295" t="s">
        <v>17695</v>
      </c>
      <c r="E6905" s="297" t="n">
        <v>25.14</v>
      </c>
    </row>
    <row r="6906" customFormat="false" ht="27" hidden="false" customHeight="false" outlineLevel="0" collapsed="false">
      <c r="A6906" s="295" t="n">
        <v>101472</v>
      </c>
      <c r="B6906" s="295" t="s">
        <v>19608</v>
      </c>
      <c r="C6906" s="296" t="s">
        <v>19609</v>
      </c>
      <c r="D6906" s="295" t="s">
        <v>17695</v>
      </c>
      <c r="E6906" s="297" t="n">
        <v>19.57</v>
      </c>
    </row>
    <row r="6907" customFormat="false" ht="27" hidden="false" customHeight="false" outlineLevel="0" collapsed="false">
      <c r="A6907" s="295" t="n">
        <v>101473</v>
      </c>
      <c r="B6907" s="295" t="s">
        <v>19610</v>
      </c>
      <c r="C6907" s="296" t="s">
        <v>19611</v>
      </c>
      <c r="D6907" s="295" t="s">
        <v>17695</v>
      </c>
      <c r="E6907" s="297" t="n">
        <v>28.18</v>
      </c>
    </row>
    <row r="6908" customFormat="false" ht="27" hidden="false" customHeight="false" outlineLevel="0" collapsed="false">
      <c r="A6908" s="295" t="n">
        <v>101474</v>
      </c>
      <c r="B6908" s="295" t="s">
        <v>19612</v>
      </c>
      <c r="C6908" s="296" t="s">
        <v>19613</v>
      </c>
      <c r="D6908" s="295" t="s">
        <v>17695</v>
      </c>
      <c r="E6908" s="297" t="n">
        <v>20.15</v>
      </c>
    </row>
    <row r="6909" customFormat="false" ht="27" hidden="false" customHeight="false" outlineLevel="0" collapsed="false">
      <c r="A6909" s="295" t="n">
        <v>101475</v>
      </c>
      <c r="B6909" s="295" t="s">
        <v>19614</v>
      </c>
      <c r="C6909" s="296" t="s">
        <v>19615</v>
      </c>
      <c r="D6909" s="295" t="s">
        <v>17695</v>
      </c>
      <c r="E6909" s="297" t="n">
        <v>17.89</v>
      </c>
    </row>
    <row r="6910" customFormat="false" ht="27" hidden="false" customHeight="false" outlineLevel="0" collapsed="false">
      <c r="A6910" s="295" t="n">
        <v>101476</v>
      </c>
      <c r="B6910" s="295" t="s">
        <v>19616</v>
      </c>
      <c r="C6910" s="296" t="s">
        <v>19617</v>
      </c>
      <c r="D6910" s="295" t="s">
        <v>17695</v>
      </c>
      <c r="E6910" s="297" t="n">
        <v>15.94</v>
      </c>
    </row>
    <row r="6911" customFormat="false" ht="27" hidden="false" customHeight="false" outlineLevel="0" collapsed="false">
      <c r="A6911" s="295" t="n">
        <v>101477</v>
      </c>
      <c r="B6911" s="295" t="s">
        <v>19618</v>
      </c>
      <c r="C6911" s="296" t="s">
        <v>19619</v>
      </c>
      <c r="D6911" s="295" t="s">
        <v>17695</v>
      </c>
      <c r="E6911" s="297" t="n">
        <v>13.06</v>
      </c>
    </row>
    <row r="6912" customFormat="false" ht="27" hidden="false" customHeight="false" outlineLevel="0" collapsed="false">
      <c r="A6912" s="295" t="n">
        <v>101478</v>
      </c>
      <c r="B6912" s="295" t="s">
        <v>19620</v>
      </c>
      <c r="C6912" s="296" t="s">
        <v>19621</v>
      </c>
      <c r="D6912" s="295" t="s">
        <v>17695</v>
      </c>
      <c r="E6912" s="297" t="n">
        <v>11.11</v>
      </c>
    </row>
    <row r="6913" customFormat="false" ht="27" hidden="false" customHeight="false" outlineLevel="0" collapsed="false">
      <c r="A6913" s="295" t="n">
        <v>101480</v>
      </c>
      <c r="B6913" s="295" t="s">
        <v>19622</v>
      </c>
      <c r="C6913" s="296" t="s">
        <v>19623</v>
      </c>
      <c r="D6913" s="295" t="s">
        <v>17695</v>
      </c>
      <c r="E6913" s="297" t="n">
        <v>66.03</v>
      </c>
    </row>
    <row r="6914" customFormat="false" ht="27" hidden="false" customHeight="false" outlineLevel="0" collapsed="false">
      <c r="A6914" s="295" t="n">
        <v>101481</v>
      </c>
      <c r="B6914" s="295" t="s">
        <v>19624</v>
      </c>
      <c r="C6914" s="296" t="s">
        <v>19625</v>
      </c>
      <c r="D6914" s="295" t="s">
        <v>17695</v>
      </c>
      <c r="E6914" s="297" t="n">
        <v>47.69</v>
      </c>
    </row>
    <row r="6915" customFormat="false" ht="27" hidden="false" customHeight="false" outlineLevel="0" collapsed="false">
      <c r="A6915" s="295" t="n">
        <v>101482</v>
      </c>
      <c r="B6915" s="295" t="s">
        <v>19626</v>
      </c>
      <c r="C6915" s="296" t="s">
        <v>19627</v>
      </c>
      <c r="D6915" s="295" t="s">
        <v>17695</v>
      </c>
      <c r="E6915" s="297" t="n">
        <v>35.65</v>
      </c>
    </row>
    <row r="6916" customFormat="false" ht="27" hidden="false" customHeight="false" outlineLevel="0" collapsed="false">
      <c r="A6916" s="295" t="n">
        <v>101483</v>
      </c>
      <c r="B6916" s="295" t="s">
        <v>19628</v>
      </c>
      <c r="C6916" s="296" t="s">
        <v>19629</v>
      </c>
      <c r="D6916" s="295" t="s">
        <v>17695</v>
      </c>
      <c r="E6916" s="297" t="n">
        <v>37</v>
      </c>
    </row>
    <row r="6917" customFormat="false" ht="27" hidden="false" customHeight="false" outlineLevel="0" collapsed="false">
      <c r="A6917" s="295" t="n">
        <v>101484</v>
      </c>
      <c r="B6917" s="295" t="s">
        <v>19630</v>
      </c>
      <c r="C6917" s="296" t="s">
        <v>19631</v>
      </c>
      <c r="D6917" s="295" t="s">
        <v>17695</v>
      </c>
      <c r="E6917" s="297" t="n">
        <v>191.75</v>
      </c>
    </row>
    <row r="6918" customFormat="false" ht="27" hidden="false" customHeight="false" outlineLevel="0" collapsed="false">
      <c r="A6918" s="295" t="n">
        <v>101485</v>
      </c>
      <c r="B6918" s="295" t="s">
        <v>19632</v>
      </c>
      <c r="C6918" s="296" t="s">
        <v>19633</v>
      </c>
      <c r="D6918" s="295" t="s">
        <v>17695</v>
      </c>
      <c r="E6918" s="297" t="n">
        <v>147.2</v>
      </c>
    </row>
    <row r="6919" customFormat="false" ht="27" hidden="false" customHeight="false" outlineLevel="0" collapsed="false">
      <c r="A6919" s="295" t="n">
        <v>101486</v>
      </c>
      <c r="B6919" s="295" t="s">
        <v>19634</v>
      </c>
      <c r="C6919" s="296" t="s">
        <v>19635</v>
      </c>
      <c r="D6919" s="295" t="s">
        <v>17695</v>
      </c>
      <c r="E6919" s="297" t="n">
        <v>132.6</v>
      </c>
    </row>
    <row r="6920" customFormat="false" ht="27" hidden="false" customHeight="false" outlineLevel="0" collapsed="false">
      <c r="A6920" s="295" t="n">
        <v>101487</v>
      </c>
      <c r="B6920" s="295" t="s">
        <v>19636</v>
      </c>
      <c r="C6920" s="296" t="s">
        <v>19637</v>
      </c>
      <c r="D6920" s="295" t="s">
        <v>17695</v>
      </c>
      <c r="E6920" s="297" t="n">
        <v>97.09</v>
      </c>
    </row>
    <row r="6921" customFormat="false" ht="27" hidden="false" customHeight="false" outlineLevel="0" collapsed="false">
      <c r="A6921" s="295" t="n">
        <v>101488</v>
      </c>
      <c r="B6921" s="295" t="s">
        <v>19638</v>
      </c>
      <c r="C6921" s="296" t="s">
        <v>19639</v>
      </c>
      <c r="D6921" s="295" t="s">
        <v>17695</v>
      </c>
      <c r="E6921" s="297" t="n">
        <v>84.01</v>
      </c>
    </row>
    <row r="6922" customFormat="false" ht="27" hidden="false" customHeight="false" outlineLevel="0" collapsed="false">
      <c r="A6922" s="295" t="n">
        <v>101188</v>
      </c>
      <c r="B6922" s="295" t="s">
        <v>19640</v>
      </c>
      <c r="C6922" s="296" t="s">
        <v>19641</v>
      </c>
      <c r="D6922" s="295" t="s">
        <v>85</v>
      </c>
      <c r="E6922" s="297" t="n">
        <v>5.52</v>
      </c>
    </row>
    <row r="6923" customFormat="false" ht="27" hidden="false" customHeight="false" outlineLevel="0" collapsed="false">
      <c r="A6923" s="295" t="n">
        <v>101189</v>
      </c>
      <c r="B6923" s="295" t="s">
        <v>19642</v>
      </c>
      <c r="C6923" s="296" t="s">
        <v>19643</v>
      </c>
      <c r="D6923" s="295" t="s">
        <v>85</v>
      </c>
      <c r="E6923" s="297" t="n">
        <v>64.34</v>
      </c>
    </row>
    <row r="6924" customFormat="false" ht="27" hidden="false" customHeight="false" outlineLevel="0" collapsed="false">
      <c r="A6924" s="295" t="n">
        <v>101190</v>
      </c>
      <c r="B6924" s="295" t="s">
        <v>19644</v>
      </c>
      <c r="C6924" s="296" t="s">
        <v>19645</v>
      </c>
      <c r="D6924" s="295" t="s">
        <v>85</v>
      </c>
      <c r="E6924" s="297" t="n">
        <v>63.5</v>
      </c>
    </row>
    <row r="6925" customFormat="false" ht="27" hidden="false" customHeight="false" outlineLevel="0" collapsed="false">
      <c r="A6925" s="295" t="n">
        <v>101191</v>
      </c>
      <c r="B6925" s="295" t="s">
        <v>19646</v>
      </c>
      <c r="C6925" s="296" t="s">
        <v>19647</v>
      </c>
      <c r="D6925" s="295" t="s">
        <v>85</v>
      </c>
      <c r="E6925" s="297" t="n">
        <v>63.92</v>
      </c>
    </row>
    <row r="6926" customFormat="false" ht="27" hidden="false" customHeight="false" outlineLevel="0" collapsed="false">
      <c r="A6926" s="295" t="n">
        <v>101192</v>
      </c>
      <c r="B6926" s="295" t="s">
        <v>19648</v>
      </c>
      <c r="C6926" s="296" t="s">
        <v>19649</v>
      </c>
      <c r="D6926" s="295" t="s">
        <v>85</v>
      </c>
      <c r="E6926" s="297" t="n">
        <v>65.58</v>
      </c>
    </row>
    <row r="6927" customFormat="false" ht="27" hidden="false" customHeight="false" outlineLevel="0" collapsed="false">
      <c r="A6927" s="295" t="n">
        <v>101193</v>
      </c>
      <c r="B6927" s="295" t="s">
        <v>19650</v>
      </c>
      <c r="C6927" s="296" t="s">
        <v>19651</v>
      </c>
      <c r="D6927" s="295" t="s">
        <v>85</v>
      </c>
      <c r="E6927" s="297" t="n">
        <v>57.66</v>
      </c>
    </row>
    <row r="6928" customFormat="false" ht="27" hidden="false" customHeight="false" outlineLevel="0" collapsed="false">
      <c r="A6928" s="295" t="n">
        <v>101194</v>
      </c>
      <c r="B6928" s="295" t="s">
        <v>19652</v>
      </c>
      <c r="C6928" s="296" t="s">
        <v>19653</v>
      </c>
      <c r="D6928" s="295" t="s">
        <v>85</v>
      </c>
      <c r="E6928" s="297" t="n">
        <v>58.08</v>
      </c>
    </row>
    <row r="6929" customFormat="false" ht="40.5" hidden="false" customHeight="false" outlineLevel="0" collapsed="false">
      <c r="A6929" s="295" t="n">
        <v>101197</v>
      </c>
      <c r="B6929" s="295" t="s">
        <v>19654</v>
      </c>
      <c r="C6929" s="296" t="s">
        <v>19655</v>
      </c>
      <c r="D6929" s="295" t="s">
        <v>85</v>
      </c>
      <c r="E6929" s="297" t="n">
        <v>122.16</v>
      </c>
    </row>
    <row r="6930" customFormat="false" ht="40.5" hidden="false" customHeight="false" outlineLevel="0" collapsed="false">
      <c r="A6930" s="295" t="n">
        <v>101198</v>
      </c>
      <c r="B6930" s="295" t="s">
        <v>19656</v>
      </c>
      <c r="C6930" s="296" t="s">
        <v>19657</v>
      </c>
      <c r="D6930" s="295" t="s">
        <v>85</v>
      </c>
      <c r="E6930" s="297" t="n">
        <v>87.16</v>
      </c>
    </row>
    <row r="6931" customFormat="false" ht="40.5" hidden="false" customHeight="false" outlineLevel="0" collapsed="false">
      <c r="A6931" s="295" t="n">
        <v>101199</v>
      </c>
      <c r="B6931" s="295" t="s">
        <v>19658</v>
      </c>
      <c r="C6931" s="296" t="s">
        <v>19659</v>
      </c>
      <c r="D6931" s="295" t="s">
        <v>85</v>
      </c>
      <c r="E6931" s="297" t="n">
        <v>88.21</v>
      </c>
    </row>
    <row r="6932" customFormat="false" ht="40.5" hidden="false" customHeight="false" outlineLevel="0" collapsed="false">
      <c r="A6932" s="295" t="n">
        <v>101200</v>
      </c>
      <c r="B6932" s="295" t="s">
        <v>19660</v>
      </c>
      <c r="C6932" s="296" t="s">
        <v>19661</v>
      </c>
      <c r="D6932" s="295" t="s">
        <v>85</v>
      </c>
      <c r="E6932" s="297" t="n">
        <v>53.66</v>
      </c>
    </row>
    <row r="6933" customFormat="false" ht="40.5" hidden="false" customHeight="false" outlineLevel="0" collapsed="false">
      <c r="A6933" s="295" t="n">
        <v>101201</v>
      </c>
      <c r="B6933" s="295" t="s">
        <v>19662</v>
      </c>
      <c r="C6933" s="296" t="s">
        <v>19663</v>
      </c>
      <c r="D6933" s="295" t="s">
        <v>85</v>
      </c>
      <c r="E6933" s="297" t="n">
        <v>66.52</v>
      </c>
    </row>
    <row r="6934" customFormat="false" ht="40.5" hidden="false" customHeight="false" outlineLevel="0" collapsed="false">
      <c r="A6934" s="295" t="n">
        <v>101202</v>
      </c>
      <c r="B6934" s="295" t="s">
        <v>19664</v>
      </c>
      <c r="C6934" s="296" t="s">
        <v>19665</v>
      </c>
      <c r="D6934" s="295" t="s">
        <v>85</v>
      </c>
      <c r="E6934" s="297" t="n">
        <v>38.07</v>
      </c>
    </row>
    <row r="6935" customFormat="false" ht="40.5" hidden="false" customHeight="false" outlineLevel="0" collapsed="false">
      <c r="A6935" s="295" t="n">
        <v>101203</v>
      </c>
      <c r="B6935" s="295" t="s">
        <v>19666</v>
      </c>
      <c r="C6935" s="296" t="s">
        <v>19667</v>
      </c>
      <c r="D6935" s="295" t="s">
        <v>85</v>
      </c>
      <c r="E6935" s="297" t="n">
        <v>37.02</v>
      </c>
    </row>
    <row r="6936" customFormat="false" ht="40.5" hidden="false" customHeight="false" outlineLevel="0" collapsed="false">
      <c r="A6936" s="295" t="n">
        <v>101204</v>
      </c>
      <c r="B6936" s="295" t="s">
        <v>19668</v>
      </c>
      <c r="C6936" s="296" t="s">
        <v>19669</v>
      </c>
      <c r="D6936" s="295" t="s">
        <v>85</v>
      </c>
      <c r="E6936" s="297" t="n">
        <v>37.44</v>
      </c>
    </row>
    <row r="6937" customFormat="false" ht="27" hidden="false" customHeight="false" outlineLevel="0" collapsed="false">
      <c r="A6937" s="295" t="n">
        <v>101205</v>
      </c>
      <c r="B6937" s="295" t="s">
        <v>19670</v>
      </c>
      <c r="C6937" s="296" t="s">
        <v>19671</v>
      </c>
      <c r="D6937" s="295" t="s">
        <v>85</v>
      </c>
      <c r="E6937" s="297" t="n">
        <v>38.07</v>
      </c>
    </row>
    <row r="6938" customFormat="false" ht="40.5" hidden="false" customHeight="false" outlineLevel="0" collapsed="false">
      <c r="A6938" s="295" t="n">
        <v>102362</v>
      </c>
      <c r="B6938" s="295" t="s">
        <v>19672</v>
      </c>
      <c r="C6938" s="296" t="s">
        <v>19673</v>
      </c>
      <c r="D6938" s="295" t="s">
        <v>81</v>
      </c>
      <c r="E6938" s="297" t="n">
        <v>182.68</v>
      </c>
    </row>
    <row r="6939" customFormat="false" ht="40.5" hidden="false" customHeight="false" outlineLevel="0" collapsed="false">
      <c r="A6939" s="295" t="n">
        <v>102363</v>
      </c>
      <c r="B6939" s="295" t="s">
        <v>19674</v>
      </c>
      <c r="C6939" s="296" t="s">
        <v>19675</v>
      </c>
      <c r="D6939" s="295" t="s">
        <v>81</v>
      </c>
      <c r="E6939" s="297" t="n">
        <v>195.41</v>
      </c>
    </row>
    <row r="6940" customFormat="false" ht="40.5" hidden="false" customHeight="false" outlineLevel="0" collapsed="false">
      <c r="A6940" s="295" t="n">
        <v>102364</v>
      </c>
      <c r="B6940" s="295" t="s">
        <v>19676</v>
      </c>
      <c r="C6940" s="296" t="s">
        <v>19677</v>
      </c>
      <c r="D6940" s="295" t="s">
        <v>81</v>
      </c>
      <c r="E6940" s="297" t="n">
        <v>218.46</v>
      </c>
    </row>
    <row r="6941" customFormat="false" ht="15" hidden="false" customHeight="false" outlineLevel="0" collapsed="false">
      <c r="A6941" s="295" t="n">
        <v>98509</v>
      </c>
      <c r="B6941" s="295" t="s">
        <v>19678</v>
      </c>
      <c r="C6941" s="296" t="s">
        <v>19679</v>
      </c>
      <c r="D6941" s="295" t="s">
        <v>31</v>
      </c>
      <c r="E6941" s="297" t="n">
        <v>30.66</v>
      </c>
    </row>
    <row r="6942" customFormat="false" ht="15" hidden="false" customHeight="false" outlineLevel="0" collapsed="false">
      <c r="A6942" s="295" t="n">
        <v>98510</v>
      </c>
      <c r="B6942" s="295" t="s">
        <v>19680</v>
      </c>
      <c r="C6942" s="296" t="s">
        <v>19681</v>
      </c>
      <c r="D6942" s="295" t="s">
        <v>31</v>
      </c>
      <c r="E6942" s="297" t="n">
        <v>49.51</v>
      </c>
    </row>
    <row r="6943" customFormat="false" ht="27" hidden="false" customHeight="false" outlineLevel="0" collapsed="false">
      <c r="A6943" s="295" t="n">
        <v>98511</v>
      </c>
      <c r="B6943" s="295" t="s">
        <v>19682</v>
      </c>
      <c r="C6943" s="296" t="s">
        <v>19683</v>
      </c>
      <c r="D6943" s="295" t="s">
        <v>31</v>
      </c>
      <c r="E6943" s="297" t="n">
        <v>92.03</v>
      </c>
    </row>
    <row r="6944" customFormat="false" ht="15" hidden="false" customHeight="false" outlineLevel="0" collapsed="false">
      <c r="A6944" s="295" t="n">
        <v>98516</v>
      </c>
      <c r="B6944" s="295" t="s">
        <v>19684</v>
      </c>
      <c r="C6944" s="296" t="s">
        <v>19685</v>
      </c>
      <c r="D6944" s="295" t="s">
        <v>31</v>
      </c>
      <c r="E6944" s="297" t="n">
        <v>299.45</v>
      </c>
    </row>
    <row r="6945" customFormat="false" ht="15" hidden="false" customHeight="false" outlineLevel="0" collapsed="false">
      <c r="A6945" s="295" t="n">
        <v>98519</v>
      </c>
      <c r="B6945" s="295" t="s">
        <v>19686</v>
      </c>
      <c r="C6945" s="296" t="s">
        <v>19687</v>
      </c>
      <c r="D6945" s="295" t="s">
        <v>81</v>
      </c>
      <c r="E6945" s="297" t="n">
        <v>1.6</v>
      </c>
    </row>
    <row r="6946" customFormat="false" ht="15" hidden="false" customHeight="false" outlineLevel="0" collapsed="false">
      <c r="A6946" s="295" t="n">
        <v>98520</v>
      </c>
      <c r="B6946" s="295" t="s">
        <v>19688</v>
      </c>
      <c r="C6946" s="296" t="s">
        <v>19689</v>
      </c>
      <c r="D6946" s="295" t="s">
        <v>81</v>
      </c>
      <c r="E6946" s="297" t="n">
        <v>5.16</v>
      </c>
    </row>
    <row r="6947" customFormat="false" ht="15" hidden="false" customHeight="false" outlineLevel="0" collapsed="false">
      <c r="A6947" s="295" t="n">
        <v>98521</v>
      </c>
      <c r="B6947" s="295" t="s">
        <v>19690</v>
      </c>
      <c r="C6947" s="296" t="s">
        <v>19691</v>
      </c>
      <c r="D6947" s="295" t="s">
        <v>81</v>
      </c>
      <c r="E6947" s="297" t="n">
        <v>0.29</v>
      </c>
    </row>
    <row r="6948" customFormat="false" ht="27" hidden="false" customHeight="false" outlineLevel="0" collapsed="false">
      <c r="A6948" s="295" t="n">
        <v>98522</v>
      </c>
      <c r="B6948" s="295" t="s">
        <v>19692</v>
      </c>
      <c r="C6948" s="296" t="s">
        <v>19693</v>
      </c>
      <c r="D6948" s="295" t="s">
        <v>85</v>
      </c>
      <c r="E6948" s="297" t="n">
        <v>153.71</v>
      </c>
    </row>
    <row r="6949" customFormat="false" ht="15" hidden="false" customHeight="false" outlineLevel="0" collapsed="false">
      <c r="A6949" s="295" t="n">
        <v>98524</v>
      </c>
      <c r="B6949" s="295" t="s">
        <v>19694</v>
      </c>
      <c r="C6949" s="296" t="s">
        <v>19695</v>
      </c>
      <c r="D6949" s="295" t="s">
        <v>81</v>
      </c>
      <c r="E6949" s="297" t="n">
        <v>2.65</v>
      </c>
    </row>
    <row r="6950" customFormat="false" ht="15" hidden="false" customHeight="false" outlineLevel="0" collapsed="false">
      <c r="A6950" s="295" t="n">
        <v>98503</v>
      </c>
      <c r="B6950" s="295" t="s">
        <v>19696</v>
      </c>
      <c r="C6950" s="296" t="s">
        <v>19697</v>
      </c>
      <c r="D6950" s="295" t="s">
        <v>81</v>
      </c>
      <c r="E6950" s="297" t="n">
        <v>20.52</v>
      </c>
    </row>
    <row r="6951" customFormat="false" ht="15" hidden="false" customHeight="false" outlineLevel="0" collapsed="false">
      <c r="A6951" s="295" t="n">
        <v>98504</v>
      </c>
      <c r="B6951" s="295" t="s">
        <v>19698</v>
      </c>
      <c r="C6951" s="296" t="s">
        <v>19699</v>
      </c>
      <c r="D6951" s="295" t="s">
        <v>81</v>
      </c>
      <c r="E6951" s="297" t="n">
        <v>13.18</v>
      </c>
    </row>
    <row r="6952" customFormat="false" ht="15" hidden="false" customHeight="false" outlineLevel="0" collapsed="false">
      <c r="A6952" s="295" t="n">
        <v>98505</v>
      </c>
      <c r="B6952" s="295" t="s">
        <v>19700</v>
      </c>
      <c r="C6952" s="296" t="s">
        <v>19701</v>
      </c>
      <c r="D6952" s="295" t="s">
        <v>81</v>
      </c>
      <c r="E6952" s="297" t="n">
        <v>44.49</v>
      </c>
    </row>
    <row r="6953" customFormat="false" ht="15" hidden="false" customHeight="false" outlineLevel="0" collapsed="false">
      <c r="A6953" s="295" t="n">
        <v>103946</v>
      </c>
      <c r="B6953" s="295" t="s">
        <v>19702</v>
      </c>
      <c r="C6953" s="296" t="s">
        <v>19703</v>
      </c>
      <c r="D6953" s="295" t="s">
        <v>81</v>
      </c>
      <c r="E6953" s="297" t="n">
        <v>17.13</v>
      </c>
    </row>
    <row r="6954" customFormat="false" ht="40.5" hidden="false" customHeight="false" outlineLevel="0" collapsed="false">
      <c r="A6954" s="295" t="n">
        <v>103185</v>
      </c>
      <c r="B6954" s="295" t="s">
        <v>19704</v>
      </c>
      <c r="C6954" s="296" t="s">
        <v>19705</v>
      </c>
      <c r="D6954" s="295" t="s">
        <v>31</v>
      </c>
      <c r="E6954" s="297" t="n">
        <v>6078.03</v>
      </c>
    </row>
    <row r="6955" customFormat="false" ht="40.5" hidden="false" customHeight="false" outlineLevel="0" collapsed="false">
      <c r="A6955" s="295" t="n">
        <v>103186</v>
      </c>
      <c r="B6955" s="295" t="s">
        <v>19706</v>
      </c>
      <c r="C6955" s="296" t="s">
        <v>19707</v>
      </c>
      <c r="D6955" s="295" t="s">
        <v>31</v>
      </c>
      <c r="E6955" s="297" t="n">
        <v>6420.97</v>
      </c>
    </row>
    <row r="6956" customFormat="false" ht="40.5" hidden="false" customHeight="false" outlineLevel="0" collapsed="false">
      <c r="A6956" s="295" t="n">
        <v>103187</v>
      </c>
      <c r="B6956" s="295" t="s">
        <v>19708</v>
      </c>
      <c r="C6956" s="296" t="s">
        <v>19709</v>
      </c>
      <c r="D6956" s="295" t="s">
        <v>31</v>
      </c>
      <c r="E6956" s="297" t="n">
        <v>4819.5</v>
      </c>
    </row>
    <row r="6957" customFormat="false" ht="40.5" hidden="false" customHeight="false" outlineLevel="0" collapsed="false">
      <c r="A6957" s="295" t="n">
        <v>103188</v>
      </c>
      <c r="B6957" s="295" t="s">
        <v>19710</v>
      </c>
      <c r="C6957" s="296" t="s">
        <v>19711</v>
      </c>
      <c r="D6957" s="295" t="s">
        <v>31</v>
      </c>
      <c r="E6957" s="297" t="n">
        <v>5185.58</v>
      </c>
    </row>
    <row r="6958" customFormat="false" ht="40.5" hidden="false" customHeight="false" outlineLevel="0" collapsed="false">
      <c r="A6958" s="295" t="n">
        <v>103189</v>
      </c>
      <c r="B6958" s="295" t="s">
        <v>19712</v>
      </c>
      <c r="C6958" s="296" t="s">
        <v>19713</v>
      </c>
      <c r="D6958" s="295" t="s">
        <v>31</v>
      </c>
      <c r="E6958" s="297" t="n">
        <v>2597.06</v>
      </c>
    </row>
    <row r="6959" customFormat="false" ht="40.5" hidden="false" customHeight="false" outlineLevel="0" collapsed="false">
      <c r="A6959" s="295" t="n">
        <v>103190</v>
      </c>
      <c r="B6959" s="295" t="s">
        <v>19714</v>
      </c>
      <c r="C6959" s="296" t="s">
        <v>19715</v>
      </c>
      <c r="D6959" s="295" t="s">
        <v>31</v>
      </c>
      <c r="E6959" s="297" t="n">
        <v>4033.8</v>
      </c>
    </row>
    <row r="6960" customFormat="false" ht="40.5" hidden="false" customHeight="false" outlineLevel="0" collapsed="false">
      <c r="A6960" s="295" t="n">
        <v>103191</v>
      </c>
      <c r="B6960" s="295" t="s">
        <v>19716</v>
      </c>
      <c r="C6960" s="296" t="s">
        <v>19717</v>
      </c>
      <c r="D6960" s="295" t="s">
        <v>31</v>
      </c>
      <c r="E6960" s="297" t="n">
        <v>2348.59</v>
      </c>
    </row>
    <row r="6961" customFormat="false" ht="40.5" hidden="false" customHeight="false" outlineLevel="0" collapsed="false">
      <c r="A6961" s="295" t="n">
        <v>103192</v>
      </c>
      <c r="B6961" s="295" t="s">
        <v>19718</v>
      </c>
      <c r="C6961" s="296" t="s">
        <v>19719</v>
      </c>
      <c r="D6961" s="295" t="s">
        <v>31</v>
      </c>
      <c r="E6961" s="297" t="n">
        <v>2500.87</v>
      </c>
    </row>
    <row r="6962" customFormat="false" ht="40.5" hidden="false" customHeight="false" outlineLevel="0" collapsed="false">
      <c r="A6962" s="295" t="n">
        <v>103193</v>
      </c>
      <c r="B6962" s="295" t="s">
        <v>19720</v>
      </c>
      <c r="C6962" s="296" t="s">
        <v>19721</v>
      </c>
      <c r="D6962" s="295" t="s">
        <v>31</v>
      </c>
      <c r="E6962" s="297" t="n">
        <v>1924.72</v>
      </c>
    </row>
    <row r="6963" customFormat="false" ht="40.5" hidden="false" customHeight="false" outlineLevel="0" collapsed="false">
      <c r="A6963" s="295" t="n">
        <v>103194</v>
      </c>
      <c r="B6963" s="295" t="s">
        <v>19722</v>
      </c>
      <c r="C6963" s="296" t="s">
        <v>19723</v>
      </c>
      <c r="D6963" s="295" t="s">
        <v>31</v>
      </c>
      <c r="E6963" s="297" t="n">
        <v>2775.14</v>
      </c>
    </row>
    <row r="6964" customFormat="false" ht="40.5" hidden="false" customHeight="false" outlineLevel="0" collapsed="false">
      <c r="A6964" s="295" t="n">
        <v>103195</v>
      </c>
      <c r="B6964" s="295" t="s">
        <v>19724</v>
      </c>
      <c r="C6964" s="296" t="s">
        <v>19725</v>
      </c>
      <c r="D6964" s="295" t="s">
        <v>31</v>
      </c>
      <c r="E6964" s="297" t="n">
        <v>2163.86</v>
      </c>
    </row>
    <row r="6965" customFormat="false" ht="40.5" hidden="false" customHeight="false" outlineLevel="0" collapsed="false">
      <c r="A6965" s="295" t="n">
        <v>103205</v>
      </c>
      <c r="B6965" s="295" t="s">
        <v>19726</v>
      </c>
      <c r="C6965" s="296" t="s">
        <v>19727</v>
      </c>
      <c r="D6965" s="295" t="s">
        <v>31</v>
      </c>
      <c r="E6965" s="297" t="n">
        <v>4041.87</v>
      </c>
    </row>
    <row r="6966" customFormat="false" ht="40.5" hidden="false" customHeight="false" outlineLevel="0" collapsed="false">
      <c r="A6966" s="295" t="n">
        <v>103206</v>
      </c>
      <c r="B6966" s="295" t="s">
        <v>19728</v>
      </c>
      <c r="C6966" s="296" t="s">
        <v>19729</v>
      </c>
      <c r="D6966" s="295" t="s">
        <v>31</v>
      </c>
      <c r="E6966" s="297" t="n">
        <v>2356.65</v>
      </c>
    </row>
    <row r="6967" customFormat="false" ht="40.5" hidden="false" customHeight="false" outlineLevel="0" collapsed="false">
      <c r="A6967" s="295" t="n">
        <v>103207</v>
      </c>
      <c r="B6967" s="295" t="s">
        <v>19730</v>
      </c>
      <c r="C6967" s="296" t="s">
        <v>19731</v>
      </c>
      <c r="D6967" s="295" t="s">
        <v>31</v>
      </c>
      <c r="E6967" s="297" t="n">
        <v>2508.93</v>
      </c>
    </row>
    <row r="6968" customFormat="false" ht="40.5" hidden="false" customHeight="false" outlineLevel="0" collapsed="false">
      <c r="A6968" s="295" t="n">
        <v>103208</v>
      </c>
      <c r="B6968" s="295" t="s">
        <v>19732</v>
      </c>
      <c r="C6968" s="296" t="s">
        <v>19733</v>
      </c>
      <c r="D6968" s="295" t="s">
        <v>31</v>
      </c>
      <c r="E6968" s="297" t="n">
        <v>1932.78</v>
      </c>
    </row>
    <row r="6969" customFormat="false" ht="40.5" hidden="false" customHeight="false" outlineLevel="0" collapsed="false">
      <c r="A6969" s="295" t="n">
        <v>103209</v>
      </c>
      <c r="B6969" s="295" t="s">
        <v>19734</v>
      </c>
      <c r="C6969" s="296" t="s">
        <v>19735</v>
      </c>
      <c r="D6969" s="295" t="s">
        <v>31</v>
      </c>
      <c r="E6969" s="297" t="n">
        <v>2783.2</v>
      </c>
    </row>
    <row r="6970" customFormat="false" ht="40.5" hidden="false" customHeight="false" outlineLevel="0" collapsed="false">
      <c r="A6970" s="295" t="n">
        <v>103210</v>
      </c>
      <c r="B6970" s="295" t="s">
        <v>19736</v>
      </c>
      <c r="C6970" s="296" t="s">
        <v>19737</v>
      </c>
      <c r="D6970" s="295" t="s">
        <v>31</v>
      </c>
      <c r="E6970" s="297" t="n">
        <v>2247.66</v>
      </c>
    </row>
    <row r="6971" customFormat="false" ht="27" hidden="false" customHeight="false" outlineLevel="0" collapsed="false">
      <c r="A6971" s="295" t="n">
        <v>103304</v>
      </c>
      <c r="B6971" s="295" t="s">
        <v>19738</v>
      </c>
      <c r="C6971" s="296" t="s">
        <v>19739</v>
      </c>
      <c r="D6971" s="295" t="s">
        <v>31</v>
      </c>
      <c r="E6971" s="297" t="n">
        <v>1230.45</v>
      </c>
    </row>
    <row r="6972" customFormat="false" ht="40.5" hidden="false" customHeight="false" outlineLevel="0" collapsed="false">
      <c r="A6972" s="295" t="n">
        <v>103307</v>
      </c>
      <c r="B6972" s="295" t="s">
        <v>19740</v>
      </c>
      <c r="C6972" s="296" t="s">
        <v>19741</v>
      </c>
      <c r="D6972" s="295" t="s">
        <v>31</v>
      </c>
      <c r="E6972" s="297" t="n">
        <v>1309.88</v>
      </c>
    </row>
    <row r="6973" customFormat="false" ht="27" hidden="false" customHeight="false" outlineLevel="0" collapsed="false">
      <c r="A6973" s="295" t="n">
        <v>103310</v>
      </c>
      <c r="B6973" s="295" t="s">
        <v>19742</v>
      </c>
      <c r="C6973" s="296" t="s">
        <v>19743</v>
      </c>
      <c r="D6973" s="295" t="s">
        <v>31</v>
      </c>
      <c r="E6973" s="297" t="n">
        <v>1268.65</v>
      </c>
    </row>
    <row r="6974" customFormat="false" ht="27" hidden="false" customHeight="false" outlineLevel="0" collapsed="false">
      <c r="A6974" s="295" t="n">
        <v>103314</v>
      </c>
      <c r="B6974" s="295" t="s">
        <v>19744</v>
      </c>
      <c r="C6974" s="296" t="s">
        <v>19745</v>
      </c>
      <c r="D6974" s="295" t="s">
        <v>81</v>
      </c>
      <c r="E6974" s="297" t="n">
        <v>264.15</v>
      </c>
    </row>
    <row r="6975" customFormat="false" ht="27" hidden="false" customHeight="false" outlineLevel="0" collapsed="false">
      <c r="A6975" s="295" t="n">
        <v>103315</v>
      </c>
      <c r="B6975" s="295" t="s">
        <v>19746</v>
      </c>
      <c r="C6975" s="296" t="s">
        <v>19747</v>
      </c>
      <c r="D6975" s="295" t="s">
        <v>81</v>
      </c>
      <c r="E6975" s="297" t="n">
        <v>257.25</v>
      </c>
    </row>
    <row r="6976" customFormat="false" ht="27" hidden="false" customHeight="false" outlineLevel="0" collapsed="false">
      <c r="A6976" s="295" t="n">
        <v>103769</v>
      </c>
      <c r="B6976" s="295" t="s">
        <v>19748</v>
      </c>
      <c r="C6976" s="296" t="s">
        <v>19749</v>
      </c>
      <c r="D6976" s="295" t="s">
        <v>31</v>
      </c>
      <c r="E6976" s="297" t="n">
        <v>2777.71</v>
      </c>
    </row>
    <row r="6977" customFormat="false" ht="27" hidden="false" customHeight="false" outlineLevel="0" collapsed="false">
      <c r="A6977" s="295" t="n">
        <v>98525</v>
      </c>
      <c r="B6977" s="295" t="s">
        <v>19750</v>
      </c>
      <c r="C6977" s="296" t="s">
        <v>19751</v>
      </c>
      <c r="D6977" s="295" t="s">
        <v>81</v>
      </c>
      <c r="E6977" s="297" t="n">
        <v>0.36</v>
      </c>
    </row>
    <row r="6978" customFormat="false" ht="27" hidden="false" customHeight="false" outlineLevel="0" collapsed="false">
      <c r="A6978" s="295" t="n">
        <v>98526</v>
      </c>
      <c r="B6978" s="295" t="s">
        <v>19752</v>
      </c>
      <c r="C6978" s="296" t="s">
        <v>19753</v>
      </c>
      <c r="D6978" s="295" t="s">
        <v>31</v>
      </c>
      <c r="E6978" s="297" t="n">
        <v>76.25</v>
      </c>
    </row>
    <row r="6979" customFormat="false" ht="27" hidden="false" customHeight="false" outlineLevel="0" collapsed="false">
      <c r="A6979" s="295" t="n">
        <v>98527</v>
      </c>
      <c r="B6979" s="295" t="s">
        <v>19754</v>
      </c>
      <c r="C6979" s="296" t="s">
        <v>19755</v>
      </c>
      <c r="D6979" s="295" t="s">
        <v>31</v>
      </c>
      <c r="E6979" s="297" t="n">
        <v>164.17</v>
      </c>
    </row>
    <row r="6980" customFormat="false" ht="27" hidden="false" customHeight="false" outlineLevel="0" collapsed="false">
      <c r="A6980" s="295" t="n">
        <v>98528</v>
      </c>
      <c r="B6980" s="295" t="s">
        <v>19756</v>
      </c>
      <c r="C6980" s="296" t="s">
        <v>19757</v>
      </c>
      <c r="D6980" s="295" t="s">
        <v>31</v>
      </c>
      <c r="E6980" s="297" t="n">
        <v>240.06</v>
      </c>
    </row>
    <row r="6981" customFormat="false" ht="27" hidden="false" customHeight="false" outlineLevel="0" collapsed="false">
      <c r="A6981" s="295" t="n">
        <v>98529</v>
      </c>
      <c r="B6981" s="295" t="s">
        <v>19758</v>
      </c>
      <c r="C6981" s="296" t="s">
        <v>19759</v>
      </c>
      <c r="D6981" s="295" t="s">
        <v>31</v>
      </c>
      <c r="E6981" s="297" t="n">
        <v>57.25</v>
      </c>
    </row>
    <row r="6982" customFormat="false" ht="27" hidden="false" customHeight="false" outlineLevel="0" collapsed="false">
      <c r="A6982" s="295" t="n">
        <v>98530</v>
      </c>
      <c r="B6982" s="295" t="s">
        <v>19760</v>
      </c>
      <c r="C6982" s="296" t="s">
        <v>19761</v>
      </c>
      <c r="D6982" s="295" t="s">
        <v>31</v>
      </c>
      <c r="E6982" s="298" t="n">
        <v>102</v>
      </c>
    </row>
    <row r="6983" customFormat="false" ht="27" hidden="false" customHeight="false" outlineLevel="0" collapsed="false">
      <c r="A6983" s="295" t="n">
        <v>98531</v>
      </c>
      <c r="B6983" s="295" t="s">
        <v>19762</v>
      </c>
      <c r="C6983" s="296" t="s">
        <v>19763</v>
      </c>
      <c r="D6983" s="295" t="s">
        <v>31</v>
      </c>
      <c r="E6983" s="298" t="n">
        <v>246.79</v>
      </c>
    </row>
    <row r="6984" customFormat="false" ht="15" hidden="false" customHeight="false" outlineLevel="0" collapsed="false">
      <c r="A6984" s="295" t="n">
        <v>98532</v>
      </c>
      <c r="B6984" s="295" t="s">
        <v>19764</v>
      </c>
      <c r="C6984" s="296" t="s">
        <v>19765</v>
      </c>
      <c r="D6984" s="295" t="s">
        <v>31</v>
      </c>
      <c r="E6984" s="298" t="n">
        <v>114.21</v>
      </c>
    </row>
    <row r="6985" customFormat="false" ht="27" hidden="false" customHeight="false" outlineLevel="0" collapsed="false">
      <c r="A6985" s="295" t="n">
        <v>98533</v>
      </c>
      <c r="B6985" s="295" t="s">
        <v>19766</v>
      </c>
      <c r="C6985" s="296" t="s">
        <v>19767</v>
      </c>
      <c r="D6985" s="295" t="s">
        <v>31</v>
      </c>
      <c r="E6985" s="298" t="n">
        <v>301.85</v>
      </c>
    </row>
    <row r="6986" customFormat="false" ht="27" hidden="false" customHeight="false" outlineLevel="0" collapsed="false">
      <c r="A6986" s="295" t="n">
        <v>98534</v>
      </c>
      <c r="B6986" s="295" t="s">
        <v>19768</v>
      </c>
      <c r="C6986" s="296" t="s">
        <v>19769</v>
      </c>
      <c r="D6986" s="295" t="s">
        <v>31</v>
      </c>
      <c r="E6986" s="298" t="n">
        <v>786.33</v>
      </c>
    </row>
    <row r="6987" customFormat="false" ht="15" hidden="false" customHeight="false" outlineLevel="0" collapsed="false">
      <c r="A6987" s="295" t="n">
        <v>98535</v>
      </c>
      <c r="B6987" s="295" t="s">
        <v>19770</v>
      </c>
      <c r="C6987" s="296" t="s">
        <v>19771</v>
      </c>
      <c r="D6987" s="295" t="s">
        <v>31</v>
      </c>
      <c r="E6987" s="298" t="n">
        <v>1222.35</v>
      </c>
    </row>
    <row r="6988" customFormat="false" ht="15" hidden="false" customHeight="false" outlineLevel="0" collapsed="false">
      <c r="A6988" s="295" t="n">
        <v>88238</v>
      </c>
      <c r="B6988" s="295" t="s">
        <v>19772</v>
      </c>
      <c r="C6988" s="296" t="s">
        <v>19773</v>
      </c>
      <c r="D6988" s="295" t="s">
        <v>289</v>
      </c>
      <c r="E6988" s="298" t="n">
        <v>17</v>
      </c>
    </row>
    <row r="6989" customFormat="false" ht="15" hidden="false" customHeight="false" outlineLevel="0" collapsed="false">
      <c r="A6989" s="295" t="n">
        <v>88239</v>
      </c>
      <c r="B6989" s="295" t="s">
        <v>19774</v>
      </c>
      <c r="C6989" s="296" t="s">
        <v>19775</v>
      </c>
      <c r="D6989" s="295" t="s">
        <v>289</v>
      </c>
      <c r="E6989" s="298" t="n">
        <v>17.09</v>
      </c>
    </row>
    <row r="6990" customFormat="false" ht="15" hidden="false" customHeight="false" outlineLevel="0" collapsed="false">
      <c r="A6990" s="295" t="n">
        <v>88240</v>
      </c>
      <c r="B6990" s="295" t="s">
        <v>19776</v>
      </c>
      <c r="C6990" s="296" t="s">
        <v>19777</v>
      </c>
      <c r="D6990" s="295" t="s">
        <v>289</v>
      </c>
      <c r="E6990" s="298" t="n">
        <v>18.59</v>
      </c>
    </row>
    <row r="6991" customFormat="false" ht="15" hidden="false" customHeight="false" outlineLevel="0" collapsed="false">
      <c r="A6991" s="295" t="n">
        <v>88241</v>
      </c>
      <c r="B6991" s="295" t="s">
        <v>19778</v>
      </c>
      <c r="C6991" s="296" t="s">
        <v>19779</v>
      </c>
      <c r="D6991" s="295" t="s">
        <v>289</v>
      </c>
      <c r="E6991" s="298" t="n">
        <v>20.08</v>
      </c>
    </row>
    <row r="6992" customFormat="false" ht="15" hidden="false" customHeight="false" outlineLevel="0" collapsed="false">
      <c r="A6992" s="295" t="n">
        <v>88242</v>
      </c>
      <c r="B6992" s="295" t="s">
        <v>19780</v>
      </c>
      <c r="C6992" s="296" t="s">
        <v>19781</v>
      </c>
      <c r="D6992" s="295" t="s">
        <v>289</v>
      </c>
      <c r="E6992" s="298" t="n">
        <v>17.03</v>
      </c>
    </row>
    <row r="6993" customFormat="false" ht="15" hidden="false" customHeight="false" outlineLevel="0" collapsed="false">
      <c r="A6993" s="295" t="n">
        <v>88243</v>
      </c>
      <c r="B6993" s="295" t="s">
        <v>19782</v>
      </c>
      <c r="C6993" s="296" t="s">
        <v>19783</v>
      </c>
      <c r="D6993" s="295" t="s">
        <v>289</v>
      </c>
      <c r="E6993" s="298" t="n">
        <v>16.8</v>
      </c>
    </row>
    <row r="6994" customFormat="false" ht="15" hidden="false" customHeight="false" outlineLevel="0" collapsed="false">
      <c r="A6994" s="295" t="n">
        <v>88245</v>
      </c>
      <c r="B6994" s="295" t="s">
        <v>19784</v>
      </c>
      <c r="C6994" s="296" t="s">
        <v>19785</v>
      </c>
      <c r="D6994" s="295" t="s">
        <v>289</v>
      </c>
      <c r="E6994" s="298" t="n">
        <v>23.45</v>
      </c>
    </row>
    <row r="6995" customFormat="false" ht="15" hidden="false" customHeight="false" outlineLevel="0" collapsed="false">
      <c r="A6995" s="295" t="n">
        <v>88246</v>
      </c>
      <c r="B6995" s="295" t="s">
        <v>19786</v>
      </c>
      <c r="C6995" s="296" t="s">
        <v>19787</v>
      </c>
      <c r="D6995" s="295" t="s">
        <v>289</v>
      </c>
      <c r="E6995" s="298" t="n">
        <v>27.34</v>
      </c>
    </row>
    <row r="6996" customFormat="false" ht="15" hidden="false" customHeight="false" outlineLevel="0" collapsed="false">
      <c r="A6996" s="295" t="n">
        <v>88247</v>
      </c>
      <c r="B6996" s="295" t="s">
        <v>19788</v>
      </c>
      <c r="C6996" s="296" t="s">
        <v>19789</v>
      </c>
      <c r="D6996" s="295" t="s">
        <v>289</v>
      </c>
      <c r="E6996" s="298" t="n">
        <v>17.44</v>
      </c>
    </row>
    <row r="6997" customFormat="false" ht="15" hidden="false" customHeight="false" outlineLevel="0" collapsed="false">
      <c r="A6997" s="295" t="n">
        <v>88248</v>
      </c>
      <c r="B6997" s="295" t="s">
        <v>19790</v>
      </c>
      <c r="C6997" s="296" t="s">
        <v>19791</v>
      </c>
      <c r="D6997" s="295" t="s">
        <v>289</v>
      </c>
      <c r="E6997" s="298" t="n">
        <v>16.67</v>
      </c>
    </row>
    <row r="6998" customFormat="false" ht="15" hidden="false" customHeight="false" outlineLevel="0" collapsed="false">
      <c r="A6998" s="295" t="n">
        <v>88249</v>
      </c>
      <c r="B6998" s="295" t="s">
        <v>19792</v>
      </c>
      <c r="C6998" s="296" t="s">
        <v>19793</v>
      </c>
      <c r="D6998" s="295" t="s">
        <v>289</v>
      </c>
      <c r="E6998" s="298" t="n">
        <v>21.91</v>
      </c>
    </row>
    <row r="6999" customFormat="false" ht="15" hidden="false" customHeight="false" outlineLevel="0" collapsed="false">
      <c r="A6999" s="295" t="n">
        <v>88250</v>
      </c>
      <c r="B6999" s="295" t="s">
        <v>19794</v>
      </c>
      <c r="C6999" s="296" t="s">
        <v>19795</v>
      </c>
      <c r="D6999" s="295" t="s">
        <v>289</v>
      </c>
      <c r="E6999" s="297" t="n">
        <v>20.62</v>
      </c>
    </row>
    <row r="7000" customFormat="false" ht="15" hidden="false" customHeight="false" outlineLevel="0" collapsed="false">
      <c r="A7000" s="295" t="n">
        <v>88251</v>
      </c>
      <c r="B7000" s="295" t="s">
        <v>19796</v>
      </c>
      <c r="C7000" s="296" t="s">
        <v>19797</v>
      </c>
      <c r="D7000" s="295" t="s">
        <v>289</v>
      </c>
      <c r="E7000" s="297" t="n">
        <v>17.18</v>
      </c>
    </row>
    <row r="7001" customFormat="false" ht="15" hidden="false" customHeight="false" outlineLevel="0" collapsed="false">
      <c r="A7001" s="295" t="n">
        <v>88252</v>
      </c>
      <c r="B7001" s="295" t="s">
        <v>19798</v>
      </c>
      <c r="C7001" s="296" t="s">
        <v>19799</v>
      </c>
      <c r="D7001" s="295" t="s">
        <v>289</v>
      </c>
      <c r="E7001" s="297" t="n">
        <v>15.97</v>
      </c>
    </row>
    <row r="7002" customFormat="false" ht="15" hidden="false" customHeight="false" outlineLevel="0" collapsed="false">
      <c r="A7002" s="295" t="n">
        <v>88253</v>
      </c>
      <c r="B7002" s="295" t="s">
        <v>19800</v>
      </c>
      <c r="C7002" s="296" t="s">
        <v>19801</v>
      </c>
      <c r="D7002" s="295" t="s">
        <v>289</v>
      </c>
      <c r="E7002" s="297" t="n">
        <v>9.58</v>
      </c>
    </row>
    <row r="7003" customFormat="false" ht="15" hidden="false" customHeight="false" outlineLevel="0" collapsed="false">
      <c r="A7003" s="295" t="n">
        <v>88255</v>
      </c>
      <c r="B7003" s="295" t="s">
        <v>19802</v>
      </c>
      <c r="C7003" s="296" t="s">
        <v>19803</v>
      </c>
      <c r="D7003" s="295" t="s">
        <v>289</v>
      </c>
      <c r="E7003" s="297" t="n">
        <v>26.33</v>
      </c>
    </row>
    <row r="7004" customFormat="false" ht="15" hidden="false" customHeight="false" outlineLevel="0" collapsed="false">
      <c r="A7004" s="295" t="n">
        <v>88256</v>
      </c>
      <c r="B7004" s="295" t="s">
        <v>19804</v>
      </c>
      <c r="C7004" s="296" t="s">
        <v>19805</v>
      </c>
      <c r="D7004" s="295" t="s">
        <v>289</v>
      </c>
      <c r="E7004" s="297" t="n">
        <v>24</v>
      </c>
    </row>
    <row r="7005" customFormat="false" ht="15" hidden="false" customHeight="false" outlineLevel="0" collapsed="false">
      <c r="A7005" s="295" t="n">
        <v>88257</v>
      </c>
      <c r="B7005" s="295" t="s">
        <v>19806</v>
      </c>
      <c r="C7005" s="296" t="s">
        <v>19807</v>
      </c>
      <c r="D7005" s="295" t="s">
        <v>289</v>
      </c>
      <c r="E7005" s="297" t="n">
        <v>23.82</v>
      </c>
    </row>
    <row r="7006" customFormat="false" ht="15" hidden="false" customHeight="false" outlineLevel="0" collapsed="false">
      <c r="A7006" s="295" t="n">
        <v>88258</v>
      </c>
      <c r="B7006" s="295" t="s">
        <v>19808</v>
      </c>
      <c r="C7006" s="296" t="s">
        <v>19809</v>
      </c>
      <c r="D7006" s="295" t="s">
        <v>289</v>
      </c>
      <c r="E7006" s="297" t="n">
        <v>16.16</v>
      </c>
    </row>
    <row r="7007" customFormat="false" ht="15" hidden="false" customHeight="false" outlineLevel="0" collapsed="false">
      <c r="A7007" s="295" t="n">
        <v>88260</v>
      </c>
      <c r="B7007" s="295" t="s">
        <v>19810</v>
      </c>
      <c r="C7007" s="296" t="s">
        <v>19811</v>
      </c>
      <c r="D7007" s="295" t="s">
        <v>289</v>
      </c>
      <c r="E7007" s="297" t="n">
        <v>21.77</v>
      </c>
    </row>
    <row r="7008" customFormat="false" ht="15" hidden="false" customHeight="false" outlineLevel="0" collapsed="false">
      <c r="A7008" s="295" t="n">
        <v>88261</v>
      </c>
      <c r="B7008" s="295" t="s">
        <v>19812</v>
      </c>
      <c r="C7008" s="296" t="s">
        <v>19813</v>
      </c>
      <c r="D7008" s="295" t="s">
        <v>289</v>
      </c>
      <c r="E7008" s="297" t="n">
        <v>22.33</v>
      </c>
    </row>
    <row r="7009" customFormat="false" ht="15" hidden="false" customHeight="false" outlineLevel="0" collapsed="false">
      <c r="A7009" s="295" t="n">
        <v>88262</v>
      </c>
      <c r="B7009" s="295" t="s">
        <v>19814</v>
      </c>
      <c r="C7009" s="296" t="s">
        <v>19815</v>
      </c>
      <c r="D7009" s="295" t="s">
        <v>289</v>
      </c>
      <c r="E7009" s="297" t="n">
        <v>23.33</v>
      </c>
    </row>
    <row r="7010" customFormat="false" ht="15" hidden="false" customHeight="false" outlineLevel="0" collapsed="false">
      <c r="A7010" s="295" t="n">
        <v>88263</v>
      </c>
      <c r="B7010" s="295" t="s">
        <v>19816</v>
      </c>
      <c r="C7010" s="296" t="s">
        <v>19817</v>
      </c>
      <c r="D7010" s="295" t="s">
        <v>289</v>
      </c>
      <c r="E7010" s="297" t="n">
        <v>20.63</v>
      </c>
    </row>
    <row r="7011" customFormat="false" ht="15" hidden="false" customHeight="false" outlineLevel="0" collapsed="false">
      <c r="A7011" s="295" t="n">
        <v>88264</v>
      </c>
      <c r="B7011" s="295" t="s">
        <v>19818</v>
      </c>
      <c r="C7011" s="296" t="s">
        <v>19819</v>
      </c>
      <c r="D7011" s="295" t="s">
        <v>289</v>
      </c>
      <c r="E7011" s="297" t="n">
        <v>23.84</v>
      </c>
    </row>
    <row r="7012" customFormat="false" ht="15" hidden="false" customHeight="false" outlineLevel="0" collapsed="false">
      <c r="A7012" s="295" t="n">
        <v>88265</v>
      </c>
      <c r="B7012" s="295" t="s">
        <v>19820</v>
      </c>
      <c r="C7012" s="296" t="s">
        <v>19821</v>
      </c>
      <c r="D7012" s="295" t="s">
        <v>289</v>
      </c>
      <c r="E7012" s="297" t="n">
        <v>23.84</v>
      </c>
    </row>
    <row r="7013" customFormat="false" ht="15" hidden="false" customHeight="false" outlineLevel="0" collapsed="false">
      <c r="A7013" s="295" t="n">
        <v>88266</v>
      </c>
      <c r="B7013" s="295" t="s">
        <v>19822</v>
      </c>
      <c r="C7013" s="296" t="s">
        <v>19823</v>
      </c>
      <c r="D7013" s="295" t="s">
        <v>289</v>
      </c>
      <c r="E7013" s="297" t="n">
        <v>27.34</v>
      </c>
    </row>
    <row r="7014" customFormat="false" ht="15" hidden="false" customHeight="false" outlineLevel="0" collapsed="false">
      <c r="A7014" s="295" t="n">
        <v>88267</v>
      </c>
      <c r="B7014" s="295" t="s">
        <v>19824</v>
      </c>
      <c r="C7014" s="296" t="s">
        <v>19825</v>
      </c>
      <c r="D7014" s="295" t="s">
        <v>289</v>
      </c>
      <c r="E7014" s="297" t="n">
        <v>22.97</v>
      </c>
    </row>
    <row r="7015" customFormat="false" ht="15" hidden="false" customHeight="false" outlineLevel="0" collapsed="false">
      <c r="A7015" s="295" t="n">
        <v>88269</v>
      </c>
      <c r="B7015" s="295" t="s">
        <v>19826</v>
      </c>
      <c r="C7015" s="296" t="s">
        <v>19827</v>
      </c>
      <c r="D7015" s="295" t="s">
        <v>289</v>
      </c>
      <c r="E7015" s="297" t="n">
        <v>21.75</v>
      </c>
    </row>
    <row r="7016" customFormat="false" ht="15" hidden="false" customHeight="false" outlineLevel="0" collapsed="false">
      <c r="A7016" s="295" t="n">
        <v>88270</v>
      </c>
      <c r="B7016" s="295" t="s">
        <v>19828</v>
      </c>
      <c r="C7016" s="296" t="s">
        <v>19829</v>
      </c>
      <c r="D7016" s="295" t="s">
        <v>289</v>
      </c>
      <c r="E7016" s="297" t="n">
        <v>23.59</v>
      </c>
    </row>
    <row r="7017" customFormat="false" ht="15" hidden="false" customHeight="false" outlineLevel="0" collapsed="false">
      <c r="A7017" s="295" t="n">
        <v>88272</v>
      </c>
      <c r="B7017" s="295" t="s">
        <v>19830</v>
      </c>
      <c r="C7017" s="296" t="s">
        <v>19831</v>
      </c>
      <c r="D7017" s="295" t="s">
        <v>289</v>
      </c>
      <c r="E7017" s="297" t="n">
        <v>24.18</v>
      </c>
    </row>
    <row r="7018" customFormat="false" ht="15" hidden="false" customHeight="false" outlineLevel="0" collapsed="false">
      <c r="A7018" s="295" t="n">
        <v>88273</v>
      </c>
      <c r="B7018" s="295" t="s">
        <v>19832</v>
      </c>
      <c r="C7018" s="296" t="s">
        <v>19833</v>
      </c>
      <c r="D7018" s="295" t="s">
        <v>289</v>
      </c>
      <c r="E7018" s="297" t="n">
        <v>22.06</v>
      </c>
    </row>
    <row r="7019" customFormat="false" ht="15" hidden="false" customHeight="false" outlineLevel="0" collapsed="false">
      <c r="A7019" s="295" t="n">
        <v>88274</v>
      </c>
      <c r="B7019" s="295" t="s">
        <v>19834</v>
      </c>
      <c r="C7019" s="296" t="s">
        <v>19835</v>
      </c>
      <c r="D7019" s="295" t="s">
        <v>289</v>
      </c>
      <c r="E7019" s="297" t="n">
        <v>23.5</v>
      </c>
    </row>
    <row r="7020" customFormat="false" ht="15" hidden="false" customHeight="false" outlineLevel="0" collapsed="false">
      <c r="A7020" s="295" t="n">
        <v>88275</v>
      </c>
      <c r="B7020" s="295" t="s">
        <v>19836</v>
      </c>
      <c r="C7020" s="296" t="s">
        <v>19837</v>
      </c>
      <c r="D7020" s="295" t="s">
        <v>289</v>
      </c>
      <c r="E7020" s="297" t="n">
        <v>32.58</v>
      </c>
    </row>
    <row r="7021" customFormat="false" ht="15" hidden="false" customHeight="false" outlineLevel="0" collapsed="false">
      <c r="A7021" s="295" t="n">
        <v>88277</v>
      </c>
      <c r="B7021" s="295" t="s">
        <v>19838</v>
      </c>
      <c r="C7021" s="296" t="s">
        <v>19839</v>
      </c>
      <c r="D7021" s="295" t="s">
        <v>289</v>
      </c>
      <c r="E7021" s="297" t="n">
        <v>21.82</v>
      </c>
    </row>
    <row r="7022" customFormat="false" ht="15" hidden="false" customHeight="false" outlineLevel="0" collapsed="false">
      <c r="A7022" s="295" t="n">
        <v>88278</v>
      </c>
      <c r="B7022" s="295" t="s">
        <v>19840</v>
      </c>
      <c r="C7022" s="296" t="s">
        <v>19841</v>
      </c>
      <c r="D7022" s="295" t="s">
        <v>289</v>
      </c>
      <c r="E7022" s="297" t="n">
        <v>24.2</v>
      </c>
    </row>
    <row r="7023" customFormat="false" ht="15" hidden="false" customHeight="false" outlineLevel="0" collapsed="false">
      <c r="A7023" s="295" t="n">
        <v>88279</v>
      </c>
      <c r="B7023" s="295" t="s">
        <v>19842</v>
      </c>
      <c r="C7023" s="296" t="s">
        <v>19843</v>
      </c>
      <c r="D7023" s="295" t="s">
        <v>289</v>
      </c>
      <c r="E7023" s="297" t="n">
        <v>25.1</v>
      </c>
    </row>
    <row r="7024" customFormat="false" ht="15" hidden="false" customHeight="false" outlineLevel="0" collapsed="false">
      <c r="A7024" s="295" t="n">
        <v>88281</v>
      </c>
      <c r="B7024" s="295" t="s">
        <v>19844</v>
      </c>
      <c r="C7024" s="296" t="s">
        <v>19845</v>
      </c>
      <c r="D7024" s="295" t="s">
        <v>289</v>
      </c>
      <c r="E7024" s="297" t="n">
        <v>23.68</v>
      </c>
    </row>
    <row r="7025" customFormat="false" ht="15" hidden="false" customHeight="false" outlineLevel="0" collapsed="false">
      <c r="A7025" s="295" t="n">
        <v>88282</v>
      </c>
      <c r="B7025" s="295" t="s">
        <v>19846</v>
      </c>
      <c r="C7025" s="296" t="s">
        <v>19847</v>
      </c>
      <c r="D7025" s="295" t="s">
        <v>289</v>
      </c>
      <c r="E7025" s="297" t="n">
        <v>24.84</v>
      </c>
    </row>
    <row r="7026" customFormat="false" ht="15" hidden="false" customHeight="false" outlineLevel="0" collapsed="false">
      <c r="A7026" s="295" t="n">
        <v>88283</v>
      </c>
      <c r="B7026" s="295" t="s">
        <v>19848</v>
      </c>
      <c r="C7026" s="296" t="s">
        <v>19849</v>
      </c>
      <c r="D7026" s="295" t="s">
        <v>289</v>
      </c>
      <c r="E7026" s="297" t="n">
        <v>31.67</v>
      </c>
    </row>
    <row r="7027" customFormat="false" ht="15" hidden="false" customHeight="false" outlineLevel="0" collapsed="false">
      <c r="A7027" s="295" t="n">
        <v>88284</v>
      </c>
      <c r="B7027" s="295" t="s">
        <v>19850</v>
      </c>
      <c r="C7027" s="296" t="s">
        <v>19851</v>
      </c>
      <c r="D7027" s="295" t="s">
        <v>289</v>
      </c>
      <c r="E7027" s="297" t="n">
        <v>24.54</v>
      </c>
    </row>
    <row r="7028" customFormat="false" ht="15" hidden="false" customHeight="false" outlineLevel="0" collapsed="false">
      <c r="A7028" s="295" t="n">
        <v>88285</v>
      </c>
      <c r="B7028" s="295" t="s">
        <v>19852</v>
      </c>
      <c r="C7028" s="296" t="s">
        <v>19853</v>
      </c>
      <c r="D7028" s="295" t="s">
        <v>289</v>
      </c>
      <c r="E7028" s="297" t="n">
        <v>27.9</v>
      </c>
    </row>
    <row r="7029" customFormat="false" ht="15" hidden="false" customHeight="false" outlineLevel="0" collapsed="false">
      <c r="A7029" s="295" t="n">
        <v>88286</v>
      </c>
      <c r="B7029" s="295" t="s">
        <v>19854</v>
      </c>
      <c r="C7029" s="296" t="s">
        <v>19855</v>
      </c>
      <c r="D7029" s="295" t="s">
        <v>289</v>
      </c>
      <c r="E7029" s="297" t="n">
        <v>25.91</v>
      </c>
    </row>
    <row r="7030" customFormat="false" ht="15" hidden="false" customHeight="false" outlineLevel="0" collapsed="false">
      <c r="A7030" s="295" t="n">
        <v>88288</v>
      </c>
      <c r="B7030" s="295" t="s">
        <v>19856</v>
      </c>
      <c r="C7030" s="296" t="s">
        <v>19857</v>
      </c>
      <c r="D7030" s="295" t="s">
        <v>289</v>
      </c>
      <c r="E7030" s="297" t="n">
        <v>11.78</v>
      </c>
    </row>
    <row r="7031" customFormat="false" ht="15" hidden="false" customHeight="false" outlineLevel="0" collapsed="false">
      <c r="A7031" s="295" t="n">
        <v>88291</v>
      </c>
      <c r="B7031" s="295" t="s">
        <v>19858</v>
      </c>
      <c r="C7031" s="296" t="s">
        <v>19859</v>
      </c>
      <c r="D7031" s="295" t="s">
        <v>289</v>
      </c>
      <c r="E7031" s="297" t="n">
        <v>22.89</v>
      </c>
    </row>
    <row r="7032" customFormat="false" ht="15" hidden="false" customHeight="false" outlineLevel="0" collapsed="false">
      <c r="A7032" s="295" t="n">
        <v>88292</v>
      </c>
      <c r="B7032" s="295" t="s">
        <v>19860</v>
      </c>
      <c r="C7032" s="296" t="s">
        <v>19861</v>
      </c>
      <c r="D7032" s="295" t="s">
        <v>289</v>
      </c>
      <c r="E7032" s="297" t="n">
        <v>24.89</v>
      </c>
    </row>
    <row r="7033" customFormat="false" ht="15" hidden="false" customHeight="false" outlineLevel="0" collapsed="false">
      <c r="A7033" s="295" t="n">
        <v>88293</v>
      </c>
      <c r="B7033" s="295" t="s">
        <v>19862</v>
      </c>
      <c r="C7033" s="296" t="s">
        <v>19863</v>
      </c>
      <c r="D7033" s="295" t="s">
        <v>289</v>
      </c>
      <c r="E7033" s="297" t="n">
        <v>27.14</v>
      </c>
    </row>
    <row r="7034" customFormat="false" ht="15" hidden="false" customHeight="false" outlineLevel="0" collapsed="false">
      <c r="A7034" s="295" t="n">
        <v>88294</v>
      </c>
      <c r="B7034" s="295" t="s">
        <v>19864</v>
      </c>
      <c r="C7034" s="296" t="s">
        <v>19865</v>
      </c>
      <c r="D7034" s="295" t="s">
        <v>289</v>
      </c>
      <c r="E7034" s="297" t="n">
        <v>29.38</v>
      </c>
    </row>
    <row r="7035" customFormat="false" ht="15" hidden="false" customHeight="false" outlineLevel="0" collapsed="false">
      <c r="A7035" s="295" t="n">
        <v>88295</v>
      </c>
      <c r="B7035" s="295" t="s">
        <v>19866</v>
      </c>
      <c r="C7035" s="296" t="s">
        <v>19867</v>
      </c>
      <c r="D7035" s="295" t="s">
        <v>289</v>
      </c>
      <c r="E7035" s="297" t="n">
        <v>18.84</v>
      </c>
    </row>
    <row r="7036" customFormat="false" ht="15" hidden="false" customHeight="false" outlineLevel="0" collapsed="false">
      <c r="A7036" s="295" t="n">
        <v>88296</v>
      </c>
      <c r="B7036" s="295" t="s">
        <v>19868</v>
      </c>
      <c r="C7036" s="296" t="s">
        <v>19869</v>
      </c>
      <c r="D7036" s="295" t="s">
        <v>289</v>
      </c>
      <c r="E7036" s="297" t="n">
        <v>24.72</v>
      </c>
    </row>
    <row r="7037" customFormat="false" ht="15" hidden="false" customHeight="false" outlineLevel="0" collapsed="false">
      <c r="A7037" s="295" t="n">
        <v>88297</v>
      </c>
      <c r="B7037" s="295" t="s">
        <v>19870</v>
      </c>
      <c r="C7037" s="296" t="s">
        <v>19871</v>
      </c>
      <c r="D7037" s="295" t="s">
        <v>289</v>
      </c>
      <c r="E7037" s="297" t="n">
        <v>23.72</v>
      </c>
    </row>
    <row r="7038" customFormat="false" ht="15" hidden="false" customHeight="false" outlineLevel="0" collapsed="false">
      <c r="A7038" s="295" t="n">
        <v>88298</v>
      </c>
      <c r="B7038" s="295" t="s">
        <v>19872</v>
      </c>
      <c r="C7038" s="296" t="s">
        <v>19873</v>
      </c>
      <c r="D7038" s="295" t="s">
        <v>289</v>
      </c>
      <c r="E7038" s="297" t="n">
        <v>17.98</v>
      </c>
    </row>
    <row r="7039" customFormat="false" ht="15" hidden="false" customHeight="false" outlineLevel="0" collapsed="false">
      <c r="A7039" s="295" t="n">
        <v>88299</v>
      </c>
      <c r="B7039" s="295" t="s">
        <v>19874</v>
      </c>
      <c r="C7039" s="296" t="s">
        <v>19875</v>
      </c>
      <c r="D7039" s="295" t="s">
        <v>289</v>
      </c>
      <c r="E7039" s="297" t="n">
        <v>27.53</v>
      </c>
    </row>
    <row r="7040" customFormat="false" ht="15" hidden="false" customHeight="false" outlineLevel="0" collapsed="false">
      <c r="A7040" s="295" t="n">
        <v>88300</v>
      </c>
      <c r="B7040" s="295" t="s">
        <v>19876</v>
      </c>
      <c r="C7040" s="296" t="s">
        <v>19877</v>
      </c>
      <c r="D7040" s="295" t="s">
        <v>289</v>
      </c>
      <c r="E7040" s="297" t="n">
        <v>32.75</v>
      </c>
    </row>
    <row r="7041" customFormat="false" ht="15" hidden="false" customHeight="false" outlineLevel="0" collapsed="false">
      <c r="A7041" s="295" t="n">
        <v>88301</v>
      </c>
      <c r="B7041" s="295" t="s">
        <v>19878</v>
      </c>
      <c r="C7041" s="296" t="s">
        <v>19879</v>
      </c>
      <c r="D7041" s="295" t="s">
        <v>289</v>
      </c>
      <c r="E7041" s="297" t="n">
        <v>24.26</v>
      </c>
    </row>
    <row r="7042" customFormat="false" ht="15" hidden="false" customHeight="false" outlineLevel="0" collapsed="false">
      <c r="A7042" s="295" t="n">
        <v>88302</v>
      </c>
      <c r="B7042" s="295" t="s">
        <v>19880</v>
      </c>
      <c r="C7042" s="296" t="s">
        <v>19881</v>
      </c>
      <c r="D7042" s="295" t="s">
        <v>289</v>
      </c>
      <c r="E7042" s="297" t="n">
        <v>28.26</v>
      </c>
    </row>
    <row r="7043" customFormat="false" ht="15" hidden="false" customHeight="false" outlineLevel="0" collapsed="false">
      <c r="A7043" s="295" t="n">
        <v>88303</v>
      </c>
      <c r="B7043" s="295" t="s">
        <v>19882</v>
      </c>
      <c r="C7043" s="296" t="s">
        <v>19883</v>
      </c>
      <c r="D7043" s="295" t="s">
        <v>289</v>
      </c>
      <c r="E7043" s="297" t="n">
        <v>23.67</v>
      </c>
    </row>
    <row r="7044" customFormat="false" ht="15" hidden="false" customHeight="false" outlineLevel="0" collapsed="false">
      <c r="A7044" s="295" t="n">
        <v>88304</v>
      </c>
      <c r="B7044" s="295" t="s">
        <v>19884</v>
      </c>
      <c r="C7044" s="296" t="s">
        <v>19885</v>
      </c>
      <c r="D7044" s="295" t="s">
        <v>289</v>
      </c>
      <c r="E7044" s="297" t="n">
        <v>24.91</v>
      </c>
    </row>
    <row r="7045" customFormat="false" ht="15" hidden="false" customHeight="false" outlineLevel="0" collapsed="false">
      <c r="A7045" s="295" t="n">
        <v>88306</v>
      </c>
      <c r="B7045" s="295" t="s">
        <v>19886</v>
      </c>
      <c r="C7045" s="296" t="s">
        <v>19887</v>
      </c>
      <c r="D7045" s="295" t="s">
        <v>289</v>
      </c>
      <c r="E7045" s="297" t="n">
        <v>26.76</v>
      </c>
    </row>
    <row r="7046" customFormat="false" ht="15" hidden="false" customHeight="false" outlineLevel="0" collapsed="false">
      <c r="A7046" s="295" t="n">
        <v>88307</v>
      </c>
      <c r="B7046" s="295" t="s">
        <v>19888</v>
      </c>
      <c r="C7046" s="296" t="s">
        <v>19889</v>
      </c>
      <c r="D7046" s="295" t="s">
        <v>289</v>
      </c>
      <c r="E7046" s="297" t="n">
        <v>27.12</v>
      </c>
    </row>
    <row r="7047" customFormat="false" ht="15" hidden="false" customHeight="false" outlineLevel="0" collapsed="false">
      <c r="A7047" s="295" t="n">
        <v>88308</v>
      </c>
      <c r="B7047" s="295" t="s">
        <v>19890</v>
      </c>
      <c r="C7047" s="296" t="s">
        <v>19891</v>
      </c>
      <c r="D7047" s="295" t="s">
        <v>289</v>
      </c>
      <c r="E7047" s="297" t="n">
        <v>23.5</v>
      </c>
    </row>
    <row r="7048" customFormat="false" ht="15" hidden="false" customHeight="false" outlineLevel="0" collapsed="false">
      <c r="A7048" s="295" t="n">
        <v>88309</v>
      </c>
      <c r="B7048" s="295" t="s">
        <v>19892</v>
      </c>
      <c r="C7048" s="296" t="s">
        <v>19893</v>
      </c>
      <c r="D7048" s="295" t="s">
        <v>289</v>
      </c>
      <c r="E7048" s="297" t="n">
        <v>23.59</v>
      </c>
    </row>
    <row r="7049" customFormat="false" ht="15" hidden="false" customHeight="false" outlineLevel="0" collapsed="false">
      <c r="A7049" s="295" t="n">
        <v>88310</v>
      </c>
      <c r="B7049" s="295" t="s">
        <v>19894</v>
      </c>
      <c r="C7049" s="296" t="s">
        <v>19895</v>
      </c>
      <c r="D7049" s="295" t="s">
        <v>289</v>
      </c>
      <c r="E7049" s="297" t="n">
        <v>24.65</v>
      </c>
    </row>
    <row r="7050" customFormat="false" ht="15" hidden="false" customHeight="false" outlineLevel="0" collapsed="false">
      <c r="A7050" s="295" t="n">
        <v>88311</v>
      </c>
      <c r="B7050" s="295" t="s">
        <v>19896</v>
      </c>
      <c r="C7050" s="296" t="s">
        <v>19897</v>
      </c>
      <c r="D7050" s="295" t="s">
        <v>289</v>
      </c>
      <c r="E7050" s="297" t="n">
        <v>24.12</v>
      </c>
    </row>
    <row r="7051" customFormat="false" ht="15" hidden="false" customHeight="false" outlineLevel="0" collapsed="false">
      <c r="A7051" s="295" t="n">
        <v>88312</v>
      </c>
      <c r="B7051" s="295" t="s">
        <v>19898</v>
      </c>
      <c r="C7051" s="296" t="s">
        <v>19899</v>
      </c>
      <c r="D7051" s="295" t="s">
        <v>289</v>
      </c>
      <c r="E7051" s="297" t="n">
        <v>24.65</v>
      </c>
    </row>
    <row r="7052" customFormat="false" ht="15" hidden="false" customHeight="false" outlineLevel="0" collapsed="false">
      <c r="A7052" s="295" t="n">
        <v>88313</v>
      </c>
      <c r="B7052" s="295" t="s">
        <v>19900</v>
      </c>
      <c r="C7052" s="296" t="s">
        <v>19901</v>
      </c>
      <c r="D7052" s="295" t="s">
        <v>289</v>
      </c>
      <c r="E7052" s="297" t="n">
        <v>24.35</v>
      </c>
    </row>
    <row r="7053" customFormat="false" ht="15" hidden="false" customHeight="false" outlineLevel="0" collapsed="false">
      <c r="A7053" s="295" t="n">
        <v>88314</v>
      </c>
      <c r="B7053" s="295" t="s">
        <v>19902</v>
      </c>
      <c r="C7053" s="296" t="s">
        <v>19903</v>
      </c>
      <c r="D7053" s="295" t="s">
        <v>289</v>
      </c>
      <c r="E7053" s="297" t="n">
        <v>20.53</v>
      </c>
    </row>
    <row r="7054" customFormat="false" ht="15" hidden="false" customHeight="false" outlineLevel="0" collapsed="false">
      <c r="A7054" s="295" t="n">
        <v>88315</v>
      </c>
      <c r="B7054" s="295" t="s">
        <v>19904</v>
      </c>
      <c r="C7054" s="296" t="s">
        <v>19905</v>
      </c>
      <c r="D7054" s="295" t="s">
        <v>289</v>
      </c>
      <c r="E7054" s="297" t="n">
        <v>23.45</v>
      </c>
    </row>
    <row r="7055" customFormat="false" ht="15" hidden="false" customHeight="false" outlineLevel="0" collapsed="false">
      <c r="A7055" s="295" t="n">
        <v>88316</v>
      </c>
      <c r="B7055" s="295" t="s">
        <v>19906</v>
      </c>
      <c r="C7055" s="296" t="s">
        <v>19907</v>
      </c>
      <c r="D7055" s="295" t="s">
        <v>289</v>
      </c>
      <c r="E7055" s="297" t="n">
        <v>16.05</v>
      </c>
    </row>
    <row r="7056" customFormat="false" ht="15" hidden="false" customHeight="false" outlineLevel="0" collapsed="false">
      <c r="A7056" s="295" t="n">
        <v>88317</v>
      </c>
      <c r="B7056" s="295" t="s">
        <v>19908</v>
      </c>
      <c r="C7056" s="296" t="s">
        <v>19909</v>
      </c>
      <c r="D7056" s="295" t="s">
        <v>289</v>
      </c>
      <c r="E7056" s="297" t="n">
        <v>24.27</v>
      </c>
    </row>
    <row r="7057" customFormat="false" ht="15" hidden="false" customHeight="false" outlineLevel="0" collapsed="false">
      <c r="A7057" s="295" t="n">
        <v>88318</v>
      </c>
      <c r="B7057" s="295" t="s">
        <v>19910</v>
      </c>
      <c r="C7057" s="296" t="s">
        <v>19911</v>
      </c>
      <c r="D7057" s="295" t="s">
        <v>289</v>
      </c>
      <c r="E7057" s="297" t="n">
        <v>27.41</v>
      </c>
    </row>
    <row r="7058" customFormat="false" ht="15" hidden="false" customHeight="false" outlineLevel="0" collapsed="false">
      <c r="A7058" s="295" t="n">
        <v>88320</v>
      </c>
      <c r="B7058" s="295" t="s">
        <v>19912</v>
      </c>
      <c r="C7058" s="296" t="s">
        <v>19913</v>
      </c>
      <c r="D7058" s="295" t="s">
        <v>289</v>
      </c>
      <c r="E7058" s="297" t="n">
        <v>23.33</v>
      </c>
    </row>
    <row r="7059" customFormat="false" ht="15" hidden="false" customHeight="false" outlineLevel="0" collapsed="false">
      <c r="A7059" s="295" t="n">
        <v>88321</v>
      </c>
      <c r="B7059" s="295" t="s">
        <v>19914</v>
      </c>
      <c r="C7059" s="296" t="s">
        <v>19915</v>
      </c>
      <c r="D7059" s="295" t="s">
        <v>289</v>
      </c>
      <c r="E7059" s="297" t="n">
        <v>24.49</v>
      </c>
    </row>
    <row r="7060" customFormat="false" ht="15" hidden="false" customHeight="false" outlineLevel="0" collapsed="false">
      <c r="A7060" s="295" t="n">
        <v>88322</v>
      </c>
      <c r="B7060" s="295" t="s">
        <v>19916</v>
      </c>
      <c r="C7060" s="296" t="s">
        <v>19917</v>
      </c>
      <c r="D7060" s="295" t="s">
        <v>289</v>
      </c>
      <c r="E7060" s="297" t="n">
        <v>26.7</v>
      </c>
    </row>
    <row r="7061" customFormat="false" ht="15" hidden="false" customHeight="false" outlineLevel="0" collapsed="false">
      <c r="A7061" s="295" t="n">
        <v>88323</v>
      </c>
      <c r="B7061" s="295" t="s">
        <v>19918</v>
      </c>
      <c r="C7061" s="296" t="s">
        <v>19919</v>
      </c>
      <c r="D7061" s="295" t="s">
        <v>289</v>
      </c>
      <c r="E7061" s="297" t="n">
        <v>23.11</v>
      </c>
    </row>
    <row r="7062" customFormat="false" ht="15" hidden="false" customHeight="false" outlineLevel="0" collapsed="false">
      <c r="A7062" s="295" t="n">
        <v>88324</v>
      </c>
      <c r="B7062" s="295" t="s">
        <v>19920</v>
      </c>
      <c r="C7062" s="296" t="s">
        <v>19921</v>
      </c>
      <c r="D7062" s="295" t="s">
        <v>289</v>
      </c>
      <c r="E7062" s="297" t="n">
        <v>24.64</v>
      </c>
    </row>
    <row r="7063" customFormat="false" ht="15" hidden="false" customHeight="false" outlineLevel="0" collapsed="false">
      <c r="A7063" s="295" t="n">
        <v>88325</v>
      </c>
      <c r="B7063" s="295" t="s">
        <v>19922</v>
      </c>
      <c r="C7063" s="296" t="s">
        <v>19923</v>
      </c>
      <c r="D7063" s="295" t="s">
        <v>289</v>
      </c>
      <c r="E7063" s="297" t="n">
        <v>21.02</v>
      </c>
    </row>
    <row r="7064" customFormat="false" ht="15" hidden="false" customHeight="false" outlineLevel="0" collapsed="false">
      <c r="A7064" s="295" t="n">
        <v>88326</v>
      </c>
      <c r="B7064" s="295" t="s">
        <v>19924</v>
      </c>
      <c r="C7064" s="296" t="s">
        <v>19925</v>
      </c>
      <c r="D7064" s="295" t="s">
        <v>289</v>
      </c>
      <c r="E7064" s="297" t="n">
        <v>19.8</v>
      </c>
    </row>
    <row r="7065" customFormat="false" ht="15" hidden="false" customHeight="false" outlineLevel="0" collapsed="false">
      <c r="A7065" s="295" t="n">
        <v>88377</v>
      </c>
      <c r="B7065" s="295" t="s">
        <v>19926</v>
      </c>
      <c r="C7065" s="296" t="s">
        <v>19927</v>
      </c>
      <c r="D7065" s="295" t="s">
        <v>289</v>
      </c>
      <c r="E7065" s="297" t="n">
        <v>22.25</v>
      </c>
    </row>
    <row r="7066" customFormat="false" ht="15" hidden="false" customHeight="false" outlineLevel="0" collapsed="false">
      <c r="A7066" s="295" t="n">
        <v>88441</v>
      </c>
      <c r="B7066" s="295" t="s">
        <v>19928</v>
      </c>
      <c r="C7066" s="296" t="s">
        <v>19929</v>
      </c>
      <c r="D7066" s="295" t="s">
        <v>289</v>
      </c>
      <c r="E7066" s="297" t="n">
        <v>21.03</v>
      </c>
    </row>
    <row r="7067" customFormat="false" ht="15" hidden="false" customHeight="false" outlineLevel="0" collapsed="false">
      <c r="A7067" s="295" t="n">
        <v>88597</v>
      </c>
      <c r="B7067" s="295" t="s">
        <v>19930</v>
      </c>
      <c r="C7067" s="296" t="s">
        <v>19931</v>
      </c>
      <c r="D7067" s="295" t="s">
        <v>289</v>
      </c>
      <c r="E7067" s="297" t="n">
        <v>16.32</v>
      </c>
    </row>
    <row r="7068" customFormat="false" ht="15" hidden="false" customHeight="false" outlineLevel="0" collapsed="false">
      <c r="A7068" s="295" t="n">
        <v>90766</v>
      </c>
      <c r="B7068" s="295" t="s">
        <v>19932</v>
      </c>
      <c r="C7068" s="296" t="s">
        <v>19933</v>
      </c>
      <c r="D7068" s="295" t="s">
        <v>289</v>
      </c>
      <c r="E7068" s="297" t="n">
        <v>19.41</v>
      </c>
    </row>
    <row r="7069" customFormat="false" ht="15" hidden="false" customHeight="false" outlineLevel="0" collapsed="false">
      <c r="A7069" s="295" t="n">
        <v>90767</v>
      </c>
      <c r="B7069" s="295" t="s">
        <v>19934</v>
      </c>
      <c r="C7069" s="296" t="s">
        <v>19935</v>
      </c>
      <c r="D7069" s="295" t="s">
        <v>289</v>
      </c>
      <c r="E7069" s="297" t="n">
        <v>19.85</v>
      </c>
    </row>
    <row r="7070" customFormat="false" ht="15" hidden="false" customHeight="false" outlineLevel="0" collapsed="false">
      <c r="A7070" s="295" t="n">
        <v>90768</v>
      </c>
      <c r="B7070" s="295" t="s">
        <v>19936</v>
      </c>
      <c r="C7070" s="296" t="s">
        <v>19937</v>
      </c>
      <c r="D7070" s="295" t="s">
        <v>289</v>
      </c>
      <c r="E7070" s="297" t="n">
        <v>69.92</v>
      </c>
    </row>
    <row r="7071" customFormat="false" ht="15" hidden="false" customHeight="false" outlineLevel="0" collapsed="false">
      <c r="A7071" s="295" t="n">
        <v>90769</v>
      </c>
      <c r="B7071" s="295" t="s">
        <v>19938</v>
      </c>
      <c r="C7071" s="296" t="s">
        <v>19939</v>
      </c>
      <c r="D7071" s="295" t="s">
        <v>289</v>
      </c>
      <c r="E7071" s="297" t="n">
        <v>98.67</v>
      </c>
    </row>
    <row r="7072" customFormat="false" ht="15" hidden="false" customHeight="false" outlineLevel="0" collapsed="false">
      <c r="A7072" s="295" t="n">
        <v>90770</v>
      </c>
      <c r="B7072" s="295" t="s">
        <v>19940</v>
      </c>
      <c r="C7072" s="296" t="s">
        <v>19941</v>
      </c>
      <c r="D7072" s="295" t="s">
        <v>289</v>
      </c>
      <c r="E7072" s="297" t="n">
        <v>129.96</v>
      </c>
    </row>
    <row r="7073" customFormat="false" ht="15" hidden="false" customHeight="false" outlineLevel="0" collapsed="false">
      <c r="A7073" s="295" t="n">
        <v>90771</v>
      </c>
      <c r="B7073" s="295" t="s">
        <v>19942</v>
      </c>
      <c r="C7073" s="296" t="s">
        <v>19943</v>
      </c>
      <c r="D7073" s="295" t="s">
        <v>289</v>
      </c>
      <c r="E7073" s="297" t="n">
        <v>12.66</v>
      </c>
    </row>
    <row r="7074" customFormat="false" ht="15" hidden="false" customHeight="false" outlineLevel="0" collapsed="false">
      <c r="A7074" s="295" t="n">
        <v>90772</v>
      </c>
      <c r="B7074" s="295" t="s">
        <v>19944</v>
      </c>
      <c r="C7074" s="296" t="s">
        <v>19945</v>
      </c>
      <c r="D7074" s="295" t="s">
        <v>289</v>
      </c>
      <c r="E7074" s="297" t="n">
        <v>16.41</v>
      </c>
    </row>
    <row r="7075" customFormat="false" ht="15" hidden="false" customHeight="false" outlineLevel="0" collapsed="false">
      <c r="A7075" s="295" t="n">
        <v>90773</v>
      </c>
      <c r="B7075" s="295" t="s">
        <v>19946</v>
      </c>
      <c r="C7075" s="296" t="s">
        <v>19947</v>
      </c>
      <c r="D7075" s="295" t="s">
        <v>289</v>
      </c>
      <c r="E7075" s="297" t="n">
        <v>12.51</v>
      </c>
    </row>
    <row r="7076" customFormat="false" ht="15" hidden="false" customHeight="false" outlineLevel="0" collapsed="false">
      <c r="A7076" s="295" t="n">
        <v>90775</v>
      </c>
      <c r="B7076" s="295" t="s">
        <v>19948</v>
      </c>
      <c r="C7076" s="296" t="s">
        <v>19949</v>
      </c>
      <c r="D7076" s="295" t="s">
        <v>289</v>
      </c>
      <c r="E7076" s="297" t="n">
        <v>14.92</v>
      </c>
    </row>
    <row r="7077" customFormat="false" ht="15" hidden="false" customHeight="false" outlineLevel="0" collapsed="false">
      <c r="A7077" s="295" t="n">
        <v>90776</v>
      </c>
      <c r="B7077" s="295" t="s">
        <v>19950</v>
      </c>
      <c r="C7077" s="296" t="s">
        <v>19951</v>
      </c>
      <c r="D7077" s="295" t="s">
        <v>289</v>
      </c>
      <c r="E7077" s="297" t="n">
        <v>37.46</v>
      </c>
    </row>
    <row r="7078" customFormat="false" ht="15" hidden="false" customHeight="false" outlineLevel="0" collapsed="false">
      <c r="A7078" s="295" t="n">
        <v>90777</v>
      </c>
      <c r="B7078" s="295" t="s">
        <v>19952</v>
      </c>
      <c r="C7078" s="296" t="s">
        <v>19953</v>
      </c>
      <c r="D7078" s="295" t="s">
        <v>289</v>
      </c>
      <c r="E7078" s="297" t="n">
        <v>94.81</v>
      </c>
    </row>
    <row r="7079" customFormat="false" ht="15" hidden="false" customHeight="false" outlineLevel="0" collapsed="false">
      <c r="A7079" s="295" t="n">
        <v>90778</v>
      </c>
      <c r="B7079" s="295" t="s">
        <v>19954</v>
      </c>
      <c r="C7079" s="296" t="s">
        <v>19955</v>
      </c>
      <c r="D7079" s="295" t="s">
        <v>289</v>
      </c>
      <c r="E7079" s="297" t="n">
        <v>107.7</v>
      </c>
    </row>
    <row r="7080" customFormat="false" ht="15" hidden="false" customHeight="false" outlineLevel="0" collapsed="false">
      <c r="A7080" s="295" t="n">
        <v>90779</v>
      </c>
      <c r="B7080" s="295" t="s">
        <v>19956</v>
      </c>
      <c r="C7080" s="296" t="s">
        <v>19957</v>
      </c>
      <c r="D7080" s="295" t="s">
        <v>289</v>
      </c>
      <c r="E7080" s="297" t="n">
        <v>146.67</v>
      </c>
    </row>
    <row r="7081" customFormat="false" ht="15" hidden="false" customHeight="false" outlineLevel="0" collapsed="false">
      <c r="A7081" s="295" t="n">
        <v>90780</v>
      </c>
      <c r="B7081" s="295" t="s">
        <v>19958</v>
      </c>
      <c r="C7081" s="296" t="s">
        <v>19959</v>
      </c>
      <c r="D7081" s="295" t="s">
        <v>289</v>
      </c>
      <c r="E7081" s="297" t="n">
        <v>51.21</v>
      </c>
    </row>
    <row r="7082" customFormat="false" ht="15" hidden="false" customHeight="false" outlineLevel="0" collapsed="false">
      <c r="A7082" s="295" t="n">
        <v>90781</v>
      </c>
      <c r="B7082" s="295" t="s">
        <v>19960</v>
      </c>
      <c r="C7082" s="296" t="s">
        <v>19961</v>
      </c>
      <c r="D7082" s="295" t="s">
        <v>289</v>
      </c>
      <c r="E7082" s="297" t="n">
        <v>19.4</v>
      </c>
    </row>
    <row r="7083" customFormat="false" ht="15" hidden="false" customHeight="false" outlineLevel="0" collapsed="false">
      <c r="A7083" s="295" t="n">
        <v>91677</v>
      </c>
      <c r="B7083" s="295" t="s">
        <v>19962</v>
      </c>
      <c r="C7083" s="296" t="s">
        <v>19963</v>
      </c>
      <c r="D7083" s="295" t="s">
        <v>289</v>
      </c>
      <c r="E7083" s="297" t="n">
        <v>96.25</v>
      </c>
    </row>
    <row r="7084" customFormat="false" ht="15" hidden="false" customHeight="false" outlineLevel="0" collapsed="false">
      <c r="A7084" s="295" t="n">
        <v>91678</v>
      </c>
      <c r="B7084" s="295" t="s">
        <v>19964</v>
      </c>
      <c r="C7084" s="296" t="s">
        <v>19965</v>
      </c>
      <c r="D7084" s="295" t="s">
        <v>289</v>
      </c>
      <c r="E7084" s="297" t="n">
        <v>94.08</v>
      </c>
    </row>
    <row r="7085" customFormat="false" ht="15" hidden="false" customHeight="false" outlineLevel="0" collapsed="false">
      <c r="A7085" s="295" t="n">
        <v>93558</v>
      </c>
      <c r="B7085" s="295" t="s">
        <v>19966</v>
      </c>
      <c r="C7085" s="296" t="s">
        <v>19967</v>
      </c>
      <c r="D7085" s="295" t="s">
        <v>19968</v>
      </c>
      <c r="E7085" s="297" t="n">
        <v>4435.85</v>
      </c>
    </row>
    <row r="7086" customFormat="false" ht="15" hidden="false" customHeight="false" outlineLevel="0" collapsed="false">
      <c r="A7086" s="295" t="n">
        <v>93559</v>
      </c>
      <c r="B7086" s="295" t="s">
        <v>19969</v>
      </c>
      <c r="C7086" s="296" t="s">
        <v>19931</v>
      </c>
      <c r="D7086" s="295" t="s">
        <v>19968</v>
      </c>
      <c r="E7086" s="297" t="n">
        <v>2898.34</v>
      </c>
    </row>
    <row r="7087" customFormat="false" ht="15" hidden="false" customHeight="false" outlineLevel="0" collapsed="false">
      <c r="A7087" s="295" t="n">
        <v>93560</v>
      </c>
      <c r="B7087" s="295" t="s">
        <v>19970</v>
      </c>
      <c r="C7087" s="296" t="s">
        <v>19947</v>
      </c>
      <c r="D7087" s="295" t="s">
        <v>19968</v>
      </c>
      <c r="E7087" s="297" t="n">
        <v>2228.76</v>
      </c>
    </row>
    <row r="7088" customFormat="false" ht="15" hidden="false" customHeight="false" outlineLevel="0" collapsed="false">
      <c r="A7088" s="295" t="n">
        <v>93561</v>
      </c>
      <c r="B7088" s="295" t="s">
        <v>19971</v>
      </c>
      <c r="C7088" s="296" t="s">
        <v>19949</v>
      </c>
      <c r="D7088" s="295" t="s">
        <v>19968</v>
      </c>
      <c r="E7088" s="297" t="n">
        <v>2650.36</v>
      </c>
    </row>
    <row r="7089" customFormat="false" ht="15" hidden="false" customHeight="false" outlineLevel="0" collapsed="false">
      <c r="A7089" s="295" t="n">
        <v>93562</v>
      </c>
      <c r="B7089" s="295" t="s">
        <v>19972</v>
      </c>
      <c r="C7089" s="296" t="s">
        <v>19943</v>
      </c>
      <c r="D7089" s="295" t="s">
        <v>19968</v>
      </c>
      <c r="E7089" s="297" t="n">
        <v>2253.58</v>
      </c>
    </row>
    <row r="7090" customFormat="false" ht="15" hidden="false" customHeight="false" outlineLevel="0" collapsed="false">
      <c r="A7090" s="295" t="n">
        <v>93563</v>
      </c>
      <c r="B7090" s="295" t="s">
        <v>19973</v>
      </c>
      <c r="C7090" s="296" t="s">
        <v>19933</v>
      </c>
      <c r="D7090" s="295" t="s">
        <v>19968</v>
      </c>
      <c r="E7090" s="297" t="n">
        <v>3442.37</v>
      </c>
    </row>
    <row r="7091" customFormat="false" ht="15" hidden="false" customHeight="false" outlineLevel="0" collapsed="false">
      <c r="A7091" s="295" t="n">
        <v>93564</v>
      </c>
      <c r="B7091" s="295" t="s">
        <v>19974</v>
      </c>
      <c r="C7091" s="296" t="s">
        <v>19935</v>
      </c>
      <c r="D7091" s="295" t="s">
        <v>19968</v>
      </c>
      <c r="E7091" s="297" t="n">
        <v>3511.86</v>
      </c>
    </row>
    <row r="7092" customFormat="false" ht="15" hidden="false" customHeight="false" outlineLevel="0" collapsed="false">
      <c r="A7092" s="295" t="n">
        <v>93565</v>
      </c>
      <c r="B7092" s="295" t="s">
        <v>19975</v>
      </c>
      <c r="C7092" s="296" t="s">
        <v>19953</v>
      </c>
      <c r="D7092" s="295" t="s">
        <v>19968</v>
      </c>
      <c r="E7092" s="297" t="n">
        <v>16698.61</v>
      </c>
    </row>
    <row r="7093" customFormat="false" ht="15" hidden="false" customHeight="false" outlineLevel="0" collapsed="false">
      <c r="A7093" s="295" t="n">
        <v>93566</v>
      </c>
      <c r="B7093" s="295" t="s">
        <v>19976</v>
      </c>
      <c r="C7093" s="296" t="s">
        <v>19945</v>
      </c>
      <c r="D7093" s="295" t="s">
        <v>19968</v>
      </c>
      <c r="E7093" s="297" t="n">
        <v>2914.29</v>
      </c>
    </row>
    <row r="7094" customFormat="false" ht="15" hidden="false" customHeight="false" outlineLevel="0" collapsed="false">
      <c r="A7094" s="295" t="n">
        <v>93567</v>
      </c>
      <c r="B7094" s="295" t="s">
        <v>19977</v>
      </c>
      <c r="C7094" s="296" t="s">
        <v>19955</v>
      </c>
      <c r="D7094" s="295" t="s">
        <v>19968</v>
      </c>
      <c r="E7094" s="297" t="n">
        <v>18966.42</v>
      </c>
    </row>
    <row r="7095" customFormat="false" ht="15" hidden="false" customHeight="false" outlineLevel="0" collapsed="false">
      <c r="A7095" s="295" t="n">
        <v>93568</v>
      </c>
      <c r="B7095" s="295" t="s">
        <v>19978</v>
      </c>
      <c r="C7095" s="296" t="s">
        <v>19957</v>
      </c>
      <c r="D7095" s="295" t="s">
        <v>19968</v>
      </c>
      <c r="E7095" s="297" t="n">
        <v>25820.32</v>
      </c>
    </row>
    <row r="7096" customFormat="false" ht="15" hidden="false" customHeight="false" outlineLevel="0" collapsed="false">
      <c r="A7096" s="295" t="n">
        <v>93569</v>
      </c>
      <c r="B7096" s="295" t="s">
        <v>19979</v>
      </c>
      <c r="C7096" s="296" t="s">
        <v>19980</v>
      </c>
      <c r="D7096" s="295" t="s">
        <v>19968</v>
      </c>
      <c r="E7096" s="297" t="n">
        <v>12336.72</v>
      </c>
    </row>
    <row r="7097" customFormat="false" ht="15" hidden="false" customHeight="false" outlineLevel="0" collapsed="false">
      <c r="A7097" s="295" t="n">
        <v>93570</v>
      </c>
      <c r="B7097" s="295" t="s">
        <v>19981</v>
      </c>
      <c r="C7097" s="296" t="s">
        <v>19982</v>
      </c>
      <c r="D7097" s="295" t="s">
        <v>19968</v>
      </c>
      <c r="E7097" s="297" t="n">
        <v>17401.55</v>
      </c>
    </row>
    <row r="7098" customFormat="false" ht="15" hidden="false" customHeight="false" outlineLevel="0" collapsed="false">
      <c r="A7098" s="295" t="n">
        <v>93571</v>
      </c>
      <c r="B7098" s="295" t="s">
        <v>19983</v>
      </c>
      <c r="C7098" s="296" t="s">
        <v>19984</v>
      </c>
      <c r="D7098" s="295" t="s">
        <v>19968</v>
      </c>
      <c r="E7098" s="297" t="n">
        <v>22913.13</v>
      </c>
    </row>
    <row r="7099" customFormat="false" ht="15" hidden="false" customHeight="false" outlineLevel="0" collapsed="false">
      <c r="A7099" s="295" t="n">
        <v>93572</v>
      </c>
      <c r="B7099" s="295" t="s">
        <v>64</v>
      </c>
      <c r="C7099" s="296" t="s">
        <v>65</v>
      </c>
      <c r="D7099" s="295" t="s">
        <v>19968</v>
      </c>
      <c r="E7099" s="297" t="n">
        <v>6609.13</v>
      </c>
    </row>
    <row r="7100" customFormat="false" ht="15" hidden="false" customHeight="false" outlineLevel="0" collapsed="false">
      <c r="A7100" s="295" t="n">
        <v>94295</v>
      </c>
      <c r="B7100" s="295" t="s">
        <v>19985</v>
      </c>
      <c r="C7100" s="296" t="s">
        <v>19959</v>
      </c>
      <c r="D7100" s="295" t="s">
        <v>19968</v>
      </c>
      <c r="E7100" s="297" t="n">
        <v>9027.97</v>
      </c>
    </row>
    <row r="7101" customFormat="false" ht="15" hidden="false" customHeight="false" outlineLevel="0" collapsed="false">
      <c r="A7101" s="295" t="n">
        <v>94296</v>
      </c>
      <c r="B7101" s="295" t="s">
        <v>19986</v>
      </c>
      <c r="C7101" s="296" t="s">
        <v>19961</v>
      </c>
      <c r="D7101" s="295" t="s">
        <v>19968</v>
      </c>
      <c r="E7101" s="297" t="n">
        <v>3439.32</v>
      </c>
    </row>
    <row r="7102" customFormat="false" ht="15" hidden="false" customHeight="false" outlineLevel="0" collapsed="false">
      <c r="A7102" s="295" t="n">
        <v>95308</v>
      </c>
      <c r="B7102" s="295" t="s">
        <v>19987</v>
      </c>
      <c r="C7102" s="296" t="s">
        <v>19988</v>
      </c>
      <c r="D7102" s="295" t="s">
        <v>289</v>
      </c>
      <c r="E7102" s="297" t="n">
        <v>0.1</v>
      </c>
    </row>
    <row r="7103" customFormat="false" ht="15" hidden="false" customHeight="false" outlineLevel="0" collapsed="false">
      <c r="A7103" s="295" t="n">
        <v>95309</v>
      </c>
      <c r="B7103" s="295" t="s">
        <v>19989</v>
      </c>
      <c r="C7103" s="296" t="s">
        <v>19990</v>
      </c>
      <c r="D7103" s="295" t="s">
        <v>289</v>
      </c>
      <c r="E7103" s="297" t="n">
        <v>0.13</v>
      </c>
    </row>
    <row r="7104" customFormat="false" ht="27" hidden="false" customHeight="false" outlineLevel="0" collapsed="false">
      <c r="A7104" s="295" t="n">
        <v>95310</v>
      </c>
      <c r="B7104" s="295" t="s">
        <v>19991</v>
      </c>
      <c r="C7104" s="296" t="s">
        <v>19992</v>
      </c>
      <c r="D7104" s="295" t="s">
        <v>289</v>
      </c>
      <c r="E7104" s="297" t="n">
        <v>0.13</v>
      </c>
    </row>
    <row r="7105" customFormat="false" ht="27" hidden="false" customHeight="false" outlineLevel="0" collapsed="false">
      <c r="A7105" s="295" t="n">
        <v>95311</v>
      </c>
      <c r="B7105" s="295" t="s">
        <v>19993</v>
      </c>
      <c r="C7105" s="296" t="s">
        <v>19994</v>
      </c>
      <c r="D7105" s="295" t="s">
        <v>289</v>
      </c>
      <c r="E7105" s="297" t="n">
        <v>0.13</v>
      </c>
    </row>
    <row r="7106" customFormat="false" ht="15" hidden="false" customHeight="false" outlineLevel="0" collapsed="false">
      <c r="A7106" s="295" t="n">
        <v>95312</v>
      </c>
      <c r="B7106" s="295" t="s">
        <v>19995</v>
      </c>
      <c r="C7106" s="296" t="s">
        <v>19996</v>
      </c>
      <c r="D7106" s="295" t="s">
        <v>289</v>
      </c>
      <c r="E7106" s="297" t="n">
        <v>0.13</v>
      </c>
    </row>
    <row r="7107" customFormat="false" ht="15" hidden="false" customHeight="false" outlineLevel="0" collapsed="false">
      <c r="A7107" s="295" t="n">
        <v>95313</v>
      </c>
      <c r="B7107" s="295" t="s">
        <v>19997</v>
      </c>
      <c r="C7107" s="296" t="s">
        <v>19998</v>
      </c>
      <c r="D7107" s="295" t="s">
        <v>289</v>
      </c>
      <c r="E7107" s="297" t="n">
        <v>0.1</v>
      </c>
    </row>
    <row r="7108" customFormat="false" ht="15" hidden="false" customHeight="false" outlineLevel="0" collapsed="false">
      <c r="A7108" s="295" t="n">
        <v>95314</v>
      </c>
      <c r="B7108" s="295" t="s">
        <v>19999</v>
      </c>
      <c r="C7108" s="296" t="s">
        <v>20000</v>
      </c>
      <c r="D7108" s="295" t="s">
        <v>289</v>
      </c>
      <c r="E7108" s="297" t="n">
        <v>0.16</v>
      </c>
    </row>
    <row r="7109" customFormat="false" ht="15" hidden="false" customHeight="false" outlineLevel="0" collapsed="false">
      <c r="A7109" s="295" t="n">
        <v>95315</v>
      </c>
      <c r="B7109" s="295" t="s">
        <v>20001</v>
      </c>
      <c r="C7109" s="296" t="s">
        <v>20002</v>
      </c>
      <c r="D7109" s="295" t="s">
        <v>289</v>
      </c>
      <c r="E7109" s="297" t="n">
        <v>0.27</v>
      </c>
    </row>
    <row r="7110" customFormat="false" ht="15" hidden="false" customHeight="false" outlineLevel="0" collapsed="false">
      <c r="A7110" s="295" t="n">
        <v>95316</v>
      </c>
      <c r="B7110" s="295" t="s">
        <v>20003</v>
      </c>
      <c r="C7110" s="296" t="s">
        <v>20004</v>
      </c>
      <c r="D7110" s="295" t="s">
        <v>289</v>
      </c>
      <c r="E7110" s="297" t="n">
        <v>0.34</v>
      </c>
    </row>
    <row r="7111" customFormat="false" ht="27" hidden="false" customHeight="false" outlineLevel="0" collapsed="false">
      <c r="A7111" s="295" t="n">
        <v>95317</v>
      </c>
      <c r="B7111" s="295" t="s">
        <v>20005</v>
      </c>
      <c r="C7111" s="296" t="s">
        <v>20006</v>
      </c>
      <c r="D7111" s="295" t="s">
        <v>289</v>
      </c>
      <c r="E7111" s="297" t="n">
        <v>0.16</v>
      </c>
    </row>
    <row r="7112" customFormat="false" ht="15" hidden="false" customHeight="false" outlineLevel="0" collapsed="false">
      <c r="A7112" s="295" t="n">
        <v>95318</v>
      </c>
      <c r="B7112" s="295" t="s">
        <v>20007</v>
      </c>
      <c r="C7112" s="296" t="s">
        <v>20008</v>
      </c>
      <c r="D7112" s="295" t="s">
        <v>289</v>
      </c>
      <c r="E7112" s="297" t="n">
        <v>0.13</v>
      </c>
    </row>
    <row r="7113" customFormat="false" ht="15" hidden="false" customHeight="false" outlineLevel="0" collapsed="false">
      <c r="A7113" s="295" t="n">
        <v>95319</v>
      </c>
      <c r="B7113" s="295" t="s">
        <v>20009</v>
      </c>
      <c r="C7113" s="296" t="s">
        <v>20010</v>
      </c>
      <c r="D7113" s="295" t="s">
        <v>289</v>
      </c>
      <c r="E7113" s="297" t="n">
        <v>0.15</v>
      </c>
    </row>
    <row r="7114" customFormat="false" ht="15" hidden="false" customHeight="false" outlineLevel="0" collapsed="false">
      <c r="A7114" s="295" t="n">
        <v>95320</v>
      </c>
      <c r="B7114" s="295" t="s">
        <v>20011</v>
      </c>
      <c r="C7114" s="296" t="s">
        <v>20012</v>
      </c>
      <c r="D7114" s="295" t="s">
        <v>289</v>
      </c>
      <c r="E7114" s="297" t="n">
        <v>0.1</v>
      </c>
    </row>
    <row r="7115" customFormat="false" ht="27" hidden="false" customHeight="false" outlineLevel="0" collapsed="false">
      <c r="A7115" s="295" t="n">
        <v>95321</v>
      </c>
      <c r="B7115" s="295" t="s">
        <v>20013</v>
      </c>
      <c r="C7115" s="296" t="s">
        <v>20014</v>
      </c>
      <c r="D7115" s="295" t="s">
        <v>289</v>
      </c>
      <c r="E7115" s="297" t="n">
        <v>0.09</v>
      </c>
    </row>
    <row r="7116" customFormat="false" ht="15" hidden="false" customHeight="false" outlineLevel="0" collapsed="false">
      <c r="A7116" s="295" t="n">
        <v>95322</v>
      </c>
      <c r="B7116" s="295" t="s">
        <v>20015</v>
      </c>
      <c r="C7116" s="296" t="s">
        <v>20016</v>
      </c>
      <c r="D7116" s="295" t="s">
        <v>289</v>
      </c>
      <c r="E7116" s="297" t="n">
        <v>0.05</v>
      </c>
    </row>
    <row r="7117" customFormat="false" ht="27" hidden="false" customHeight="false" outlineLevel="0" collapsed="false">
      <c r="A7117" s="295" t="n">
        <v>95323</v>
      </c>
      <c r="B7117" s="295" t="s">
        <v>20017</v>
      </c>
      <c r="C7117" s="296" t="s">
        <v>20018</v>
      </c>
      <c r="D7117" s="295" t="s">
        <v>289</v>
      </c>
      <c r="E7117" s="297" t="n">
        <v>0.16</v>
      </c>
    </row>
    <row r="7118" customFormat="false" ht="27" hidden="false" customHeight="false" outlineLevel="0" collapsed="false">
      <c r="A7118" s="295" t="n">
        <v>95324</v>
      </c>
      <c r="B7118" s="295" t="s">
        <v>20019</v>
      </c>
      <c r="C7118" s="296" t="s">
        <v>20020</v>
      </c>
      <c r="D7118" s="295" t="s">
        <v>289</v>
      </c>
      <c r="E7118" s="297" t="n">
        <v>0.21</v>
      </c>
    </row>
    <row r="7119" customFormat="false" ht="27" hidden="false" customHeight="false" outlineLevel="0" collapsed="false">
      <c r="A7119" s="295" t="n">
        <v>95325</v>
      </c>
      <c r="B7119" s="295" t="s">
        <v>20021</v>
      </c>
      <c r="C7119" s="296" t="s">
        <v>20022</v>
      </c>
      <c r="D7119" s="295" t="s">
        <v>289</v>
      </c>
      <c r="E7119" s="297" t="n">
        <v>0.27</v>
      </c>
    </row>
    <row r="7120" customFormat="false" ht="27" hidden="false" customHeight="false" outlineLevel="0" collapsed="false">
      <c r="A7120" s="295" t="n">
        <v>95326</v>
      </c>
      <c r="B7120" s="295" t="s">
        <v>20023</v>
      </c>
      <c r="C7120" s="296" t="s">
        <v>20024</v>
      </c>
      <c r="D7120" s="295" t="s">
        <v>289</v>
      </c>
      <c r="E7120" s="297" t="n">
        <v>0.05</v>
      </c>
    </row>
    <row r="7121" customFormat="false" ht="15" hidden="false" customHeight="false" outlineLevel="0" collapsed="false">
      <c r="A7121" s="295" t="n">
        <v>95328</v>
      </c>
      <c r="B7121" s="295" t="s">
        <v>20025</v>
      </c>
      <c r="C7121" s="296" t="s">
        <v>20026</v>
      </c>
      <c r="D7121" s="295" t="s">
        <v>289</v>
      </c>
      <c r="E7121" s="297" t="n">
        <v>0.15</v>
      </c>
    </row>
    <row r="7122" customFormat="false" ht="27" hidden="false" customHeight="false" outlineLevel="0" collapsed="false">
      <c r="A7122" s="295" t="n">
        <v>95329</v>
      </c>
      <c r="B7122" s="295" t="s">
        <v>20027</v>
      </c>
      <c r="C7122" s="296" t="s">
        <v>20028</v>
      </c>
      <c r="D7122" s="295" t="s">
        <v>289</v>
      </c>
      <c r="E7122" s="297" t="n">
        <v>0.2</v>
      </c>
    </row>
    <row r="7123" customFormat="false" ht="15" hidden="false" customHeight="false" outlineLevel="0" collapsed="false">
      <c r="A7123" s="295" t="n">
        <v>95330</v>
      </c>
      <c r="B7123" s="295" t="s">
        <v>20029</v>
      </c>
      <c r="C7123" s="296" t="s">
        <v>20030</v>
      </c>
      <c r="D7123" s="295" t="s">
        <v>289</v>
      </c>
      <c r="E7123" s="297" t="n">
        <v>0.16</v>
      </c>
    </row>
    <row r="7124" customFormat="false" ht="27" hidden="false" customHeight="false" outlineLevel="0" collapsed="false">
      <c r="A7124" s="295" t="n">
        <v>95331</v>
      </c>
      <c r="B7124" s="295" t="s">
        <v>20031</v>
      </c>
      <c r="C7124" s="296" t="s">
        <v>20032</v>
      </c>
      <c r="D7124" s="295" t="s">
        <v>289</v>
      </c>
      <c r="E7124" s="297" t="n">
        <v>0.15</v>
      </c>
    </row>
    <row r="7125" customFormat="false" ht="15" hidden="false" customHeight="false" outlineLevel="0" collapsed="false">
      <c r="A7125" s="295" t="n">
        <v>95332</v>
      </c>
      <c r="B7125" s="295" t="s">
        <v>20033</v>
      </c>
      <c r="C7125" s="296" t="s">
        <v>20034</v>
      </c>
      <c r="D7125" s="295" t="s">
        <v>289</v>
      </c>
      <c r="E7125" s="297" t="n">
        <v>0.53</v>
      </c>
    </row>
    <row r="7126" customFormat="false" ht="15" hidden="false" customHeight="false" outlineLevel="0" collapsed="false">
      <c r="A7126" s="295" t="n">
        <v>95333</v>
      </c>
      <c r="B7126" s="295" t="s">
        <v>20035</v>
      </c>
      <c r="C7126" s="296" t="s">
        <v>20036</v>
      </c>
      <c r="D7126" s="295" t="s">
        <v>289</v>
      </c>
      <c r="E7126" s="297" t="n">
        <v>0.53</v>
      </c>
    </row>
    <row r="7127" customFormat="false" ht="15" hidden="false" customHeight="false" outlineLevel="0" collapsed="false">
      <c r="A7127" s="295" t="n">
        <v>95334</v>
      </c>
      <c r="B7127" s="295" t="s">
        <v>20037</v>
      </c>
      <c r="C7127" s="296" t="s">
        <v>20038</v>
      </c>
      <c r="D7127" s="295" t="s">
        <v>289</v>
      </c>
      <c r="E7127" s="297" t="n">
        <v>0.53</v>
      </c>
    </row>
    <row r="7128" customFormat="false" ht="27" hidden="false" customHeight="false" outlineLevel="0" collapsed="false">
      <c r="A7128" s="295" t="n">
        <v>95335</v>
      </c>
      <c r="B7128" s="295" t="s">
        <v>20039</v>
      </c>
      <c r="C7128" s="296" t="s">
        <v>20040</v>
      </c>
      <c r="D7128" s="295" t="s">
        <v>289</v>
      </c>
      <c r="E7128" s="297" t="n">
        <v>0.25</v>
      </c>
    </row>
    <row r="7129" customFormat="false" ht="15" hidden="false" customHeight="false" outlineLevel="0" collapsed="false">
      <c r="A7129" s="295" t="n">
        <v>95337</v>
      </c>
      <c r="B7129" s="295" t="s">
        <v>20041</v>
      </c>
      <c r="C7129" s="296" t="s">
        <v>20042</v>
      </c>
      <c r="D7129" s="295" t="s">
        <v>289</v>
      </c>
      <c r="E7129" s="297" t="n">
        <v>0.15</v>
      </c>
    </row>
    <row r="7130" customFormat="false" ht="15" hidden="false" customHeight="false" outlineLevel="0" collapsed="false">
      <c r="A7130" s="295" t="n">
        <v>95338</v>
      </c>
      <c r="B7130" s="295" t="s">
        <v>20043</v>
      </c>
      <c r="C7130" s="296" t="s">
        <v>20044</v>
      </c>
      <c r="D7130" s="295" t="s">
        <v>289</v>
      </c>
      <c r="E7130" s="297" t="n">
        <v>0.3</v>
      </c>
    </row>
    <row r="7131" customFormat="false" ht="15" hidden="false" customHeight="false" outlineLevel="0" collapsed="false">
      <c r="A7131" s="295" t="n">
        <v>95339</v>
      </c>
      <c r="B7131" s="295" t="s">
        <v>20045</v>
      </c>
      <c r="C7131" s="296" t="s">
        <v>20046</v>
      </c>
      <c r="D7131" s="295" t="s">
        <v>289</v>
      </c>
      <c r="E7131" s="297" t="n">
        <v>0.25</v>
      </c>
    </row>
    <row r="7132" customFormat="false" ht="15" hidden="false" customHeight="false" outlineLevel="0" collapsed="false">
      <c r="A7132" s="295" t="n">
        <v>95340</v>
      </c>
      <c r="B7132" s="295" t="s">
        <v>20047</v>
      </c>
      <c r="C7132" s="296" t="s">
        <v>20048</v>
      </c>
      <c r="D7132" s="295" t="s">
        <v>289</v>
      </c>
      <c r="E7132" s="297" t="n">
        <v>0.19</v>
      </c>
    </row>
    <row r="7133" customFormat="false" ht="15" hidden="false" customHeight="false" outlineLevel="0" collapsed="false">
      <c r="A7133" s="295" t="n">
        <v>95341</v>
      </c>
      <c r="B7133" s="295" t="s">
        <v>20049</v>
      </c>
      <c r="C7133" s="296" t="s">
        <v>20050</v>
      </c>
      <c r="D7133" s="295" t="s">
        <v>289</v>
      </c>
      <c r="E7133" s="297" t="n">
        <v>0.21</v>
      </c>
    </row>
    <row r="7134" customFormat="false" ht="27" hidden="false" customHeight="false" outlineLevel="0" collapsed="false">
      <c r="A7134" s="295" t="n">
        <v>95342</v>
      </c>
      <c r="B7134" s="295" t="s">
        <v>20051</v>
      </c>
      <c r="C7134" s="296" t="s">
        <v>20052</v>
      </c>
      <c r="D7134" s="295" t="s">
        <v>289</v>
      </c>
      <c r="E7134" s="297" t="n">
        <v>0.16</v>
      </c>
    </row>
    <row r="7135" customFormat="false" ht="27" hidden="false" customHeight="false" outlineLevel="0" collapsed="false">
      <c r="A7135" s="295" t="n">
        <v>95343</v>
      </c>
      <c r="B7135" s="295" t="s">
        <v>20053</v>
      </c>
      <c r="C7135" s="296" t="s">
        <v>20054</v>
      </c>
      <c r="D7135" s="295" t="s">
        <v>289</v>
      </c>
      <c r="E7135" s="297" t="n">
        <v>0.2</v>
      </c>
    </row>
    <row r="7136" customFormat="false" ht="27" hidden="false" customHeight="false" outlineLevel="0" collapsed="false">
      <c r="A7136" s="295" t="n">
        <v>95344</v>
      </c>
      <c r="B7136" s="295" t="s">
        <v>20055</v>
      </c>
      <c r="C7136" s="296" t="s">
        <v>20056</v>
      </c>
      <c r="D7136" s="295" t="s">
        <v>289</v>
      </c>
      <c r="E7136" s="297" t="n">
        <v>0.18</v>
      </c>
    </row>
    <row r="7137" customFormat="false" ht="15" hidden="false" customHeight="false" outlineLevel="0" collapsed="false">
      <c r="A7137" s="295" t="n">
        <v>95345</v>
      </c>
      <c r="B7137" s="295" t="s">
        <v>20057</v>
      </c>
      <c r="C7137" s="296" t="s">
        <v>20058</v>
      </c>
      <c r="D7137" s="295" t="s">
        <v>289</v>
      </c>
      <c r="E7137" s="297" t="n">
        <v>0.47</v>
      </c>
    </row>
    <row r="7138" customFormat="false" ht="15" hidden="false" customHeight="false" outlineLevel="0" collapsed="false">
      <c r="A7138" s="295" t="n">
        <v>95346</v>
      </c>
      <c r="B7138" s="295" t="s">
        <v>20059</v>
      </c>
      <c r="C7138" s="296" t="s">
        <v>20060</v>
      </c>
      <c r="D7138" s="295" t="s">
        <v>289</v>
      </c>
      <c r="E7138" s="297" t="n">
        <v>0.07</v>
      </c>
    </row>
    <row r="7139" customFormat="false" ht="15" hidden="false" customHeight="false" outlineLevel="0" collapsed="false">
      <c r="A7139" s="295" t="n">
        <v>95347</v>
      </c>
      <c r="B7139" s="295" t="s">
        <v>20061</v>
      </c>
      <c r="C7139" s="296" t="s">
        <v>20062</v>
      </c>
      <c r="D7139" s="295" t="s">
        <v>289</v>
      </c>
      <c r="E7139" s="297" t="n">
        <v>0.08</v>
      </c>
    </row>
    <row r="7140" customFormat="false" ht="27" hidden="false" customHeight="false" outlineLevel="0" collapsed="false">
      <c r="A7140" s="295" t="n">
        <v>95348</v>
      </c>
      <c r="B7140" s="295" t="s">
        <v>20063</v>
      </c>
      <c r="C7140" s="296" t="s">
        <v>20064</v>
      </c>
      <c r="D7140" s="295" t="s">
        <v>289</v>
      </c>
      <c r="E7140" s="298" t="n">
        <v>0.11</v>
      </c>
    </row>
    <row r="7141" customFormat="false" ht="27" hidden="false" customHeight="false" outlineLevel="0" collapsed="false">
      <c r="A7141" s="295" t="n">
        <v>95349</v>
      </c>
      <c r="B7141" s="295" t="s">
        <v>20065</v>
      </c>
      <c r="C7141" s="296" t="s">
        <v>20066</v>
      </c>
      <c r="D7141" s="295" t="s">
        <v>289</v>
      </c>
      <c r="E7141" s="298" t="n">
        <v>0.08</v>
      </c>
    </row>
    <row r="7142" customFormat="false" ht="27" hidden="false" customHeight="false" outlineLevel="0" collapsed="false">
      <c r="A7142" s="295" t="n">
        <v>95350</v>
      </c>
      <c r="B7142" s="295" t="s">
        <v>20067</v>
      </c>
      <c r="C7142" s="296" t="s">
        <v>20068</v>
      </c>
      <c r="D7142" s="295" t="s">
        <v>289</v>
      </c>
      <c r="E7142" s="298" t="n">
        <v>0.09</v>
      </c>
    </row>
    <row r="7143" customFormat="false" ht="27" hidden="false" customHeight="false" outlineLevel="0" collapsed="false">
      <c r="A7143" s="295" t="n">
        <v>95351</v>
      </c>
      <c r="B7143" s="295" t="s">
        <v>20069</v>
      </c>
      <c r="C7143" s="296" t="s">
        <v>20070</v>
      </c>
      <c r="D7143" s="295" t="s">
        <v>289</v>
      </c>
      <c r="E7143" s="298" t="n">
        <v>0.28</v>
      </c>
    </row>
    <row r="7144" customFormat="false" ht="15" hidden="false" customHeight="false" outlineLevel="0" collapsed="false">
      <c r="A7144" s="295" t="n">
        <v>95352</v>
      </c>
      <c r="B7144" s="295" t="s">
        <v>20071</v>
      </c>
      <c r="C7144" s="296" t="s">
        <v>20072</v>
      </c>
      <c r="D7144" s="295" t="s">
        <v>289</v>
      </c>
      <c r="E7144" s="298" t="n">
        <v>0.06</v>
      </c>
    </row>
    <row r="7145" customFormat="false" ht="27" hidden="false" customHeight="false" outlineLevel="0" collapsed="false">
      <c r="A7145" s="295" t="n">
        <v>95354</v>
      </c>
      <c r="B7145" s="295" t="s">
        <v>20073</v>
      </c>
      <c r="C7145" s="296" t="s">
        <v>20074</v>
      </c>
      <c r="D7145" s="295" t="s">
        <v>289</v>
      </c>
      <c r="E7145" s="298" t="n">
        <v>0.12</v>
      </c>
    </row>
    <row r="7146" customFormat="false" ht="27" hidden="false" customHeight="false" outlineLevel="0" collapsed="false">
      <c r="A7146" s="295" t="n">
        <v>95355</v>
      </c>
      <c r="B7146" s="295" t="s">
        <v>20075</v>
      </c>
      <c r="C7146" s="296" t="s">
        <v>20076</v>
      </c>
      <c r="D7146" s="295" t="s">
        <v>289</v>
      </c>
      <c r="E7146" s="297" t="n">
        <v>0.13</v>
      </c>
    </row>
    <row r="7147" customFormat="false" ht="27" hidden="false" customHeight="false" outlineLevel="0" collapsed="false">
      <c r="A7147" s="295" t="n">
        <v>95356</v>
      </c>
      <c r="B7147" s="295" t="s">
        <v>20077</v>
      </c>
      <c r="C7147" s="296" t="s">
        <v>20078</v>
      </c>
      <c r="D7147" s="295" t="s">
        <v>289</v>
      </c>
      <c r="E7147" s="298" t="n">
        <v>0.15</v>
      </c>
    </row>
    <row r="7148" customFormat="false" ht="15" hidden="false" customHeight="false" outlineLevel="0" collapsed="false">
      <c r="A7148" s="295" t="n">
        <v>95357</v>
      </c>
      <c r="B7148" s="295" t="s">
        <v>20079</v>
      </c>
      <c r="C7148" s="296" t="s">
        <v>20080</v>
      </c>
      <c r="D7148" s="295" t="s">
        <v>289</v>
      </c>
      <c r="E7148" s="297" t="n">
        <v>0.23</v>
      </c>
    </row>
    <row r="7149" customFormat="false" ht="15" hidden="false" customHeight="false" outlineLevel="0" collapsed="false">
      <c r="A7149" s="295" t="n">
        <v>95358</v>
      </c>
      <c r="B7149" s="295" t="s">
        <v>20081</v>
      </c>
      <c r="C7149" s="296" t="s">
        <v>20082</v>
      </c>
      <c r="D7149" s="295" t="s">
        <v>289</v>
      </c>
      <c r="E7149" s="297" t="n">
        <v>0.18</v>
      </c>
    </row>
    <row r="7150" customFormat="false" ht="15" hidden="false" customHeight="false" outlineLevel="0" collapsed="false">
      <c r="A7150" s="295" t="n">
        <v>95359</v>
      </c>
      <c r="B7150" s="295" t="s">
        <v>20083</v>
      </c>
      <c r="C7150" s="296" t="s">
        <v>20084</v>
      </c>
      <c r="D7150" s="295" t="s">
        <v>289</v>
      </c>
      <c r="E7150" s="297" t="n">
        <v>0.26</v>
      </c>
    </row>
    <row r="7151" customFormat="false" ht="27" hidden="false" customHeight="false" outlineLevel="0" collapsed="false">
      <c r="A7151" s="295" t="n">
        <v>95360</v>
      </c>
      <c r="B7151" s="295" t="s">
        <v>20085</v>
      </c>
      <c r="C7151" s="296" t="s">
        <v>20086</v>
      </c>
      <c r="D7151" s="295" t="s">
        <v>289</v>
      </c>
      <c r="E7151" s="297" t="n">
        <v>0.17</v>
      </c>
    </row>
    <row r="7152" customFormat="false" ht="27" hidden="false" customHeight="false" outlineLevel="0" collapsed="false">
      <c r="A7152" s="295" t="n">
        <v>95361</v>
      </c>
      <c r="B7152" s="295" t="s">
        <v>20087</v>
      </c>
      <c r="C7152" s="296" t="s">
        <v>20088</v>
      </c>
      <c r="D7152" s="295" t="s">
        <v>289</v>
      </c>
      <c r="E7152" s="297" t="n">
        <v>0.08</v>
      </c>
    </row>
    <row r="7153" customFormat="false" ht="27" hidden="false" customHeight="false" outlineLevel="0" collapsed="false">
      <c r="A7153" s="295" t="n">
        <v>95362</v>
      </c>
      <c r="B7153" s="295" t="s">
        <v>20089</v>
      </c>
      <c r="C7153" s="296" t="s">
        <v>20090</v>
      </c>
      <c r="D7153" s="295" t="s">
        <v>289</v>
      </c>
      <c r="E7153" s="297" t="n">
        <v>0.15</v>
      </c>
    </row>
    <row r="7154" customFormat="false" ht="27" hidden="false" customHeight="false" outlineLevel="0" collapsed="false">
      <c r="A7154" s="295" t="n">
        <v>95363</v>
      </c>
      <c r="B7154" s="295" t="s">
        <v>20091</v>
      </c>
      <c r="C7154" s="296" t="s">
        <v>20092</v>
      </c>
      <c r="D7154" s="295" t="s">
        <v>289</v>
      </c>
      <c r="E7154" s="297" t="n">
        <v>0.18</v>
      </c>
    </row>
    <row r="7155" customFormat="false" ht="27" hidden="false" customHeight="false" outlineLevel="0" collapsed="false">
      <c r="A7155" s="295" t="n">
        <v>95364</v>
      </c>
      <c r="B7155" s="295" t="s">
        <v>20093</v>
      </c>
      <c r="C7155" s="296" t="s">
        <v>20094</v>
      </c>
      <c r="D7155" s="295" t="s">
        <v>289</v>
      </c>
      <c r="E7155" s="297" t="n">
        <v>0.13</v>
      </c>
    </row>
    <row r="7156" customFormat="false" ht="27" hidden="false" customHeight="false" outlineLevel="0" collapsed="false">
      <c r="A7156" s="295" t="n">
        <v>95365</v>
      </c>
      <c r="B7156" s="295" t="s">
        <v>20095</v>
      </c>
      <c r="C7156" s="296" t="s">
        <v>20096</v>
      </c>
      <c r="D7156" s="295" t="s">
        <v>289</v>
      </c>
      <c r="E7156" s="297" t="n">
        <v>0.15</v>
      </c>
    </row>
    <row r="7157" customFormat="false" ht="27" hidden="false" customHeight="false" outlineLevel="0" collapsed="false">
      <c r="A7157" s="295" t="n">
        <v>95366</v>
      </c>
      <c r="B7157" s="295" t="s">
        <v>20097</v>
      </c>
      <c r="C7157" s="296" t="s">
        <v>20098</v>
      </c>
      <c r="D7157" s="295" t="s">
        <v>289</v>
      </c>
      <c r="E7157" s="297" t="n">
        <v>0.12</v>
      </c>
    </row>
    <row r="7158" customFormat="false" ht="27" hidden="false" customHeight="false" outlineLevel="0" collapsed="false">
      <c r="A7158" s="295" t="n">
        <v>95367</v>
      </c>
      <c r="B7158" s="295" t="s">
        <v>20099</v>
      </c>
      <c r="C7158" s="296" t="s">
        <v>20100</v>
      </c>
      <c r="D7158" s="295" t="s">
        <v>289</v>
      </c>
      <c r="E7158" s="297" t="n">
        <v>0.13</v>
      </c>
    </row>
    <row r="7159" customFormat="false" ht="27" hidden="false" customHeight="false" outlineLevel="0" collapsed="false">
      <c r="A7159" s="295" t="n">
        <v>95368</v>
      </c>
      <c r="B7159" s="295" t="s">
        <v>20101</v>
      </c>
      <c r="C7159" s="296" t="s">
        <v>20102</v>
      </c>
      <c r="D7159" s="295" t="s">
        <v>289</v>
      </c>
      <c r="E7159" s="297" t="n">
        <v>0.2</v>
      </c>
    </row>
    <row r="7160" customFormat="false" ht="27" hidden="false" customHeight="false" outlineLevel="0" collapsed="false">
      <c r="A7160" s="295" t="n">
        <v>95369</v>
      </c>
      <c r="B7160" s="295" t="s">
        <v>20103</v>
      </c>
      <c r="C7160" s="296" t="s">
        <v>20104</v>
      </c>
      <c r="D7160" s="295" t="s">
        <v>289</v>
      </c>
      <c r="E7160" s="297" t="n">
        <v>0.15</v>
      </c>
    </row>
    <row r="7161" customFormat="false" ht="15" hidden="false" customHeight="false" outlineLevel="0" collapsed="false">
      <c r="A7161" s="295" t="n">
        <v>95370</v>
      </c>
      <c r="B7161" s="295" t="s">
        <v>20105</v>
      </c>
      <c r="C7161" s="296" t="s">
        <v>20106</v>
      </c>
      <c r="D7161" s="295" t="s">
        <v>289</v>
      </c>
      <c r="E7161" s="297" t="n">
        <v>0.21</v>
      </c>
    </row>
    <row r="7162" customFormat="false" ht="15" hidden="false" customHeight="false" outlineLevel="0" collapsed="false">
      <c r="A7162" s="295" t="n">
        <v>95371</v>
      </c>
      <c r="B7162" s="295" t="s">
        <v>20107</v>
      </c>
      <c r="C7162" s="296" t="s">
        <v>20108</v>
      </c>
      <c r="D7162" s="295" t="s">
        <v>289</v>
      </c>
      <c r="E7162" s="297" t="n">
        <v>0.3</v>
      </c>
    </row>
    <row r="7163" customFormat="false" ht="15" hidden="false" customHeight="false" outlineLevel="0" collapsed="false">
      <c r="A7163" s="295" t="n">
        <v>95372</v>
      </c>
      <c r="B7163" s="295" t="s">
        <v>20109</v>
      </c>
      <c r="C7163" s="296" t="s">
        <v>20110</v>
      </c>
      <c r="D7163" s="295" t="s">
        <v>289</v>
      </c>
      <c r="E7163" s="297" t="n">
        <v>0.21</v>
      </c>
    </row>
    <row r="7164" customFormat="false" ht="15" hidden="false" customHeight="false" outlineLevel="0" collapsed="false">
      <c r="A7164" s="295" t="n">
        <v>95373</v>
      </c>
      <c r="B7164" s="295" t="s">
        <v>20111</v>
      </c>
      <c r="C7164" s="296" t="s">
        <v>20112</v>
      </c>
      <c r="D7164" s="295" t="s">
        <v>289</v>
      </c>
      <c r="E7164" s="297" t="n">
        <v>0.2</v>
      </c>
    </row>
    <row r="7165" customFormat="false" ht="15" hidden="false" customHeight="false" outlineLevel="0" collapsed="false">
      <c r="A7165" s="295" t="n">
        <v>95374</v>
      </c>
      <c r="B7165" s="295" t="s">
        <v>20113</v>
      </c>
      <c r="C7165" s="296" t="s">
        <v>20114</v>
      </c>
      <c r="D7165" s="295" t="s">
        <v>289</v>
      </c>
      <c r="E7165" s="297" t="n">
        <v>0.21</v>
      </c>
    </row>
    <row r="7166" customFormat="false" ht="15" hidden="false" customHeight="false" outlineLevel="0" collapsed="false">
      <c r="A7166" s="295" t="n">
        <v>95375</v>
      </c>
      <c r="B7166" s="295" t="s">
        <v>20115</v>
      </c>
      <c r="C7166" s="296" t="s">
        <v>20116</v>
      </c>
      <c r="D7166" s="295" t="s">
        <v>289</v>
      </c>
      <c r="E7166" s="297" t="n">
        <v>0.33</v>
      </c>
    </row>
    <row r="7167" customFormat="false" ht="15" hidden="false" customHeight="false" outlineLevel="0" collapsed="false">
      <c r="A7167" s="295" t="n">
        <v>95376</v>
      </c>
      <c r="B7167" s="295" t="s">
        <v>20117</v>
      </c>
      <c r="C7167" s="296" t="s">
        <v>20118</v>
      </c>
      <c r="D7167" s="295" t="s">
        <v>289</v>
      </c>
      <c r="E7167" s="297" t="n">
        <v>0.06</v>
      </c>
    </row>
    <row r="7168" customFormat="false" ht="15" hidden="false" customHeight="false" outlineLevel="0" collapsed="false">
      <c r="A7168" s="295" t="n">
        <v>95377</v>
      </c>
      <c r="B7168" s="295" t="s">
        <v>20119</v>
      </c>
      <c r="C7168" s="296" t="s">
        <v>20120</v>
      </c>
      <c r="D7168" s="295" t="s">
        <v>289</v>
      </c>
      <c r="E7168" s="297" t="n">
        <v>0.16</v>
      </c>
    </row>
    <row r="7169" customFormat="false" ht="15" hidden="false" customHeight="false" outlineLevel="0" collapsed="false">
      <c r="A7169" s="295" t="n">
        <v>95378</v>
      </c>
      <c r="B7169" s="295" t="s">
        <v>20121</v>
      </c>
      <c r="C7169" s="296" t="s">
        <v>20122</v>
      </c>
      <c r="D7169" s="295" t="s">
        <v>289</v>
      </c>
      <c r="E7169" s="297" t="n">
        <v>0.17</v>
      </c>
    </row>
    <row r="7170" customFormat="false" ht="15" hidden="false" customHeight="false" outlineLevel="0" collapsed="false">
      <c r="A7170" s="295" t="n">
        <v>95379</v>
      </c>
      <c r="B7170" s="295" t="s">
        <v>20123</v>
      </c>
      <c r="C7170" s="296" t="s">
        <v>20124</v>
      </c>
      <c r="D7170" s="295" t="s">
        <v>289</v>
      </c>
      <c r="E7170" s="297" t="n">
        <v>0.16</v>
      </c>
    </row>
    <row r="7171" customFormat="false" ht="27" hidden="false" customHeight="false" outlineLevel="0" collapsed="false">
      <c r="A7171" s="295" t="n">
        <v>95380</v>
      </c>
      <c r="B7171" s="295" t="s">
        <v>20125</v>
      </c>
      <c r="C7171" s="296" t="s">
        <v>20126</v>
      </c>
      <c r="D7171" s="295" t="s">
        <v>289</v>
      </c>
      <c r="E7171" s="297" t="n">
        <v>0.19</v>
      </c>
    </row>
    <row r="7172" customFormat="false" ht="15" hidden="false" customHeight="false" outlineLevel="0" collapsed="false">
      <c r="A7172" s="295" t="n">
        <v>95382</v>
      </c>
      <c r="B7172" s="295" t="s">
        <v>20127</v>
      </c>
      <c r="C7172" s="296" t="s">
        <v>20128</v>
      </c>
      <c r="D7172" s="295" t="s">
        <v>289</v>
      </c>
      <c r="E7172" s="297" t="n">
        <v>0.16</v>
      </c>
    </row>
    <row r="7173" customFormat="false" ht="15" hidden="false" customHeight="false" outlineLevel="0" collapsed="false">
      <c r="A7173" s="295" t="n">
        <v>95383</v>
      </c>
      <c r="B7173" s="295" t="s">
        <v>20129</v>
      </c>
      <c r="C7173" s="296" t="s">
        <v>20130</v>
      </c>
      <c r="D7173" s="295" t="s">
        <v>289</v>
      </c>
      <c r="E7173" s="297" t="n">
        <v>0.15</v>
      </c>
    </row>
    <row r="7174" customFormat="false" ht="15" hidden="false" customHeight="false" outlineLevel="0" collapsed="false">
      <c r="A7174" s="295" t="n">
        <v>95384</v>
      </c>
      <c r="B7174" s="295" t="s">
        <v>20131</v>
      </c>
      <c r="C7174" s="296" t="s">
        <v>20132</v>
      </c>
      <c r="D7174" s="295" t="s">
        <v>289</v>
      </c>
      <c r="E7174" s="297" t="n">
        <v>0.23</v>
      </c>
    </row>
    <row r="7175" customFormat="false" ht="15" hidden="false" customHeight="false" outlineLevel="0" collapsed="false">
      <c r="A7175" s="295" t="n">
        <v>95385</v>
      </c>
      <c r="B7175" s="295" t="s">
        <v>20133</v>
      </c>
      <c r="C7175" s="296" t="s">
        <v>20134</v>
      </c>
      <c r="D7175" s="295" t="s">
        <v>289</v>
      </c>
      <c r="E7175" s="297" t="n">
        <v>0.16</v>
      </c>
    </row>
    <row r="7176" customFormat="false" ht="15" hidden="false" customHeight="false" outlineLevel="0" collapsed="false">
      <c r="A7176" s="295" t="n">
        <v>95386</v>
      </c>
      <c r="B7176" s="295" t="s">
        <v>20135</v>
      </c>
      <c r="C7176" s="296" t="s">
        <v>20136</v>
      </c>
      <c r="D7176" s="295" t="s">
        <v>289</v>
      </c>
      <c r="E7176" s="297" t="n">
        <v>0.18</v>
      </c>
    </row>
    <row r="7177" customFormat="false" ht="15" hidden="false" customHeight="false" outlineLevel="0" collapsed="false">
      <c r="A7177" s="295" t="n">
        <v>95387</v>
      </c>
      <c r="B7177" s="295" t="s">
        <v>20137</v>
      </c>
      <c r="C7177" s="296" t="s">
        <v>20138</v>
      </c>
      <c r="D7177" s="295" t="s">
        <v>289</v>
      </c>
      <c r="E7177" s="297" t="n">
        <v>0.18</v>
      </c>
    </row>
    <row r="7178" customFormat="false" ht="15" hidden="false" customHeight="false" outlineLevel="0" collapsed="false">
      <c r="A7178" s="295" t="n">
        <v>95388</v>
      </c>
      <c r="B7178" s="295" t="s">
        <v>20139</v>
      </c>
      <c r="C7178" s="296" t="s">
        <v>20140</v>
      </c>
      <c r="D7178" s="295" t="s">
        <v>289</v>
      </c>
      <c r="E7178" s="297" t="n">
        <v>0.05</v>
      </c>
    </row>
    <row r="7179" customFormat="false" ht="27" hidden="false" customHeight="false" outlineLevel="0" collapsed="false">
      <c r="A7179" s="295" t="n">
        <v>95389</v>
      </c>
      <c r="B7179" s="295" t="s">
        <v>20141</v>
      </c>
      <c r="C7179" s="296" t="s">
        <v>20142</v>
      </c>
      <c r="D7179" s="295" t="s">
        <v>289</v>
      </c>
      <c r="E7179" s="297" t="n">
        <v>0.11</v>
      </c>
    </row>
    <row r="7180" customFormat="false" ht="15" hidden="false" customHeight="false" outlineLevel="0" collapsed="false">
      <c r="A7180" s="295" t="n">
        <v>95390</v>
      </c>
      <c r="B7180" s="295" t="s">
        <v>20143</v>
      </c>
      <c r="C7180" s="296" t="s">
        <v>20144</v>
      </c>
      <c r="D7180" s="295" t="s">
        <v>289</v>
      </c>
      <c r="E7180" s="297" t="n">
        <v>0.06</v>
      </c>
    </row>
    <row r="7181" customFormat="false" ht="15" hidden="false" customHeight="false" outlineLevel="0" collapsed="false">
      <c r="A7181" s="295" t="n">
        <v>95391</v>
      </c>
      <c r="B7181" s="295" t="s">
        <v>20145</v>
      </c>
      <c r="C7181" s="296" t="s">
        <v>20146</v>
      </c>
      <c r="D7181" s="295" t="s">
        <v>289</v>
      </c>
      <c r="E7181" s="297" t="n">
        <v>0.06</v>
      </c>
    </row>
    <row r="7182" customFormat="false" ht="15" hidden="false" customHeight="false" outlineLevel="0" collapsed="false">
      <c r="A7182" s="295" t="n">
        <v>95392</v>
      </c>
      <c r="B7182" s="295" t="s">
        <v>20147</v>
      </c>
      <c r="C7182" s="296" t="s">
        <v>20148</v>
      </c>
      <c r="D7182" s="295" t="s">
        <v>289</v>
      </c>
      <c r="E7182" s="297" t="n">
        <v>0.07</v>
      </c>
    </row>
    <row r="7183" customFormat="false" ht="27" hidden="false" customHeight="false" outlineLevel="0" collapsed="false">
      <c r="A7183" s="295" t="n">
        <v>95393</v>
      </c>
      <c r="B7183" s="295" t="s">
        <v>20149</v>
      </c>
      <c r="C7183" s="296" t="s">
        <v>20150</v>
      </c>
      <c r="D7183" s="295" t="s">
        <v>289</v>
      </c>
      <c r="E7183" s="297" t="n">
        <v>0.3</v>
      </c>
    </row>
    <row r="7184" customFormat="false" ht="27" hidden="false" customHeight="false" outlineLevel="0" collapsed="false">
      <c r="A7184" s="295" t="n">
        <v>95394</v>
      </c>
      <c r="B7184" s="295" t="s">
        <v>20151</v>
      </c>
      <c r="C7184" s="296" t="s">
        <v>20152</v>
      </c>
      <c r="D7184" s="295" t="s">
        <v>289</v>
      </c>
      <c r="E7184" s="297" t="n">
        <v>0.45</v>
      </c>
    </row>
    <row r="7185" customFormat="false" ht="15" hidden="false" customHeight="false" outlineLevel="0" collapsed="false">
      <c r="A7185" s="295" t="n">
        <v>95395</v>
      </c>
      <c r="B7185" s="295" t="s">
        <v>20153</v>
      </c>
      <c r="C7185" s="296" t="s">
        <v>20154</v>
      </c>
      <c r="D7185" s="295" t="s">
        <v>289</v>
      </c>
      <c r="E7185" s="297" t="n">
        <v>0.64</v>
      </c>
    </row>
    <row r="7186" customFormat="false" ht="27" hidden="false" customHeight="false" outlineLevel="0" collapsed="false">
      <c r="A7186" s="295" t="n">
        <v>95396</v>
      </c>
      <c r="B7186" s="295" t="s">
        <v>20155</v>
      </c>
      <c r="C7186" s="296" t="s">
        <v>20156</v>
      </c>
      <c r="D7186" s="295" t="s">
        <v>289</v>
      </c>
      <c r="E7186" s="297" t="n">
        <v>0.85</v>
      </c>
    </row>
    <row r="7187" customFormat="false" ht="15" hidden="false" customHeight="false" outlineLevel="0" collapsed="false">
      <c r="A7187" s="295" t="n">
        <v>95397</v>
      </c>
      <c r="B7187" s="295" t="s">
        <v>20157</v>
      </c>
      <c r="C7187" s="296" t="s">
        <v>20158</v>
      </c>
      <c r="D7187" s="295" t="s">
        <v>289</v>
      </c>
      <c r="E7187" s="297" t="n">
        <v>0.04</v>
      </c>
    </row>
    <row r="7188" customFormat="false" ht="15" hidden="false" customHeight="false" outlineLevel="0" collapsed="false">
      <c r="A7188" s="295" t="n">
        <v>95398</v>
      </c>
      <c r="B7188" s="295" t="s">
        <v>20159</v>
      </c>
      <c r="C7188" s="296" t="s">
        <v>20160</v>
      </c>
      <c r="D7188" s="295" t="s">
        <v>289</v>
      </c>
      <c r="E7188" s="297" t="n">
        <v>0.06</v>
      </c>
    </row>
    <row r="7189" customFormat="false" ht="15" hidden="false" customHeight="false" outlineLevel="0" collapsed="false">
      <c r="A7189" s="295" t="n">
        <v>95399</v>
      </c>
      <c r="B7189" s="295" t="s">
        <v>20161</v>
      </c>
      <c r="C7189" s="296" t="s">
        <v>20162</v>
      </c>
      <c r="D7189" s="295" t="s">
        <v>289</v>
      </c>
      <c r="E7189" s="297" t="n">
        <v>0.04</v>
      </c>
    </row>
    <row r="7190" customFormat="false" ht="15" hidden="false" customHeight="false" outlineLevel="0" collapsed="false">
      <c r="A7190" s="295" t="n">
        <v>95400</v>
      </c>
      <c r="B7190" s="295" t="s">
        <v>20163</v>
      </c>
      <c r="C7190" s="296" t="s">
        <v>20164</v>
      </c>
      <c r="D7190" s="295" t="s">
        <v>289</v>
      </c>
      <c r="E7190" s="297" t="n">
        <v>0.05</v>
      </c>
    </row>
    <row r="7191" customFormat="false" ht="15" hidden="false" customHeight="false" outlineLevel="0" collapsed="false">
      <c r="A7191" s="295" t="n">
        <v>95401</v>
      </c>
      <c r="B7191" s="295" t="s">
        <v>20165</v>
      </c>
      <c r="C7191" s="296" t="s">
        <v>20166</v>
      </c>
      <c r="D7191" s="295" t="s">
        <v>289</v>
      </c>
      <c r="E7191" s="297" t="n">
        <v>0.59</v>
      </c>
    </row>
    <row r="7192" customFormat="false" ht="27" hidden="false" customHeight="false" outlineLevel="0" collapsed="false">
      <c r="A7192" s="295" t="n">
        <v>95402</v>
      </c>
      <c r="B7192" s="295" t="s">
        <v>20167</v>
      </c>
      <c r="C7192" s="296" t="s">
        <v>20168</v>
      </c>
      <c r="D7192" s="295" t="s">
        <v>289</v>
      </c>
      <c r="E7192" s="297" t="n">
        <v>1.1</v>
      </c>
    </row>
    <row r="7193" customFormat="false" ht="27" hidden="false" customHeight="false" outlineLevel="0" collapsed="false">
      <c r="A7193" s="295" t="n">
        <v>95403</v>
      </c>
      <c r="B7193" s="295" t="s">
        <v>20169</v>
      </c>
      <c r="C7193" s="296" t="s">
        <v>20170</v>
      </c>
      <c r="D7193" s="295" t="s">
        <v>289</v>
      </c>
      <c r="E7193" s="297" t="n">
        <v>1.25</v>
      </c>
    </row>
    <row r="7194" customFormat="false" ht="27" hidden="false" customHeight="false" outlineLevel="0" collapsed="false">
      <c r="A7194" s="295" t="n">
        <v>95404</v>
      </c>
      <c r="B7194" s="295" t="s">
        <v>20171</v>
      </c>
      <c r="C7194" s="296" t="s">
        <v>20172</v>
      </c>
      <c r="D7194" s="295" t="s">
        <v>289</v>
      </c>
      <c r="E7194" s="297" t="n">
        <v>1.72</v>
      </c>
    </row>
    <row r="7195" customFormat="false" ht="15" hidden="false" customHeight="false" outlineLevel="0" collapsed="false">
      <c r="A7195" s="295" t="n">
        <v>95405</v>
      </c>
      <c r="B7195" s="295" t="s">
        <v>20173</v>
      </c>
      <c r="C7195" s="296" t="s">
        <v>20174</v>
      </c>
      <c r="D7195" s="295" t="s">
        <v>289</v>
      </c>
      <c r="E7195" s="297" t="n">
        <v>0.83</v>
      </c>
    </row>
    <row r="7196" customFormat="false" ht="15" hidden="false" customHeight="false" outlineLevel="0" collapsed="false">
      <c r="A7196" s="295" t="n">
        <v>95406</v>
      </c>
      <c r="B7196" s="295" t="s">
        <v>20175</v>
      </c>
      <c r="C7196" s="296" t="s">
        <v>20176</v>
      </c>
      <c r="D7196" s="295" t="s">
        <v>289</v>
      </c>
      <c r="E7196" s="297" t="n">
        <v>0.11</v>
      </c>
    </row>
    <row r="7197" customFormat="false" ht="15" hidden="false" customHeight="false" outlineLevel="0" collapsed="false">
      <c r="A7197" s="295" t="n">
        <v>95407</v>
      </c>
      <c r="B7197" s="295" t="s">
        <v>20177</v>
      </c>
      <c r="C7197" s="296" t="s">
        <v>20178</v>
      </c>
      <c r="D7197" s="295" t="s">
        <v>289</v>
      </c>
      <c r="E7197" s="297" t="n">
        <v>2.54</v>
      </c>
    </row>
    <row r="7198" customFormat="false" ht="27" hidden="false" customHeight="false" outlineLevel="0" collapsed="false">
      <c r="A7198" s="295" t="n">
        <v>95408</v>
      </c>
      <c r="B7198" s="295" t="s">
        <v>20179</v>
      </c>
      <c r="C7198" s="296" t="s">
        <v>20180</v>
      </c>
      <c r="D7198" s="295" t="s">
        <v>19968</v>
      </c>
      <c r="E7198" s="297" t="n">
        <v>11.09</v>
      </c>
    </row>
    <row r="7199" customFormat="false" ht="27" hidden="false" customHeight="false" outlineLevel="0" collapsed="false">
      <c r="A7199" s="295" t="n">
        <v>95409</v>
      </c>
      <c r="B7199" s="295" t="s">
        <v>20181</v>
      </c>
      <c r="C7199" s="296" t="s">
        <v>20182</v>
      </c>
      <c r="D7199" s="295" t="s">
        <v>19968</v>
      </c>
      <c r="E7199" s="297" t="n">
        <v>8.04</v>
      </c>
    </row>
    <row r="7200" customFormat="false" ht="15" hidden="false" customHeight="false" outlineLevel="0" collapsed="false">
      <c r="A7200" s="295" t="n">
        <v>95410</v>
      </c>
      <c r="B7200" s="295" t="s">
        <v>20183</v>
      </c>
      <c r="C7200" s="296" t="s">
        <v>20184</v>
      </c>
      <c r="D7200" s="295" t="s">
        <v>19968</v>
      </c>
      <c r="E7200" s="297" t="n">
        <v>5.97</v>
      </c>
    </row>
    <row r="7201" customFormat="false" ht="27" hidden="false" customHeight="false" outlineLevel="0" collapsed="false">
      <c r="A7201" s="295" t="n">
        <v>95411</v>
      </c>
      <c r="B7201" s="295" t="s">
        <v>20185</v>
      </c>
      <c r="C7201" s="296" t="s">
        <v>20186</v>
      </c>
      <c r="D7201" s="295" t="s">
        <v>19968</v>
      </c>
      <c r="E7201" s="297" t="n">
        <v>7.28</v>
      </c>
    </row>
    <row r="7202" customFormat="false" ht="27" hidden="false" customHeight="false" outlineLevel="0" collapsed="false">
      <c r="A7202" s="295" t="n">
        <v>95412</v>
      </c>
      <c r="B7202" s="295" t="s">
        <v>20187</v>
      </c>
      <c r="C7202" s="296" t="s">
        <v>20188</v>
      </c>
      <c r="D7202" s="295" t="s">
        <v>19968</v>
      </c>
      <c r="E7202" s="297" t="n">
        <v>6.05</v>
      </c>
    </row>
    <row r="7203" customFormat="false" ht="15" hidden="false" customHeight="false" outlineLevel="0" collapsed="false">
      <c r="A7203" s="295" t="n">
        <v>95413</v>
      </c>
      <c r="B7203" s="295" t="s">
        <v>20189</v>
      </c>
      <c r="C7203" s="296" t="s">
        <v>20190</v>
      </c>
      <c r="D7203" s="295" t="s">
        <v>19968</v>
      </c>
      <c r="E7203" s="297" t="n">
        <v>9.69</v>
      </c>
    </row>
    <row r="7204" customFormat="false" ht="27" hidden="false" customHeight="false" outlineLevel="0" collapsed="false">
      <c r="A7204" s="295" t="n">
        <v>95414</v>
      </c>
      <c r="B7204" s="295" t="s">
        <v>20191</v>
      </c>
      <c r="C7204" s="296" t="s">
        <v>20192</v>
      </c>
      <c r="D7204" s="295" t="s">
        <v>19968</v>
      </c>
      <c r="E7204" s="297" t="n">
        <v>41.48</v>
      </c>
    </row>
    <row r="7205" customFormat="false" ht="27" hidden="false" customHeight="false" outlineLevel="0" collapsed="false">
      <c r="A7205" s="295" t="n">
        <v>95415</v>
      </c>
      <c r="B7205" s="295" t="s">
        <v>20193</v>
      </c>
      <c r="C7205" s="296" t="s">
        <v>20194</v>
      </c>
      <c r="D7205" s="295" t="s">
        <v>19968</v>
      </c>
      <c r="E7205" s="297" t="n">
        <v>147.97</v>
      </c>
    </row>
    <row r="7206" customFormat="false" ht="27" hidden="false" customHeight="false" outlineLevel="0" collapsed="false">
      <c r="A7206" s="295" t="n">
        <v>95416</v>
      </c>
      <c r="B7206" s="295" t="s">
        <v>20195</v>
      </c>
      <c r="C7206" s="296" t="s">
        <v>20196</v>
      </c>
      <c r="D7206" s="295" t="s">
        <v>19968</v>
      </c>
      <c r="E7206" s="297" t="n">
        <v>8.06</v>
      </c>
    </row>
    <row r="7207" customFormat="false" ht="27" hidden="false" customHeight="false" outlineLevel="0" collapsed="false">
      <c r="A7207" s="295" t="n">
        <v>95417</v>
      </c>
      <c r="B7207" s="295" t="s">
        <v>20197</v>
      </c>
      <c r="C7207" s="296" t="s">
        <v>20198</v>
      </c>
      <c r="D7207" s="295" t="s">
        <v>19968</v>
      </c>
      <c r="E7207" s="297" t="n">
        <v>168.42</v>
      </c>
    </row>
    <row r="7208" customFormat="false" ht="27" hidden="false" customHeight="false" outlineLevel="0" collapsed="false">
      <c r="A7208" s="295" t="n">
        <v>95418</v>
      </c>
      <c r="B7208" s="295" t="s">
        <v>20199</v>
      </c>
      <c r="C7208" s="296" t="s">
        <v>20200</v>
      </c>
      <c r="D7208" s="295" t="s">
        <v>19968</v>
      </c>
      <c r="E7208" s="297" t="n">
        <v>230.23</v>
      </c>
    </row>
    <row r="7209" customFormat="false" ht="15" hidden="false" customHeight="false" outlineLevel="0" collapsed="false">
      <c r="A7209" s="295" t="n">
        <v>95419</v>
      </c>
      <c r="B7209" s="295" t="s">
        <v>20201</v>
      </c>
      <c r="C7209" s="296" t="s">
        <v>20202</v>
      </c>
      <c r="D7209" s="295" t="s">
        <v>19968</v>
      </c>
      <c r="E7209" s="297" t="n">
        <v>61.12</v>
      </c>
    </row>
    <row r="7210" customFormat="false" ht="15" hidden="false" customHeight="false" outlineLevel="0" collapsed="false">
      <c r="A7210" s="295" t="n">
        <v>95420</v>
      </c>
      <c r="B7210" s="295" t="s">
        <v>20203</v>
      </c>
      <c r="C7210" s="296" t="s">
        <v>20204</v>
      </c>
      <c r="D7210" s="295" t="s">
        <v>19968</v>
      </c>
      <c r="E7210" s="297" t="n">
        <v>86.82</v>
      </c>
    </row>
    <row r="7211" customFormat="false" ht="15" hidden="false" customHeight="false" outlineLevel="0" collapsed="false">
      <c r="A7211" s="295" t="n">
        <v>95421</v>
      </c>
      <c r="B7211" s="295" t="s">
        <v>20205</v>
      </c>
      <c r="C7211" s="296" t="s">
        <v>20206</v>
      </c>
      <c r="D7211" s="295" t="s">
        <v>19968</v>
      </c>
      <c r="E7211" s="297" t="n">
        <v>114.79</v>
      </c>
    </row>
    <row r="7212" customFormat="false" ht="27" hidden="false" customHeight="false" outlineLevel="0" collapsed="false">
      <c r="A7212" s="295" t="n">
        <v>95422</v>
      </c>
      <c r="B7212" s="295" t="s">
        <v>20207</v>
      </c>
      <c r="C7212" s="296" t="s">
        <v>20208</v>
      </c>
      <c r="D7212" s="295" t="s">
        <v>19968</v>
      </c>
      <c r="E7212" s="297" t="n">
        <v>80.47</v>
      </c>
    </row>
    <row r="7213" customFormat="false" ht="15" hidden="false" customHeight="false" outlineLevel="0" collapsed="false">
      <c r="A7213" s="295" t="n">
        <v>95423</v>
      </c>
      <c r="B7213" s="295" t="s">
        <v>20209</v>
      </c>
      <c r="C7213" s="296" t="s">
        <v>20210</v>
      </c>
      <c r="D7213" s="295" t="s">
        <v>19968</v>
      </c>
      <c r="E7213" s="297" t="n">
        <v>111.75</v>
      </c>
    </row>
    <row r="7214" customFormat="false" ht="15" hidden="false" customHeight="false" outlineLevel="0" collapsed="false">
      <c r="A7214" s="295" t="n">
        <v>95424</v>
      </c>
      <c r="B7214" s="295" t="s">
        <v>20211</v>
      </c>
      <c r="C7214" s="296" t="s">
        <v>20212</v>
      </c>
      <c r="D7214" s="295" t="s">
        <v>19968</v>
      </c>
      <c r="E7214" s="297" t="n">
        <v>15.95</v>
      </c>
    </row>
    <row r="7215" customFormat="false" ht="15" hidden="false" customHeight="false" outlineLevel="0" collapsed="false">
      <c r="A7215" s="295" t="n">
        <v>100288</v>
      </c>
      <c r="B7215" s="295" t="s">
        <v>20213</v>
      </c>
      <c r="C7215" s="296" t="s">
        <v>20214</v>
      </c>
      <c r="D7215" s="295" t="s">
        <v>289</v>
      </c>
      <c r="E7215" s="297" t="n">
        <v>0.04</v>
      </c>
    </row>
    <row r="7216" customFormat="false" ht="15" hidden="false" customHeight="false" outlineLevel="0" collapsed="false">
      <c r="A7216" s="295" t="n">
        <v>100289</v>
      </c>
      <c r="B7216" s="295" t="s">
        <v>20215</v>
      </c>
      <c r="C7216" s="296" t="s">
        <v>20216</v>
      </c>
      <c r="D7216" s="295" t="s">
        <v>289</v>
      </c>
      <c r="E7216" s="297" t="n">
        <v>15.98</v>
      </c>
    </row>
    <row r="7217" customFormat="false" ht="15" hidden="false" customHeight="false" outlineLevel="0" collapsed="false">
      <c r="A7217" s="295" t="n">
        <v>100290</v>
      </c>
      <c r="B7217" s="295" t="s">
        <v>20217</v>
      </c>
      <c r="C7217" s="296" t="s">
        <v>20218</v>
      </c>
      <c r="D7217" s="295" t="s">
        <v>289</v>
      </c>
      <c r="E7217" s="297" t="n">
        <v>0.04</v>
      </c>
    </row>
    <row r="7218" customFormat="false" ht="15" hidden="false" customHeight="false" outlineLevel="0" collapsed="false">
      <c r="A7218" s="295" t="n">
        <v>100291</v>
      </c>
      <c r="B7218" s="295" t="s">
        <v>20219</v>
      </c>
      <c r="C7218" s="296" t="s">
        <v>20220</v>
      </c>
      <c r="D7218" s="295" t="s">
        <v>289</v>
      </c>
      <c r="E7218" s="297" t="n">
        <v>0.12</v>
      </c>
    </row>
    <row r="7219" customFormat="false" ht="27" hidden="false" customHeight="false" outlineLevel="0" collapsed="false">
      <c r="A7219" s="295" t="n">
        <v>100292</v>
      </c>
      <c r="B7219" s="295" t="s">
        <v>20221</v>
      </c>
      <c r="C7219" s="296" t="s">
        <v>20222</v>
      </c>
      <c r="D7219" s="295" t="s">
        <v>289</v>
      </c>
      <c r="E7219" s="297" t="n">
        <v>0.55</v>
      </c>
    </row>
    <row r="7220" customFormat="false" ht="15" hidden="false" customHeight="false" outlineLevel="0" collapsed="false">
      <c r="A7220" s="295" t="n">
        <v>100293</v>
      </c>
      <c r="B7220" s="295" t="s">
        <v>20223</v>
      </c>
      <c r="C7220" s="296" t="s">
        <v>20224</v>
      </c>
      <c r="D7220" s="295" t="s">
        <v>289</v>
      </c>
      <c r="E7220" s="297" t="n">
        <v>0.13</v>
      </c>
    </row>
    <row r="7221" customFormat="false" ht="15" hidden="false" customHeight="false" outlineLevel="0" collapsed="false">
      <c r="A7221" s="295" t="n">
        <v>100294</v>
      </c>
      <c r="B7221" s="295" t="s">
        <v>20225</v>
      </c>
      <c r="C7221" s="296" t="s">
        <v>20226</v>
      </c>
      <c r="D7221" s="295" t="s">
        <v>289</v>
      </c>
      <c r="E7221" s="297" t="n">
        <v>0.27</v>
      </c>
    </row>
    <row r="7222" customFormat="false" ht="27" hidden="false" customHeight="false" outlineLevel="0" collapsed="false">
      <c r="A7222" s="295" t="n">
        <v>100295</v>
      </c>
      <c r="B7222" s="295" t="s">
        <v>20227</v>
      </c>
      <c r="C7222" s="296" t="s">
        <v>20228</v>
      </c>
      <c r="D7222" s="295" t="s">
        <v>289</v>
      </c>
      <c r="E7222" s="297" t="n">
        <v>0.37</v>
      </c>
    </row>
    <row r="7223" customFormat="false" ht="15" hidden="false" customHeight="false" outlineLevel="0" collapsed="false">
      <c r="A7223" s="295" t="n">
        <v>100296</v>
      </c>
      <c r="B7223" s="295" t="s">
        <v>20229</v>
      </c>
      <c r="C7223" s="296" t="s">
        <v>20230</v>
      </c>
      <c r="D7223" s="295" t="s">
        <v>289</v>
      </c>
      <c r="E7223" s="297" t="n">
        <v>0.87</v>
      </c>
    </row>
    <row r="7224" customFormat="false" ht="15" hidden="false" customHeight="false" outlineLevel="0" collapsed="false">
      <c r="A7224" s="295" t="n">
        <v>100297</v>
      </c>
      <c r="B7224" s="295" t="s">
        <v>20231</v>
      </c>
      <c r="C7224" s="296" t="s">
        <v>20232</v>
      </c>
      <c r="D7224" s="295" t="s">
        <v>289</v>
      </c>
      <c r="E7224" s="297" t="n">
        <v>0.99</v>
      </c>
    </row>
    <row r="7225" customFormat="false" ht="27" hidden="false" customHeight="false" outlineLevel="0" collapsed="false">
      <c r="A7225" s="295" t="n">
        <v>100298</v>
      </c>
      <c r="B7225" s="295" t="s">
        <v>20233</v>
      </c>
      <c r="C7225" s="296" t="s">
        <v>20234</v>
      </c>
      <c r="D7225" s="295" t="s">
        <v>289</v>
      </c>
      <c r="E7225" s="297" t="n">
        <v>0.39</v>
      </c>
    </row>
    <row r="7226" customFormat="false" ht="27" hidden="false" customHeight="false" outlineLevel="0" collapsed="false">
      <c r="A7226" s="295" t="n">
        <v>100299</v>
      </c>
      <c r="B7226" s="295" t="s">
        <v>20235</v>
      </c>
      <c r="C7226" s="296" t="s">
        <v>20236</v>
      </c>
      <c r="D7226" s="295" t="s">
        <v>289</v>
      </c>
      <c r="E7226" s="297" t="n">
        <v>0.34</v>
      </c>
    </row>
    <row r="7227" customFormat="false" ht="15" hidden="false" customHeight="false" outlineLevel="0" collapsed="false">
      <c r="A7227" s="295" t="n">
        <v>100300</v>
      </c>
      <c r="B7227" s="295" t="s">
        <v>20237</v>
      </c>
      <c r="C7227" s="296" t="s">
        <v>20238</v>
      </c>
      <c r="D7227" s="295" t="s">
        <v>289</v>
      </c>
      <c r="E7227" s="297" t="n">
        <v>12.34</v>
      </c>
    </row>
    <row r="7228" customFormat="false" ht="15" hidden="false" customHeight="false" outlineLevel="0" collapsed="false">
      <c r="A7228" s="295" t="n">
        <v>100301</v>
      </c>
      <c r="B7228" s="295" t="s">
        <v>20239</v>
      </c>
      <c r="C7228" s="296" t="s">
        <v>20240</v>
      </c>
      <c r="D7228" s="295" t="s">
        <v>289</v>
      </c>
      <c r="E7228" s="297" t="n">
        <v>17.52</v>
      </c>
    </row>
    <row r="7229" customFormat="false" ht="15" hidden="false" customHeight="false" outlineLevel="0" collapsed="false">
      <c r="A7229" s="295" t="n">
        <v>100302</v>
      </c>
      <c r="B7229" s="295" t="s">
        <v>20241</v>
      </c>
      <c r="C7229" s="296" t="s">
        <v>20242</v>
      </c>
      <c r="D7229" s="295" t="s">
        <v>289</v>
      </c>
      <c r="E7229" s="297" t="n">
        <v>137.19</v>
      </c>
    </row>
    <row r="7230" customFormat="false" ht="15" hidden="false" customHeight="false" outlineLevel="0" collapsed="false">
      <c r="A7230" s="295" t="n">
        <v>100303</v>
      </c>
      <c r="B7230" s="295" t="s">
        <v>20243</v>
      </c>
      <c r="C7230" s="296" t="s">
        <v>20244</v>
      </c>
      <c r="D7230" s="295" t="s">
        <v>289</v>
      </c>
      <c r="E7230" s="297" t="n">
        <v>17.03</v>
      </c>
    </row>
    <row r="7231" customFormat="false" ht="15" hidden="false" customHeight="false" outlineLevel="0" collapsed="false">
      <c r="A7231" s="295" t="n">
        <v>100304</v>
      </c>
      <c r="B7231" s="295" t="s">
        <v>20245</v>
      </c>
      <c r="C7231" s="296" t="s">
        <v>20246</v>
      </c>
      <c r="D7231" s="295" t="s">
        <v>289</v>
      </c>
      <c r="E7231" s="297" t="n">
        <v>69.72</v>
      </c>
    </row>
    <row r="7232" customFormat="false" ht="15" hidden="false" customHeight="false" outlineLevel="0" collapsed="false">
      <c r="A7232" s="295" t="n">
        <v>100305</v>
      </c>
      <c r="B7232" s="295" t="s">
        <v>20247</v>
      </c>
      <c r="C7232" s="296" t="s">
        <v>20248</v>
      </c>
      <c r="D7232" s="295" t="s">
        <v>289</v>
      </c>
      <c r="E7232" s="297" t="n">
        <v>95.92</v>
      </c>
    </row>
    <row r="7233" customFormat="false" ht="15" hidden="false" customHeight="false" outlineLevel="0" collapsed="false">
      <c r="A7233" s="295" t="n">
        <v>100306</v>
      </c>
      <c r="B7233" s="295" t="s">
        <v>20249</v>
      </c>
      <c r="C7233" s="296" t="s">
        <v>60</v>
      </c>
      <c r="D7233" s="295" t="s">
        <v>289</v>
      </c>
      <c r="E7233" s="297" t="n">
        <v>108.03</v>
      </c>
    </row>
    <row r="7234" customFormat="false" ht="15" hidden="false" customHeight="false" outlineLevel="0" collapsed="false">
      <c r="A7234" s="295" t="n">
        <v>100307</v>
      </c>
      <c r="B7234" s="295" t="s">
        <v>20250</v>
      </c>
      <c r="C7234" s="296" t="s">
        <v>20251</v>
      </c>
      <c r="D7234" s="295" t="s">
        <v>289</v>
      </c>
      <c r="E7234" s="297" t="n">
        <v>20.95</v>
      </c>
    </row>
    <row r="7235" customFormat="false" ht="15" hidden="false" customHeight="false" outlineLevel="0" collapsed="false">
      <c r="A7235" s="295" t="n">
        <v>100308</v>
      </c>
      <c r="B7235" s="295" t="s">
        <v>20252</v>
      </c>
      <c r="C7235" s="296" t="s">
        <v>20253</v>
      </c>
      <c r="D7235" s="295" t="s">
        <v>289</v>
      </c>
      <c r="E7235" s="297" t="n">
        <v>23.65</v>
      </c>
    </row>
    <row r="7236" customFormat="false" ht="15" hidden="false" customHeight="false" outlineLevel="0" collapsed="false">
      <c r="A7236" s="295" t="n">
        <v>100309</v>
      </c>
      <c r="B7236" s="295" t="s">
        <v>20254</v>
      </c>
      <c r="C7236" s="296" t="s">
        <v>20255</v>
      </c>
      <c r="D7236" s="295" t="s">
        <v>289</v>
      </c>
      <c r="E7236" s="297" t="n">
        <v>25.65</v>
      </c>
    </row>
    <row r="7237" customFormat="false" ht="27" hidden="false" customHeight="false" outlineLevel="0" collapsed="false">
      <c r="A7237" s="295" t="n">
        <v>100310</v>
      </c>
      <c r="B7237" s="295" t="s">
        <v>20256</v>
      </c>
      <c r="C7237" s="296" t="s">
        <v>20257</v>
      </c>
      <c r="D7237" s="295" t="s">
        <v>19968</v>
      </c>
      <c r="E7237" s="297" t="n">
        <v>5.85</v>
      </c>
    </row>
    <row r="7238" customFormat="false" ht="27" hidden="false" customHeight="false" outlineLevel="0" collapsed="false">
      <c r="A7238" s="295" t="n">
        <v>100311</v>
      </c>
      <c r="B7238" s="295" t="s">
        <v>20258</v>
      </c>
      <c r="C7238" s="296" t="s">
        <v>20259</v>
      </c>
      <c r="D7238" s="295" t="s">
        <v>19968</v>
      </c>
      <c r="E7238" s="298" t="n">
        <v>73.89</v>
      </c>
    </row>
    <row r="7239" customFormat="false" ht="15" hidden="false" customHeight="false" outlineLevel="0" collapsed="false">
      <c r="A7239" s="295" t="n">
        <v>100312</v>
      </c>
      <c r="B7239" s="295" t="s">
        <v>20260</v>
      </c>
      <c r="C7239" s="296" t="s">
        <v>20261</v>
      </c>
      <c r="D7239" s="295" t="s">
        <v>19968</v>
      </c>
      <c r="E7239" s="298" t="n">
        <v>97.06</v>
      </c>
    </row>
    <row r="7240" customFormat="false" ht="27" hidden="false" customHeight="false" outlineLevel="0" collapsed="false">
      <c r="A7240" s="295" t="n">
        <v>100313</v>
      </c>
      <c r="B7240" s="295" t="s">
        <v>20262</v>
      </c>
      <c r="C7240" s="296" t="s">
        <v>20263</v>
      </c>
      <c r="D7240" s="295" t="s">
        <v>19968</v>
      </c>
      <c r="E7240" s="298" t="n">
        <v>117.13</v>
      </c>
    </row>
    <row r="7241" customFormat="false" ht="27" hidden="false" customHeight="false" outlineLevel="0" collapsed="false">
      <c r="A7241" s="295" t="n">
        <v>100314</v>
      </c>
      <c r="B7241" s="295" t="s">
        <v>20264</v>
      </c>
      <c r="C7241" s="296" t="s">
        <v>20265</v>
      </c>
      <c r="D7241" s="295" t="s">
        <v>19968</v>
      </c>
      <c r="E7241" s="298" t="n">
        <v>132.15</v>
      </c>
    </row>
    <row r="7242" customFormat="false" ht="27" hidden="false" customHeight="false" outlineLevel="0" collapsed="false">
      <c r="A7242" s="295" t="n">
        <v>100315</v>
      </c>
      <c r="B7242" s="295" t="s">
        <v>20266</v>
      </c>
      <c r="C7242" s="296" t="s">
        <v>20267</v>
      </c>
      <c r="D7242" s="295" t="s">
        <v>19968</v>
      </c>
      <c r="E7242" s="298" t="n">
        <v>46.42</v>
      </c>
    </row>
    <row r="7243" customFormat="false" ht="15" hidden="false" customHeight="false" outlineLevel="0" collapsed="false">
      <c r="A7243" s="295" t="n">
        <v>100316</v>
      </c>
      <c r="B7243" s="295" t="s">
        <v>20268</v>
      </c>
      <c r="C7243" s="296" t="s">
        <v>20238</v>
      </c>
      <c r="D7243" s="295" t="s">
        <v>19968</v>
      </c>
      <c r="E7243" s="298" t="n">
        <v>2198.08</v>
      </c>
    </row>
    <row r="7244" customFormat="false" ht="15" hidden="false" customHeight="false" outlineLevel="0" collapsed="false">
      <c r="A7244" s="295" t="n">
        <v>100317</v>
      </c>
      <c r="B7244" s="295" t="s">
        <v>20269</v>
      </c>
      <c r="C7244" s="296" t="s">
        <v>20270</v>
      </c>
      <c r="D7244" s="295" t="s">
        <v>19968</v>
      </c>
      <c r="E7244" s="298" t="n">
        <v>24200.7</v>
      </c>
    </row>
    <row r="7245" customFormat="false" ht="15" hidden="false" customHeight="false" outlineLevel="0" collapsed="false">
      <c r="A7245" s="295" t="n">
        <v>100318</v>
      </c>
      <c r="B7245" s="295" t="s">
        <v>20271</v>
      </c>
      <c r="C7245" s="296" t="s">
        <v>20246</v>
      </c>
      <c r="D7245" s="295" t="s">
        <v>19968</v>
      </c>
      <c r="E7245" s="298" t="n">
        <v>12370.11</v>
      </c>
    </row>
    <row r="7246" customFormat="false" ht="15" hidden="false" customHeight="false" outlineLevel="0" collapsed="false">
      <c r="A7246" s="295" t="n">
        <v>100319</v>
      </c>
      <c r="B7246" s="295" t="s">
        <v>20272</v>
      </c>
      <c r="C7246" s="296" t="s">
        <v>20248</v>
      </c>
      <c r="D7246" s="295" t="s">
        <v>19968</v>
      </c>
      <c r="E7246" s="298" t="n">
        <v>16904.98</v>
      </c>
    </row>
    <row r="7247" customFormat="false" ht="15" hidden="false" customHeight="false" outlineLevel="0" collapsed="false">
      <c r="A7247" s="295" t="n">
        <v>100320</v>
      </c>
      <c r="B7247" s="295" t="s">
        <v>59</v>
      </c>
      <c r="C7247" s="296" t="s">
        <v>60</v>
      </c>
      <c r="D7247" s="295" t="s">
        <v>19968</v>
      </c>
      <c r="E7247" s="298" t="n">
        <v>19035.03</v>
      </c>
    </row>
    <row r="7248" customFormat="false" ht="15" hidden="false" customHeight="false" outlineLevel="0" collapsed="false">
      <c r="A7248" s="295" t="n">
        <v>100321</v>
      </c>
      <c r="B7248" s="295" t="s">
        <v>20273</v>
      </c>
      <c r="C7248" s="296" t="s">
        <v>20255</v>
      </c>
      <c r="D7248" s="295" t="s">
        <v>19968</v>
      </c>
      <c r="E7248" s="298" t="n">
        <v>4532.61</v>
      </c>
    </row>
    <row r="7249" customFormat="false" ht="15" hidden="false" customHeight="false" outlineLevel="0" collapsed="false">
      <c r="A7249" s="295" t="n">
        <v>100533</v>
      </c>
      <c r="B7249" s="295" t="s">
        <v>20274</v>
      </c>
      <c r="C7249" s="296" t="s">
        <v>20275</v>
      </c>
      <c r="D7249" s="295" t="s">
        <v>289</v>
      </c>
      <c r="E7249" s="298" t="n">
        <v>15.75</v>
      </c>
    </row>
    <row r="7250" customFormat="false" ht="15" hidden="false" customHeight="false" outlineLevel="0" collapsed="false">
      <c r="A7250" s="295" t="n">
        <v>100534</v>
      </c>
      <c r="B7250" s="295" t="s">
        <v>20276</v>
      </c>
      <c r="C7250" s="296" t="s">
        <v>20275</v>
      </c>
      <c r="D7250" s="295" t="s">
        <v>19968</v>
      </c>
      <c r="E7250" s="298" t="n">
        <v>2803.43</v>
      </c>
    </row>
    <row r="7251" customFormat="false" ht="15" hidden="false" customHeight="false" outlineLevel="0" collapsed="false">
      <c r="A7251" s="295" t="n">
        <v>100535</v>
      </c>
      <c r="B7251" s="295" t="s">
        <v>20277</v>
      </c>
      <c r="C7251" s="296" t="s">
        <v>20278</v>
      </c>
      <c r="D7251" s="295" t="s">
        <v>289</v>
      </c>
      <c r="E7251" s="298" t="n">
        <v>0.2</v>
      </c>
    </row>
    <row r="7252" customFormat="false" ht="27" hidden="false" customHeight="false" outlineLevel="0" collapsed="false">
      <c r="A7252" s="295" t="n">
        <v>100536</v>
      </c>
      <c r="B7252" s="295" t="s">
        <v>20279</v>
      </c>
      <c r="C7252" s="296" t="s">
        <v>20280</v>
      </c>
      <c r="D7252" s="295" t="s">
        <v>19968</v>
      </c>
      <c r="E7252" s="298" t="n">
        <v>27.44</v>
      </c>
    </row>
    <row r="7253" customFormat="false" ht="15" hidden="false" customHeight="false" outlineLevel="0" collapsed="false">
      <c r="A7253" s="295" t="n">
        <v>101284</v>
      </c>
      <c r="B7253" s="295" t="s">
        <v>20281</v>
      </c>
      <c r="C7253" s="296" t="s">
        <v>20282</v>
      </c>
      <c r="D7253" s="295" t="s">
        <v>289</v>
      </c>
      <c r="E7253" s="298" t="n">
        <v>1.35</v>
      </c>
    </row>
    <row r="7254" customFormat="false" ht="15" hidden="false" customHeight="false" outlineLevel="0" collapsed="false">
      <c r="A7254" s="295" t="n">
        <v>101285</v>
      </c>
      <c r="B7254" s="295" t="s">
        <v>20283</v>
      </c>
      <c r="C7254" s="296" t="s">
        <v>20284</v>
      </c>
      <c r="D7254" s="295" t="s">
        <v>289</v>
      </c>
      <c r="E7254" s="298" t="n">
        <v>0.37</v>
      </c>
    </row>
    <row r="7255" customFormat="false" ht="15" hidden="false" customHeight="false" outlineLevel="0" collapsed="false">
      <c r="A7255" s="295" t="n">
        <v>101286</v>
      </c>
      <c r="B7255" s="295" t="s">
        <v>20285</v>
      </c>
      <c r="C7255" s="296" t="s">
        <v>20286</v>
      </c>
      <c r="D7255" s="295" t="s">
        <v>19968</v>
      </c>
      <c r="E7255" s="298" t="n">
        <v>14.2</v>
      </c>
    </row>
    <row r="7256" customFormat="false" ht="27" hidden="false" customHeight="false" outlineLevel="0" collapsed="false">
      <c r="A7256" s="295" t="n">
        <v>101287</v>
      </c>
      <c r="B7256" s="295" t="s">
        <v>20287</v>
      </c>
      <c r="C7256" s="296" t="s">
        <v>20288</v>
      </c>
      <c r="D7256" s="295" t="s">
        <v>19968</v>
      </c>
      <c r="E7256" s="298" t="n">
        <v>47.04</v>
      </c>
    </row>
    <row r="7257" customFormat="false" ht="27" hidden="false" customHeight="false" outlineLevel="0" collapsed="false">
      <c r="A7257" s="295" t="n">
        <v>101288</v>
      </c>
      <c r="B7257" s="295" t="s">
        <v>20289</v>
      </c>
      <c r="C7257" s="296" t="s">
        <v>20290</v>
      </c>
      <c r="D7257" s="295" t="s">
        <v>19968</v>
      </c>
      <c r="E7257" s="298" t="n">
        <v>17.5</v>
      </c>
    </row>
    <row r="7258" customFormat="false" ht="27" hidden="false" customHeight="false" outlineLevel="0" collapsed="false">
      <c r="A7258" s="295" t="n">
        <v>101289</v>
      </c>
      <c r="B7258" s="295" t="s">
        <v>20291</v>
      </c>
      <c r="C7258" s="296" t="s">
        <v>20292</v>
      </c>
      <c r="D7258" s="295" t="s">
        <v>19968</v>
      </c>
      <c r="E7258" s="298" t="n">
        <v>18.04</v>
      </c>
    </row>
    <row r="7259" customFormat="false" ht="15" hidden="false" customHeight="false" outlineLevel="0" collapsed="false">
      <c r="A7259" s="295" t="n">
        <v>101290</v>
      </c>
      <c r="B7259" s="295" t="s">
        <v>20293</v>
      </c>
      <c r="C7259" s="296" t="s">
        <v>20294</v>
      </c>
      <c r="D7259" s="295" t="s">
        <v>19968</v>
      </c>
      <c r="E7259" s="298" t="n">
        <v>17.18</v>
      </c>
    </row>
    <row r="7260" customFormat="false" ht="27" hidden="false" customHeight="false" outlineLevel="0" collapsed="false">
      <c r="A7260" s="295" t="n">
        <v>101291</v>
      </c>
      <c r="B7260" s="295" t="s">
        <v>20295</v>
      </c>
      <c r="C7260" s="296" t="s">
        <v>20296</v>
      </c>
      <c r="D7260" s="295" t="s">
        <v>19968</v>
      </c>
      <c r="E7260" s="298" t="n">
        <v>14.45</v>
      </c>
    </row>
    <row r="7261" customFormat="false" ht="27" hidden="false" customHeight="false" outlineLevel="0" collapsed="false">
      <c r="A7261" s="295" t="n">
        <v>101292</v>
      </c>
      <c r="B7261" s="295" t="s">
        <v>20297</v>
      </c>
      <c r="C7261" s="296" t="s">
        <v>20298</v>
      </c>
      <c r="D7261" s="295" t="s">
        <v>19968</v>
      </c>
      <c r="E7261" s="298" t="n">
        <v>14.11</v>
      </c>
    </row>
    <row r="7262" customFormat="false" ht="15" hidden="false" customHeight="false" outlineLevel="0" collapsed="false">
      <c r="A7262" s="295" t="n">
        <v>101293</v>
      </c>
      <c r="B7262" s="295" t="s">
        <v>20299</v>
      </c>
      <c r="C7262" s="296" t="s">
        <v>20300</v>
      </c>
      <c r="D7262" s="295" t="s">
        <v>19968</v>
      </c>
      <c r="E7262" s="298" t="n">
        <v>22.21</v>
      </c>
    </row>
    <row r="7263" customFormat="false" ht="27" hidden="false" customHeight="false" outlineLevel="0" collapsed="false">
      <c r="A7263" s="295" t="n">
        <v>101294</v>
      </c>
      <c r="B7263" s="295" t="s">
        <v>20301</v>
      </c>
      <c r="C7263" s="296" t="s">
        <v>20302</v>
      </c>
      <c r="D7263" s="295" t="s">
        <v>19968</v>
      </c>
      <c r="E7263" s="298" t="n">
        <v>36.24</v>
      </c>
    </row>
    <row r="7264" customFormat="false" ht="27" hidden="false" customHeight="false" outlineLevel="0" collapsed="false">
      <c r="A7264" s="295" t="n">
        <v>101295</v>
      </c>
      <c r="B7264" s="295" t="s">
        <v>20303</v>
      </c>
      <c r="C7264" s="296" t="s">
        <v>20304</v>
      </c>
      <c r="D7264" s="295" t="s">
        <v>19968</v>
      </c>
      <c r="E7264" s="298" t="n">
        <v>18.21</v>
      </c>
    </row>
    <row r="7265" customFormat="false" ht="27" hidden="false" customHeight="false" outlineLevel="0" collapsed="false">
      <c r="A7265" s="295" t="n">
        <v>101296</v>
      </c>
      <c r="B7265" s="295" t="s">
        <v>20305</v>
      </c>
      <c r="C7265" s="296" t="s">
        <v>20306</v>
      </c>
      <c r="D7265" s="295" t="s">
        <v>19968</v>
      </c>
      <c r="E7265" s="298" t="n">
        <v>22.6</v>
      </c>
    </row>
    <row r="7266" customFormat="false" ht="27" hidden="false" customHeight="false" outlineLevel="0" collapsed="false">
      <c r="A7266" s="295" t="n">
        <v>101297</v>
      </c>
      <c r="B7266" s="295" t="s">
        <v>20307</v>
      </c>
      <c r="C7266" s="296" t="s">
        <v>20308</v>
      </c>
      <c r="D7266" s="295" t="s">
        <v>19968</v>
      </c>
      <c r="E7266" s="298" t="n">
        <v>18.15</v>
      </c>
    </row>
    <row r="7267" customFormat="false" ht="15" hidden="false" customHeight="false" outlineLevel="0" collapsed="false">
      <c r="A7267" s="295" t="n">
        <v>101298</v>
      </c>
      <c r="B7267" s="295" t="s">
        <v>20309</v>
      </c>
      <c r="C7267" s="296" t="s">
        <v>20310</v>
      </c>
      <c r="D7267" s="295" t="s">
        <v>19968</v>
      </c>
      <c r="E7267" s="298" t="n">
        <v>20.01</v>
      </c>
    </row>
    <row r="7268" customFormat="false" ht="15" hidden="false" customHeight="false" outlineLevel="0" collapsed="false">
      <c r="A7268" s="295" t="n">
        <v>101299</v>
      </c>
      <c r="B7268" s="295" t="s">
        <v>20311</v>
      </c>
      <c r="C7268" s="296" t="s">
        <v>20312</v>
      </c>
      <c r="D7268" s="295" t="s">
        <v>19968</v>
      </c>
      <c r="E7268" s="298" t="n">
        <v>18.21</v>
      </c>
    </row>
    <row r="7269" customFormat="false" ht="27" hidden="false" customHeight="false" outlineLevel="0" collapsed="false">
      <c r="A7269" s="295" t="n">
        <v>101300</v>
      </c>
      <c r="B7269" s="295" t="s">
        <v>20313</v>
      </c>
      <c r="C7269" s="296" t="s">
        <v>20314</v>
      </c>
      <c r="D7269" s="295" t="s">
        <v>19968</v>
      </c>
      <c r="E7269" s="298" t="n">
        <v>13.08</v>
      </c>
    </row>
    <row r="7270" customFormat="false" ht="27" hidden="false" customHeight="false" outlineLevel="0" collapsed="false">
      <c r="A7270" s="295" t="n">
        <v>101301</v>
      </c>
      <c r="B7270" s="295" t="s">
        <v>20315</v>
      </c>
      <c r="C7270" s="296" t="s">
        <v>20316</v>
      </c>
      <c r="D7270" s="295" t="s">
        <v>19968</v>
      </c>
      <c r="E7270" s="298" t="n">
        <v>7.18</v>
      </c>
    </row>
    <row r="7271" customFormat="false" ht="27" hidden="false" customHeight="false" outlineLevel="0" collapsed="false">
      <c r="A7271" s="295" t="n">
        <v>101302</v>
      </c>
      <c r="B7271" s="295" t="s">
        <v>20317</v>
      </c>
      <c r="C7271" s="296" t="s">
        <v>20318</v>
      </c>
      <c r="D7271" s="295" t="s">
        <v>19968</v>
      </c>
      <c r="E7271" s="298" t="n">
        <v>22.17</v>
      </c>
    </row>
    <row r="7272" customFormat="false" ht="27" hidden="false" customHeight="false" outlineLevel="0" collapsed="false">
      <c r="A7272" s="295" t="n">
        <v>101303</v>
      </c>
      <c r="B7272" s="295" t="s">
        <v>20319</v>
      </c>
      <c r="C7272" s="296" t="s">
        <v>20320</v>
      </c>
      <c r="D7272" s="295" t="s">
        <v>19968</v>
      </c>
      <c r="E7272" s="298" t="n">
        <v>50.61</v>
      </c>
    </row>
    <row r="7273" customFormat="false" ht="27" hidden="false" customHeight="false" outlineLevel="0" collapsed="false">
      <c r="A7273" s="295" t="n">
        <v>101304</v>
      </c>
      <c r="B7273" s="295" t="s">
        <v>20321</v>
      </c>
      <c r="C7273" s="296" t="s">
        <v>20322</v>
      </c>
      <c r="D7273" s="295" t="s">
        <v>19968</v>
      </c>
      <c r="E7273" s="298" t="n">
        <v>29.28</v>
      </c>
    </row>
    <row r="7274" customFormat="false" ht="27" hidden="false" customHeight="false" outlineLevel="0" collapsed="false">
      <c r="A7274" s="295" t="n">
        <v>101305</v>
      </c>
      <c r="B7274" s="295" t="s">
        <v>20323</v>
      </c>
      <c r="C7274" s="296" t="s">
        <v>20324</v>
      </c>
      <c r="D7274" s="295" t="s">
        <v>19968</v>
      </c>
      <c r="E7274" s="298" t="n">
        <v>37.35</v>
      </c>
    </row>
    <row r="7275" customFormat="false" ht="15" hidden="false" customHeight="false" outlineLevel="0" collapsed="false">
      <c r="A7275" s="295" t="n">
        <v>101307</v>
      </c>
      <c r="B7275" s="295" t="s">
        <v>20325</v>
      </c>
      <c r="C7275" s="296" t="s">
        <v>20326</v>
      </c>
      <c r="D7275" s="295" t="s">
        <v>19968</v>
      </c>
      <c r="E7275" s="298" t="n">
        <v>20.12</v>
      </c>
    </row>
    <row r="7276" customFormat="false" ht="27" hidden="false" customHeight="false" outlineLevel="0" collapsed="false">
      <c r="A7276" s="295" t="n">
        <v>101308</v>
      </c>
      <c r="B7276" s="295" t="s">
        <v>20327</v>
      </c>
      <c r="C7276" s="296" t="s">
        <v>20328</v>
      </c>
      <c r="D7276" s="295" t="s">
        <v>19968</v>
      </c>
      <c r="E7276" s="298" t="n">
        <v>24.47</v>
      </c>
    </row>
    <row r="7277" customFormat="false" ht="15" hidden="false" customHeight="false" outlineLevel="0" collapsed="false">
      <c r="A7277" s="295" t="n">
        <v>101309</v>
      </c>
      <c r="B7277" s="295" t="s">
        <v>20329</v>
      </c>
      <c r="C7277" s="296" t="s">
        <v>20330</v>
      </c>
      <c r="D7277" s="295" t="s">
        <v>19968</v>
      </c>
      <c r="E7277" s="298" t="n">
        <v>18.53</v>
      </c>
    </row>
    <row r="7278" customFormat="false" ht="27" hidden="false" customHeight="false" outlineLevel="0" collapsed="false">
      <c r="A7278" s="295" t="n">
        <v>101310</v>
      </c>
      <c r="B7278" s="295" t="s">
        <v>20331</v>
      </c>
      <c r="C7278" s="296" t="s">
        <v>20332</v>
      </c>
      <c r="D7278" s="295" t="s">
        <v>19968</v>
      </c>
      <c r="E7278" s="298" t="n">
        <v>26.81</v>
      </c>
    </row>
    <row r="7279" customFormat="false" ht="27" hidden="false" customHeight="false" outlineLevel="0" collapsed="false">
      <c r="A7279" s="295" t="n">
        <v>101311</v>
      </c>
      <c r="B7279" s="295" t="s">
        <v>20333</v>
      </c>
      <c r="C7279" s="296" t="s">
        <v>20334</v>
      </c>
      <c r="D7279" s="295" t="s">
        <v>19968</v>
      </c>
      <c r="E7279" s="298" t="n">
        <v>22.21</v>
      </c>
    </row>
    <row r="7280" customFormat="false" ht="27" hidden="false" customHeight="false" outlineLevel="0" collapsed="false">
      <c r="A7280" s="295" t="n">
        <v>101312</v>
      </c>
      <c r="B7280" s="295" t="s">
        <v>20335</v>
      </c>
      <c r="C7280" s="296" t="s">
        <v>20336</v>
      </c>
      <c r="D7280" s="295" t="s">
        <v>19968</v>
      </c>
      <c r="E7280" s="298" t="n">
        <v>20.03</v>
      </c>
    </row>
    <row r="7281" customFormat="false" ht="15" hidden="false" customHeight="false" outlineLevel="0" collapsed="false">
      <c r="A7281" s="295" t="n">
        <v>101313</v>
      </c>
      <c r="B7281" s="295" t="s">
        <v>20337</v>
      </c>
      <c r="C7281" s="296" t="s">
        <v>20338</v>
      </c>
      <c r="D7281" s="295" t="s">
        <v>19968</v>
      </c>
      <c r="E7281" s="298" t="n">
        <v>72.27</v>
      </c>
    </row>
    <row r="7282" customFormat="false" ht="27" hidden="false" customHeight="false" outlineLevel="0" collapsed="false">
      <c r="A7282" s="295" t="n">
        <v>101314</v>
      </c>
      <c r="B7282" s="295" t="s">
        <v>20339</v>
      </c>
      <c r="C7282" s="296" t="s">
        <v>20340</v>
      </c>
      <c r="D7282" s="295" t="s">
        <v>19968</v>
      </c>
      <c r="E7282" s="298" t="n">
        <v>72.27</v>
      </c>
    </row>
    <row r="7283" customFormat="false" ht="15" hidden="false" customHeight="false" outlineLevel="0" collapsed="false">
      <c r="A7283" s="295" t="n">
        <v>101315</v>
      </c>
      <c r="B7283" s="295" t="s">
        <v>20341</v>
      </c>
      <c r="C7283" s="296" t="s">
        <v>20342</v>
      </c>
      <c r="D7283" s="295" t="s">
        <v>19968</v>
      </c>
      <c r="E7283" s="298" t="n">
        <v>71.57</v>
      </c>
    </row>
    <row r="7284" customFormat="false" ht="27" hidden="false" customHeight="false" outlineLevel="0" collapsed="false">
      <c r="A7284" s="295" t="n">
        <v>101316</v>
      </c>
      <c r="B7284" s="295" t="s">
        <v>20343</v>
      </c>
      <c r="C7284" s="296" t="s">
        <v>20344</v>
      </c>
      <c r="D7284" s="295" t="s">
        <v>19968</v>
      </c>
      <c r="E7284" s="298" t="n">
        <v>34.73</v>
      </c>
    </row>
    <row r="7285" customFormat="false" ht="27" hidden="false" customHeight="false" outlineLevel="0" collapsed="false">
      <c r="A7285" s="295" t="n">
        <v>101317</v>
      </c>
      <c r="B7285" s="295" t="s">
        <v>20345</v>
      </c>
      <c r="C7285" s="296" t="s">
        <v>20346</v>
      </c>
      <c r="D7285" s="295" t="s">
        <v>19968</v>
      </c>
      <c r="E7285" s="298" t="n">
        <v>181.1</v>
      </c>
    </row>
    <row r="7286" customFormat="false" ht="27" hidden="false" customHeight="false" outlineLevel="0" collapsed="false">
      <c r="A7286" s="295" t="n">
        <v>101318</v>
      </c>
      <c r="B7286" s="295" t="s">
        <v>20347</v>
      </c>
      <c r="C7286" s="296" t="s">
        <v>20348</v>
      </c>
      <c r="D7286" s="295" t="s">
        <v>19968</v>
      </c>
      <c r="E7286" s="298" t="n">
        <v>341.48</v>
      </c>
    </row>
    <row r="7287" customFormat="false" ht="27" hidden="false" customHeight="false" outlineLevel="0" collapsed="false">
      <c r="A7287" s="295" t="n">
        <v>101319</v>
      </c>
      <c r="B7287" s="295" t="s">
        <v>20349</v>
      </c>
      <c r="C7287" s="296" t="s">
        <v>20350</v>
      </c>
      <c r="D7287" s="295" t="s">
        <v>19968</v>
      </c>
      <c r="E7287" s="298" t="n">
        <v>50.4</v>
      </c>
    </row>
    <row r="7288" customFormat="false" ht="15" hidden="false" customHeight="false" outlineLevel="0" collapsed="false">
      <c r="A7288" s="295" t="n">
        <v>101320</v>
      </c>
      <c r="B7288" s="295" t="s">
        <v>20351</v>
      </c>
      <c r="C7288" s="296" t="s">
        <v>20352</v>
      </c>
      <c r="D7288" s="295" t="s">
        <v>19968</v>
      </c>
      <c r="E7288" s="298" t="n">
        <v>17.15</v>
      </c>
    </row>
    <row r="7289" customFormat="false" ht="15" hidden="false" customHeight="false" outlineLevel="0" collapsed="false">
      <c r="A7289" s="295" t="n">
        <v>101322</v>
      </c>
      <c r="B7289" s="295" t="s">
        <v>20353</v>
      </c>
      <c r="C7289" s="296" t="s">
        <v>20354</v>
      </c>
      <c r="D7289" s="295" t="s">
        <v>19968</v>
      </c>
      <c r="E7289" s="298" t="n">
        <v>20.11</v>
      </c>
    </row>
    <row r="7290" customFormat="false" ht="15" hidden="false" customHeight="false" outlineLevel="0" collapsed="false">
      <c r="A7290" s="295" t="n">
        <v>101323</v>
      </c>
      <c r="B7290" s="295" t="s">
        <v>20355</v>
      </c>
      <c r="C7290" s="296" t="s">
        <v>20356</v>
      </c>
      <c r="D7290" s="295" t="s">
        <v>19968</v>
      </c>
      <c r="E7290" s="298" t="n">
        <v>40.99</v>
      </c>
    </row>
    <row r="7291" customFormat="false" ht="27" hidden="false" customHeight="false" outlineLevel="0" collapsed="false">
      <c r="A7291" s="295" t="n">
        <v>101324</v>
      </c>
      <c r="B7291" s="295" t="s">
        <v>20357</v>
      </c>
      <c r="C7291" s="296" t="s">
        <v>20358</v>
      </c>
      <c r="D7291" s="295" t="s">
        <v>19968</v>
      </c>
      <c r="E7291" s="298" t="n">
        <v>10.46</v>
      </c>
    </row>
    <row r="7292" customFormat="false" ht="27" hidden="false" customHeight="false" outlineLevel="0" collapsed="false">
      <c r="A7292" s="295" t="n">
        <v>101325</v>
      </c>
      <c r="B7292" s="295" t="s">
        <v>20359</v>
      </c>
      <c r="C7292" s="296" t="s">
        <v>20360</v>
      </c>
      <c r="D7292" s="295" t="s">
        <v>19968</v>
      </c>
      <c r="E7292" s="298" t="n">
        <v>27.5</v>
      </c>
    </row>
    <row r="7293" customFormat="false" ht="15" hidden="false" customHeight="false" outlineLevel="0" collapsed="false">
      <c r="A7293" s="295" t="n">
        <v>101326</v>
      </c>
      <c r="B7293" s="295" t="s">
        <v>20361</v>
      </c>
      <c r="C7293" s="296" t="s">
        <v>20362</v>
      </c>
      <c r="D7293" s="295" t="s">
        <v>19968</v>
      </c>
      <c r="E7293" s="298" t="n">
        <v>8.43</v>
      </c>
    </row>
    <row r="7294" customFormat="false" ht="27" hidden="false" customHeight="false" outlineLevel="0" collapsed="false">
      <c r="A7294" s="295" t="n">
        <v>101327</v>
      </c>
      <c r="B7294" s="295" t="s">
        <v>20363</v>
      </c>
      <c r="C7294" s="296" t="s">
        <v>20364</v>
      </c>
      <c r="D7294" s="295" t="s">
        <v>19968</v>
      </c>
      <c r="E7294" s="298" t="n">
        <v>7.93</v>
      </c>
    </row>
    <row r="7295" customFormat="false" ht="27" hidden="false" customHeight="false" outlineLevel="0" collapsed="false">
      <c r="A7295" s="295" t="n">
        <v>101328</v>
      </c>
      <c r="B7295" s="295" t="s">
        <v>20365</v>
      </c>
      <c r="C7295" s="296" t="s">
        <v>20366</v>
      </c>
      <c r="D7295" s="295" t="s">
        <v>19968</v>
      </c>
      <c r="E7295" s="298" t="n">
        <v>14.81</v>
      </c>
    </row>
    <row r="7296" customFormat="false" ht="15" hidden="false" customHeight="false" outlineLevel="0" collapsed="false">
      <c r="A7296" s="295" t="n">
        <v>101329</v>
      </c>
      <c r="B7296" s="295" t="s">
        <v>20367</v>
      </c>
      <c r="C7296" s="296" t="s">
        <v>20368</v>
      </c>
      <c r="D7296" s="295" t="s">
        <v>19968</v>
      </c>
      <c r="E7296" s="298" t="n">
        <v>34.37</v>
      </c>
    </row>
    <row r="7297" customFormat="false" ht="15" hidden="false" customHeight="false" outlineLevel="0" collapsed="false">
      <c r="A7297" s="295" t="n">
        <v>101330</v>
      </c>
      <c r="B7297" s="295" t="s">
        <v>20369</v>
      </c>
      <c r="C7297" s="296" t="s">
        <v>20370</v>
      </c>
      <c r="D7297" s="295" t="s">
        <v>19968</v>
      </c>
      <c r="E7297" s="298" t="n">
        <v>26.38</v>
      </c>
    </row>
    <row r="7298" customFormat="false" ht="27" hidden="false" customHeight="false" outlineLevel="0" collapsed="false">
      <c r="A7298" s="295" t="n">
        <v>101331</v>
      </c>
      <c r="B7298" s="295" t="s">
        <v>20371</v>
      </c>
      <c r="C7298" s="296" t="s">
        <v>20372</v>
      </c>
      <c r="D7298" s="295" t="s">
        <v>19968</v>
      </c>
      <c r="E7298" s="298" t="n">
        <v>28.47</v>
      </c>
    </row>
    <row r="7299" customFormat="false" ht="27" hidden="false" customHeight="false" outlineLevel="0" collapsed="false">
      <c r="A7299" s="295" t="n">
        <v>101332</v>
      </c>
      <c r="B7299" s="295" t="s">
        <v>20373</v>
      </c>
      <c r="C7299" s="296" t="s">
        <v>20374</v>
      </c>
      <c r="D7299" s="295" t="s">
        <v>19968</v>
      </c>
      <c r="E7299" s="298" t="n">
        <v>10.92</v>
      </c>
    </row>
    <row r="7300" customFormat="false" ht="27" hidden="false" customHeight="false" outlineLevel="0" collapsed="false">
      <c r="A7300" s="295" t="n">
        <v>101333</v>
      </c>
      <c r="B7300" s="295" t="s">
        <v>20375</v>
      </c>
      <c r="C7300" s="296" t="s">
        <v>20376</v>
      </c>
      <c r="D7300" s="295" t="s">
        <v>19968</v>
      </c>
      <c r="E7300" s="298" t="n">
        <v>25.13</v>
      </c>
    </row>
    <row r="7301" customFormat="false" ht="27" hidden="false" customHeight="false" outlineLevel="0" collapsed="false">
      <c r="A7301" s="295" t="n">
        <v>101334</v>
      </c>
      <c r="B7301" s="295" t="s">
        <v>20377</v>
      </c>
      <c r="C7301" s="296" t="s">
        <v>20378</v>
      </c>
      <c r="D7301" s="295" t="s">
        <v>19968</v>
      </c>
      <c r="E7301" s="298" t="n">
        <v>53.38</v>
      </c>
    </row>
    <row r="7302" customFormat="false" ht="27" hidden="false" customHeight="false" outlineLevel="0" collapsed="false">
      <c r="A7302" s="295" t="n">
        <v>101335</v>
      </c>
      <c r="B7302" s="295" t="s">
        <v>20379</v>
      </c>
      <c r="C7302" s="296" t="s">
        <v>20380</v>
      </c>
      <c r="D7302" s="295" t="s">
        <v>19968</v>
      </c>
      <c r="E7302" s="298" t="n">
        <v>12.75</v>
      </c>
    </row>
    <row r="7303" customFormat="false" ht="27" hidden="false" customHeight="false" outlineLevel="0" collapsed="false">
      <c r="A7303" s="295" t="n">
        <v>101336</v>
      </c>
      <c r="B7303" s="295" t="s">
        <v>20381</v>
      </c>
      <c r="C7303" s="296" t="s">
        <v>20382</v>
      </c>
      <c r="D7303" s="295" t="s">
        <v>19968</v>
      </c>
      <c r="E7303" s="298" t="n">
        <v>37.67</v>
      </c>
    </row>
    <row r="7304" customFormat="false" ht="15" hidden="false" customHeight="false" outlineLevel="0" collapsed="false">
      <c r="A7304" s="295" t="n">
        <v>101337</v>
      </c>
      <c r="B7304" s="295" t="s">
        <v>20383</v>
      </c>
      <c r="C7304" s="296" t="s">
        <v>20384</v>
      </c>
      <c r="D7304" s="295" t="s">
        <v>19968</v>
      </c>
      <c r="E7304" s="298" t="n">
        <v>9.16</v>
      </c>
    </row>
    <row r="7305" customFormat="false" ht="27" hidden="false" customHeight="false" outlineLevel="0" collapsed="false">
      <c r="A7305" s="295" t="n">
        <v>101338</v>
      </c>
      <c r="B7305" s="295" t="s">
        <v>20385</v>
      </c>
      <c r="C7305" s="296" t="s">
        <v>20386</v>
      </c>
      <c r="D7305" s="295" t="s">
        <v>19968</v>
      </c>
      <c r="E7305" s="298" t="n">
        <v>20.22</v>
      </c>
    </row>
    <row r="7306" customFormat="false" ht="27" hidden="false" customHeight="false" outlineLevel="0" collapsed="false">
      <c r="A7306" s="295" t="n">
        <v>101339</v>
      </c>
      <c r="B7306" s="295" t="s">
        <v>20387</v>
      </c>
      <c r="C7306" s="296" t="s">
        <v>20388</v>
      </c>
      <c r="D7306" s="295" t="s">
        <v>19968</v>
      </c>
      <c r="E7306" s="298" t="n">
        <v>16.45</v>
      </c>
    </row>
    <row r="7307" customFormat="false" ht="27" hidden="false" customHeight="false" outlineLevel="0" collapsed="false">
      <c r="A7307" s="295" t="n">
        <v>101340</v>
      </c>
      <c r="B7307" s="295" t="s">
        <v>20389</v>
      </c>
      <c r="C7307" s="296" t="s">
        <v>20390</v>
      </c>
      <c r="D7307" s="295" t="s">
        <v>19968</v>
      </c>
      <c r="E7307" s="298" t="n">
        <v>15.87</v>
      </c>
    </row>
    <row r="7308" customFormat="false" ht="27" hidden="false" customHeight="false" outlineLevel="0" collapsed="false">
      <c r="A7308" s="295" t="n">
        <v>101341</v>
      </c>
      <c r="B7308" s="295" t="s">
        <v>20391</v>
      </c>
      <c r="C7308" s="296" t="s">
        <v>20392</v>
      </c>
      <c r="D7308" s="295" t="s">
        <v>19968</v>
      </c>
      <c r="E7308" s="298" t="n">
        <v>18.24</v>
      </c>
    </row>
    <row r="7309" customFormat="false" ht="27" hidden="false" customHeight="false" outlineLevel="0" collapsed="false">
      <c r="A7309" s="295" t="n">
        <v>101342</v>
      </c>
      <c r="B7309" s="295" t="s">
        <v>20393</v>
      </c>
      <c r="C7309" s="296" t="s">
        <v>20394</v>
      </c>
      <c r="D7309" s="295" t="s">
        <v>19968</v>
      </c>
      <c r="E7309" s="298" t="n">
        <v>20.24</v>
      </c>
    </row>
    <row r="7310" customFormat="false" ht="27" hidden="false" customHeight="false" outlineLevel="0" collapsed="false">
      <c r="A7310" s="295" t="n">
        <v>101343</v>
      </c>
      <c r="B7310" s="295" t="s">
        <v>20395</v>
      </c>
      <c r="C7310" s="296" t="s">
        <v>20396</v>
      </c>
      <c r="D7310" s="295" t="s">
        <v>19968</v>
      </c>
      <c r="E7310" s="298" t="n">
        <v>30.87</v>
      </c>
    </row>
    <row r="7311" customFormat="false" ht="27" hidden="false" customHeight="false" outlineLevel="0" collapsed="false">
      <c r="A7311" s="295" t="n">
        <v>101344</v>
      </c>
      <c r="B7311" s="295" t="s">
        <v>20397</v>
      </c>
      <c r="C7311" s="296" t="s">
        <v>20398</v>
      </c>
      <c r="D7311" s="295" t="s">
        <v>19968</v>
      </c>
      <c r="E7311" s="298" t="n">
        <v>25.24</v>
      </c>
    </row>
    <row r="7312" customFormat="false" ht="27" hidden="false" customHeight="false" outlineLevel="0" collapsed="false">
      <c r="A7312" s="295" t="n">
        <v>101345</v>
      </c>
      <c r="B7312" s="295" t="s">
        <v>20399</v>
      </c>
      <c r="C7312" s="296" t="s">
        <v>20400</v>
      </c>
      <c r="D7312" s="295" t="s">
        <v>19968</v>
      </c>
      <c r="E7312" s="298" t="n">
        <v>35.58</v>
      </c>
    </row>
    <row r="7313" customFormat="false" ht="27" hidden="false" customHeight="false" outlineLevel="0" collapsed="false">
      <c r="A7313" s="295" t="n">
        <v>101346</v>
      </c>
      <c r="B7313" s="295" t="s">
        <v>20401</v>
      </c>
      <c r="C7313" s="296" t="s">
        <v>20402</v>
      </c>
      <c r="D7313" s="295" t="s">
        <v>19968</v>
      </c>
      <c r="E7313" s="298" t="n">
        <v>27.64</v>
      </c>
    </row>
    <row r="7314" customFormat="false" ht="27" hidden="false" customHeight="false" outlineLevel="0" collapsed="false">
      <c r="A7314" s="295" t="n">
        <v>101347</v>
      </c>
      <c r="B7314" s="295" t="s">
        <v>20403</v>
      </c>
      <c r="C7314" s="296" t="s">
        <v>20404</v>
      </c>
      <c r="D7314" s="295" t="s">
        <v>19968</v>
      </c>
      <c r="E7314" s="298" t="n">
        <v>23.89</v>
      </c>
    </row>
    <row r="7315" customFormat="false" ht="27" hidden="false" customHeight="false" outlineLevel="0" collapsed="false">
      <c r="A7315" s="295" t="n">
        <v>101348</v>
      </c>
      <c r="B7315" s="295" t="s">
        <v>20405</v>
      </c>
      <c r="C7315" s="296" t="s">
        <v>20406</v>
      </c>
      <c r="D7315" s="295" t="s">
        <v>19968</v>
      </c>
      <c r="E7315" s="298" t="n">
        <v>12.07</v>
      </c>
    </row>
    <row r="7316" customFormat="false" ht="27" hidden="false" customHeight="false" outlineLevel="0" collapsed="false">
      <c r="A7316" s="295" t="n">
        <v>101349</v>
      </c>
      <c r="B7316" s="295" t="s">
        <v>20407</v>
      </c>
      <c r="C7316" s="296" t="s">
        <v>20408</v>
      </c>
      <c r="D7316" s="295" t="s">
        <v>19968</v>
      </c>
      <c r="E7316" s="298" t="n">
        <v>20.59</v>
      </c>
    </row>
    <row r="7317" customFormat="false" ht="27" hidden="false" customHeight="false" outlineLevel="0" collapsed="false">
      <c r="A7317" s="295" t="n">
        <v>101350</v>
      </c>
      <c r="B7317" s="295" t="s">
        <v>20409</v>
      </c>
      <c r="C7317" s="296" t="s">
        <v>20410</v>
      </c>
      <c r="D7317" s="295" t="s">
        <v>19968</v>
      </c>
      <c r="E7317" s="298" t="n">
        <v>25.26</v>
      </c>
    </row>
    <row r="7318" customFormat="false" ht="27" hidden="false" customHeight="false" outlineLevel="0" collapsed="false">
      <c r="A7318" s="295" t="n">
        <v>101351</v>
      </c>
      <c r="B7318" s="295" t="s">
        <v>20411</v>
      </c>
      <c r="C7318" s="296" t="s">
        <v>20412</v>
      </c>
      <c r="D7318" s="295" t="s">
        <v>19968</v>
      </c>
      <c r="E7318" s="298" t="n">
        <v>17.66</v>
      </c>
    </row>
    <row r="7319" customFormat="false" ht="27" hidden="false" customHeight="false" outlineLevel="0" collapsed="false">
      <c r="A7319" s="295" t="n">
        <v>101352</v>
      </c>
      <c r="B7319" s="295" t="s">
        <v>20413</v>
      </c>
      <c r="C7319" s="296" t="s">
        <v>20414</v>
      </c>
      <c r="D7319" s="295" t="s">
        <v>19968</v>
      </c>
      <c r="E7319" s="298" t="n">
        <v>21.25</v>
      </c>
    </row>
    <row r="7320" customFormat="false" ht="27" hidden="false" customHeight="false" outlineLevel="0" collapsed="false">
      <c r="A7320" s="295" t="n">
        <v>101353</v>
      </c>
      <c r="B7320" s="295" t="s">
        <v>20415</v>
      </c>
      <c r="C7320" s="296" t="s">
        <v>20416</v>
      </c>
      <c r="D7320" s="295" t="s">
        <v>19968</v>
      </c>
      <c r="E7320" s="298" t="n">
        <v>17.16</v>
      </c>
    </row>
    <row r="7321" customFormat="false" ht="27" hidden="false" customHeight="false" outlineLevel="0" collapsed="false">
      <c r="A7321" s="295" t="n">
        <v>101354</v>
      </c>
      <c r="B7321" s="295" t="s">
        <v>20417</v>
      </c>
      <c r="C7321" s="296" t="s">
        <v>20418</v>
      </c>
      <c r="D7321" s="295" t="s">
        <v>19968</v>
      </c>
      <c r="E7321" s="298" t="n">
        <v>25.01</v>
      </c>
    </row>
    <row r="7322" customFormat="false" ht="27" hidden="false" customHeight="false" outlineLevel="0" collapsed="false">
      <c r="A7322" s="295" t="n">
        <v>101355</v>
      </c>
      <c r="B7322" s="295" t="s">
        <v>20419</v>
      </c>
      <c r="C7322" s="296" t="s">
        <v>20420</v>
      </c>
      <c r="D7322" s="295" t="s">
        <v>19968</v>
      </c>
      <c r="E7322" s="298" t="n">
        <v>18.25</v>
      </c>
    </row>
    <row r="7323" customFormat="false" ht="15" hidden="false" customHeight="false" outlineLevel="0" collapsed="false">
      <c r="A7323" s="295" t="n">
        <v>101356</v>
      </c>
      <c r="B7323" s="295" t="s">
        <v>20421</v>
      </c>
      <c r="C7323" s="296" t="s">
        <v>20422</v>
      </c>
      <c r="D7323" s="295" t="s">
        <v>19968</v>
      </c>
      <c r="E7323" s="298" t="n">
        <v>28.47</v>
      </c>
    </row>
    <row r="7324" customFormat="false" ht="15" hidden="false" customHeight="false" outlineLevel="0" collapsed="false">
      <c r="A7324" s="295" t="n">
        <v>101357</v>
      </c>
      <c r="B7324" s="295" t="s">
        <v>20423</v>
      </c>
      <c r="C7324" s="296" t="s">
        <v>20424</v>
      </c>
      <c r="D7324" s="295" t="s">
        <v>19968</v>
      </c>
      <c r="E7324" s="298" t="n">
        <v>40.98</v>
      </c>
    </row>
    <row r="7325" customFormat="false" ht="15" hidden="false" customHeight="false" outlineLevel="0" collapsed="false">
      <c r="A7325" s="295" t="n">
        <v>101358</v>
      </c>
      <c r="B7325" s="295" t="s">
        <v>20425</v>
      </c>
      <c r="C7325" s="296" t="s">
        <v>20426</v>
      </c>
      <c r="D7325" s="295" t="s">
        <v>19968</v>
      </c>
      <c r="E7325" s="298" t="n">
        <v>28.47</v>
      </c>
    </row>
    <row r="7326" customFormat="false" ht="15" hidden="false" customHeight="false" outlineLevel="0" collapsed="false">
      <c r="A7326" s="295" t="n">
        <v>101359</v>
      </c>
      <c r="B7326" s="295" t="s">
        <v>20427</v>
      </c>
      <c r="C7326" s="296" t="s">
        <v>20428</v>
      </c>
      <c r="D7326" s="295" t="s">
        <v>19968</v>
      </c>
      <c r="E7326" s="298" t="n">
        <v>27.64</v>
      </c>
    </row>
    <row r="7327" customFormat="false" ht="27" hidden="false" customHeight="false" outlineLevel="0" collapsed="false">
      <c r="A7327" s="295" t="n">
        <v>101360</v>
      </c>
      <c r="B7327" s="295" t="s">
        <v>20429</v>
      </c>
      <c r="C7327" s="296" t="s">
        <v>20430</v>
      </c>
      <c r="D7327" s="295" t="s">
        <v>19968</v>
      </c>
      <c r="E7327" s="298" t="n">
        <v>28.47</v>
      </c>
    </row>
    <row r="7328" customFormat="false" ht="27" hidden="false" customHeight="false" outlineLevel="0" collapsed="false">
      <c r="A7328" s="295" t="n">
        <v>101361</v>
      </c>
      <c r="B7328" s="295" t="s">
        <v>20431</v>
      </c>
      <c r="C7328" s="296" t="s">
        <v>20432</v>
      </c>
      <c r="D7328" s="295" t="s">
        <v>19968</v>
      </c>
      <c r="E7328" s="298" t="n">
        <v>45.15</v>
      </c>
    </row>
    <row r="7329" customFormat="false" ht="15" hidden="false" customHeight="false" outlineLevel="0" collapsed="false">
      <c r="A7329" s="295" t="n">
        <v>101362</v>
      </c>
      <c r="B7329" s="295" t="s">
        <v>20433</v>
      </c>
      <c r="C7329" s="296" t="s">
        <v>20434</v>
      </c>
      <c r="D7329" s="295" t="s">
        <v>19968</v>
      </c>
      <c r="E7329" s="298" t="n">
        <v>8.74</v>
      </c>
    </row>
    <row r="7330" customFormat="false" ht="15" hidden="false" customHeight="false" outlineLevel="0" collapsed="false">
      <c r="A7330" s="295" t="n">
        <v>101363</v>
      </c>
      <c r="B7330" s="295" t="s">
        <v>20435</v>
      </c>
      <c r="C7330" s="296" t="s">
        <v>20436</v>
      </c>
      <c r="D7330" s="295" t="s">
        <v>19968</v>
      </c>
      <c r="E7330" s="298" t="n">
        <v>22.21</v>
      </c>
    </row>
    <row r="7331" customFormat="false" ht="15" hidden="false" customHeight="false" outlineLevel="0" collapsed="false">
      <c r="A7331" s="295" t="n">
        <v>101364</v>
      </c>
      <c r="B7331" s="295" t="s">
        <v>20437</v>
      </c>
      <c r="C7331" s="296" t="s">
        <v>20438</v>
      </c>
      <c r="D7331" s="295" t="s">
        <v>19968</v>
      </c>
      <c r="E7331" s="298" t="n">
        <v>24.14</v>
      </c>
    </row>
    <row r="7332" customFormat="false" ht="15" hidden="false" customHeight="false" outlineLevel="0" collapsed="false">
      <c r="A7332" s="295" t="n">
        <v>101365</v>
      </c>
      <c r="B7332" s="295" t="s">
        <v>20439</v>
      </c>
      <c r="C7332" s="296" t="s">
        <v>20440</v>
      </c>
      <c r="D7332" s="295" t="s">
        <v>19968</v>
      </c>
      <c r="E7332" s="298" t="n">
        <v>22.21</v>
      </c>
    </row>
    <row r="7333" customFormat="false" ht="15" hidden="false" customHeight="false" outlineLevel="0" collapsed="false">
      <c r="A7333" s="295" t="n">
        <v>101366</v>
      </c>
      <c r="B7333" s="295" t="s">
        <v>20441</v>
      </c>
      <c r="C7333" s="296" t="s">
        <v>20442</v>
      </c>
      <c r="D7333" s="295" t="s">
        <v>19968</v>
      </c>
      <c r="E7333" s="298" t="n">
        <v>26.1</v>
      </c>
    </row>
    <row r="7334" customFormat="false" ht="27" hidden="false" customHeight="false" outlineLevel="0" collapsed="false">
      <c r="A7334" s="295" t="n">
        <v>101367</v>
      </c>
      <c r="B7334" s="295" t="s">
        <v>20443</v>
      </c>
      <c r="C7334" s="296" t="s">
        <v>20444</v>
      </c>
      <c r="D7334" s="295" t="s">
        <v>19968</v>
      </c>
      <c r="E7334" s="298" t="n">
        <v>22.21</v>
      </c>
    </row>
    <row r="7335" customFormat="false" ht="27" hidden="false" customHeight="false" outlineLevel="0" collapsed="false">
      <c r="A7335" s="295" t="n">
        <v>101368</v>
      </c>
      <c r="B7335" s="295" t="s">
        <v>20445</v>
      </c>
      <c r="C7335" s="296" t="s">
        <v>20446</v>
      </c>
      <c r="D7335" s="295" t="s">
        <v>19968</v>
      </c>
      <c r="E7335" s="298" t="n">
        <v>20.46</v>
      </c>
    </row>
    <row r="7336" customFormat="false" ht="15" hidden="false" customHeight="false" outlineLevel="0" collapsed="false">
      <c r="A7336" s="295" t="n">
        <v>101369</v>
      </c>
      <c r="B7336" s="295" t="s">
        <v>20447</v>
      </c>
      <c r="C7336" s="296" t="s">
        <v>20448</v>
      </c>
      <c r="D7336" s="295" t="s">
        <v>19968</v>
      </c>
      <c r="E7336" s="298" t="n">
        <v>31.11</v>
      </c>
    </row>
    <row r="7337" customFormat="false" ht="15" hidden="false" customHeight="false" outlineLevel="0" collapsed="false">
      <c r="A7337" s="295" t="n">
        <v>101370</v>
      </c>
      <c r="B7337" s="295" t="s">
        <v>20449</v>
      </c>
      <c r="C7337" s="296" t="s">
        <v>20450</v>
      </c>
      <c r="D7337" s="295" t="s">
        <v>19968</v>
      </c>
      <c r="E7337" s="298" t="n">
        <v>21.95</v>
      </c>
    </row>
    <row r="7338" customFormat="false" ht="15" hidden="false" customHeight="false" outlineLevel="0" collapsed="false">
      <c r="A7338" s="295" t="n">
        <v>101371</v>
      </c>
      <c r="B7338" s="295" t="s">
        <v>20451</v>
      </c>
      <c r="C7338" s="296" t="s">
        <v>20452</v>
      </c>
      <c r="D7338" s="295" t="s">
        <v>19968</v>
      </c>
      <c r="E7338" s="298" t="n">
        <v>24.55</v>
      </c>
    </row>
    <row r="7339" customFormat="false" ht="15" hidden="false" customHeight="false" outlineLevel="0" collapsed="false">
      <c r="A7339" s="295" t="n">
        <v>101372</v>
      </c>
      <c r="B7339" s="295" t="s">
        <v>20453</v>
      </c>
      <c r="C7339" s="296" t="s">
        <v>20454</v>
      </c>
      <c r="D7339" s="295" t="s">
        <v>19968</v>
      </c>
      <c r="E7339" s="298" t="n">
        <v>5.75</v>
      </c>
    </row>
    <row r="7340" customFormat="false" ht="15" hidden="false" customHeight="false" outlineLevel="0" collapsed="false">
      <c r="A7340" s="295" t="n">
        <v>101373</v>
      </c>
      <c r="B7340" s="295" t="s">
        <v>20455</v>
      </c>
      <c r="C7340" s="296" t="s">
        <v>20456</v>
      </c>
      <c r="D7340" s="295" t="s">
        <v>289</v>
      </c>
      <c r="E7340" s="298" t="n">
        <v>147.47</v>
      </c>
    </row>
    <row r="7341" customFormat="false" ht="15" hidden="false" customHeight="false" outlineLevel="0" collapsed="false">
      <c r="A7341" s="295" t="n">
        <v>101374</v>
      </c>
      <c r="B7341" s="295" t="s">
        <v>20457</v>
      </c>
      <c r="C7341" s="296" t="s">
        <v>19773</v>
      </c>
      <c r="D7341" s="295" t="s">
        <v>19968</v>
      </c>
      <c r="E7341" s="298" t="n">
        <v>3063.38</v>
      </c>
    </row>
    <row r="7342" customFormat="false" ht="15" hidden="false" customHeight="false" outlineLevel="0" collapsed="false">
      <c r="A7342" s="295" t="n">
        <v>101375</v>
      </c>
      <c r="B7342" s="295" t="s">
        <v>20458</v>
      </c>
      <c r="C7342" s="296" t="s">
        <v>20459</v>
      </c>
      <c r="D7342" s="295" t="s">
        <v>19968</v>
      </c>
      <c r="E7342" s="298" t="n">
        <v>3136.13</v>
      </c>
    </row>
    <row r="7343" customFormat="false" ht="15" hidden="false" customHeight="false" outlineLevel="0" collapsed="false">
      <c r="A7343" s="295" t="n">
        <v>101376</v>
      </c>
      <c r="B7343" s="295" t="s">
        <v>20460</v>
      </c>
      <c r="C7343" s="296" t="s">
        <v>20461</v>
      </c>
      <c r="D7343" s="295" t="s">
        <v>19968</v>
      </c>
      <c r="E7343" s="298" t="n">
        <v>3330.31</v>
      </c>
    </row>
    <row r="7344" customFormat="false" ht="15" hidden="false" customHeight="false" outlineLevel="0" collapsed="false">
      <c r="A7344" s="295" t="n">
        <v>101377</v>
      </c>
      <c r="B7344" s="295" t="s">
        <v>20462</v>
      </c>
      <c r="C7344" s="296" t="s">
        <v>19779</v>
      </c>
      <c r="D7344" s="295" t="s">
        <v>19968</v>
      </c>
      <c r="E7344" s="298" t="n">
        <v>3607.82</v>
      </c>
    </row>
    <row r="7345" customFormat="false" ht="15" hidden="false" customHeight="false" outlineLevel="0" collapsed="false">
      <c r="A7345" s="295" t="n">
        <v>101378</v>
      </c>
      <c r="B7345" s="295" t="s">
        <v>20463</v>
      </c>
      <c r="C7345" s="296" t="s">
        <v>20240</v>
      </c>
      <c r="D7345" s="295" t="s">
        <v>19968</v>
      </c>
      <c r="E7345" s="298" t="n">
        <v>3171.52</v>
      </c>
    </row>
    <row r="7346" customFormat="false" ht="15" hidden="false" customHeight="false" outlineLevel="0" collapsed="false">
      <c r="A7346" s="295" t="n">
        <v>101379</v>
      </c>
      <c r="B7346" s="295" t="s">
        <v>20464</v>
      </c>
      <c r="C7346" s="296" t="s">
        <v>20465</v>
      </c>
      <c r="D7346" s="295" t="s">
        <v>19968</v>
      </c>
      <c r="E7346" s="298" t="n">
        <v>3099.05</v>
      </c>
    </row>
    <row r="7347" customFormat="false" ht="15" hidden="false" customHeight="false" outlineLevel="0" collapsed="false">
      <c r="A7347" s="295" t="n">
        <v>101380</v>
      </c>
      <c r="B7347" s="295" t="s">
        <v>20466</v>
      </c>
      <c r="C7347" s="296" t="s">
        <v>19783</v>
      </c>
      <c r="D7347" s="295" t="s">
        <v>19968</v>
      </c>
      <c r="E7347" s="298" t="n">
        <v>3028.48</v>
      </c>
    </row>
    <row r="7348" customFormat="false" ht="15" hidden="false" customHeight="false" outlineLevel="0" collapsed="false">
      <c r="A7348" s="295" t="n">
        <v>101381</v>
      </c>
      <c r="B7348" s="295" t="s">
        <v>20467</v>
      </c>
      <c r="C7348" s="296" t="s">
        <v>19785</v>
      </c>
      <c r="D7348" s="295" t="s">
        <v>19968</v>
      </c>
      <c r="E7348" s="298" t="n">
        <v>4199.15</v>
      </c>
    </row>
    <row r="7349" customFormat="false" ht="15" hidden="false" customHeight="false" outlineLevel="0" collapsed="false">
      <c r="A7349" s="295" t="n">
        <v>101382</v>
      </c>
      <c r="B7349" s="295" t="s">
        <v>20468</v>
      </c>
      <c r="C7349" s="296" t="s">
        <v>20469</v>
      </c>
      <c r="D7349" s="295" t="s">
        <v>19968</v>
      </c>
      <c r="E7349" s="298" t="n">
        <v>4866.23</v>
      </c>
    </row>
    <row r="7350" customFormat="false" ht="15" hidden="false" customHeight="false" outlineLevel="0" collapsed="false">
      <c r="A7350" s="295" t="n">
        <v>101383</v>
      </c>
      <c r="B7350" s="295" t="s">
        <v>20470</v>
      </c>
      <c r="C7350" s="296" t="s">
        <v>20244</v>
      </c>
      <c r="D7350" s="295" t="s">
        <v>19968</v>
      </c>
      <c r="E7350" s="298" t="n">
        <v>3067.39</v>
      </c>
    </row>
    <row r="7351" customFormat="false" ht="15" hidden="false" customHeight="false" outlineLevel="0" collapsed="false">
      <c r="A7351" s="295" t="n">
        <v>101384</v>
      </c>
      <c r="B7351" s="295" t="s">
        <v>20471</v>
      </c>
      <c r="C7351" s="296" t="s">
        <v>19791</v>
      </c>
      <c r="D7351" s="295" t="s">
        <v>19968</v>
      </c>
      <c r="E7351" s="298" t="n">
        <v>3001.17</v>
      </c>
    </row>
    <row r="7352" customFormat="false" ht="15" hidden="false" customHeight="false" outlineLevel="0" collapsed="false">
      <c r="A7352" s="295" t="n">
        <v>101385</v>
      </c>
      <c r="B7352" s="295" t="s">
        <v>20472</v>
      </c>
      <c r="C7352" s="296" t="s">
        <v>20473</v>
      </c>
      <c r="D7352" s="295" t="s">
        <v>19968</v>
      </c>
      <c r="E7352" s="298" t="n">
        <v>3882.5</v>
      </c>
    </row>
    <row r="7353" customFormat="false" ht="15" hidden="false" customHeight="false" outlineLevel="0" collapsed="false">
      <c r="A7353" s="295" t="n">
        <v>101386</v>
      </c>
      <c r="B7353" s="295" t="s">
        <v>20474</v>
      </c>
      <c r="C7353" s="296" t="s">
        <v>19795</v>
      </c>
      <c r="D7353" s="295" t="s">
        <v>19968</v>
      </c>
      <c r="E7353" s="298" t="n">
        <v>3686.86</v>
      </c>
    </row>
    <row r="7354" customFormat="false" ht="15" hidden="false" customHeight="false" outlineLevel="0" collapsed="false">
      <c r="A7354" s="295" t="n">
        <v>101387</v>
      </c>
      <c r="B7354" s="295" t="s">
        <v>20475</v>
      </c>
      <c r="C7354" s="296" t="s">
        <v>20476</v>
      </c>
      <c r="D7354" s="295" t="s">
        <v>19968</v>
      </c>
      <c r="E7354" s="298" t="n">
        <v>3067.39</v>
      </c>
    </row>
    <row r="7355" customFormat="false" ht="15" hidden="false" customHeight="false" outlineLevel="0" collapsed="false">
      <c r="A7355" s="295" t="n">
        <v>101388</v>
      </c>
      <c r="B7355" s="295" t="s">
        <v>20477</v>
      </c>
      <c r="C7355" s="296" t="s">
        <v>19799</v>
      </c>
      <c r="D7355" s="295" t="s">
        <v>19968</v>
      </c>
      <c r="E7355" s="298" t="n">
        <v>2882.89</v>
      </c>
    </row>
    <row r="7356" customFormat="false" ht="15" hidden="false" customHeight="false" outlineLevel="0" collapsed="false">
      <c r="A7356" s="295" t="n">
        <v>101389</v>
      </c>
      <c r="B7356" s="295" t="s">
        <v>20478</v>
      </c>
      <c r="C7356" s="296" t="s">
        <v>19801</v>
      </c>
      <c r="D7356" s="295" t="s">
        <v>19968</v>
      </c>
      <c r="E7356" s="298" t="n">
        <v>1709.75</v>
      </c>
    </row>
    <row r="7357" customFormat="false" ht="15" hidden="false" customHeight="false" outlineLevel="0" collapsed="false">
      <c r="A7357" s="295" t="n">
        <v>101390</v>
      </c>
      <c r="B7357" s="295" t="s">
        <v>20479</v>
      </c>
      <c r="C7357" s="296" t="s">
        <v>20480</v>
      </c>
      <c r="D7357" s="295" t="s">
        <v>19968</v>
      </c>
      <c r="E7357" s="298" t="n">
        <v>4659.63</v>
      </c>
    </row>
    <row r="7358" customFormat="false" ht="15" hidden="false" customHeight="false" outlineLevel="0" collapsed="false">
      <c r="A7358" s="295" t="n">
        <v>101391</v>
      </c>
      <c r="B7358" s="295" t="s">
        <v>20481</v>
      </c>
      <c r="C7358" s="296" t="s">
        <v>20482</v>
      </c>
      <c r="D7358" s="295" t="s">
        <v>19968</v>
      </c>
      <c r="E7358" s="298" t="n">
        <v>4295.25</v>
      </c>
    </row>
    <row r="7359" customFormat="false" ht="15" hidden="false" customHeight="false" outlineLevel="0" collapsed="false">
      <c r="A7359" s="295" t="n">
        <v>101392</v>
      </c>
      <c r="B7359" s="295" t="s">
        <v>20483</v>
      </c>
      <c r="C7359" s="296" t="s">
        <v>20484</v>
      </c>
      <c r="D7359" s="295" t="s">
        <v>19968</v>
      </c>
      <c r="E7359" s="298" t="n">
        <v>4249.5</v>
      </c>
    </row>
    <row r="7360" customFormat="false" ht="15" hidden="false" customHeight="false" outlineLevel="0" collapsed="false">
      <c r="A7360" s="295" t="n">
        <v>101394</v>
      </c>
      <c r="B7360" s="295" t="s">
        <v>20485</v>
      </c>
      <c r="C7360" s="296" t="s">
        <v>19811</v>
      </c>
      <c r="D7360" s="295" t="s">
        <v>19968</v>
      </c>
      <c r="E7360" s="298" t="n">
        <v>3902.12</v>
      </c>
    </row>
    <row r="7361" customFormat="false" ht="15" hidden="false" customHeight="false" outlineLevel="0" collapsed="false">
      <c r="A7361" s="295" t="n">
        <v>101395</v>
      </c>
      <c r="B7361" s="295" t="s">
        <v>20486</v>
      </c>
      <c r="C7361" s="296" t="s">
        <v>20487</v>
      </c>
      <c r="D7361" s="295" t="s">
        <v>19968</v>
      </c>
      <c r="E7361" s="298" t="n">
        <v>3081.37</v>
      </c>
    </row>
    <row r="7362" customFormat="false" ht="15" hidden="false" customHeight="false" outlineLevel="0" collapsed="false">
      <c r="A7362" s="295" t="n">
        <v>101396</v>
      </c>
      <c r="B7362" s="295" t="s">
        <v>20488</v>
      </c>
      <c r="C7362" s="296" t="s">
        <v>20489</v>
      </c>
      <c r="D7362" s="295" t="s">
        <v>19968</v>
      </c>
      <c r="E7362" s="298" t="n">
        <v>3999.41</v>
      </c>
    </row>
    <row r="7363" customFormat="false" ht="15" hidden="false" customHeight="false" outlineLevel="0" collapsed="false">
      <c r="A7363" s="295" t="n">
        <v>101397</v>
      </c>
      <c r="B7363" s="295" t="s">
        <v>20490</v>
      </c>
      <c r="C7363" s="296" t="s">
        <v>19815</v>
      </c>
      <c r="D7363" s="295" t="s">
        <v>19968</v>
      </c>
      <c r="E7363" s="298" t="n">
        <v>4177.39</v>
      </c>
    </row>
    <row r="7364" customFormat="false" ht="15" hidden="false" customHeight="false" outlineLevel="0" collapsed="false">
      <c r="A7364" s="295" t="n">
        <v>101398</v>
      </c>
      <c r="B7364" s="295" t="s">
        <v>20491</v>
      </c>
      <c r="C7364" s="296" t="s">
        <v>20492</v>
      </c>
      <c r="D7364" s="295" t="s">
        <v>19968</v>
      </c>
      <c r="E7364" s="298" t="n">
        <v>3689.5</v>
      </c>
    </row>
    <row r="7365" customFormat="false" ht="15" hidden="false" customHeight="false" outlineLevel="0" collapsed="false">
      <c r="A7365" s="295" t="n">
        <v>101399</v>
      </c>
      <c r="B7365" s="295" t="s">
        <v>20493</v>
      </c>
      <c r="C7365" s="296" t="s">
        <v>19819</v>
      </c>
      <c r="D7365" s="295" t="s">
        <v>19968</v>
      </c>
      <c r="E7365" s="298" t="n">
        <v>4253.7</v>
      </c>
    </row>
    <row r="7366" customFormat="false" ht="15" hidden="false" customHeight="false" outlineLevel="0" collapsed="false">
      <c r="A7366" s="295" t="n">
        <v>101400</v>
      </c>
      <c r="B7366" s="295" t="s">
        <v>20494</v>
      </c>
      <c r="C7366" s="296" t="s">
        <v>20495</v>
      </c>
      <c r="D7366" s="295" t="s">
        <v>19968</v>
      </c>
      <c r="E7366" s="298" t="n">
        <v>4253.7</v>
      </c>
    </row>
    <row r="7367" customFormat="false" ht="15" hidden="false" customHeight="false" outlineLevel="0" collapsed="false">
      <c r="A7367" s="295" t="n">
        <v>101401</v>
      </c>
      <c r="B7367" s="295" t="s">
        <v>20496</v>
      </c>
      <c r="C7367" s="296" t="s">
        <v>19823</v>
      </c>
      <c r="D7367" s="295" t="s">
        <v>19968</v>
      </c>
      <c r="E7367" s="298" t="n">
        <v>4871.72</v>
      </c>
    </row>
    <row r="7368" customFormat="false" ht="15" hidden="false" customHeight="false" outlineLevel="0" collapsed="false">
      <c r="A7368" s="295" t="n">
        <v>101402</v>
      </c>
      <c r="B7368" s="295" t="s">
        <v>20497</v>
      </c>
      <c r="C7368" s="296" t="s">
        <v>19825</v>
      </c>
      <c r="D7368" s="295" t="s">
        <v>19968</v>
      </c>
      <c r="E7368" s="298" t="n">
        <v>4105.64</v>
      </c>
    </row>
    <row r="7369" customFormat="false" ht="15" hidden="false" customHeight="false" outlineLevel="0" collapsed="false">
      <c r="A7369" s="295" t="n">
        <v>101403</v>
      </c>
      <c r="B7369" s="295" t="s">
        <v>20498</v>
      </c>
      <c r="C7369" s="296" t="s">
        <v>20456</v>
      </c>
      <c r="D7369" s="295" t="s">
        <v>19968</v>
      </c>
      <c r="E7369" s="298" t="n">
        <v>25978.45</v>
      </c>
    </row>
    <row r="7370" customFormat="false" ht="15" hidden="false" customHeight="false" outlineLevel="0" collapsed="false">
      <c r="A7370" s="295" t="n">
        <v>101404</v>
      </c>
      <c r="B7370" s="295" t="s">
        <v>20499</v>
      </c>
      <c r="C7370" s="296" t="s">
        <v>19963</v>
      </c>
      <c r="D7370" s="295" t="s">
        <v>19968</v>
      </c>
      <c r="E7370" s="298" t="n">
        <v>16892.12</v>
      </c>
    </row>
    <row r="7371" customFormat="false" ht="15" hidden="false" customHeight="false" outlineLevel="0" collapsed="false">
      <c r="A7371" s="295" t="n">
        <v>101405</v>
      </c>
      <c r="B7371" s="295" t="s">
        <v>20500</v>
      </c>
      <c r="C7371" s="296" t="s">
        <v>19965</v>
      </c>
      <c r="D7371" s="295" t="s">
        <v>19968</v>
      </c>
      <c r="E7371" s="298" t="n">
        <v>16601.04</v>
      </c>
    </row>
    <row r="7372" customFormat="false" ht="15" hidden="false" customHeight="false" outlineLevel="0" collapsed="false">
      <c r="A7372" s="295" t="n">
        <v>101407</v>
      </c>
      <c r="B7372" s="295" t="s">
        <v>20501</v>
      </c>
      <c r="C7372" s="296" t="s">
        <v>19827</v>
      </c>
      <c r="D7372" s="295" t="s">
        <v>19968</v>
      </c>
      <c r="E7372" s="298" t="n">
        <v>3901.03</v>
      </c>
    </row>
    <row r="7373" customFormat="false" ht="15" hidden="false" customHeight="false" outlineLevel="0" collapsed="false">
      <c r="A7373" s="295" t="n">
        <v>101408</v>
      </c>
      <c r="B7373" s="295" t="s">
        <v>20502</v>
      </c>
      <c r="C7373" s="296" t="s">
        <v>19829</v>
      </c>
      <c r="D7373" s="295" t="s">
        <v>19968</v>
      </c>
      <c r="E7373" s="298" t="n">
        <v>4218.69</v>
      </c>
    </row>
    <row r="7374" customFormat="false" ht="15" hidden="false" customHeight="false" outlineLevel="0" collapsed="false">
      <c r="A7374" s="295" t="n">
        <v>101409</v>
      </c>
      <c r="B7374" s="295" t="s">
        <v>20503</v>
      </c>
      <c r="C7374" s="296" t="s">
        <v>20504</v>
      </c>
      <c r="D7374" s="295" t="s">
        <v>19968</v>
      </c>
      <c r="E7374" s="298" t="n">
        <v>3897.78</v>
      </c>
    </row>
    <row r="7375" customFormat="false" ht="15" hidden="false" customHeight="false" outlineLevel="0" collapsed="false">
      <c r="A7375" s="295" t="n">
        <v>101410</v>
      </c>
      <c r="B7375" s="295" t="s">
        <v>20505</v>
      </c>
      <c r="C7375" s="296" t="s">
        <v>19929</v>
      </c>
      <c r="D7375" s="295" t="s">
        <v>19968</v>
      </c>
      <c r="E7375" s="298" t="n">
        <v>3778</v>
      </c>
    </row>
    <row r="7376" customFormat="false" ht="15" hidden="false" customHeight="false" outlineLevel="0" collapsed="false">
      <c r="A7376" s="295" t="n">
        <v>101411</v>
      </c>
      <c r="B7376" s="295" t="s">
        <v>20506</v>
      </c>
      <c r="C7376" s="296" t="s">
        <v>20507</v>
      </c>
      <c r="D7376" s="295" t="s">
        <v>19968</v>
      </c>
      <c r="E7376" s="298" t="n">
        <v>2871.19</v>
      </c>
    </row>
    <row r="7377" customFormat="false" ht="15" hidden="false" customHeight="false" outlineLevel="0" collapsed="false">
      <c r="A7377" s="295" t="n">
        <v>101412</v>
      </c>
      <c r="B7377" s="295" t="s">
        <v>20508</v>
      </c>
      <c r="C7377" s="296" t="s">
        <v>20509</v>
      </c>
      <c r="D7377" s="295" t="s">
        <v>19968</v>
      </c>
      <c r="E7377" s="298" t="n">
        <v>4334.51</v>
      </c>
    </row>
    <row r="7378" customFormat="false" ht="15" hidden="false" customHeight="false" outlineLevel="0" collapsed="false">
      <c r="A7378" s="295" t="n">
        <v>101413</v>
      </c>
      <c r="B7378" s="295" t="s">
        <v>20510</v>
      </c>
      <c r="C7378" s="296" t="s">
        <v>19833</v>
      </c>
      <c r="D7378" s="295" t="s">
        <v>19968</v>
      </c>
      <c r="E7378" s="298" t="n">
        <v>3952.48</v>
      </c>
    </row>
    <row r="7379" customFormat="false" ht="15" hidden="false" customHeight="false" outlineLevel="0" collapsed="false">
      <c r="A7379" s="295" t="n">
        <v>101414</v>
      </c>
      <c r="B7379" s="295" t="s">
        <v>20511</v>
      </c>
      <c r="C7379" s="296" t="s">
        <v>20512</v>
      </c>
      <c r="D7379" s="295" t="s">
        <v>19968</v>
      </c>
      <c r="E7379" s="298" t="n">
        <v>4205.41</v>
      </c>
    </row>
    <row r="7380" customFormat="false" ht="15" hidden="false" customHeight="false" outlineLevel="0" collapsed="false">
      <c r="A7380" s="295" t="n">
        <v>101415</v>
      </c>
      <c r="B7380" s="295" t="s">
        <v>20513</v>
      </c>
      <c r="C7380" s="296" t="s">
        <v>20514</v>
      </c>
      <c r="D7380" s="295" t="s">
        <v>19968</v>
      </c>
      <c r="E7380" s="298" t="n">
        <v>5801.04</v>
      </c>
    </row>
    <row r="7381" customFormat="false" ht="15" hidden="false" customHeight="false" outlineLevel="0" collapsed="false">
      <c r="A7381" s="295" t="n">
        <v>101416</v>
      </c>
      <c r="B7381" s="295" t="s">
        <v>20515</v>
      </c>
      <c r="C7381" s="296" t="s">
        <v>20253</v>
      </c>
      <c r="D7381" s="295" t="s">
        <v>19968</v>
      </c>
      <c r="E7381" s="298" t="n">
        <v>4227.56</v>
      </c>
    </row>
    <row r="7382" customFormat="false" ht="15" hidden="false" customHeight="false" outlineLevel="0" collapsed="false">
      <c r="A7382" s="295" t="n">
        <v>101417</v>
      </c>
      <c r="B7382" s="295" t="s">
        <v>20516</v>
      </c>
      <c r="C7382" s="296" t="s">
        <v>20517</v>
      </c>
      <c r="D7382" s="295" t="s">
        <v>19968</v>
      </c>
      <c r="E7382" s="298" t="n">
        <v>3753.01</v>
      </c>
    </row>
    <row r="7383" customFormat="false" ht="15" hidden="false" customHeight="false" outlineLevel="0" collapsed="false">
      <c r="A7383" s="295" t="n">
        <v>101418</v>
      </c>
      <c r="B7383" s="295" t="s">
        <v>20518</v>
      </c>
      <c r="C7383" s="296" t="s">
        <v>20519</v>
      </c>
      <c r="D7383" s="295" t="s">
        <v>19968</v>
      </c>
      <c r="E7383" s="298" t="n">
        <v>4318.32</v>
      </c>
    </row>
    <row r="7384" customFormat="false" ht="15" hidden="false" customHeight="false" outlineLevel="0" collapsed="false">
      <c r="A7384" s="295" t="n">
        <v>101419</v>
      </c>
      <c r="B7384" s="295" t="s">
        <v>20520</v>
      </c>
      <c r="C7384" s="296" t="s">
        <v>20521</v>
      </c>
      <c r="D7384" s="295" t="s">
        <v>19968</v>
      </c>
      <c r="E7384" s="298" t="n">
        <v>4433.27</v>
      </c>
    </row>
    <row r="7385" customFormat="false" ht="15" hidden="false" customHeight="false" outlineLevel="0" collapsed="false">
      <c r="A7385" s="295" t="n">
        <v>101420</v>
      </c>
      <c r="B7385" s="295" t="s">
        <v>20522</v>
      </c>
      <c r="C7385" s="296" t="s">
        <v>20523</v>
      </c>
      <c r="D7385" s="295" t="s">
        <v>19968</v>
      </c>
      <c r="E7385" s="298" t="n">
        <v>4232.22</v>
      </c>
    </row>
    <row r="7386" customFormat="false" ht="15" hidden="false" customHeight="false" outlineLevel="0" collapsed="false">
      <c r="A7386" s="295" t="n">
        <v>101421</v>
      </c>
      <c r="B7386" s="295" t="s">
        <v>20524</v>
      </c>
      <c r="C7386" s="296" t="s">
        <v>20525</v>
      </c>
      <c r="D7386" s="295" t="s">
        <v>19968</v>
      </c>
      <c r="E7386" s="298" t="n">
        <v>5639.6</v>
      </c>
    </row>
    <row r="7387" customFormat="false" ht="15" hidden="false" customHeight="false" outlineLevel="0" collapsed="false">
      <c r="A7387" s="295" t="n">
        <v>101422</v>
      </c>
      <c r="B7387" s="295" t="s">
        <v>20526</v>
      </c>
      <c r="C7387" s="296" t="s">
        <v>20527</v>
      </c>
      <c r="D7387" s="295" t="s">
        <v>19968</v>
      </c>
      <c r="E7387" s="298" t="n">
        <v>4381.37</v>
      </c>
    </row>
    <row r="7388" customFormat="false" ht="15" hidden="false" customHeight="false" outlineLevel="0" collapsed="false">
      <c r="A7388" s="295" t="n">
        <v>101423</v>
      </c>
      <c r="B7388" s="295" t="s">
        <v>20528</v>
      </c>
      <c r="C7388" s="296" t="s">
        <v>20529</v>
      </c>
      <c r="D7388" s="295" t="s">
        <v>19968</v>
      </c>
      <c r="E7388" s="298" t="n">
        <v>4975.49</v>
      </c>
    </row>
    <row r="7389" customFormat="false" ht="15" hidden="false" customHeight="false" outlineLevel="0" collapsed="false">
      <c r="A7389" s="295" t="n">
        <v>101424</v>
      </c>
      <c r="B7389" s="295" t="s">
        <v>20530</v>
      </c>
      <c r="C7389" s="296" t="s">
        <v>20531</v>
      </c>
      <c r="D7389" s="295" t="s">
        <v>19968</v>
      </c>
      <c r="E7389" s="298" t="n">
        <v>4615.19</v>
      </c>
    </row>
    <row r="7390" customFormat="false" ht="15" hidden="false" customHeight="false" outlineLevel="0" collapsed="false">
      <c r="A7390" s="295" t="n">
        <v>101425</v>
      </c>
      <c r="B7390" s="295" t="s">
        <v>20532</v>
      </c>
      <c r="C7390" s="296" t="s">
        <v>20533</v>
      </c>
      <c r="D7390" s="295" t="s">
        <v>19968</v>
      </c>
      <c r="E7390" s="298" t="n">
        <v>2100.23</v>
      </c>
    </row>
    <row r="7391" customFormat="false" ht="15" hidden="false" customHeight="false" outlineLevel="0" collapsed="false">
      <c r="A7391" s="295" t="n">
        <v>101426</v>
      </c>
      <c r="B7391" s="295" t="s">
        <v>20534</v>
      </c>
      <c r="C7391" s="296" t="s">
        <v>20535</v>
      </c>
      <c r="D7391" s="295" t="s">
        <v>19968</v>
      </c>
      <c r="E7391" s="298" t="n">
        <v>4833.36</v>
      </c>
    </row>
    <row r="7392" customFormat="false" ht="15" hidden="false" customHeight="false" outlineLevel="0" collapsed="false">
      <c r="A7392" s="295" t="n">
        <v>101427</v>
      </c>
      <c r="B7392" s="295" t="s">
        <v>20536</v>
      </c>
      <c r="C7392" s="296" t="s">
        <v>19859</v>
      </c>
      <c r="D7392" s="295" t="s">
        <v>19968</v>
      </c>
      <c r="E7392" s="298" t="n">
        <v>4089.33</v>
      </c>
    </row>
    <row r="7393" customFormat="false" ht="15" hidden="false" customHeight="false" outlineLevel="0" collapsed="false">
      <c r="A7393" s="295" t="n">
        <v>101428</v>
      </c>
      <c r="B7393" s="295" t="s">
        <v>20537</v>
      </c>
      <c r="C7393" s="296" t="s">
        <v>20538</v>
      </c>
      <c r="D7393" s="295" t="s">
        <v>19968</v>
      </c>
      <c r="E7393" s="298" t="n">
        <v>3975.96</v>
      </c>
    </row>
    <row r="7394" customFormat="false" ht="15" hidden="false" customHeight="false" outlineLevel="0" collapsed="false">
      <c r="A7394" s="295" t="n">
        <v>101429</v>
      </c>
      <c r="B7394" s="295" t="s">
        <v>20539</v>
      </c>
      <c r="C7394" s="296" t="s">
        <v>20540</v>
      </c>
      <c r="D7394" s="295" t="s">
        <v>19968</v>
      </c>
      <c r="E7394" s="298" t="n">
        <v>4442.71</v>
      </c>
    </row>
    <row r="7395" customFormat="false" ht="15" hidden="false" customHeight="false" outlineLevel="0" collapsed="false">
      <c r="A7395" s="295" t="n">
        <v>101430</v>
      </c>
      <c r="B7395" s="295" t="s">
        <v>20541</v>
      </c>
      <c r="C7395" s="296" t="s">
        <v>20542</v>
      </c>
      <c r="D7395" s="295" t="s">
        <v>19968</v>
      </c>
      <c r="E7395" s="298" t="n">
        <v>4837.5</v>
      </c>
    </row>
    <row r="7396" customFormat="false" ht="15" hidden="false" customHeight="false" outlineLevel="0" collapsed="false">
      <c r="A7396" s="295" t="n">
        <v>101431</v>
      </c>
      <c r="B7396" s="295" t="s">
        <v>20543</v>
      </c>
      <c r="C7396" s="296" t="s">
        <v>19865</v>
      </c>
      <c r="D7396" s="295" t="s">
        <v>19968</v>
      </c>
      <c r="E7396" s="298" t="n">
        <v>5227.09</v>
      </c>
    </row>
    <row r="7397" customFormat="false" ht="15" hidden="false" customHeight="false" outlineLevel="0" collapsed="false">
      <c r="A7397" s="295" t="n">
        <v>101432</v>
      </c>
      <c r="B7397" s="295" t="s">
        <v>20544</v>
      </c>
      <c r="C7397" s="296" t="s">
        <v>20545</v>
      </c>
      <c r="D7397" s="295" t="s">
        <v>19968</v>
      </c>
      <c r="E7397" s="298" t="n">
        <v>3372.42</v>
      </c>
    </row>
    <row r="7398" customFormat="false" ht="15" hidden="false" customHeight="false" outlineLevel="0" collapsed="false">
      <c r="A7398" s="295" t="n">
        <v>101433</v>
      </c>
      <c r="B7398" s="295" t="s">
        <v>20546</v>
      </c>
      <c r="C7398" s="296" t="s">
        <v>19869</v>
      </c>
      <c r="D7398" s="295" t="s">
        <v>19968</v>
      </c>
      <c r="E7398" s="298" t="n">
        <v>4406.03</v>
      </c>
    </row>
    <row r="7399" customFormat="false" ht="15" hidden="false" customHeight="false" outlineLevel="0" collapsed="false">
      <c r="A7399" s="295" t="n">
        <v>101434</v>
      </c>
      <c r="B7399" s="295" t="s">
        <v>20547</v>
      </c>
      <c r="C7399" s="296" t="s">
        <v>20548</v>
      </c>
      <c r="D7399" s="295" t="s">
        <v>19968</v>
      </c>
      <c r="E7399" s="298" t="n">
        <v>4768.19</v>
      </c>
    </row>
    <row r="7400" customFormat="false" ht="15" hidden="false" customHeight="false" outlineLevel="0" collapsed="false">
      <c r="A7400" s="295" t="n">
        <v>101435</v>
      </c>
      <c r="B7400" s="295" t="s">
        <v>20549</v>
      </c>
      <c r="C7400" s="296" t="s">
        <v>20550</v>
      </c>
      <c r="D7400" s="295" t="s">
        <v>19968</v>
      </c>
      <c r="E7400" s="298" t="n">
        <v>4236.04</v>
      </c>
    </row>
    <row r="7401" customFormat="false" ht="15" hidden="false" customHeight="false" outlineLevel="0" collapsed="false">
      <c r="A7401" s="295" t="n">
        <v>101436</v>
      </c>
      <c r="B7401" s="295" t="s">
        <v>20551</v>
      </c>
      <c r="C7401" s="296" t="s">
        <v>19873</v>
      </c>
      <c r="D7401" s="295" t="s">
        <v>19968</v>
      </c>
      <c r="E7401" s="298" t="n">
        <v>3226.69</v>
      </c>
    </row>
    <row r="7402" customFormat="false" ht="15" hidden="false" customHeight="false" outlineLevel="0" collapsed="false">
      <c r="A7402" s="295" t="n">
        <v>101437</v>
      </c>
      <c r="B7402" s="295" t="s">
        <v>20552</v>
      </c>
      <c r="C7402" s="296" t="s">
        <v>20553</v>
      </c>
      <c r="D7402" s="295" t="s">
        <v>19968</v>
      </c>
      <c r="E7402" s="298" t="n">
        <v>4905.51</v>
      </c>
    </row>
    <row r="7403" customFormat="false" ht="15" hidden="false" customHeight="false" outlineLevel="0" collapsed="false">
      <c r="A7403" s="295" t="n">
        <v>101438</v>
      </c>
      <c r="B7403" s="295" t="s">
        <v>20554</v>
      </c>
      <c r="C7403" s="296" t="s">
        <v>19877</v>
      </c>
      <c r="D7403" s="295" t="s">
        <v>19968</v>
      </c>
      <c r="E7403" s="298" t="n">
        <v>5826</v>
      </c>
    </row>
    <row r="7404" customFormat="false" ht="15" hidden="false" customHeight="false" outlineLevel="0" collapsed="false">
      <c r="A7404" s="295" t="n">
        <v>101439</v>
      </c>
      <c r="B7404" s="295" t="s">
        <v>20555</v>
      </c>
      <c r="C7404" s="296" t="s">
        <v>19879</v>
      </c>
      <c r="D7404" s="295" t="s">
        <v>19968</v>
      </c>
      <c r="E7404" s="298" t="n">
        <v>4328.92</v>
      </c>
    </row>
    <row r="7405" customFormat="false" ht="15" hidden="false" customHeight="false" outlineLevel="0" collapsed="false">
      <c r="A7405" s="295" t="n">
        <v>101440</v>
      </c>
      <c r="B7405" s="295" t="s">
        <v>20556</v>
      </c>
      <c r="C7405" s="296" t="s">
        <v>20557</v>
      </c>
      <c r="D7405" s="295" t="s">
        <v>19968</v>
      </c>
      <c r="E7405" s="298" t="n">
        <v>5037.01</v>
      </c>
    </row>
    <row r="7406" customFormat="false" ht="15" hidden="false" customHeight="false" outlineLevel="0" collapsed="false">
      <c r="A7406" s="295" t="n">
        <v>101441</v>
      </c>
      <c r="B7406" s="295" t="s">
        <v>20558</v>
      </c>
      <c r="C7406" s="296" t="s">
        <v>19883</v>
      </c>
      <c r="D7406" s="295" t="s">
        <v>19968</v>
      </c>
      <c r="E7406" s="298" t="n">
        <v>4229.31</v>
      </c>
    </row>
    <row r="7407" customFormat="false" ht="15" hidden="false" customHeight="false" outlineLevel="0" collapsed="false">
      <c r="A7407" s="295" t="n">
        <v>101442</v>
      </c>
      <c r="B7407" s="295" t="s">
        <v>20559</v>
      </c>
      <c r="C7407" s="296" t="s">
        <v>20560</v>
      </c>
      <c r="D7407" s="295" t="s">
        <v>19968</v>
      </c>
      <c r="E7407" s="298" t="n">
        <v>4395.46</v>
      </c>
    </row>
    <row r="7408" customFormat="false" ht="15" hidden="false" customHeight="false" outlineLevel="0" collapsed="false">
      <c r="A7408" s="295" t="n">
        <v>101443</v>
      </c>
      <c r="B7408" s="295" t="s">
        <v>20561</v>
      </c>
      <c r="C7408" s="296" t="s">
        <v>19885</v>
      </c>
      <c r="D7408" s="295" t="s">
        <v>19968</v>
      </c>
      <c r="E7408" s="298" t="n">
        <v>4445.27</v>
      </c>
    </row>
    <row r="7409" customFormat="false" ht="15" hidden="false" customHeight="false" outlineLevel="0" collapsed="false">
      <c r="A7409" s="295" t="n">
        <v>101444</v>
      </c>
      <c r="B7409" s="295" t="s">
        <v>20562</v>
      </c>
      <c r="C7409" s="296" t="s">
        <v>19891</v>
      </c>
      <c r="D7409" s="295" t="s">
        <v>19968</v>
      </c>
      <c r="E7409" s="298" t="n">
        <v>4205.41</v>
      </c>
    </row>
    <row r="7410" customFormat="false" ht="15" hidden="false" customHeight="false" outlineLevel="0" collapsed="false">
      <c r="A7410" s="295" t="n">
        <v>101445</v>
      </c>
      <c r="B7410" s="295" t="s">
        <v>20563</v>
      </c>
      <c r="C7410" s="296" t="s">
        <v>19893</v>
      </c>
      <c r="D7410" s="295" t="s">
        <v>19968</v>
      </c>
      <c r="E7410" s="298" t="n">
        <v>4217.92</v>
      </c>
    </row>
    <row r="7411" customFormat="false" ht="15" hidden="false" customHeight="false" outlineLevel="0" collapsed="false">
      <c r="A7411" s="295" t="n">
        <v>101446</v>
      </c>
      <c r="B7411" s="295" t="s">
        <v>20564</v>
      </c>
      <c r="C7411" s="296" t="s">
        <v>19895</v>
      </c>
      <c r="D7411" s="295" t="s">
        <v>19968</v>
      </c>
      <c r="E7411" s="298" t="n">
        <v>4423.26</v>
      </c>
    </row>
    <row r="7412" customFormat="false" ht="15" hidden="false" customHeight="false" outlineLevel="0" collapsed="false">
      <c r="A7412" s="295" t="n">
        <v>101447</v>
      </c>
      <c r="B7412" s="295" t="s">
        <v>20565</v>
      </c>
      <c r="C7412" s="296" t="s">
        <v>19897</v>
      </c>
      <c r="D7412" s="295" t="s">
        <v>19968</v>
      </c>
      <c r="E7412" s="298" t="n">
        <v>4331.89</v>
      </c>
    </row>
    <row r="7413" customFormat="false" ht="15" hidden="false" customHeight="false" outlineLevel="0" collapsed="false">
      <c r="A7413" s="295" t="n">
        <v>101448</v>
      </c>
      <c r="B7413" s="295" t="s">
        <v>20566</v>
      </c>
      <c r="C7413" s="296" t="s">
        <v>19899</v>
      </c>
      <c r="D7413" s="295" t="s">
        <v>19968</v>
      </c>
      <c r="E7413" s="298" t="n">
        <v>4423.26</v>
      </c>
    </row>
    <row r="7414" customFormat="false" ht="15" hidden="false" customHeight="false" outlineLevel="0" collapsed="false">
      <c r="A7414" s="295" t="n">
        <v>101449</v>
      </c>
      <c r="B7414" s="295" t="s">
        <v>20567</v>
      </c>
      <c r="C7414" s="296" t="s">
        <v>20568</v>
      </c>
      <c r="D7414" s="295" t="s">
        <v>19968</v>
      </c>
      <c r="E7414" s="298" t="n">
        <v>4339</v>
      </c>
    </row>
    <row r="7415" customFormat="false" ht="15" hidden="false" customHeight="false" outlineLevel="0" collapsed="false">
      <c r="A7415" s="295" t="n">
        <v>101450</v>
      </c>
      <c r="B7415" s="295" t="s">
        <v>20569</v>
      </c>
      <c r="C7415" s="296" t="s">
        <v>19903</v>
      </c>
      <c r="D7415" s="295" t="s">
        <v>19968</v>
      </c>
      <c r="E7415" s="298" t="n">
        <v>3675.59</v>
      </c>
    </row>
    <row r="7416" customFormat="false" ht="15" hidden="false" customHeight="false" outlineLevel="0" collapsed="false">
      <c r="A7416" s="295" t="n">
        <v>101451</v>
      </c>
      <c r="B7416" s="295" t="s">
        <v>20570</v>
      </c>
      <c r="C7416" s="296" t="s">
        <v>19905</v>
      </c>
      <c r="D7416" s="295" t="s">
        <v>19968</v>
      </c>
      <c r="E7416" s="298" t="n">
        <v>4199.15</v>
      </c>
    </row>
    <row r="7417" customFormat="false" ht="15" hidden="false" customHeight="false" outlineLevel="0" collapsed="false">
      <c r="A7417" s="295" t="n">
        <v>101452</v>
      </c>
      <c r="B7417" s="295" t="s">
        <v>20571</v>
      </c>
      <c r="C7417" s="296" t="s">
        <v>20572</v>
      </c>
      <c r="D7417" s="295" t="s">
        <v>19968</v>
      </c>
      <c r="E7417" s="298" t="n">
        <v>2893.95</v>
      </c>
    </row>
    <row r="7418" customFormat="false" ht="15" hidden="false" customHeight="false" outlineLevel="0" collapsed="false">
      <c r="A7418" s="295" t="n">
        <v>101453</v>
      </c>
      <c r="B7418" s="295" t="s">
        <v>20573</v>
      </c>
      <c r="C7418" s="296" t="s">
        <v>19909</v>
      </c>
      <c r="D7418" s="295" t="s">
        <v>19968</v>
      </c>
      <c r="E7418" s="298" t="n">
        <v>4354.02</v>
      </c>
    </row>
    <row r="7419" customFormat="false" ht="15" hidden="false" customHeight="false" outlineLevel="0" collapsed="false">
      <c r="A7419" s="295" t="n">
        <v>101454</v>
      </c>
      <c r="B7419" s="295" t="s">
        <v>20574</v>
      </c>
      <c r="C7419" s="296" t="s">
        <v>20575</v>
      </c>
      <c r="D7419" s="295" t="s">
        <v>19968</v>
      </c>
      <c r="E7419" s="298" t="n">
        <v>4905.85</v>
      </c>
    </row>
    <row r="7420" customFormat="false" ht="15" hidden="false" customHeight="false" outlineLevel="0" collapsed="false">
      <c r="A7420" s="295" t="n">
        <v>101455</v>
      </c>
      <c r="B7420" s="295" t="s">
        <v>20576</v>
      </c>
      <c r="C7420" s="296" t="s">
        <v>19913</v>
      </c>
      <c r="D7420" s="295" t="s">
        <v>19968</v>
      </c>
      <c r="E7420" s="298" t="n">
        <v>4177.39</v>
      </c>
    </row>
    <row r="7421" customFormat="false" ht="15" hidden="false" customHeight="false" outlineLevel="0" collapsed="false">
      <c r="A7421" s="295" t="n">
        <v>101456</v>
      </c>
      <c r="B7421" s="295" t="s">
        <v>20577</v>
      </c>
      <c r="C7421" s="296" t="s">
        <v>20578</v>
      </c>
      <c r="D7421" s="295" t="s">
        <v>19968</v>
      </c>
      <c r="E7421" s="298" t="n">
        <v>4336.15</v>
      </c>
    </row>
    <row r="7422" customFormat="false" ht="15" hidden="false" customHeight="false" outlineLevel="0" collapsed="false">
      <c r="A7422" s="295" t="n">
        <v>101457</v>
      </c>
      <c r="B7422" s="295" t="s">
        <v>20579</v>
      </c>
      <c r="C7422" s="296" t="s">
        <v>20580</v>
      </c>
      <c r="D7422" s="295" t="s">
        <v>19968</v>
      </c>
      <c r="E7422" s="298" t="n">
        <v>5261.18</v>
      </c>
    </row>
    <row r="7423" customFormat="false" ht="15" hidden="false" customHeight="false" outlineLevel="0" collapsed="false">
      <c r="A7423" s="295" t="n">
        <v>101458</v>
      </c>
      <c r="B7423" s="295" t="s">
        <v>20581</v>
      </c>
      <c r="C7423" s="296" t="s">
        <v>20582</v>
      </c>
      <c r="D7423" s="295" t="s">
        <v>19968</v>
      </c>
      <c r="E7423" s="298" t="n">
        <v>4139.93</v>
      </c>
    </row>
    <row r="7424" customFormat="false" ht="15" hidden="false" customHeight="false" outlineLevel="0" collapsed="false">
      <c r="A7424" s="295" t="n">
        <v>101459</v>
      </c>
      <c r="B7424" s="295" t="s">
        <v>20583</v>
      </c>
      <c r="C7424" s="296" t="s">
        <v>19923</v>
      </c>
      <c r="D7424" s="295" t="s">
        <v>19968</v>
      </c>
      <c r="E7424" s="298" t="n">
        <v>3770.57</v>
      </c>
    </row>
    <row r="7425" customFormat="false" ht="15" hidden="false" customHeight="false" outlineLevel="0" collapsed="false">
      <c r="A7425" s="295" t="n">
        <v>101460</v>
      </c>
      <c r="B7425" s="295" t="s">
        <v>20584</v>
      </c>
      <c r="C7425" s="296" t="s">
        <v>20216</v>
      </c>
      <c r="D7425" s="295" t="s">
        <v>19968</v>
      </c>
      <c r="E7425" s="298" t="n">
        <v>2887.26</v>
      </c>
    </row>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LibreOffice/7.3.1.3$Windows_X86_64 LibreOffice_project/a69ca51ded25f3eefd52d7bf9a5fad8c90b87951</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2015-10-01T18:13:15Z</dcterms:created>
  <dc:creator>Reinaldo de Sa Moreira e Silva</dc:creator>
  <dc:description/>
  <dc:language>pt-BR</dc:language>
  <cp:lastModifiedBy>Luis Viana dos Santos Junior</cp:lastModifiedBy>
  <cp:lastPrinted>2022-11-25T16:47:44Z</cp:lastPrinted>
  <dcterms:modified xsi:type="dcterms:W3CDTF">2022-11-25T19:13:25Z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